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uuji\Dropbox\Kaissa Consumer\Mosaic\buckets\AGENTICS\VRNS\source\"/>
    </mc:Choice>
  </mc:AlternateContent>
  <xr:revisionPtr revIDLastSave="0" documentId="8_{4C6DF99B-4E1F-4F06-B8A4-6312D1D5C513}" xr6:coauthVersionLast="47" xr6:coauthVersionMax="47" xr10:uidLastSave="{00000000-0000-0000-0000-000000000000}"/>
  <bookViews>
    <workbookView xWindow="21600" yWindow="-16200" windowWidth="19410" windowHeight="15585" activeTab="2" xr2:uid="{653FF642-F846-4D15-8EC2-A0A9CE38C6F0}"/>
  </bookViews>
  <sheets>
    <sheet name="Disclaimer" sheetId="1" r:id="rId1"/>
    <sheet name="Income Statement" sheetId="2" r:id="rId2"/>
    <sheet name="Revenue Build" sheetId="3" r:id="rId3"/>
    <sheet name="Balance Sheet" sheetId="4" r:id="rId4"/>
    <sheet name="Cash Flow" sheetId="5" r:id="rId5"/>
  </sheets>
  <externalReferences>
    <externalReference r:id="rId6"/>
    <externalReference r:id="rId7"/>
  </externalReferences>
  <definedNames>
    <definedName name="\0">#REF!</definedName>
    <definedName name="\1">#N/A</definedName>
    <definedName name="\2">#N/A</definedName>
    <definedName name="\3">#N/A</definedName>
    <definedName name="\4">#N/A</definedName>
    <definedName name="\5">#N/A</definedName>
    <definedName name="\6">#N/A</definedName>
    <definedName name="\a">#N/A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#N/A</definedName>
    <definedName name="\l">#REF!</definedName>
    <definedName name="\m">#REF!</definedName>
    <definedName name="\n">#REF!</definedName>
    <definedName name="\o">#REF!</definedName>
    <definedName name="\p">#REF!</definedName>
    <definedName name="\PRINJV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#N/A</definedName>
    <definedName name="\w">#REF!</definedName>
    <definedName name="\x">#REF!</definedName>
    <definedName name="\y">#REF!</definedName>
    <definedName name="\z">#REF!</definedName>
    <definedName name="_">#REF!</definedName>
    <definedName name="_.4">#REF!</definedName>
    <definedName name="_????_3">#REF!</definedName>
    <definedName name="_????1_3">#REF!</definedName>
    <definedName name="_????8_3">#REF!</definedName>
    <definedName name="_??_3">#REF!</definedName>
    <definedName name="_??1???_3">#REF!</definedName>
    <definedName name="__">#REF!</definedName>
    <definedName name="___">#REF!</definedName>
    <definedName name="____">#REF!</definedName>
    <definedName name="_____">#REF!</definedName>
    <definedName name="______">#REF!</definedName>
    <definedName name="________">#REF!</definedName>
    <definedName name="__________">#REF!</definedName>
    <definedName name="____________">#REF!</definedName>
    <definedName name="_____________">#REF!</definedName>
    <definedName name="______________">#REF!</definedName>
    <definedName name="_______________________________________________tax2">#REF!</definedName>
    <definedName name="______________________________________________tax2">#REF!</definedName>
    <definedName name="_____________________________________________tax2">#REF!</definedName>
    <definedName name="____________________________________________tax2">#REF!</definedName>
    <definedName name="___________________________________________tax2">#REF!</definedName>
    <definedName name="__________________________________________tax2">#REF!</definedName>
    <definedName name="_________________________________________tax2">#REF!</definedName>
    <definedName name="________________________________________tax2">#REF!</definedName>
    <definedName name="_______________________________________tax2">#REF!</definedName>
    <definedName name="______________________________________tax2">#REF!</definedName>
    <definedName name="_____________________________________tax2">#REF!</definedName>
    <definedName name="____________________________________tax2">#REF!</definedName>
    <definedName name="___________________________________tax2">#REF!</definedName>
    <definedName name="__________________________________aud02">#REF!</definedName>
    <definedName name="__________________________________aud03">#REF!</definedName>
    <definedName name="__________________________________aud04">#REF!</definedName>
    <definedName name="__________________________________hkd03">#REF!</definedName>
    <definedName name="__________________________________hkd04">#REF!</definedName>
    <definedName name="__________________________________sgd02">#REF!</definedName>
    <definedName name="__________________________________sgd03">#REF!</definedName>
    <definedName name="__________________________________sgd04">#REF!</definedName>
    <definedName name="__________________________________tax2">#REF!</definedName>
    <definedName name="__________________________________thb02">#REF!</definedName>
    <definedName name="__________________________________thb03">#REF!</definedName>
    <definedName name="__________________________________thb04">#REF!</definedName>
    <definedName name="__________________________________twd02">#REF!</definedName>
    <definedName name="__________________________________twd03">#REF!</definedName>
    <definedName name="__________________________________twd04">#REF!</definedName>
    <definedName name="_________________________________aud02">#REF!</definedName>
    <definedName name="_________________________________aud03">#REF!</definedName>
    <definedName name="_________________________________aud04">#REF!</definedName>
    <definedName name="_________________________________hkd03">#REF!</definedName>
    <definedName name="_________________________________hkd04">#REF!</definedName>
    <definedName name="_________________________________sgd02">#REF!</definedName>
    <definedName name="_________________________________sgd03">#REF!</definedName>
    <definedName name="_________________________________sgd04">#REF!</definedName>
    <definedName name="_________________________________tax2">#REF!</definedName>
    <definedName name="_________________________________thb02">#REF!</definedName>
    <definedName name="_________________________________thb03">#REF!</definedName>
    <definedName name="_________________________________thb04">#REF!</definedName>
    <definedName name="_________________________________twd02">#REF!</definedName>
    <definedName name="_________________________________twd03">#REF!</definedName>
    <definedName name="_________________________________twd04">#REF!</definedName>
    <definedName name="________________________________aud02">#REF!</definedName>
    <definedName name="________________________________aud03">#REF!</definedName>
    <definedName name="________________________________aud04">#REF!</definedName>
    <definedName name="________________________________hkd03">#REF!</definedName>
    <definedName name="________________________________hkd04">#REF!</definedName>
    <definedName name="________________________________sgd02">#REF!</definedName>
    <definedName name="________________________________sgd03">#REF!</definedName>
    <definedName name="________________________________sgd04">#REF!</definedName>
    <definedName name="________________________________tax2">#REF!</definedName>
    <definedName name="________________________________thb02">#REF!</definedName>
    <definedName name="________________________________thb03">#REF!</definedName>
    <definedName name="________________________________thb04">#REF!</definedName>
    <definedName name="________________________________twd02">#REF!</definedName>
    <definedName name="________________________________twd03">#REF!</definedName>
    <definedName name="________________________________twd04">#REF!</definedName>
    <definedName name="_______________________________aud02">#REF!</definedName>
    <definedName name="_______________________________aud03">#REF!</definedName>
    <definedName name="_______________________________aud04">#REF!</definedName>
    <definedName name="_______________________________hkd03">#REF!</definedName>
    <definedName name="_______________________________hkd04">#REF!</definedName>
    <definedName name="_______________________________sgd02">#REF!</definedName>
    <definedName name="_______________________________sgd03">#REF!</definedName>
    <definedName name="_______________________________sgd04">#REF!</definedName>
    <definedName name="_______________________________tax2">#REF!</definedName>
    <definedName name="_______________________________thb02">#REF!</definedName>
    <definedName name="_______________________________thb03">#REF!</definedName>
    <definedName name="_______________________________thb04">#REF!</definedName>
    <definedName name="_______________________________twd02">#REF!</definedName>
    <definedName name="_______________________________twd03">#REF!</definedName>
    <definedName name="_______________________________twd04">#REF!</definedName>
    <definedName name="______________________________aud02">#REF!</definedName>
    <definedName name="______________________________aud03">#REF!</definedName>
    <definedName name="______________________________aud04">#REF!</definedName>
    <definedName name="______________________________hkd03">#REF!</definedName>
    <definedName name="______________________________hkd04">#REF!</definedName>
    <definedName name="______________________________sgd02">#REF!</definedName>
    <definedName name="______________________________sgd03">#REF!</definedName>
    <definedName name="______________________________sgd04">#REF!</definedName>
    <definedName name="______________________________tax2">#REF!</definedName>
    <definedName name="______________________________thb02">#REF!</definedName>
    <definedName name="______________________________thb03">#REF!</definedName>
    <definedName name="______________________________thb04">#REF!</definedName>
    <definedName name="______________________________twd02">#REF!</definedName>
    <definedName name="______________________________twd03">#REF!</definedName>
    <definedName name="______________________________twd04">#REF!</definedName>
    <definedName name="_____________________________aud02">#REF!</definedName>
    <definedName name="_____________________________aud03">#REF!</definedName>
    <definedName name="_____________________________aud04">#REF!</definedName>
    <definedName name="_____________________________hkd03">#REF!</definedName>
    <definedName name="_____________________________hkd04">#REF!</definedName>
    <definedName name="_____________________________sgd02">#REF!</definedName>
    <definedName name="_____________________________sgd03">#REF!</definedName>
    <definedName name="_____________________________sgd04">#REF!</definedName>
    <definedName name="_____________________________tax2">#REF!</definedName>
    <definedName name="_____________________________thb02">#REF!</definedName>
    <definedName name="_____________________________thb03">#REF!</definedName>
    <definedName name="_____________________________thb04">#REF!</definedName>
    <definedName name="_____________________________twd02">#REF!</definedName>
    <definedName name="_____________________________twd03">#REF!</definedName>
    <definedName name="_____________________________twd04">#REF!</definedName>
    <definedName name="____________________________aud02">#REF!</definedName>
    <definedName name="____________________________aud03">#REF!</definedName>
    <definedName name="____________________________aud04">#REF!</definedName>
    <definedName name="____________________________hkd03">#REF!</definedName>
    <definedName name="____________________________hkd04">#REF!</definedName>
    <definedName name="____________________________sgd02">#REF!</definedName>
    <definedName name="____________________________sgd03">#REF!</definedName>
    <definedName name="____________________________sgd04">#REF!</definedName>
    <definedName name="____________________________tax2">#REF!</definedName>
    <definedName name="____________________________thb02">#REF!</definedName>
    <definedName name="____________________________thb03">#REF!</definedName>
    <definedName name="____________________________thb04">#REF!</definedName>
    <definedName name="____________________________twd02">#REF!</definedName>
    <definedName name="____________________________twd03">#REF!</definedName>
    <definedName name="____________________________twd04">#REF!</definedName>
    <definedName name="___________________________aud02">#REF!</definedName>
    <definedName name="___________________________aud03">#REF!</definedName>
    <definedName name="___________________________aud04">#REF!</definedName>
    <definedName name="___________________________hkd03">#REF!</definedName>
    <definedName name="___________________________hkd04">#REF!</definedName>
    <definedName name="___________________________sgd02">#REF!</definedName>
    <definedName name="___________________________sgd03">#REF!</definedName>
    <definedName name="___________________________sgd04">#REF!</definedName>
    <definedName name="___________________________tax2">#REF!</definedName>
    <definedName name="___________________________thb02">#REF!</definedName>
    <definedName name="___________________________thb03">#REF!</definedName>
    <definedName name="___________________________thb04">#REF!</definedName>
    <definedName name="___________________________twd02">#REF!</definedName>
    <definedName name="___________________________twd03">#REF!</definedName>
    <definedName name="___________________________twd04">#REF!</definedName>
    <definedName name="__________________________aud02">#REF!</definedName>
    <definedName name="__________________________aud03">#REF!</definedName>
    <definedName name="__________________________aud04">#REF!</definedName>
    <definedName name="__________________________hkd03">#REF!</definedName>
    <definedName name="__________________________hkd04">#REF!</definedName>
    <definedName name="__________________________sgd02">#REF!</definedName>
    <definedName name="__________________________sgd03">#REF!</definedName>
    <definedName name="__________________________sgd04">#REF!</definedName>
    <definedName name="__________________________tax2">#REF!</definedName>
    <definedName name="__________________________thb02">#REF!</definedName>
    <definedName name="__________________________thb03">#REF!</definedName>
    <definedName name="__________________________thb04">#REF!</definedName>
    <definedName name="__________________________twd02">#REF!</definedName>
    <definedName name="__________________________twd03">#REF!</definedName>
    <definedName name="__________________________twd04">#REF!</definedName>
    <definedName name="_________________________aud02">#REF!</definedName>
    <definedName name="_________________________aud03">#REF!</definedName>
    <definedName name="_________________________aud04">#REF!</definedName>
    <definedName name="_________________________hkd03">#REF!</definedName>
    <definedName name="_________________________hkd04">#REF!</definedName>
    <definedName name="_________________________sgd02">#REF!</definedName>
    <definedName name="_________________________sgd03">#REF!</definedName>
    <definedName name="_________________________sgd04">#REF!</definedName>
    <definedName name="_________________________tax2">#REF!</definedName>
    <definedName name="_________________________thb02">#REF!</definedName>
    <definedName name="_________________________thb03">#REF!</definedName>
    <definedName name="_________________________thb04">#REF!</definedName>
    <definedName name="_________________________twd02">#REF!</definedName>
    <definedName name="_________________________twd03">#REF!</definedName>
    <definedName name="_________________________twd04">#REF!</definedName>
    <definedName name="________________________aud02">#REF!</definedName>
    <definedName name="________________________aud03">#REF!</definedName>
    <definedName name="________________________aud04">#REF!</definedName>
    <definedName name="________________________hkd03">#REF!</definedName>
    <definedName name="________________________hkd04">#REF!</definedName>
    <definedName name="________________________sgd02">#REF!</definedName>
    <definedName name="________________________sgd03">#REF!</definedName>
    <definedName name="________________________sgd04">#REF!</definedName>
    <definedName name="________________________tax2">#REF!</definedName>
    <definedName name="________________________thb02">#REF!</definedName>
    <definedName name="________________________thb03">#REF!</definedName>
    <definedName name="________________________thb04">#REF!</definedName>
    <definedName name="________________________twd02">#REF!</definedName>
    <definedName name="________________________twd03">#REF!</definedName>
    <definedName name="________________________twd04">#REF!</definedName>
    <definedName name="_______________________aud02">#REF!</definedName>
    <definedName name="_______________________aud03">#REF!</definedName>
    <definedName name="_______________________aud04">#REF!</definedName>
    <definedName name="_______________________hkd03">#REF!</definedName>
    <definedName name="_______________________hkd04">#REF!</definedName>
    <definedName name="_______________________sgd02">#REF!</definedName>
    <definedName name="_______________________sgd03">#REF!</definedName>
    <definedName name="_______________________sgd04">#REF!</definedName>
    <definedName name="_______________________tax2">#REF!</definedName>
    <definedName name="_______________________thb02">#REF!</definedName>
    <definedName name="_______________________thb03">#REF!</definedName>
    <definedName name="_______________________thb04">#REF!</definedName>
    <definedName name="_______________________twd02">#REF!</definedName>
    <definedName name="_______________________twd03">#REF!</definedName>
    <definedName name="_______________________twd04">#REF!</definedName>
    <definedName name="______________________aud02">#REF!</definedName>
    <definedName name="______________________aud03">#REF!</definedName>
    <definedName name="______________________aud04">#REF!</definedName>
    <definedName name="______________________cad03">#REF!</definedName>
    <definedName name="______________________cad03a">#REF!</definedName>
    <definedName name="______________________eur03">#REF!</definedName>
    <definedName name="______________________gbp03">#REF!</definedName>
    <definedName name="______________________hkd02">#REF!</definedName>
    <definedName name="______________________hkd03">#REF!</definedName>
    <definedName name="______________________hkd04">#REF!</definedName>
    <definedName name="______________________idr03">#REF!</definedName>
    <definedName name="______________________myr03">#REF!</definedName>
    <definedName name="______________________sgd02">#REF!</definedName>
    <definedName name="______________________sgd03">#REF!</definedName>
    <definedName name="______________________sgd04">#REF!</definedName>
    <definedName name="______________________tax2">#REF!</definedName>
    <definedName name="______________________thb02">#REF!</definedName>
    <definedName name="______________________thb03">#REF!</definedName>
    <definedName name="______________________thb04">#REF!</definedName>
    <definedName name="______________________twd02">#REF!</definedName>
    <definedName name="______________________twd03">#REF!</definedName>
    <definedName name="______________________twd04">#REF!</definedName>
    <definedName name="_____________________a1">{"'1-TheatreBkgs'!$A$1:$L$102"}</definedName>
    <definedName name="_____________________a2">{"'1-TheatreBkgs'!$A$1:$L$102"}</definedName>
    <definedName name="_____________________a3">{"'1-TheatreBkgs'!$A$1:$L$102"}</definedName>
    <definedName name="_____________________aud02">#REF!</definedName>
    <definedName name="_____________________aud03">#REF!</definedName>
    <definedName name="_____________________aud04">#REF!</definedName>
    <definedName name="_____________________cad03">#REF!</definedName>
    <definedName name="_____________________eur03">#REF!</definedName>
    <definedName name="_____________________gbp03">#REF!</definedName>
    <definedName name="_____________________hkd02">#REF!</definedName>
    <definedName name="_____________________hkd03">#REF!</definedName>
    <definedName name="_____________________hkd04">#REF!</definedName>
    <definedName name="_____________________idr03">#REF!</definedName>
    <definedName name="_____________________myr03">#REF!</definedName>
    <definedName name="_____________________Q1">{"'Standalone List Price Trends'!$A$1:$X$56"}</definedName>
    <definedName name="_____________________Q2">{"'Standalone List Price Trends'!$A$1:$X$56"}</definedName>
    <definedName name="_____________________Q3">{"'Standalone List Price Trends'!$A$1:$X$56"}</definedName>
    <definedName name="_____________________Q4">{"'Standalone List Price Trends'!$A$1:$X$56"}</definedName>
    <definedName name="_____________________Q5">{"'Standalone List Price Trends'!$A$1:$X$56"}</definedName>
    <definedName name="_____________________Q9">{"'Standalone List Price Trends'!$A$1:$X$56"}</definedName>
    <definedName name="_____________________rw1">{"'Standalone List Price Trends'!$A$1:$X$56"}</definedName>
    <definedName name="_____________________rw2">{"'Standalone List Price Trends'!$A$1:$X$56"}</definedName>
    <definedName name="_____________________rw3">{"'Standalone List Price Trends'!$A$1:$X$56"}</definedName>
    <definedName name="_____________________rw4">{"'Standalone List Price Trends'!$A$1:$X$56"}</definedName>
    <definedName name="_____________________sex2">{"'1-TheatreBkgs'!$A$1:$L$102"}</definedName>
    <definedName name="_____________________sex3">{"'1-TheatreBkgs'!$A$1:$L$102"}</definedName>
    <definedName name="_____________________sex4">{"'1-TheatreBkgs'!$A$1:$L$102"}</definedName>
    <definedName name="_____________________sex5">{"'1-TheatreBkgs'!$A$1:$L$102"}</definedName>
    <definedName name="_____________________sex6">{"'1-TheatreBkgs'!$A$1:$L$102"}</definedName>
    <definedName name="_____________________sgd02">#REF!</definedName>
    <definedName name="_____________________sgd03">#REF!</definedName>
    <definedName name="_____________________sgd04">#REF!</definedName>
    <definedName name="_____________________tax2">#REF!</definedName>
    <definedName name="_____________________thb02">#REF!</definedName>
    <definedName name="_____________________thb03">#REF!</definedName>
    <definedName name="_____________________thb04">#REF!</definedName>
    <definedName name="_____________________twd02">#REF!</definedName>
    <definedName name="_____________________twd03">#REF!</definedName>
    <definedName name="_____________________twd04">#REF!</definedName>
    <definedName name="_____________________v1">{"'1-TheatreBkgs'!$A$1:$L$102"}</definedName>
    <definedName name="_____________________V2">{"'1-TheatreBkgs'!$A$1:$L$102"}</definedName>
    <definedName name="_____________________v3">{"'1-TheatreBkgs'!$A$1:$L$102"}</definedName>
    <definedName name="____________________aud02">#REF!</definedName>
    <definedName name="____________________aud03">#REF!</definedName>
    <definedName name="____________________aud04">#REF!</definedName>
    <definedName name="____________________cad03">#REF!</definedName>
    <definedName name="____________________eur03">#REF!</definedName>
    <definedName name="____________________gbp03">#REF!</definedName>
    <definedName name="____________________hc4">{"'1-TheatreBkgs'!$A$1:$L$102"}</definedName>
    <definedName name="____________________hkd02">#REF!</definedName>
    <definedName name="____________________hkd03">#REF!</definedName>
    <definedName name="____________________hkd04">#REF!</definedName>
    <definedName name="____________________idr03">#REF!</definedName>
    <definedName name="____________________myr03">#REF!</definedName>
    <definedName name="____________________New1">#REF!</definedName>
    <definedName name="____________________sgd02">#REF!</definedName>
    <definedName name="____________________sgd03">#REF!</definedName>
    <definedName name="____________________sgd04">#REF!</definedName>
    <definedName name="____________________tax2">#REF!</definedName>
    <definedName name="____________________thb02">#REF!</definedName>
    <definedName name="____________________thb03">#REF!</definedName>
    <definedName name="____________________thb04">#REF!</definedName>
    <definedName name="____________________twd02">#REF!</definedName>
    <definedName name="____________________twd03">#REF!</definedName>
    <definedName name="____________________twd04">#REF!</definedName>
    <definedName name="___________________aud02">#REF!</definedName>
    <definedName name="___________________aud03">#REF!</definedName>
    <definedName name="___________________aud04">#REF!</definedName>
    <definedName name="___________________cad03">#REF!</definedName>
    <definedName name="___________________eur03">#REF!</definedName>
    <definedName name="___________________gbp03">#REF!</definedName>
    <definedName name="___________________hkd02">#REF!</definedName>
    <definedName name="___________________hkd03">#REF!</definedName>
    <definedName name="___________________hkd04">#REF!</definedName>
    <definedName name="___________________idr03">#REF!</definedName>
    <definedName name="___________________myr03">#REF!</definedName>
    <definedName name="___________________New1">#REF!</definedName>
    <definedName name="___________________sgd02">#REF!</definedName>
    <definedName name="___________________sgd03">#REF!</definedName>
    <definedName name="___________________sgd04">#REF!</definedName>
    <definedName name="___________________tax2">#REF!</definedName>
    <definedName name="___________________thb02">#REF!</definedName>
    <definedName name="___________________thb03">#REF!</definedName>
    <definedName name="___________________thb04">#REF!</definedName>
    <definedName name="___________________twd02">#REF!</definedName>
    <definedName name="___________________twd03">#REF!</definedName>
    <definedName name="___________________twd04">#REF!</definedName>
    <definedName name="___________________Z04">#REF!</definedName>
    <definedName name="___________________Z05">#REF!</definedName>
    <definedName name="__________________aud02">#REF!</definedName>
    <definedName name="__________________aud03">#REF!</definedName>
    <definedName name="__________________aud04">#REF!</definedName>
    <definedName name="__________________cad03">#REF!</definedName>
    <definedName name="__________________eur03">#REF!</definedName>
    <definedName name="__________________gbp03">#REF!</definedName>
    <definedName name="__________________hkd02">#REF!</definedName>
    <definedName name="__________________hkd03">#REF!</definedName>
    <definedName name="__________________hkd04">#REF!</definedName>
    <definedName name="__________________idr03">#REF!</definedName>
    <definedName name="__________________myr03">#REF!</definedName>
    <definedName name="__________________New1">#REF!</definedName>
    <definedName name="__________________sgd02">#REF!</definedName>
    <definedName name="__________________sgd03">#REF!</definedName>
    <definedName name="__________________sgd04">#REF!</definedName>
    <definedName name="__________________tax2">#REF!</definedName>
    <definedName name="__________________thb02">#REF!</definedName>
    <definedName name="__________________thb03">#REF!</definedName>
    <definedName name="__________________thb04">#REF!</definedName>
    <definedName name="__________________twd02">#REF!</definedName>
    <definedName name="__________________twd03">#REF!</definedName>
    <definedName name="__________________twd04">#REF!</definedName>
    <definedName name="__________________Z04">#REF!</definedName>
    <definedName name="__________________Z05">#REF!</definedName>
    <definedName name="_________________aud02">#REF!</definedName>
    <definedName name="_________________aud03">#REF!</definedName>
    <definedName name="_________________aud04">#REF!</definedName>
    <definedName name="_________________cad03">#REF!</definedName>
    <definedName name="_________________eur03">#REF!</definedName>
    <definedName name="_________________gbp03">#REF!</definedName>
    <definedName name="_________________hkd02">#REF!</definedName>
    <definedName name="_________________hkd03">#REF!</definedName>
    <definedName name="_________________hkd04">#REF!</definedName>
    <definedName name="_________________idr03">#REF!</definedName>
    <definedName name="_________________myr03">#REF!</definedName>
    <definedName name="_________________New1">#REF!</definedName>
    <definedName name="_________________sep97">#REF!</definedName>
    <definedName name="_________________sgd02">#REF!</definedName>
    <definedName name="_________________sgd03">#REF!</definedName>
    <definedName name="_________________sgd04">#REF!</definedName>
    <definedName name="_________________Sht1">#REF!</definedName>
    <definedName name="_________________ST1">#REF!</definedName>
    <definedName name="_________________tax2">#REF!</definedName>
    <definedName name="_________________thb02">#REF!</definedName>
    <definedName name="_________________thb03">#REF!</definedName>
    <definedName name="_________________thb04">#REF!</definedName>
    <definedName name="_________________TOT1">#REF!</definedName>
    <definedName name="_________________twd02">#REF!</definedName>
    <definedName name="_________________twd03">#REF!</definedName>
    <definedName name="_________________twd04">#REF!</definedName>
    <definedName name="_________________Z04">#REF!</definedName>
    <definedName name="_________________Z05">#REF!</definedName>
    <definedName name="________________aud02">#REF!</definedName>
    <definedName name="________________aud03">#REF!</definedName>
    <definedName name="________________aud04">#REF!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19">#REF!</definedName>
    <definedName name="________________DAT2">#REF!</definedName>
    <definedName name="________________DAT20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FST1">#REF!</definedName>
    <definedName name="________________hkd03">#REF!</definedName>
    <definedName name="________________hkd04">#REF!</definedName>
    <definedName name="________________ILT1">#REF!</definedName>
    <definedName name="________________New1">#REF!</definedName>
    <definedName name="________________PSM2">#REF!</definedName>
    <definedName name="________________PSM3">#REF!</definedName>
    <definedName name="________________sep97">#REF!</definedName>
    <definedName name="________________sgd02">#REF!</definedName>
    <definedName name="________________sgd03">#REF!</definedName>
    <definedName name="________________sgd04">#REF!</definedName>
    <definedName name="________________Sht1">#REF!</definedName>
    <definedName name="________________ST1">#REF!</definedName>
    <definedName name="________________tax2">#REF!</definedName>
    <definedName name="________________thb02">#REF!</definedName>
    <definedName name="________________thb03">#REF!</definedName>
    <definedName name="________________thb04">#REF!</definedName>
    <definedName name="________________TLT1">#REF!</definedName>
    <definedName name="________________TOT1">#REF!</definedName>
    <definedName name="________________twd02">#REF!</definedName>
    <definedName name="________________twd03">#REF!</definedName>
    <definedName name="________________twd04">#REF!</definedName>
    <definedName name="________________UER1">#REF!</definedName>
    <definedName name="________________Z04">#REF!</definedName>
    <definedName name="________________Z05">#REF!</definedName>
    <definedName name="_______________aud02">#REF!</definedName>
    <definedName name="_______________aud03">#REF!</definedName>
    <definedName name="_______________aud04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#REF!</definedName>
    <definedName name="_______________DAT20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FST1">#REF!</definedName>
    <definedName name="_______________hkd03">#REF!</definedName>
    <definedName name="_______________hkd04">#REF!</definedName>
    <definedName name="_______________ILT1">#REF!</definedName>
    <definedName name="_______________New1">#REF!</definedName>
    <definedName name="_______________sep97">#REF!</definedName>
    <definedName name="_______________sgd02">#REF!</definedName>
    <definedName name="_______________sgd03">#REF!</definedName>
    <definedName name="_______________sgd04">#REF!</definedName>
    <definedName name="_______________Sht1">#REF!</definedName>
    <definedName name="_______________ST1">#REF!</definedName>
    <definedName name="_______________tax2">#REF!</definedName>
    <definedName name="_______________thb02">#REF!</definedName>
    <definedName name="_______________thb03">#REF!</definedName>
    <definedName name="_______________thb04">#REF!</definedName>
    <definedName name="_______________TLT1">#REF!</definedName>
    <definedName name="_______________TOT1">#REF!</definedName>
    <definedName name="_______________twd02">#REF!</definedName>
    <definedName name="_______________twd03">#REF!</definedName>
    <definedName name="_______________twd04">#REF!</definedName>
    <definedName name="_______________UER1">#REF!</definedName>
    <definedName name="_______________Z04">#REF!</definedName>
    <definedName name="_______________Z05">#REF!</definedName>
    <definedName name="______________aud02">#REF!</definedName>
    <definedName name="______________aud03">#REF!</definedName>
    <definedName name="______________aud04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19">#REF!</definedName>
    <definedName name="______________DAT2">#REF!</definedName>
    <definedName name="______________DAT20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FST1">#REF!</definedName>
    <definedName name="______________hkd03">#REF!</definedName>
    <definedName name="______________hkd04">#REF!</definedName>
    <definedName name="______________ILF99">#REF!</definedName>
    <definedName name="______________ILT1">#REF!</definedName>
    <definedName name="______________New1">#REF!</definedName>
    <definedName name="______________pg3">#REF!</definedName>
    <definedName name="______________pg7">#REF!</definedName>
    <definedName name="______________pg9">#REF!</definedName>
    <definedName name="______________PSM2">#REF!</definedName>
    <definedName name="______________PSM3">#REF!</definedName>
    <definedName name="______________sep97">#REF!</definedName>
    <definedName name="______________sgd02">#REF!</definedName>
    <definedName name="______________sgd03">#REF!</definedName>
    <definedName name="______________sgd04">#REF!</definedName>
    <definedName name="______________sht1">#REF!</definedName>
    <definedName name="______________ST1">#REF!</definedName>
    <definedName name="______________tax2">#REF!</definedName>
    <definedName name="______________thb02">#REF!</definedName>
    <definedName name="______________thb03">#REF!</definedName>
    <definedName name="______________thb04">#REF!</definedName>
    <definedName name="______________TLT1">#REF!</definedName>
    <definedName name="______________TOT1">#REF!</definedName>
    <definedName name="______________TS1">#REF!</definedName>
    <definedName name="______________twd02">#REF!</definedName>
    <definedName name="______________twd03">#REF!</definedName>
    <definedName name="______________twd04">#REF!</definedName>
    <definedName name="______________UER1">#REF!</definedName>
    <definedName name="______________Z04">#REF!</definedName>
    <definedName name="______________Z05">#REF!</definedName>
    <definedName name="_____________a1">{"'1-TheatreBkgs'!$A$1:$L$102"}</definedName>
    <definedName name="_____________a2">{"'1-TheatreBkgs'!$A$1:$L$102"}</definedName>
    <definedName name="_____________a3">{"'1-TheatreBkgs'!$A$1:$L$102"}</definedName>
    <definedName name="_____________aud02">#REF!</definedName>
    <definedName name="_____________aud03">#REF!</definedName>
    <definedName name="_____________aud04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FST1">#REF!</definedName>
    <definedName name="_____________hc4">{"'1-TheatreBkgs'!$A$1:$L$102"}</definedName>
    <definedName name="_____________hkd03">#REF!</definedName>
    <definedName name="_____________hkd04">#REF!</definedName>
    <definedName name="_____________ILT1">#REF!</definedName>
    <definedName name="_____________mv1">#REF!</definedName>
    <definedName name="_____________New1">#REF!</definedName>
    <definedName name="_____________new2">#REF!</definedName>
    <definedName name="_____________oe1">#REF!</definedName>
    <definedName name="_____________old2">#REF!</definedName>
    <definedName name="_____________pd123">#REF!</definedName>
    <definedName name="_____________pg3">#REF!</definedName>
    <definedName name="_____________pg5">#REF!</definedName>
    <definedName name="_____________pg7">#REF!</definedName>
    <definedName name="_____________pg9">#REF!</definedName>
    <definedName name="_____________PSM2">#REF!</definedName>
    <definedName name="_____________PSM3">#REF!</definedName>
    <definedName name="_____________Q1">{"'Standalone List Price Trends'!$A$1:$X$56"}</definedName>
    <definedName name="_____________Q2">{"'Standalone List Price Trends'!$A$1:$X$56"}</definedName>
    <definedName name="_____________Q3">{"'Standalone List Price Trends'!$A$1:$X$56"}</definedName>
    <definedName name="_____________Q4">{"'Standalone List Price Trends'!$A$1:$X$56"}</definedName>
    <definedName name="_____________Q5">{"'Standalone List Price Trends'!$A$1:$X$56"}</definedName>
    <definedName name="_____________Q9">{"'Standalone List Price Trends'!$A$1:$X$56"}</definedName>
    <definedName name="_____________rw1">{"'Standalone List Price Trends'!$A$1:$X$56"}</definedName>
    <definedName name="_____________rw2">{"'Standalone List Price Trends'!$A$1:$X$56"}</definedName>
    <definedName name="_____________rw3">{"'Standalone List Price Trends'!$A$1:$X$56"}</definedName>
    <definedName name="_____________rw4">{"'Standalone List Price Trends'!$A$1:$X$56"}</definedName>
    <definedName name="_____________sep97">#REF!</definedName>
    <definedName name="_____________sex2">{"'1-TheatreBkgs'!$A$1:$L$102"}</definedName>
    <definedName name="_____________sex3">{"'1-TheatreBkgs'!$A$1:$L$102"}</definedName>
    <definedName name="_____________sex4">{"'1-TheatreBkgs'!$A$1:$L$102"}</definedName>
    <definedName name="_____________sex5">{"'1-TheatreBkgs'!$A$1:$L$102"}</definedName>
    <definedName name="_____________sex6">{"'1-TheatreBkgs'!$A$1:$L$102"}</definedName>
    <definedName name="_____________sgd02">#REF!</definedName>
    <definedName name="_____________sgd03">#REF!</definedName>
    <definedName name="_____________sgd04">#REF!</definedName>
    <definedName name="_____________sht1">#REF!</definedName>
    <definedName name="_____________ST1">#REF!</definedName>
    <definedName name="_____________tax2">#REF!</definedName>
    <definedName name="_____________thb02">#REF!</definedName>
    <definedName name="_____________thb03">#REF!</definedName>
    <definedName name="_____________thb04">#REF!</definedName>
    <definedName name="_____________TLT1">#REF!</definedName>
    <definedName name="_____________TOT1">#REF!</definedName>
    <definedName name="_____________TS1">#REF!</definedName>
    <definedName name="_____________twd02">#REF!</definedName>
    <definedName name="_____________twd03">#REF!</definedName>
    <definedName name="_____________twd04">#REF!</definedName>
    <definedName name="_____________UER1">#REF!</definedName>
    <definedName name="_____________v1">{"'1-TheatreBkgs'!$A$1:$L$102"}</definedName>
    <definedName name="_____________V2">{"'1-TheatreBkgs'!$A$1:$L$102"}</definedName>
    <definedName name="_____________v3">{"'1-TheatreBkgs'!$A$1:$L$102"}</definedName>
    <definedName name="_____________Z04">#REF!</definedName>
    <definedName name="_____________Z05">#REF!</definedName>
    <definedName name="____________aud02">#REF!</definedName>
    <definedName name="____________aud03">#REF!</definedName>
    <definedName name="____________aud04">#REF!</definedName>
    <definedName name="____________cad03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eur03">#REF!</definedName>
    <definedName name="____________FST1">#REF!</definedName>
    <definedName name="____________gbp03">#REF!</definedName>
    <definedName name="____________hkd02">#REF!</definedName>
    <definedName name="____________hkd03">#REF!</definedName>
    <definedName name="____________hkd04">#REF!</definedName>
    <definedName name="____________idr03">#REF!</definedName>
    <definedName name="____________ILF2000">#REF!</definedName>
    <definedName name="____________ILF99">#REF!</definedName>
    <definedName name="____________ILT1">#REF!</definedName>
    <definedName name="____________MAT1">#REF!</definedName>
    <definedName name="____________mv1">#REF!</definedName>
    <definedName name="____________myr03">#REF!</definedName>
    <definedName name="____________New1">#REF!</definedName>
    <definedName name="____________oe1">#REF!</definedName>
    <definedName name="____________pd123">#REF!</definedName>
    <definedName name="____________pg3">#REF!</definedName>
    <definedName name="____________pg5">#REF!</definedName>
    <definedName name="____________pg7">#REF!</definedName>
    <definedName name="____________pg9">#REF!</definedName>
    <definedName name="____________PSM2">#REF!</definedName>
    <definedName name="____________PSM3">#REF!</definedName>
    <definedName name="____________q1">#REF!</definedName>
    <definedName name="____________q2">#REF!</definedName>
    <definedName name="____________sep97">#REF!</definedName>
    <definedName name="____________sgd02">#REF!</definedName>
    <definedName name="____________sgd03">#REF!</definedName>
    <definedName name="____________sgd04">#REF!</definedName>
    <definedName name="____________sht1">#REF!</definedName>
    <definedName name="____________ST1">#REF!</definedName>
    <definedName name="____________tax2">#REF!</definedName>
    <definedName name="____________thb02">#REF!</definedName>
    <definedName name="____________thb03">#REF!</definedName>
    <definedName name="____________thb04">#REF!</definedName>
    <definedName name="____________TLT1">#REF!</definedName>
    <definedName name="____________TOT1">#REF!</definedName>
    <definedName name="____________TS1">#REF!</definedName>
    <definedName name="____________twd02">#REF!</definedName>
    <definedName name="____________twd03">#REF!</definedName>
    <definedName name="____________twd04">#REF!</definedName>
    <definedName name="____________UER1">#REF!</definedName>
    <definedName name="____________Z04">#REF!</definedName>
    <definedName name="____________Z05">#REF!</definedName>
    <definedName name="___________ACK1">#REF!</definedName>
    <definedName name="___________ake1">#REF!</definedName>
    <definedName name="___________ake2">#REF!</definedName>
    <definedName name="___________ake3">#REF!</definedName>
    <definedName name="___________aud02">#REF!</definedName>
    <definedName name="___________aud03">#REF!</definedName>
    <definedName name="___________aud04">#REF!</definedName>
    <definedName name="___________cad03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">#REF!</definedName>
    <definedName name="___________DAT20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e1">{"'Sheet3'!$CL$329:$CU$335"}</definedName>
    <definedName name="___________eur03">#REF!</definedName>
    <definedName name="___________FST1">#REF!</definedName>
    <definedName name="___________gbp03">#REF!</definedName>
    <definedName name="___________hkd02">#REF!</definedName>
    <definedName name="___________hkd03">#REF!</definedName>
    <definedName name="___________hkd04">#REF!</definedName>
    <definedName name="___________I8">{"'Sheet3'!$CL$329:$CU$335"}</definedName>
    <definedName name="___________idr03">#REF!</definedName>
    <definedName name="___________ILF2000">#REF!</definedName>
    <definedName name="___________ILF99">#REF!</definedName>
    <definedName name="___________ILT1">#REF!</definedName>
    <definedName name="___________MAT1">#REF!</definedName>
    <definedName name="___________mv1">#REF!</definedName>
    <definedName name="___________myr03">#REF!</definedName>
    <definedName name="___________New1">#REF!</definedName>
    <definedName name="___________new2">#REF!</definedName>
    <definedName name="___________oe1">#REF!</definedName>
    <definedName name="___________old2">#REF!</definedName>
    <definedName name="___________P1">#REF!</definedName>
    <definedName name="___________pd123">#REF!</definedName>
    <definedName name="___________PG2">#REF!</definedName>
    <definedName name="___________pg3">#REF!</definedName>
    <definedName name="___________PG4">#REF!</definedName>
    <definedName name="___________pg5">#REF!</definedName>
    <definedName name="___________PG6">#REF!</definedName>
    <definedName name="___________pg7">#REF!</definedName>
    <definedName name="___________pg9">#REF!</definedName>
    <definedName name="___________q1">#REF!</definedName>
    <definedName name="___________q2">#REF!</definedName>
    <definedName name="___________sep97">#REF!</definedName>
    <definedName name="___________sgd02">#REF!</definedName>
    <definedName name="___________sgd03">#REF!</definedName>
    <definedName name="___________sgd04">#REF!</definedName>
    <definedName name="___________sht1">#REF!</definedName>
    <definedName name="___________ST1">#REF!</definedName>
    <definedName name="___________tax2">#REF!</definedName>
    <definedName name="___________thb02">#REF!</definedName>
    <definedName name="___________thb03">#REF!</definedName>
    <definedName name="___________thb04">#REF!</definedName>
    <definedName name="___________TLT1">#REF!</definedName>
    <definedName name="___________TOT1">#REF!</definedName>
    <definedName name="___________TS1">#REF!</definedName>
    <definedName name="___________twd02">#REF!</definedName>
    <definedName name="___________twd03">#REF!</definedName>
    <definedName name="___________twd04">#REF!</definedName>
    <definedName name="___________UER1">#REF!</definedName>
    <definedName name="___________wrn3">#REF!</definedName>
    <definedName name="___________wrn4">#REF!</definedName>
    <definedName name="___________Z04">#REF!</definedName>
    <definedName name="___________Z05">#REF!</definedName>
    <definedName name="__________ACK1">#REF!</definedName>
    <definedName name="__________ake1">#REF!</definedName>
    <definedName name="__________ake2">#REF!</definedName>
    <definedName name="__________ake3">#REF!</definedName>
    <definedName name="__________aud02">#REF!</definedName>
    <definedName name="__________aud03">#REF!</definedName>
    <definedName name="__________aud04">#REF!</definedName>
    <definedName name="__________cad03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eur03">#REF!</definedName>
    <definedName name="__________FST1">#REF!</definedName>
    <definedName name="__________gbp03">#REF!</definedName>
    <definedName name="__________hkd02">#REF!</definedName>
    <definedName name="__________hkd03">#REF!</definedName>
    <definedName name="__________hkd04">#REF!</definedName>
    <definedName name="__________idr03">#REF!</definedName>
    <definedName name="__________ILF2000">#REF!</definedName>
    <definedName name="__________ILT1">#REF!</definedName>
    <definedName name="__________MAT1">#REF!</definedName>
    <definedName name="__________mv1">#REF!</definedName>
    <definedName name="__________myr03">#REF!</definedName>
    <definedName name="__________New1">#REF!</definedName>
    <definedName name="__________new2">#REF!</definedName>
    <definedName name="__________oe1">#REF!</definedName>
    <definedName name="__________old2">#REF!</definedName>
    <definedName name="__________P1">#REF!</definedName>
    <definedName name="__________PG2">#REF!</definedName>
    <definedName name="__________pg3">#REF!</definedName>
    <definedName name="__________PG4">#REF!</definedName>
    <definedName name="__________pg5">#REF!</definedName>
    <definedName name="__________PG6">#REF!</definedName>
    <definedName name="__________pg7">#REF!</definedName>
    <definedName name="__________pg9">#REF!</definedName>
    <definedName name="__________PSM3">#REF!</definedName>
    <definedName name="__________sb1">#REF!</definedName>
    <definedName name="__________sep97">#REF!</definedName>
    <definedName name="__________sgd02">#REF!</definedName>
    <definedName name="__________sgd03">#REF!</definedName>
    <definedName name="__________sgd04">#REF!</definedName>
    <definedName name="__________sht1">#REF!</definedName>
    <definedName name="__________ST1">#REF!</definedName>
    <definedName name="__________tax2">#REF!</definedName>
    <definedName name="__________ted2">#REF!</definedName>
    <definedName name="__________thb02">#REF!</definedName>
    <definedName name="__________thb03">#REF!</definedName>
    <definedName name="__________thb04">#REF!</definedName>
    <definedName name="__________TLT1">#REF!</definedName>
    <definedName name="__________TOT1">#REF!</definedName>
    <definedName name="__________TS1">#REF!</definedName>
    <definedName name="__________twd02">#REF!</definedName>
    <definedName name="__________twd03">#REF!</definedName>
    <definedName name="__________twd04">#REF!</definedName>
    <definedName name="__________UER1">#REF!</definedName>
    <definedName name="__________wrn3">#REF!</definedName>
    <definedName name="__________wrn4">#REF!</definedName>
    <definedName name="__________Z04">#REF!</definedName>
    <definedName name="__________Z05">#REF!</definedName>
    <definedName name="__________zz04">#REF!</definedName>
    <definedName name="_________aa1">#REF!</definedName>
    <definedName name="_________aaa2">#REF!</definedName>
    <definedName name="_________ACK1">#REF!</definedName>
    <definedName name="_________ake1">#REF!</definedName>
    <definedName name="_________ake2">#REF!</definedName>
    <definedName name="_________ake3">#REF!</definedName>
    <definedName name="_________aud02">#REF!</definedName>
    <definedName name="_________aud03">#REF!</definedName>
    <definedName name="_________aud04">#REF!</definedName>
    <definedName name="_________cad03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eur03">#REF!</definedName>
    <definedName name="_________FST1">#REF!</definedName>
    <definedName name="_________gbp03">#REF!</definedName>
    <definedName name="_________hkd02">#REF!</definedName>
    <definedName name="_________hkd03">#REF!</definedName>
    <definedName name="_________hkd04">#REF!</definedName>
    <definedName name="_________idr03">#REF!</definedName>
    <definedName name="_________ILF2000">#REF!</definedName>
    <definedName name="_________ILF99">#REF!</definedName>
    <definedName name="_________ILT1">#REF!</definedName>
    <definedName name="_________IS2">#REF!</definedName>
    <definedName name="_________jyr6">#REF!</definedName>
    <definedName name="_________lbg2">#REF!</definedName>
    <definedName name="_________LG2">#REF!</definedName>
    <definedName name="_________MAT1">#REF!</definedName>
    <definedName name="_________mv1">#REF!</definedName>
    <definedName name="_________myr03">#REF!</definedName>
    <definedName name="_________New1">#REF!</definedName>
    <definedName name="_________new2">#REF!</definedName>
    <definedName name="_________oe1">#REF!</definedName>
    <definedName name="_________old2">#REF!</definedName>
    <definedName name="_________old3">#REF!</definedName>
    <definedName name="_________old4">#REF!</definedName>
    <definedName name="_________old5">#REF!</definedName>
    <definedName name="_________old8">#REF!</definedName>
    <definedName name="_________old9">#REF!</definedName>
    <definedName name="_________P1">#REF!</definedName>
    <definedName name="_________pd123">#REF!</definedName>
    <definedName name="_________PG2">#REF!</definedName>
    <definedName name="_________pg3">#REF!</definedName>
    <definedName name="_________PG4">#REF!</definedName>
    <definedName name="_________pg5">#REF!</definedName>
    <definedName name="_________PG6">#REF!</definedName>
    <definedName name="_________pg7">#REF!</definedName>
    <definedName name="_________pg9">#REF!</definedName>
    <definedName name="_________PSM2">#REF!</definedName>
    <definedName name="_________PSM3">#REF!</definedName>
    <definedName name="_________q1">#REF!</definedName>
    <definedName name="_________q2">#REF!</definedName>
    <definedName name="_________sep97">#REF!</definedName>
    <definedName name="_________sgd02">#REF!</definedName>
    <definedName name="_________sgd03">#REF!</definedName>
    <definedName name="_________sgd04">#REF!</definedName>
    <definedName name="_________sht1">#REF!</definedName>
    <definedName name="_________ST1">#REF!</definedName>
    <definedName name="_________tax2">#REF!</definedName>
    <definedName name="_________thb02">#REF!</definedName>
    <definedName name="_________thb03">#REF!</definedName>
    <definedName name="_________thb04">#REF!</definedName>
    <definedName name="_________TLT1">#REF!</definedName>
    <definedName name="_________TOT1">#REF!</definedName>
    <definedName name="_________TS1">#REF!</definedName>
    <definedName name="_________twd02">#REF!</definedName>
    <definedName name="_________twd03">#REF!</definedName>
    <definedName name="_________twd04">#REF!</definedName>
    <definedName name="_________UER1">#REF!</definedName>
    <definedName name="_________wpl2">#REF!</definedName>
    <definedName name="_________wrn3">#REF!</definedName>
    <definedName name="_________wrn4">#REF!</definedName>
    <definedName name="_________Z04">#REF!</definedName>
    <definedName name="_________Z05">#REF!</definedName>
    <definedName name="_________zz04">#REF!</definedName>
    <definedName name="________a1">{"'Sheet1'!$L$16"}</definedName>
    <definedName name="________aa1">#REF!</definedName>
    <definedName name="________aaa2">#REF!</definedName>
    <definedName name="________ACK1">#REF!</definedName>
    <definedName name="________ake1">#REF!</definedName>
    <definedName name="________ake2">#REF!</definedName>
    <definedName name="________ake3">#REF!</definedName>
    <definedName name="________aud02">#REF!</definedName>
    <definedName name="________aud03">#REF!</definedName>
    <definedName name="________aud04">#REF!</definedName>
    <definedName name="________cad03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e1">{"'Sheet3'!$CL$329:$CU$335"}</definedName>
    <definedName name="________eur03">#REF!</definedName>
    <definedName name="________FST1">#REF!</definedName>
    <definedName name="________gbp03">#REF!</definedName>
    <definedName name="________hkd02">#REF!</definedName>
    <definedName name="________hkd03">#REF!</definedName>
    <definedName name="________hkd04">#REF!</definedName>
    <definedName name="________I8">{"'Sheet3'!$CL$329:$CU$335"}</definedName>
    <definedName name="________idr03">#REF!</definedName>
    <definedName name="________ILF2000">#REF!</definedName>
    <definedName name="________ILF99">#REF!</definedName>
    <definedName name="________ILT1">#REF!</definedName>
    <definedName name="________IS2">#REF!</definedName>
    <definedName name="________jyr6">#REF!</definedName>
    <definedName name="________lbg2">#REF!</definedName>
    <definedName name="________LG2">#REF!</definedName>
    <definedName name="________MAT1">#REF!</definedName>
    <definedName name="________myr03">#REF!</definedName>
    <definedName name="________New1">#REF!</definedName>
    <definedName name="________new2">#REF!</definedName>
    <definedName name="________old2">#REF!</definedName>
    <definedName name="________old3">#REF!</definedName>
    <definedName name="________old4">#REF!</definedName>
    <definedName name="________old5">#REF!</definedName>
    <definedName name="________old8">#REF!</definedName>
    <definedName name="________old9">#REF!</definedName>
    <definedName name="________P1">#REF!</definedName>
    <definedName name="________pd123">#REF!</definedName>
    <definedName name="________PG1">#REF!</definedName>
    <definedName name="________PG2">#REF!</definedName>
    <definedName name="________pg3">#REF!</definedName>
    <definedName name="________PG4">#REF!</definedName>
    <definedName name="________pg5">#REF!</definedName>
    <definedName name="________PG6">#REF!</definedName>
    <definedName name="________pg7">#REF!</definedName>
    <definedName name="________pg9">#REF!</definedName>
    <definedName name="________q1">#REF!</definedName>
    <definedName name="________q2">#REF!</definedName>
    <definedName name="________RNG1">#REF!</definedName>
    <definedName name="________RNG2">#REF!</definedName>
    <definedName name="________sb1">#REF!</definedName>
    <definedName name="________sep97">#REF!</definedName>
    <definedName name="________sgd02">#REF!</definedName>
    <definedName name="________sgd03">#REF!</definedName>
    <definedName name="________sgd04">#REF!</definedName>
    <definedName name="________sht1">#REF!</definedName>
    <definedName name="________ST1">#REF!</definedName>
    <definedName name="________tax2">#REF!</definedName>
    <definedName name="________ted2">#REF!</definedName>
    <definedName name="________thb02">#REF!</definedName>
    <definedName name="________thb03">#REF!</definedName>
    <definedName name="________thb04">#REF!</definedName>
    <definedName name="________TLT1">#REF!</definedName>
    <definedName name="________TOP1">#REF!</definedName>
    <definedName name="________TOT1">#REF!</definedName>
    <definedName name="________TS1">#REF!</definedName>
    <definedName name="________twd02">#REF!</definedName>
    <definedName name="________twd03">#REF!</definedName>
    <definedName name="________twd04">#REF!</definedName>
    <definedName name="________UER1">#REF!</definedName>
    <definedName name="________wpl2">#REF!</definedName>
    <definedName name="________wrn3">#REF!</definedName>
    <definedName name="________wrn4">#REF!</definedName>
    <definedName name="________Z04">#REF!</definedName>
    <definedName name="________Z05">#REF!</definedName>
    <definedName name="________zz04">#REF!</definedName>
    <definedName name="_______a1">{"'1-TheatreBkgs'!$A$1:$L$102"}</definedName>
    <definedName name="_______a2">{"'1-TheatreBkgs'!$A$1:$L$102"}</definedName>
    <definedName name="_______a3">{"'1-TheatreBkgs'!$A$1:$L$102"}</definedName>
    <definedName name="_______aa1">#REF!</definedName>
    <definedName name="_______aaa2">#REF!</definedName>
    <definedName name="_______ACK1">#REF!</definedName>
    <definedName name="_______ake1">#REF!</definedName>
    <definedName name="_______ake2">#REF!</definedName>
    <definedName name="_______ake3">#REF!</definedName>
    <definedName name="_______aud02">#REF!</definedName>
    <definedName name="_______aud03">#REF!</definedName>
    <definedName name="_______aud04">#REF!</definedName>
    <definedName name="_______cad03">#REF!</definedName>
    <definedName name="_______col1">#REF!</definedName>
    <definedName name="_______col10">#REF!</definedName>
    <definedName name="_______col11">#REF!</definedName>
    <definedName name="_______col12">#REF!</definedName>
    <definedName name="_______col13">#REF!</definedName>
    <definedName name="_______col2">#REF!</definedName>
    <definedName name="_______col3">#REF!</definedName>
    <definedName name="_______col4">#REF!</definedName>
    <definedName name="_______col5">#REF!</definedName>
    <definedName name="_______col6">#REF!</definedName>
    <definedName name="_______col7">#REF!</definedName>
    <definedName name="_______col8">#REF!</definedName>
    <definedName name="_______col9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eur03">#REF!</definedName>
    <definedName name="_______FST1">#REF!</definedName>
    <definedName name="_______gbp03">#REF!</definedName>
    <definedName name="_______hc4">{"'1-TheatreBkgs'!$A$1:$L$102"}</definedName>
    <definedName name="_______hkd02">#REF!</definedName>
    <definedName name="_______hkd03">#REF!</definedName>
    <definedName name="_______hkd04">#REF!</definedName>
    <definedName name="_______idr03">#REF!</definedName>
    <definedName name="_______ILF2000">#REF!</definedName>
    <definedName name="_______ILF99">#REF!</definedName>
    <definedName name="_______ILT1">#REF!</definedName>
    <definedName name="_______IS2">#REF!</definedName>
    <definedName name="_______jyr6">#REF!</definedName>
    <definedName name="_______lbg2">#REF!</definedName>
    <definedName name="_______LG2">#REF!</definedName>
    <definedName name="_______MAT1">#REF!</definedName>
    <definedName name="_______mer1">#REF!</definedName>
    <definedName name="_______mer2">#REF!</definedName>
    <definedName name="_______mk1">#REF!</definedName>
    <definedName name="_______ms1">#REF!</definedName>
    <definedName name="_______mv1">#REF!</definedName>
    <definedName name="_______myr03">#REF!</definedName>
    <definedName name="_______New1">#REF!</definedName>
    <definedName name="_______new2">"0MB5TOIC7ZU0LX8WJX6QNRCYX"</definedName>
    <definedName name="_______oe1">#REF!</definedName>
    <definedName name="_______OK2">#REF!</definedName>
    <definedName name="_______old2">#REF!</definedName>
    <definedName name="_______old3">#REF!</definedName>
    <definedName name="_______old4">#REF!</definedName>
    <definedName name="_______old5">#REF!</definedName>
    <definedName name="_______old8">#REF!</definedName>
    <definedName name="_______old9">#REF!</definedName>
    <definedName name="_______P1">#REF!</definedName>
    <definedName name="_______PG1">#REF!</definedName>
    <definedName name="_______PG2">#REF!</definedName>
    <definedName name="_______pg3">#REF!</definedName>
    <definedName name="_______PG4">#REF!</definedName>
    <definedName name="_______pg5">#REF!</definedName>
    <definedName name="_______PG6">#REF!</definedName>
    <definedName name="_______pg7">#REF!</definedName>
    <definedName name="_______pg9">#REF!</definedName>
    <definedName name="_______prc1">#REF!</definedName>
    <definedName name="_______prc2">#REF!</definedName>
    <definedName name="_______prc3">#REF!</definedName>
    <definedName name="_______PSM3">#REF!</definedName>
    <definedName name="_______Q1">{"'Standalone List Price Trends'!$A$1:$X$56"}</definedName>
    <definedName name="_______Q2">{"'Standalone List Price Trends'!$A$1:$X$56"}</definedName>
    <definedName name="_______Q3">{"'Standalone List Price Trends'!$A$1:$X$56"}</definedName>
    <definedName name="_______Q4">{"'Standalone List Price Trends'!$A$1:$X$56"}</definedName>
    <definedName name="_______Q5">{"'Standalone List Price Trends'!$A$1:$X$56"}</definedName>
    <definedName name="_______Q9">{"'Standalone List Price Trends'!$A$1:$X$56"}</definedName>
    <definedName name="_______qt1">#REF!</definedName>
    <definedName name="_______QTR1">#REF!</definedName>
    <definedName name="_______QUO1">#REF!</definedName>
    <definedName name="_______RNG1">#REF!</definedName>
    <definedName name="_______RNG2">#REF!</definedName>
    <definedName name="_______rw1">{"'Standalone List Price Trends'!$A$1:$X$56"}</definedName>
    <definedName name="_______rw2">{"'Standalone List Price Trends'!$A$1:$X$56"}</definedName>
    <definedName name="_______rw3">{"'Standalone List Price Trends'!$A$1:$X$56"}</definedName>
    <definedName name="_______rw4">{"'Standalone List Price Trends'!$A$1:$X$56"}</definedName>
    <definedName name="_______sb1">#REF!</definedName>
    <definedName name="_______sep97">#REF!</definedName>
    <definedName name="_______sex2">{"'1-TheatreBkgs'!$A$1:$L$102"}</definedName>
    <definedName name="_______sex3">{"'1-TheatreBkgs'!$A$1:$L$102"}</definedName>
    <definedName name="_______sex4">{"'1-TheatreBkgs'!$A$1:$L$102"}</definedName>
    <definedName name="_______sex5">{"'1-TheatreBkgs'!$A$1:$L$102"}</definedName>
    <definedName name="_______sex6">{"'1-TheatreBkgs'!$A$1:$L$102"}</definedName>
    <definedName name="_______sgd02">#REF!</definedName>
    <definedName name="_______sgd03">#REF!</definedName>
    <definedName name="_______sgd04">#REF!</definedName>
    <definedName name="_______sht1">#REF!</definedName>
    <definedName name="_______ST1">#REF!</definedName>
    <definedName name="_______tab1">#REF!</definedName>
    <definedName name="_______tax2">#REF!</definedName>
    <definedName name="_______tc1">#REF!</definedName>
    <definedName name="_______tc2">#REF!</definedName>
    <definedName name="_______tc3">#REF!</definedName>
    <definedName name="_______tc4">#REF!</definedName>
    <definedName name="_______tc5">#REF!</definedName>
    <definedName name="_______ted2">#REF!</definedName>
    <definedName name="_______thb02">#REF!</definedName>
    <definedName name="_______thb03">#REF!</definedName>
    <definedName name="_______thb04">#REF!</definedName>
    <definedName name="_______TLT1">#REF!</definedName>
    <definedName name="_______TOP1">#REF!</definedName>
    <definedName name="_______TOT1">#REF!</definedName>
    <definedName name="_______TS1">#REF!</definedName>
    <definedName name="_______twd02">#REF!</definedName>
    <definedName name="_______twd03">#REF!</definedName>
    <definedName name="_______twd04">#REF!</definedName>
    <definedName name="_______UER1">#REF!</definedName>
    <definedName name="_______v1">{"'1-TheatreBkgs'!$A$1:$L$102"}</definedName>
    <definedName name="_______V2">{"'1-TheatreBkgs'!$A$1:$L$102"}</definedName>
    <definedName name="_______v3">{"'1-TheatreBkgs'!$A$1:$L$102"}</definedName>
    <definedName name="_______Vac1">#REF!</definedName>
    <definedName name="_______wk1">#REF!</definedName>
    <definedName name="_______wk2">#REF!</definedName>
    <definedName name="_______wk3">#REF!</definedName>
    <definedName name="_______wk4">#REF!</definedName>
    <definedName name="_______wpl2">#REF!</definedName>
    <definedName name="_______wrn3">#REF!</definedName>
    <definedName name="_______wrn4">#REF!</definedName>
    <definedName name="_______Z04">#REF!</definedName>
    <definedName name="_______Z05">#REF!</definedName>
    <definedName name="_______zz04">#REF!</definedName>
    <definedName name="______1Table2_">#REF!</definedName>
    <definedName name="______2_0_Table2_">#REF!</definedName>
    <definedName name="______3S">#REF!</definedName>
    <definedName name="______4Table2_">#REF!</definedName>
    <definedName name="______5Table2_">#REF!</definedName>
    <definedName name="______6_0_S">#REF!</definedName>
    <definedName name="______7_0_Table2_">#REF!</definedName>
    <definedName name="______8_0_Table2_">#REF!</definedName>
    <definedName name="______aa1">#REF!</definedName>
    <definedName name="______aaa2">#REF!</definedName>
    <definedName name="______ACK1">#REF!</definedName>
    <definedName name="______ake1">#REF!</definedName>
    <definedName name="______ake2">#REF!</definedName>
    <definedName name="______ake3">#REF!</definedName>
    <definedName name="______aud02">#REF!</definedName>
    <definedName name="______aud03">#REF!</definedName>
    <definedName name="______aud04">#REF!</definedName>
    <definedName name="______cad03">#REF!</definedName>
    <definedName name="______col1">#REF!</definedName>
    <definedName name="______col10">#REF!</definedName>
    <definedName name="______col11">#REF!</definedName>
    <definedName name="______col12">#REF!</definedName>
    <definedName name="______col13">#REF!</definedName>
    <definedName name="______col2">#REF!</definedName>
    <definedName name="______col3">#REF!</definedName>
    <definedName name="______col4">#REF!</definedName>
    <definedName name="______col5">#REF!</definedName>
    <definedName name="______col6">#REF!</definedName>
    <definedName name="______col7">#REF!</definedName>
    <definedName name="______col8">#REF!</definedName>
    <definedName name="______col9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e1">{"'Sheet3'!$CL$329:$CU$335"}</definedName>
    <definedName name="______eur03">#REF!</definedName>
    <definedName name="______FST1">#REF!</definedName>
    <definedName name="______gbp03">#REF!</definedName>
    <definedName name="______hkd02">#REF!</definedName>
    <definedName name="______hkd03">#REF!</definedName>
    <definedName name="______hkd04">#REF!</definedName>
    <definedName name="______I8">{"'Sheet3'!$CL$329:$CU$335"}</definedName>
    <definedName name="______idr03">#REF!</definedName>
    <definedName name="______ILF2000">#REF!</definedName>
    <definedName name="______ILF99">#REF!</definedName>
    <definedName name="______ILT1">#REF!</definedName>
    <definedName name="______IS2">#REF!</definedName>
    <definedName name="______jyr6">#REF!</definedName>
    <definedName name="______key1" hidden="1">#REF!</definedName>
    <definedName name="______lbg2">#REF!</definedName>
    <definedName name="______LG2">#REF!</definedName>
    <definedName name="______MAT1">#REF!</definedName>
    <definedName name="______mer1">#REF!</definedName>
    <definedName name="______mer2">#REF!</definedName>
    <definedName name="______mk1">#REF!</definedName>
    <definedName name="______ms1">#REF!</definedName>
    <definedName name="______mv1">#REF!</definedName>
    <definedName name="______myr03">#REF!</definedName>
    <definedName name="______New1">#REF!</definedName>
    <definedName name="______new2">"0MB5TOIC7ZU0LX8WJX6QNRCYX"</definedName>
    <definedName name="______oe1">#REF!</definedName>
    <definedName name="______old2">#REF!</definedName>
    <definedName name="______old3">#REF!</definedName>
    <definedName name="______old4">#REF!</definedName>
    <definedName name="______old5">#REF!</definedName>
    <definedName name="______old8">#REF!</definedName>
    <definedName name="______old9">#REF!</definedName>
    <definedName name="______P1">#REF!</definedName>
    <definedName name="______pd123">#REF!</definedName>
    <definedName name="______PG1">#REF!</definedName>
    <definedName name="______pg10">#REF!</definedName>
    <definedName name="______pg12">#REF!</definedName>
    <definedName name="______PG2">#REF!</definedName>
    <definedName name="______pg3">#REF!</definedName>
    <definedName name="______PG4">#REF!</definedName>
    <definedName name="______pg5">#REF!</definedName>
    <definedName name="______PG6">#REF!</definedName>
    <definedName name="______pg7">#REF!</definedName>
    <definedName name="______pg8">#REF!</definedName>
    <definedName name="______pg9">#REF!</definedName>
    <definedName name="______prc1">#REF!</definedName>
    <definedName name="______prc2">#REF!</definedName>
    <definedName name="______prc3">#REF!</definedName>
    <definedName name="______PSM2">#REF!</definedName>
    <definedName name="______PSM3">#REF!</definedName>
    <definedName name="______q1">#REF!</definedName>
    <definedName name="______q2">#REF!</definedName>
    <definedName name="______qt1">#REF!</definedName>
    <definedName name="______QTR1">#REF!</definedName>
    <definedName name="______QUO1">#REF!</definedName>
    <definedName name="______rd2">#REF!</definedName>
    <definedName name="______RNG1">#REF!</definedName>
    <definedName name="______RNG2">#REF!</definedName>
    <definedName name="______sb1">#REF!</definedName>
    <definedName name="______sep97">#REF!</definedName>
    <definedName name="______sgd02">#REF!</definedName>
    <definedName name="______sgd03">#REF!</definedName>
    <definedName name="______sgd04">#REF!</definedName>
    <definedName name="______sht1">#REF!</definedName>
    <definedName name="______ST1">#REF!</definedName>
    <definedName name="______tab1">#REF!</definedName>
    <definedName name="______tax2">#REF!</definedName>
    <definedName name="______TB112">#REF!</definedName>
    <definedName name="______TB115">#REF!</definedName>
    <definedName name="______TB124">#REF!</definedName>
    <definedName name="______TB125">#REF!</definedName>
    <definedName name="______TB126">#REF!</definedName>
    <definedName name="______TB131">#REF!</definedName>
    <definedName name="______TB132">#REF!</definedName>
    <definedName name="______TB211">#REF!</definedName>
    <definedName name="______TB213">#REF!</definedName>
    <definedName name="______TB214">#REF!</definedName>
    <definedName name="______TB215">#REF!</definedName>
    <definedName name="______TB221">#REF!</definedName>
    <definedName name="______TB2210">#REF!</definedName>
    <definedName name="______TB222">#REF!</definedName>
    <definedName name="______TB223">#REF!</definedName>
    <definedName name="______TB224">#REF!</definedName>
    <definedName name="______TB225">#REF!</definedName>
    <definedName name="______TB227">#REF!</definedName>
    <definedName name="______TB229">#REF!</definedName>
    <definedName name="______TB311">#REF!</definedName>
    <definedName name="______TB313">#REF!</definedName>
    <definedName name="______TB317">#REF!</definedName>
    <definedName name="______TB318">#REF!</definedName>
    <definedName name="______TB319">#REF!</definedName>
    <definedName name="______TB322">#REF!</definedName>
    <definedName name="______TB323">#REF!</definedName>
    <definedName name="______TB324">#REF!</definedName>
    <definedName name="______TB325">#REF!</definedName>
    <definedName name="______TB401">#REF!</definedName>
    <definedName name="______TB402">#REF!</definedName>
    <definedName name="______TB403">#REF!</definedName>
    <definedName name="______TB404">#REF!</definedName>
    <definedName name="______TB405">#REF!</definedName>
    <definedName name="______TB510">#REF!</definedName>
    <definedName name="______TB511">#REF!</definedName>
    <definedName name="______TB601">#REF!</definedName>
    <definedName name="______TB604">#REF!</definedName>
    <definedName name="______TB605">#REF!</definedName>
    <definedName name="______TB811">#REF!</definedName>
    <definedName name="______TB812">#REF!</definedName>
    <definedName name="______TB813">#REF!</definedName>
    <definedName name="______TB814">#REF!</definedName>
    <definedName name="______TB820">#REF!</definedName>
    <definedName name="______TBI1001">#REF!</definedName>
    <definedName name="______TBI1002">#REF!</definedName>
    <definedName name="______TBI1003">#REF!</definedName>
    <definedName name="______TBI1004">#REF!</definedName>
    <definedName name="______TBI1005">#REF!</definedName>
    <definedName name="______TBI102">#REF!</definedName>
    <definedName name="______TBI1200">#REF!</definedName>
    <definedName name="______TBI403">#REF!</definedName>
    <definedName name="______TBI425">#REF!</definedName>
    <definedName name="______TBI603">#REF!</definedName>
    <definedName name="______TBI604">#REF!</definedName>
    <definedName name="______TBI605">#REF!</definedName>
    <definedName name="______TBI606">#REF!</definedName>
    <definedName name="______TBI607">#REF!</definedName>
    <definedName name="______TBI608">#REF!</definedName>
    <definedName name="______TBI609">#REF!</definedName>
    <definedName name="______TBI611">#REF!</definedName>
    <definedName name="______TBI613">#REF!</definedName>
    <definedName name="______TBI703">#REF!</definedName>
    <definedName name="______TBI704">#REF!</definedName>
    <definedName name="______TBI705">#REF!</definedName>
    <definedName name="______TBI706">#REF!</definedName>
    <definedName name="______TBI707">#REF!</definedName>
    <definedName name="______TBI708">#REF!</definedName>
    <definedName name="______TBI710">#REF!</definedName>
    <definedName name="______TBI711">#REF!</definedName>
    <definedName name="______TBI712">#REF!</definedName>
    <definedName name="______TBI713">#REF!</definedName>
    <definedName name="______TBI715">#REF!</definedName>
    <definedName name="______TBI717">#REF!</definedName>
    <definedName name="______TBI719">#REF!</definedName>
    <definedName name="______TBI903">#REF!</definedName>
    <definedName name="______TBI904">#REF!</definedName>
    <definedName name="______TBI905">#REF!</definedName>
    <definedName name="______TBI906">#REF!</definedName>
    <definedName name="______TBI907">#REF!</definedName>
    <definedName name="______tc1">#REF!</definedName>
    <definedName name="______tc2">#REF!</definedName>
    <definedName name="______tc3">#REF!</definedName>
    <definedName name="______tc4">#REF!</definedName>
    <definedName name="______tc5">#REF!</definedName>
    <definedName name="______ted2">#REF!</definedName>
    <definedName name="______thb02">#REF!</definedName>
    <definedName name="______thb03">#REF!</definedName>
    <definedName name="______thb04">#REF!</definedName>
    <definedName name="______TLT1">#REF!</definedName>
    <definedName name="______TOP1">#REF!</definedName>
    <definedName name="______TOT1">#REF!</definedName>
    <definedName name="______TS1">#REF!</definedName>
    <definedName name="______twd02">#REF!</definedName>
    <definedName name="______twd03">#REF!</definedName>
    <definedName name="______twd04">#REF!</definedName>
    <definedName name="______UER1">#REF!</definedName>
    <definedName name="______Vac1">#REF!</definedName>
    <definedName name="______wk1">#REF!</definedName>
    <definedName name="______wk2">#REF!</definedName>
    <definedName name="______wk3">#REF!</definedName>
    <definedName name="______wk4">#REF!</definedName>
    <definedName name="______wpl2">#REF!</definedName>
    <definedName name="______wrn3">#REF!</definedName>
    <definedName name="______wrn4">#REF!</definedName>
    <definedName name="______Z04">#REF!</definedName>
    <definedName name="______Z05">#REF!</definedName>
    <definedName name="_____1Table2_">#REF!</definedName>
    <definedName name="_____2_0_Table2_">#REF!</definedName>
    <definedName name="_____3S">#REF!</definedName>
    <definedName name="_____4Table2_">#REF!</definedName>
    <definedName name="_____5Table2_">#REF!</definedName>
    <definedName name="_____6_0_S">#REF!</definedName>
    <definedName name="_____7_0_Table2_">#REF!</definedName>
    <definedName name="_____8_0_Table2_">#REF!</definedName>
    <definedName name="_____a1">{"'1-TheatreBkgs'!$A$1:$L$102"}</definedName>
    <definedName name="_____a2">{"'1-TheatreBkgs'!$A$1:$L$102"}</definedName>
    <definedName name="_____a3">{"'1-TheatreBkgs'!$A$1:$L$102"}</definedName>
    <definedName name="_____aa1">#REF!</definedName>
    <definedName name="_____aaa2">#REF!</definedName>
    <definedName name="_____ACK1">#REF!</definedName>
    <definedName name="_____ake1">#REF!</definedName>
    <definedName name="_____ake2">#REF!</definedName>
    <definedName name="_____ake3">#REF!</definedName>
    <definedName name="_____AMT13300">#N/A</definedName>
    <definedName name="_____AMT13502">#N/A</definedName>
    <definedName name="_____AMT41301">#N/A</definedName>
    <definedName name="_____AMT85116">#N/A</definedName>
    <definedName name="_____AMT85125">#N/A</definedName>
    <definedName name="_____AMT86106">#N/A</definedName>
    <definedName name="_____aud02">#REF!</definedName>
    <definedName name="_____aud03">#REF!</definedName>
    <definedName name="_____aud04">#REF!</definedName>
    <definedName name="_____cad03">#REF!</definedName>
    <definedName name="_____col1">#REF!</definedName>
    <definedName name="_____col10">#REF!</definedName>
    <definedName name="_____col11">#REF!</definedName>
    <definedName name="_____col12">#REF!</definedName>
    <definedName name="_____col13">#REF!</definedName>
    <definedName name="_____col2">#REF!</definedName>
    <definedName name="_____col3">#REF!</definedName>
    <definedName name="_____col4">#REF!</definedName>
    <definedName name="_____col5">#REF!</definedName>
    <definedName name="_____col6">#REF!</definedName>
    <definedName name="_____col7">#REF!</definedName>
    <definedName name="_____col8">#REF!</definedName>
    <definedName name="_____col9">#REF!</definedName>
    <definedName name="_____d32">16</definedName>
    <definedName name="_____d444">5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11">{"'OCT  VOIDS'!$A$1:$G$33","'OCT '!$A$1:$G$48","'OCT Adj'!$A$1:$L$37"}</definedName>
    <definedName name="_____DEC2">{"'OCT  VOIDS'!$A$1:$G$33","'OCT '!$A$1:$G$48","'OCT Adj'!$A$1:$L$37"}</definedName>
    <definedName name="_____DEC3">{"'OCT  VOIDS'!$A$1:$G$33","'OCT '!$A$1:$G$48","'OCT Adj'!$A$1:$L$37"}</definedName>
    <definedName name="_____eur03">#REF!</definedName>
    <definedName name="_____FST1">#REF!</definedName>
    <definedName name="_____gbp03">#REF!</definedName>
    <definedName name="_____hkd02">#REF!</definedName>
    <definedName name="_____hkd03">#REF!</definedName>
    <definedName name="_____hkd04">#REF!</definedName>
    <definedName name="_____idr03">#REF!</definedName>
    <definedName name="_____ILF2000">#REF!</definedName>
    <definedName name="_____ILF99">#REF!</definedName>
    <definedName name="_____ILT1">#REF!</definedName>
    <definedName name="_____IS2">#REF!</definedName>
    <definedName name="_____J2">0</definedName>
    <definedName name="_____jyr6">#REF!</definedName>
    <definedName name="_____key1" hidden="1">#REF!</definedName>
    <definedName name="_____lbg2">#REF!</definedName>
    <definedName name="_____LG2">#REF!</definedName>
    <definedName name="_____MAR9091">#REF!</definedName>
    <definedName name="_____MAT1">#REF!</definedName>
    <definedName name="_____mer1">#REF!</definedName>
    <definedName name="_____mer2">#REF!</definedName>
    <definedName name="_____mk1">#REF!</definedName>
    <definedName name="_____ms1">#REF!</definedName>
    <definedName name="_____mv1">#REF!</definedName>
    <definedName name="_____myr03">#REF!</definedName>
    <definedName name="_____new1" hidden="1">{"Central",#N/A,FALSE,"Total"}</definedName>
    <definedName name="_____new2" hidden="1">{"Central",#N/A,FALSE,"Total"}</definedName>
    <definedName name="_____O2">#REF!</definedName>
    <definedName name="_____oe1">#REF!</definedName>
    <definedName name="_____OK2">#REF!</definedName>
    <definedName name="____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_old3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_old4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_old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_old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_old9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_OUT13300">#N/A</definedName>
    <definedName name="_____OUT13502">#N/A</definedName>
    <definedName name="_____OUT41301">#N/A</definedName>
    <definedName name="_____OUT85116">#N/A</definedName>
    <definedName name="_____OUT85125">#N/A</definedName>
    <definedName name="_____OUT86106">#N/A</definedName>
    <definedName name="_____P1">#REF!</definedName>
    <definedName name="_____pd123">#REF!</definedName>
    <definedName name="_____PG1">#REF!</definedName>
    <definedName name="_____pg10">#REF!</definedName>
    <definedName name="_____pg12">#REF!</definedName>
    <definedName name="_____PG2">#REF!</definedName>
    <definedName name="_____pg3">#REF!</definedName>
    <definedName name="_____PG4">#REF!</definedName>
    <definedName name="_____pg5">#REF!</definedName>
    <definedName name="_____PG6">#REF!</definedName>
    <definedName name="_____pg7">#REF!</definedName>
    <definedName name="_____pg8">#REF!</definedName>
    <definedName name="_____pg9">#REF!</definedName>
    <definedName name="_____prc1">#REF!</definedName>
    <definedName name="_____prc2">#REF!</definedName>
    <definedName name="_____prc3">#REF!</definedName>
    <definedName name="_____PSM2">#REF!</definedName>
    <definedName name="_____PSM3">#REF!</definedName>
    <definedName name="_____Q1">{"'Standalone List Price Trends'!$A$1:$X$56"}</definedName>
    <definedName name="_____Q2">{"'Standalone List Price Trends'!$A$1:$X$56"}</definedName>
    <definedName name="_____Q3">{"'Standalone List Price Trends'!$A$1:$X$56"}</definedName>
    <definedName name="_____Q5">{"'Standalone List Price Trends'!$A$1:$X$56"}</definedName>
    <definedName name="_____Q9">{"'Standalone List Price Trends'!$A$1:$X$56"}</definedName>
    <definedName name="_____QRA86106">#N/A</definedName>
    <definedName name="_____qt1">#REF!</definedName>
    <definedName name="_____QTR1">#REF!</definedName>
    <definedName name="_____QUO1">#REF!</definedName>
    <definedName name="_____RNG1">#REF!</definedName>
    <definedName name="_____RNG2">#REF!</definedName>
    <definedName name="_____rw1">{"'Standalone List Price Trends'!$A$1:$X$56"}</definedName>
    <definedName name="_____rw2">{"'Standalone List Price Trends'!$A$1:$X$56"}</definedName>
    <definedName name="_____rw3">{"'Standalone List Price Trends'!$A$1:$X$56"}</definedName>
    <definedName name="_____rw4">{"'Standalone List Price Trends'!$A$1:$X$56"}</definedName>
    <definedName name="_____sb1">#REF!</definedName>
    <definedName name="_____sep97">#REF!</definedName>
    <definedName name="_____sgd02">#REF!</definedName>
    <definedName name="_____sgd03">#REF!</definedName>
    <definedName name="_____sgd04">#REF!</definedName>
    <definedName name="_____sht1">#REF!</definedName>
    <definedName name="_____ST1">#REF!</definedName>
    <definedName name="_____tab1">#REF!</definedName>
    <definedName name="_____tax2">#REF!</definedName>
    <definedName name="_____TB111">#REF!</definedName>
    <definedName name="_____TB112">#REF!</definedName>
    <definedName name="_____TB113">#REF!</definedName>
    <definedName name="_____TB114">#REF!</definedName>
    <definedName name="_____TB115">#REF!</definedName>
    <definedName name="_____TB116">#REF!</definedName>
    <definedName name="_____TB117">#REF!</definedName>
    <definedName name="_____TB121">#REF!</definedName>
    <definedName name="_____TB122">#REF!</definedName>
    <definedName name="_____TB123">#REF!</definedName>
    <definedName name="_____TB124">#REF!</definedName>
    <definedName name="_____TB125">#REF!</definedName>
    <definedName name="_____TB126">#REF!</definedName>
    <definedName name="_____TB131">#REF!</definedName>
    <definedName name="_____TB132">#REF!</definedName>
    <definedName name="_____TB211">#REF!</definedName>
    <definedName name="_____TB212">#REF!</definedName>
    <definedName name="_____TB213">#REF!</definedName>
    <definedName name="_____TB214">#REF!</definedName>
    <definedName name="_____TB215">#REF!</definedName>
    <definedName name="_____TB221">#REF!</definedName>
    <definedName name="_____TB2210">#REF!</definedName>
    <definedName name="_____TB222">#REF!</definedName>
    <definedName name="_____TB223">#REF!</definedName>
    <definedName name="_____TB224">#REF!</definedName>
    <definedName name="_____TB225">#REF!</definedName>
    <definedName name="_____TB226">#REF!</definedName>
    <definedName name="_____TB227">#REF!</definedName>
    <definedName name="_____TB228">#REF!</definedName>
    <definedName name="_____TB229">#REF!</definedName>
    <definedName name="_____TB311">#REF!</definedName>
    <definedName name="_____TB312">#REF!</definedName>
    <definedName name="_____TB313">#REF!</definedName>
    <definedName name="_____TB314">#REF!</definedName>
    <definedName name="_____TB315">#REF!</definedName>
    <definedName name="_____TB316">#REF!</definedName>
    <definedName name="_____TB317">#REF!</definedName>
    <definedName name="_____TB318">#REF!</definedName>
    <definedName name="_____TB319">#REF!</definedName>
    <definedName name="_____TB321">#REF!</definedName>
    <definedName name="_____TB322">#REF!</definedName>
    <definedName name="_____TB323">#REF!</definedName>
    <definedName name="_____TB324">#REF!</definedName>
    <definedName name="_____TB325">#REF!</definedName>
    <definedName name="_____TB401">#REF!</definedName>
    <definedName name="_____TB402">#REF!</definedName>
    <definedName name="_____TB403">#REF!</definedName>
    <definedName name="_____TB404">#REF!</definedName>
    <definedName name="_____TB405">#REF!</definedName>
    <definedName name="_____TB501">#REF!</definedName>
    <definedName name="_____TB502">#REF!</definedName>
    <definedName name="_____TB503">#REF!</definedName>
    <definedName name="_____TB504">#REF!</definedName>
    <definedName name="_____TB505">#REF!</definedName>
    <definedName name="_____TB506">#REF!</definedName>
    <definedName name="_____TB507">#REF!</definedName>
    <definedName name="_____TB508">#REF!</definedName>
    <definedName name="_____TB509">#REF!</definedName>
    <definedName name="_____TB510">#REF!</definedName>
    <definedName name="_____TB511">#REF!</definedName>
    <definedName name="_____TB512">#REF!</definedName>
    <definedName name="_____TB513">#REF!</definedName>
    <definedName name="_____TB601">#REF!</definedName>
    <definedName name="_____TB602">#REF!</definedName>
    <definedName name="_____TB603">#REF!</definedName>
    <definedName name="_____TB604">#REF!</definedName>
    <definedName name="_____TB605">#REF!</definedName>
    <definedName name="_____TB701">#REF!</definedName>
    <definedName name="_____TB811">#REF!</definedName>
    <definedName name="_____TB812">#REF!</definedName>
    <definedName name="_____TB813">#REF!</definedName>
    <definedName name="_____TB814">#REF!</definedName>
    <definedName name="_____TB820">#REF!</definedName>
    <definedName name="_____TB901">#REF!</definedName>
    <definedName name="_____TB902">#REF!</definedName>
    <definedName name="_____TB903">#REF!</definedName>
    <definedName name="_____TB904">#REF!</definedName>
    <definedName name="_____TBI1001">#REF!</definedName>
    <definedName name="_____TBI1002">#REF!</definedName>
    <definedName name="_____TBI1003">#REF!</definedName>
    <definedName name="_____TBI1004">#REF!</definedName>
    <definedName name="_____TBI1005">#REF!</definedName>
    <definedName name="_____TBI101">#REF!</definedName>
    <definedName name="_____TBI102">#REF!</definedName>
    <definedName name="_____TBI1100">#REF!</definedName>
    <definedName name="_____TBI1200">#REF!</definedName>
    <definedName name="_____TBI201">#REF!</definedName>
    <definedName name="_____TBI202">#REF!</definedName>
    <definedName name="_____TBI203">#REF!</definedName>
    <definedName name="_____TBI401">#REF!</definedName>
    <definedName name="_____TBI402">#REF!</definedName>
    <definedName name="_____TBI403">#REF!</definedName>
    <definedName name="_____TBI404">#REF!</definedName>
    <definedName name="_____TBI405">#REF!</definedName>
    <definedName name="_____TBI406">#REF!</definedName>
    <definedName name="_____TBI407">#REF!</definedName>
    <definedName name="_____TBI408">#REF!</definedName>
    <definedName name="_____TBI409">#REF!</definedName>
    <definedName name="_____TBI410">#REF!</definedName>
    <definedName name="_____TBI411">#REF!</definedName>
    <definedName name="_____TBI412">#REF!</definedName>
    <definedName name="_____TBI413">#REF!</definedName>
    <definedName name="_____TBI414">#REF!</definedName>
    <definedName name="_____TBI415">#REF!</definedName>
    <definedName name="_____TBI416">#REF!</definedName>
    <definedName name="_____TBI417">#REF!</definedName>
    <definedName name="_____TBI418">#REF!</definedName>
    <definedName name="_____TBI419">#REF!</definedName>
    <definedName name="_____TBI420">#REF!</definedName>
    <definedName name="_____TBI421">#REF!</definedName>
    <definedName name="_____TBI422">#REF!</definedName>
    <definedName name="_____TBI423">#REF!</definedName>
    <definedName name="_____TBI424">#REF!</definedName>
    <definedName name="_____TBI425">#REF!</definedName>
    <definedName name="_____TBI601">#REF!</definedName>
    <definedName name="_____TBI602">#REF!</definedName>
    <definedName name="_____TBI603">#REF!</definedName>
    <definedName name="_____TBI604">#REF!</definedName>
    <definedName name="_____TBI605">#REF!</definedName>
    <definedName name="_____TBI606">#REF!</definedName>
    <definedName name="_____TBI607">#REF!</definedName>
    <definedName name="_____TBI608">#REF!</definedName>
    <definedName name="_____TBI609">#REF!</definedName>
    <definedName name="_____TBI610">#REF!</definedName>
    <definedName name="_____TBI611">#REF!</definedName>
    <definedName name="_____TBI612">#REF!</definedName>
    <definedName name="_____TBI613">#REF!</definedName>
    <definedName name="_____TBI614">#REF!</definedName>
    <definedName name="_____TBI701">#REF!</definedName>
    <definedName name="_____TBI702">#REF!</definedName>
    <definedName name="_____TBI703">#REF!</definedName>
    <definedName name="_____TBI704">#REF!</definedName>
    <definedName name="_____TBI705">#REF!</definedName>
    <definedName name="_____TBI706">#REF!</definedName>
    <definedName name="_____TBI707">#REF!</definedName>
    <definedName name="_____TBI708">#REF!</definedName>
    <definedName name="_____TBI709">#REF!</definedName>
    <definedName name="_____TBI710">#REF!</definedName>
    <definedName name="_____TBI711">#REF!</definedName>
    <definedName name="_____TBI712">#REF!</definedName>
    <definedName name="_____TBI713">#REF!</definedName>
    <definedName name="_____TBI714">#REF!</definedName>
    <definedName name="_____TBI715">#REF!</definedName>
    <definedName name="_____TBI716">#REF!</definedName>
    <definedName name="_____TBI717">#REF!</definedName>
    <definedName name="_____TBI718">#REF!</definedName>
    <definedName name="_____TBI719">#REF!</definedName>
    <definedName name="_____TBI901">#REF!</definedName>
    <definedName name="_____TBI902">#REF!</definedName>
    <definedName name="_____TBI903">#REF!</definedName>
    <definedName name="_____TBI904">#REF!</definedName>
    <definedName name="_____TBI905">#REF!</definedName>
    <definedName name="_____TBI906">#REF!</definedName>
    <definedName name="_____TBI907">#REF!</definedName>
    <definedName name="_____tc1">#REF!</definedName>
    <definedName name="_____tc2">#REF!</definedName>
    <definedName name="_____tc3">#REF!</definedName>
    <definedName name="_____tc4">#REF!</definedName>
    <definedName name="_____tc5">#REF!</definedName>
    <definedName name="_____ted2">#REF!</definedName>
    <definedName name="_____thb02">#REF!</definedName>
    <definedName name="_____thb03">#REF!</definedName>
    <definedName name="_____thb04">#REF!</definedName>
    <definedName name="_____TLT1">#REF!</definedName>
    <definedName name="_____TOP1">#REF!</definedName>
    <definedName name="_____TOT1">#REF!</definedName>
    <definedName name="_____TS1">#REF!</definedName>
    <definedName name="_____twd02">#REF!</definedName>
    <definedName name="_____twd03">#REF!</definedName>
    <definedName name="_____twd04">#REF!</definedName>
    <definedName name="_____UER1">#REF!</definedName>
    <definedName name="_____v1">{"'1-TheatreBkgs'!$A$1:$L$102"}</definedName>
    <definedName name="_____V2">{"'1-TheatreBkgs'!$A$1:$L$102"}</definedName>
    <definedName name="_____v3">{"'1-TheatreBkgs'!$A$1:$L$102"}</definedName>
    <definedName name="_____Vac1">#REF!</definedName>
    <definedName name="_____VAR13300">#N/A</definedName>
    <definedName name="_____VAR13502">#N/A</definedName>
    <definedName name="_____wk1">#REF!</definedName>
    <definedName name="_____wk2">#REF!</definedName>
    <definedName name="_____wk3">#REF!</definedName>
    <definedName name="_____wk4">#REF!</definedName>
    <definedName name="_____wpl2">#REF!</definedName>
    <definedName name="_____wrn3">#REF!</definedName>
    <definedName name="_____wrn4">#REF!</definedName>
    <definedName name="_____xlfn.RTD">#NAME?</definedName>
    <definedName name="_____Z04">#REF!</definedName>
    <definedName name="_____Z05">#REF!</definedName>
    <definedName name="_____zz04">#REF!</definedName>
    <definedName name="____1Table2_">#REF!</definedName>
    <definedName name="____2_0_Table2_">#REF!</definedName>
    <definedName name="____3S">#REF!</definedName>
    <definedName name="____4Table2_">#REF!</definedName>
    <definedName name="____5Table2_">#REF!</definedName>
    <definedName name="____6_0_S">#REF!</definedName>
    <definedName name="____7_0_Table2_">#REF!</definedName>
    <definedName name="____8_0_Table2_">#REF!</definedName>
    <definedName name="____a1">{"'1-TheatreBkgs'!$A$1:$L$102"}</definedName>
    <definedName name="____a2">{"'1-TheatreBkgs'!$A$1:$L$102"}</definedName>
    <definedName name="____a3">{"'1-TheatreBkgs'!$A$1:$L$102"}</definedName>
    <definedName name="____aa1">#REF!</definedName>
    <definedName name="____aaa2">#REF!</definedName>
    <definedName name="____ACK1">#REF!</definedName>
    <definedName name="____ake1">#REF!</definedName>
    <definedName name="____ake2">#REF!</definedName>
    <definedName name="____ake3">#REF!</definedName>
    <definedName name="____AMT13300">#N/A</definedName>
    <definedName name="____AMT13502">#N/A</definedName>
    <definedName name="____AMT41301">#N/A</definedName>
    <definedName name="____AMT85116">#N/A</definedName>
    <definedName name="____AMT85125">#N/A</definedName>
    <definedName name="____AMT86106">#N/A</definedName>
    <definedName name="____as1">#REF!</definedName>
    <definedName name="____aud02">#REF!</definedName>
    <definedName name="____aud03">#REF!</definedName>
    <definedName name="____aud04">#REF!</definedName>
    <definedName name="____Caad03">#REF!</definedName>
    <definedName name="____cad03">#REF!</definedName>
    <definedName name="____cad03.1">#REF!</definedName>
    <definedName name="____col1">#REF!</definedName>
    <definedName name="____col10">#REF!</definedName>
    <definedName name="____col11">#REF!</definedName>
    <definedName name="____col12">#REF!</definedName>
    <definedName name="____col13">#REF!</definedName>
    <definedName name="____col2">#REF!</definedName>
    <definedName name="____col3">#REF!</definedName>
    <definedName name="____col4">#REF!</definedName>
    <definedName name="____col5">#REF!</definedName>
    <definedName name="____col6">#REF!</definedName>
    <definedName name="____col7">#REF!</definedName>
    <definedName name="____col8">#REF!</definedName>
    <definedName name="____col9">#REF!</definedName>
    <definedName name="____d32">16</definedName>
    <definedName name="____d444">5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3">#REF!</definedName>
    <definedName name="____DAT4">#REF!</definedName>
    <definedName name="____DAT5">#REF!</definedName>
    <definedName name="____dat50">#REF!</definedName>
    <definedName name="____DAT6">#REF!</definedName>
    <definedName name="____DAT7">#REF!</definedName>
    <definedName name="____DAT8">#REF!</definedName>
    <definedName name="____DAT9">#REF!</definedName>
    <definedName name="____DD2">#REF!</definedName>
    <definedName name="____DEC11">{"'OCT  VOIDS'!$A$1:$G$33","'OCT '!$A$1:$G$48","'OCT Adj'!$A$1:$L$37"}</definedName>
    <definedName name="____DEC2">{"'OCT  VOIDS'!$A$1:$G$33","'OCT '!$A$1:$G$48","'OCT Adj'!$A$1:$L$37"}</definedName>
    <definedName name="____DEC3">{"'OCT  VOIDS'!$A$1:$G$33","'OCT '!$A$1:$G$48","'OCT Adj'!$A$1:$L$37"}</definedName>
    <definedName name="____eur03">#REF!</definedName>
    <definedName name="____Feb06">#REF!</definedName>
    <definedName name="____FST1">#REF!</definedName>
    <definedName name="____gbp03">#REF!</definedName>
    <definedName name="__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hc4">{"'1-TheatreBkgs'!$A$1:$L$102"}</definedName>
    <definedName name="____hkd02">#REF!</definedName>
    <definedName name="____hkd03">#REF!</definedName>
    <definedName name="____hkd04">#REF!</definedName>
    <definedName name="____idr03">#REF!</definedName>
    <definedName name="____ILF2000">#REF!</definedName>
    <definedName name="____ILF99">#REF!</definedName>
    <definedName name="____ILT1">#REF!</definedName>
    <definedName name="____IS2">#REF!</definedName>
    <definedName name="____J2">0</definedName>
    <definedName name="____jan23">#REF!</definedName>
    <definedName name="____jkj1">#REF!</definedName>
    <definedName name="____jyr6">#REF!</definedName>
    <definedName name="____key1" hidden="1">#REF!</definedName>
    <definedName name="____lbg2">#REF!</definedName>
    <definedName name="____LG2">#REF!</definedName>
    <definedName name="____M199" hidden="1">{#N/A,#N/A,FALSE,"Aging Summary";#N/A,#N/A,FALSE,"Ratio Analysis";#N/A,#N/A,FALSE,"Test 120 Day Accts";#N/A,#N/A,FALSE,"Tickmarks"}</definedName>
    <definedName name="____MAR9091">#REF!</definedName>
    <definedName name="____MAT1">#REF!</definedName>
    <definedName name="____mer1">#REF!</definedName>
    <definedName name="____mer2">#REF!</definedName>
    <definedName name="____mk1">#REF!</definedName>
    <definedName name="____ms1">#REF!</definedName>
    <definedName name="____mv1">#REF!</definedName>
    <definedName name="____myr03">#REF!</definedName>
    <definedName name="____neu1">47</definedName>
    <definedName name="____neu2">"5W20QJUQBT31X9QWPI207CDHB"</definedName>
    <definedName name="____new1" hidden="1">{"Central",#N/A,FALSE,"Total"}</definedName>
    <definedName name="____new2" hidden="1">{"Central",#N/A,FALSE,"Total"}</definedName>
    <definedName name="____O1">#REF!</definedName>
    <definedName name="____O2">#REF!</definedName>
    <definedName name="____oe1">#REF!</definedName>
    <definedName name="___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3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4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9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UT13300">#N/A</definedName>
    <definedName name="____OUT13502">#N/A</definedName>
    <definedName name="____OUT41301">#N/A</definedName>
    <definedName name="____OUT85116">#N/A</definedName>
    <definedName name="____OUT85125">#N/A</definedName>
    <definedName name="____OUT86106">#N/A</definedName>
    <definedName name="____P1">#REF!</definedName>
    <definedName name="____pd123">#REF!</definedName>
    <definedName name="____PG1">#REF!</definedName>
    <definedName name="____pg11">#REF!</definedName>
    <definedName name="____pg13">#REF!</definedName>
    <definedName name="____pg14">#REF!</definedName>
    <definedName name="____PG2">#REF!</definedName>
    <definedName name="____pg3">#REF!</definedName>
    <definedName name="____PG4">#REF!</definedName>
    <definedName name="____pg5">#REF!</definedName>
    <definedName name="____PG6">#REF!</definedName>
    <definedName name="____pg7">#REF!</definedName>
    <definedName name="____PG8">#REF!</definedName>
    <definedName name="____pg9">#REF!</definedName>
    <definedName name="____prc1">#REF!</definedName>
    <definedName name="____prc2">#REF!</definedName>
    <definedName name="____prc3">#REF!</definedName>
    <definedName name="____PSM2">#REF!</definedName>
    <definedName name="____PSM3">#REF!</definedName>
    <definedName name="____Q1">{"'Standalone List Price Trends'!$A$1:$X$56"}</definedName>
    <definedName name="____Q2">{"'Standalone List Price Trends'!$A$1:$X$56"}</definedName>
    <definedName name="____Q3">{"'Standalone List Price Trends'!$A$1:$X$56"}</definedName>
    <definedName name="____Q5">{"'Standalone List Price Trends'!$A$1:$X$56"}</definedName>
    <definedName name="____Q9">{"'Standalone List Price Trends'!$A$1:$X$56"}</definedName>
    <definedName name="____QRA86106">#N/A</definedName>
    <definedName name="____qt1">#REF!</definedName>
    <definedName name="____QTR1">#REF!</definedName>
    <definedName name="____QUO1">#REF!</definedName>
    <definedName name="____rd2">#REF!</definedName>
    <definedName name="____RNG1">#REF!</definedName>
    <definedName name="____RNG2">#REF!</definedName>
    <definedName name="____rw1">{"'Standalone List Price Trends'!$A$1:$X$56"}</definedName>
    <definedName name="____rw2">{"'Standalone List Price Trends'!$A$1:$X$56"}</definedName>
    <definedName name="____rw3">{"'Standalone List Price Trends'!$A$1:$X$56"}</definedName>
    <definedName name="____rw4">{"'Standalone List Price Trends'!$A$1:$X$56"}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b1">#REF!</definedName>
    <definedName name="____sep97">#REF!</definedName>
    <definedName name="____sex2">{"'1-TheatreBkgs'!$A$1:$L$102"}</definedName>
    <definedName name="____sex3">{"'1-TheatreBkgs'!$A$1:$L$102"}</definedName>
    <definedName name="____sex4">{"'1-TheatreBkgs'!$A$1:$L$102"}</definedName>
    <definedName name="____sex5">{"'1-TheatreBkgs'!$A$1:$L$102"}</definedName>
    <definedName name="____sex6">{"'1-TheatreBkgs'!$A$1:$L$102"}</definedName>
    <definedName name="____sgd02">#REF!</definedName>
    <definedName name="____sgd03">#REF!</definedName>
    <definedName name="____sgd04">#REF!</definedName>
    <definedName name="____sht1">#REF!</definedName>
    <definedName name="____ST1">#REF!</definedName>
    <definedName name="____tab1">#REF!</definedName>
    <definedName name="____tax2">#REF!</definedName>
    <definedName name="____TB111">#REF!</definedName>
    <definedName name="____TB112">#REF!</definedName>
    <definedName name="____TB113">#REF!</definedName>
    <definedName name="____TB114">#REF!</definedName>
    <definedName name="____TB115">#REF!</definedName>
    <definedName name="____TB116">#REF!</definedName>
    <definedName name="____TB117">#REF!</definedName>
    <definedName name="____TB121">#REF!</definedName>
    <definedName name="____TB122">#REF!</definedName>
    <definedName name="____TB123">#REF!</definedName>
    <definedName name="____TB124">#REF!</definedName>
    <definedName name="____TB125">#REF!</definedName>
    <definedName name="____TB126">#REF!</definedName>
    <definedName name="____TB131">#REF!</definedName>
    <definedName name="____TB132">#REF!</definedName>
    <definedName name="____TB211">#REF!</definedName>
    <definedName name="____TB212">#REF!</definedName>
    <definedName name="____TB213">#REF!</definedName>
    <definedName name="____TB214">#REF!</definedName>
    <definedName name="____TB215">#REF!</definedName>
    <definedName name="____TB221">#REF!</definedName>
    <definedName name="____TB2210">#REF!</definedName>
    <definedName name="____TB222">#REF!</definedName>
    <definedName name="____TB223">#REF!</definedName>
    <definedName name="____TB224">#REF!</definedName>
    <definedName name="____TB225">#REF!</definedName>
    <definedName name="____TB226">#REF!</definedName>
    <definedName name="____TB227">#REF!</definedName>
    <definedName name="____TB228">#REF!</definedName>
    <definedName name="____TB229">#REF!</definedName>
    <definedName name="____TB311">#REF!</definedName>
    <definedName name="____TB312">#REF!</definedName>
    <definedName name="____TB313">#REF!</definedName>
    <definedName name="____TB314">#REF!</definedName>
    <definedName name="____TB315">#REF!</definedName>
    <definedName name="____TB316">#REF!</definedName>
    <definedName name="____TB317">#REF!</definedName>
    <definedName name="____TB318">#REF!</definedName>
    <definedName name="____TB319">#REF!</definedName>
    <definedName name="____TB321">#REF!</definedName>
    <definedName name="____TB322">#REF!</definedName>
    <definedName name="____TB323">#REF!</definedName>
    <definedName name="____TB324">#REF!</definedName>
    <definedName name="____TB325">#REF!</definedName>
    <definedName name="____TB401">#REF!</definedName>
    <definedName name="____TB402">#REF!</definedName>
    <definedName name="____TB403">#REF!</definedName>
    <definedName name="____TB404">#REF!</definedName>
    <definedName name="____TB405">#REF!</definedName>
    <definedName name="____TB501">#REF!</definedName>
    <definedName name="____TB502">#REF!</definedName>
    <definedName name="____TB503">#REF!</definedName>
    <definedName name="____TB504">#REF!</definedName>
    <definedName name="____TB505">#REF!</definedName>
    <definedName name="____TB506">#REF!</definedName>
    <definedName name="____TB507">#REF!</definedName>
    <definedName name="____TB508">#REF!</definedName>
    <definedName name="____TB509">#REF!</definedName>
    <definedName name="____TB510">#REF!</definedName>
    <definedName name="____TB511">#REF!</definedName>
    <definedName name="____TB512">#REF!</definedName>
    <definedName name="____TB513">#REF!</definedName>
    <definedName name="____TB601">#REF!</definedName>
    <definedName name="____TB602">#REF!</definedName>
    <definedName name="____TB603">#REF!</definedName>
    <definedName name="____TB604">#REF!</definedName>
    <definedName name="____TB605">#REF!</definedName>
    <definedName name="____TB701">#REF!</definedName>
    <definedName name="____TB811">#REF!</definedName>
    <definedName name="____TB812">#REF!</definedName>
    <definedName name="____TB813">#REF!</definedName>
    <definedName name="____TB814">#REF!</definedName>
    <definedName name="____TB820">#REF!</definedName>
    <definedName name="____TB901">#REF!</definedName>
    <definedName name="____TB902">#REF!</definedName>
    <definedName name="____TB903">#REF!</definedName>
    <definedName name="____TB904">#REF!</definedName>
    <definedName name="____TBI1001">#REF!</definedName>
    <definedName name="____TBI1002">#REF!</definedName>
    <definedName name="____TBI1003">#REF!</definedName>
    <definedName name="____TBI1004">#REF!</definedName>
    <definedName name="____TBI1005">#REF!</definedName>
    <definedName name="____TBI101">#REF!</definedName>
    <definedName name="____TBI102">#REF!</definedName>
    <definedName name="____TBI1100">#REF!</definedName>
    <definedName name="____TBI1200">#REF!</definedName>
    <definedName name="____TBI201">#REF!</definedName>
    <definedName name="____TBI202">#REF!</definedName>
    <definedName name="____TBI203">#REF!</definedName>
    <definedName name="____TBI401">#REF!</definedName>
    <definedName name="____TBI402">#REF!</definedName>
    <definedName name="____TBI403">#REF!</definedName>
    <definedName name="____TBI404">#REF!</definedName>
    <definedName name="____TBI405">#REF!</definedName>
    <definedName name="____TBI406">#REF!</definedName>
    <definedName name="____TBI407">#REF!</definedName>
    <definedName name="____TBI408">#REF!</definedName>
    <definedName name="____TBI409">#REF!</definedName>
    <definedName name="____TBI410">#REF!</definedName>
    <definedName name="____TBI411">#REF!</definedName>
    <definedName name="____TBI412">#REF!</definedName>
    <definedName name="____TBI413">#REF!</definedName>
    <definedName name="____TBI414">#REF!</definedName>
    <definedName name="____TBI415">#REF!</definedName>
    <definedName name="____TBI416">#REF!</definedName>
    <definedName name="____TBI417">#REF!</definedName>
    <definedName name="____TBI418">#REF!</definedName>
    <definedName name="____TBI419">#REF!</definedName>
    <definedName name="____TBI420">#REF!</definedName>
    <definedName name="____TBI421">#REF!</definedName>
    <definedName name="____TBI422">#REF!</definedName>
    <definedName name="____TBI423">#REF!</definedName>
    <definedName name="____TBI424">#REF!</definedName>
    <definedName name="____TBI425">#REF!</definedName>
    <definedName name="____TBI601">#REF!</definedName>
    <definedName name="____TBI602">#REF!</definedName>
    <definedName name="____TBI603">#REF!</definedName>
    <definedName name="____TBI604">#REF!</definedName>
    <definedName name="____TBI605">#REF!</definedName>
    <definedName name="____TBI606">#REF!</definedName>
    <definedName name="____TBI607">#REF!</definedName>
    <definedName name="____TBI608">#REF!</definedName>
    <definedName name="____TBI609">#REF!</definedName>
    <definedName name="____TBI610">#REF!</definedName>
    <definedName name="____TBI611">#REF!</definedName>
    <definedName name="____TBI612">#REF!</definedName>
    <definedName name="____TBI613">#REF!</definedName>
    <definedName name="____TBI614">#REF!</definedName>
    <definedName name="____TBI701">#REF!</definedName>
    <definedName name="____TBI702">#REF!</definedName>
    <definedName name="____TBI703">#REF!</definedName>
    <definedName name="____TBI704">#REF!</definedName>
    <definedName name="____TBI705">#REF!</definedName>
    <definedName name="____TBI706">#REF!</definedName>
    <definedName name="____TBI707">#REF!</definedName>
    <definedName name="____TBI708">#REF!</definedName>
    <definedName name="____TBI709">#REF!</definedName>
    <definedName name="____TBI710">#REF!</definedName>
    <definedName name="____TBI711">#REF!</definedName>
    <definedName name="____TBI712">#REF!</definedName>
    <definedName name="____TBI713">#REF!</definedName>
    <definedName name="____TBI714">#REF!</definedName>
    <definedName name="____TBI715">#REF!</definedName>
    <definedName name="____TBI716">#REF!</definedName>
    <definedName name="____TBI717">#REF!</definedName>
    <definedName name="____TBI718">#REF!</definedName>
    <definedName name="____TBI719">#REF!</definedName>
    <definedName name="____TBI901">#REF!</definedName>
    <definedName name="____TBI902">#REF!</definedName>
    <definedName name="____TBI903">#REF!</definedName>
    <definedName name="____TBI904">#REF!</definedName>
    <definedName name="____TBI905">#REF!</definedName>
    <definedName name="____TBI906">#REF!</definedName>
    <definedName name="____TBI907">#REF!</definedName>
    <definedName name="____tc1">#REF!</definedName>
    <definedName name="____tc2">#REF!</definedName>
    <definedName name="____tc3">#REF!</definedName>
    <definedName name="____tc4">#REF!</definedName>
    <definedName name="____tc5">#REF!</definedName>
    <definedName name="____ted2">#REF!</definedName>
    <definedName name="____thb02">#REF!</definedName>
    <definedName name="____thb03">#REF!</definedName>
    <definedName name="____thb04">#REF!</definedName>
    <definedName name="____TLT1">#REF!</definedName>
    <definedName name="____TOP1">#REF!</definedName>
    <definedName name="____TOT1">#REF!</definedName>
    <definedName name="____TS1">#REF!</definedName>
    <definedName name="____twd02">#REF!</definedName>
    <definedName name="____twd03">#REF!</definedName>
    <definedName name="____twd04">#REF!</definedName>
    <definedName name="____UER1">#REF!</definedName>
    <definedName name="____v1">{"'1-TheatreBkgs'!$A$1:$L$102"}</definedName>
    <definedName name="____V2">{"'1-TheatreBkgs'!$A$1:$L$102"}</definedName>
    <definedName name="____v3">{"'1-TheatreBkgs'!$A$1:$L$102"}</definedName>
    <definedName name="____Vac1">#REF!</definedName>
    <definedName name="____VAR13300">#N/A</definedName>
    <definedName name="____VAR13502">#N/A</definedName>
    <definedName name="____vio1">#REF!</definedName>
    <definedName name="____wk1">#REF!</definedName>
    <definedName name="____wk2">#REF!</definedName>
    <definedName name="____wk3">#REF!</definedName>
    <definedName name="____wk4">#REF!</definedName>
    <definedName name="____wpl2">#REF!</definedName>
    <definedName name="____wrn1">#REF!</definedName>
    <definedName name="____wrn3">#REF!</definedName>
    <definedName name="____wrn4">#REF!</definedName>
    <definedName name="____xlfn.RTD">#NAME?</definedName>
    <definedName name="____Z04">#REF!</definedName>
    <definedName name="____Z05">#REF!</definedName>
    <definedName name="____zz04">#REF!</definedName>
    <definedName name="___1Table2_">#REF!</definedName>
    <definedName name="___2_0_Table2_">#REF!</definedName>
    <definedName name="___3S">#REF!</definedName>
    <definedName name="___4Table2_">#REF!</definedName>
    <definedName name="___5Table2_">#REF!</definedName>
    <definedName name="___6_0_S">#REF!</definedName>
    <definedName name="___7_0_Table2_">#REF!</definedName>
    <definedName name="___8_0_Table2_">#REF!</definedName>
    <definedName name="___a1">{"'1-TheatreBkgs'!$A$1:$L$102"}</definedName>
    <definedName name="___a2">#REF!</definedName>
    <definedName name="___a3">#REF!</definedName>
    <definedName name="___aa1" hidden="1">{#N/A,#N/A,FALSE,"Aging Summary";#N/A,#N/A,FALSE,"Ratio Analysis";#N/A,#N/A,FALSE,"Test 120 Day Accts";#N/A,#N/A,FALSE,"Tickmarks"}</definedName>
    <definedName name="___aaa2" hidden="1">{#N/A,#N/A,FALSE,"Aging Summary";#N/A,#N/A,FALSE,"Ratio Analysis";#N/A,#N/A,FALSE,"Test 120 Day Accts";#N/A,#N/A,FALSE,"Tickmarks"}</definedName>
    <definedName name="___ACK1">#REF!</definedName>
    <definedName name="___ake1">#REF!</definedName>
    <definedName name="___ake2">#REF!</definedName>
    <definedName name="___ake3">#REF!</definedName>
    <definedName name="___AMT13300">#N/A</definedName>
    <definedName name="___AMT13502">#N/A</definedName>
    <definedName name="___AMT41301">#N/A</definedName>
    <definedName name="___AMT85116">#N/A</definedName>
    <definedName name="___AMT85125">#N/A</definedName>
    <definedName name="___AMT86106">#N/A</definedName>
    <definedName name="___APS2">clra1b1,clra1b2,clra1b3,clra1b4,clra1b5,clra1b6,clra1b7,clra1b8</definedName>
    <definedName name="___aps4">Indexn1,IndexN2</definedName>
    <definedName name="___aud02">#REF!</definedName>
    <definedName name="___aud03">#REF!</definedName>
    <definedName name="___aud04">#REF!</definedName>
    <definedName name="___cad03">#REF!</definedName>
    <definedName name="___cat1">#REF!</definedName>
    <definedName name="___col1">#REF!</definedName>
    <definedName name="___col10">#REF!</definedName>
    <definedName name="___col11">#REF!</definedName>
    <definedName name="___col12">#REF!</definedName>
    <definedName name="___col13">#REF!</definedName>
    <definedName name="___col2">#REF!</definedName>
    <definedName name="___col3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l9">#REF!</definedName>
    <definedName name="___d32">16</definedName>
    <definedName name="___d444">5</definedName>
    <definedName name="___d5">{"'1-TheatreBkgs'!$A$1:$L$102"}</definedName>
    <definedName name="___d6">{"'1-TheatreBkgs'!$A$1:$L$102"}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3">#REF!</definedName>
    <definedName name="___DAT4">#REF!</definedName>
    <definedName name="___DAT5">#REF!</definedName>
    <definedName name="___dat50">#REF!</definedName>
    <definedName name="___DAT6">#REF!</definedName>
    <definedName name="___DAT7">#REF!</definedName>
    <definedName name="___DAT8">#REF!</definedName>
    <definedName name="___DAT9">#REF!</definedName>
    <definedName name="___DD2">#REF!</definedName>
    <definedName name="___ddd1">#REF!</definedName>
    <definedName name="___DEC11">{"'OCT  VOIDS'!$A$1:$G$33","'OCT '!$A$1:$G$48","'OCT Adj'!$A$1:$L$37"}</definedName>
    <definedName name="___DEC2">{"'OCT  VOIDS'!$A$1:$G$33","'OCT '!$A$1:$G$48","'OCT Adj'!$A$1:$L$37"}</definedName>
    <definedName name="___DEC3">{"'OCT  VOIDS'!$A$1:$G$33","'OCT '!$A$1:$G$48","'OCT Adj'!$A$1:$L$37"}</definedName>
    <definedName name="___dog1">#REF!</definedName>
    <definedName name="___eur03">#REF!</definedName>
    <definedName name="___FST1">#REF!</definedName>
    <definedName name="___gbp03">#REF!</definedName>
    <definedName name="___gfg2">#REF!</definedName>
    <definedName name="_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Grp12">#REF!</definedName>
    <definedName name="___Grp13">#REF!</definedName>
    <definedName name="___Grp14">#REF!</definedName>
    <definedName name="___Grp15">#REF!</definedName>
    <definedName name="___Grp2">#REF!</definedName>
    <definedName name="___hkd02">#REF!</definedName>
    <definedName name="___hkd03">#REF!</definedName>
    <definedName name="___hkd04">#REF!</definedName>
    <definedName name="___idr03">#REF!</definedName>
    <definedName name="___ILF2000">#REF!</definedName>
    <definedName name="___ILF99">#REF!</definedName>
    <definedName name="___ILT1">#REF!</definedName>
    <definedName name="___INDEX_SHEET___ASAP_Utilities">#REF!</definedName>
    <definedName name="___Inv1" hidden="1">{#N/A,#N/A,TRUE,"CPRD";#N/A,#N/A,TRUE,"BCCPDR";#N/A,#N/A,TRUE,"EWRD";#N/A,#N/A,TRUE,"5100";#N/A,#N/A,TRUE,"5110"}</definedName>
    <definedName name="___IS2">#REF!</definedName>
    <definedName name="___J2">0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ey1" hidden="1">#REF!</definedName>
    <definedName name="__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M199" hidden="1">{#N/A,#N/A,FALSE,"Aging Summary";#N/A,#N/A,FALSE,"Ratio Analysis";#N/A,#N/A,FALSE,"Test 120 Day Accts";#N/A,#N/A,FALSE,"Tickmarks"}</definedName>
    <definedName name="___MAR9091">#REF!</definedName>
    <definedName name="___MAT1">#REF!</definedName>
    <definedName name="___me1">36.2</definedName>
    <definedName name="___me2">40</definedName>
    <definedName name="___mer1">#REF!</definedName>
    <definedName name="___mer2">#REF!</definedName>
    <definedName name="___mk1">#REF!</definedName>
    <definedName name="___ms1">#REF!</definedName>
    <definedName name="___mv1">#REF!</definedName>
    <definedName name="___myr03">#REF!</definedName>
    <definedName name="___neu1">47</definedName>
    <definedName name="___neu2">"5W20QJUQBT31X9QWPI207CDHB"</definedName>
    <definedName name="___new1" hidden="1">{"Central",#N/A,FALSE,"Total"}</definedName>
    <definedName name="___new2" hidden="1">{"Central",#N/A,FALSE,"Total"}</definedName>
    <definedName name="___nm1" hidden="1">{#N/A,#N/A,TRUE,"Monthly BCG";#N/A,#N/A,TRUE,"Qrt BCG";#N/A,#N/A,TRUE,"FY BCG";#N/A,#N/A,TRUE,"1Q BCG";#N/A,#N/A,TRUE,"2Q BCG";#N/A,#N/A,TRUE,"3Q BCG";#N/A,#N/A,TRUE,"4Q BCG"}</definedName>
    <definedName name="___nol1">#REF!</definedName>
    <definedName name="___O1">#REF!</definedName>
    <definedName name="___O2">#REF!</definedName>
    <definedName name="___oe1">#REF!</definedName>
    <definedName name="___OK2">#REF!</definedName>
    <definedName name="___old1">#REF!</definedName>
    <definedName name="__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3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4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9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UT13300">#N/A</definedName>
    <definedName name="___OUT13502">#N/A</definedName>
    <definedName name="___OUT41301">#N/A</definedName>
    <definedName name="___OUT85116">#N/A</definedName>
    <definedName name="___OUT85125">#N/A</definedName>
    <definedName name="___OUT86106">#N/A</definedName>
    <definedName name="___P1">#REF!</definedName>
    <definedName name="___pd123">#REF!</definedName>
    <definedName name="___PG1">#REF!</definedName>
    <definedName name="___pg10">#REF!</definedName>
    <definedName name="___pg11">#REF!</definedName>
    <definedName name="___pg12">#REF!</definedName>
    <definedName name="___pg13">#REF!</definedName>
    <definedName name="___pg14">#REF!</definedName>
    <definedName name="___pg2">#REF!</definedName>
    <definedName name="___pg3">#REF!</definedName>
    <definedName name="___pg4">#REF!</definedName>
    <definedName name="___pg5">#REF!</definedName>
    <definedName name="___pg6">#REF!</definedName>
    <definedName name="___pg7">#REF!</definedName>
    <definedName name="___pg8">#REF!</definedName>
    <definedName name="___pg9">#REF!</definedName>
    <definedName name="___prc1">#REF!</definedName>
    <definedName name="___prc2">#REF!</definedName>
    <definedName name="___prc3">#REF!</definedName>
    <definedName name="___prn01">#REF!</definedName>
    <definedName name="___ps3">g1clear,G1Clear2</definedName>
    <definedName name="___PSM2">#REF!</definedName>
    <definedName name="___PSM3">#REF!</definedName>
    <definedName name="___q1">#REF!</definedName>
    <definedName name="___q2">#REF!</definedName>
    <definedName name="___Q3">{"'Standalone List Price Trends'!$A$1:$X$56"}</definedName>
    <definedName name="___Q4">{"'Standalone List Price Trends'!$A$1:$X$56"}</definedName>
    <definedName name="___Q5">{"'Standalone List Price Trends'!$A$1:$X$56"}</definedName>
    <definedName name="___Q9">{"'Standalone List Price Trends'!$A$1:$X$56"}</definedName>
    <definedName name="___QRA86106">#N/A</definedName>
    <definedName name="___qt1">#REF!</definedName>
    <definedName name="___QTR1">#REF!</definedName>
    <definedName name="___QUO1">#REF!</definedName>
    <definedName name="___rd2">#REF!</definedName>
    <definedName name="___RNG1">#REF!</definedName>
    <definedName name="___RNG2">#REF!</definedName>
    <definedName name="___row2" hidden="1">#REF!</definedName>
    <definedName name="___rw1">{"'Standalone List Price Trends'!$A$1:$X$56"}</definedName>
    <definedName name="___rw2">{"'Standalone List Price Trends'!$A$1:$X$56"}</definedName>
    <definedName name="___rw3" hidden="1">#REF!</definedName>
    <definedName name="___rw4">{"'Standalone List Price Trends'!$A$1:$X$56"}</definedName>
    <definedName name="___rwo5" hidden="1">#REF!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b1">#REF!</definedName>
    <definedName name="___Sch10">#REF!</definedName>
    <definedName name="___Sch11">#REF!</definedName>
    <definedName name="___Sch12">#REF!</definedName>
    <definedName name="___Sch13">#REF!</definedName>
    <definedName name="___Sch14">#REF!</definedName>
    <definedName name="___Sch15">#REF!</definedName>
    <definedName name="___Sch2">#REF!</definedName>
    <definedName name="___Sch4">#REF!</definedName>
    <definedName name="___Sch5">#REF!</definedName>
    <definedName name="___Sch6">#REF!</definedName>
    <definedName name="___Sch7">#REF!</definedName>
    <definedName name="___Sch8">#REF!</definedName>
    <definedName name="___Sch9">#REF!</definedName>
    <definedName name="___SEC2">#REF!</definedName>
    <definedName name="___SEC4">#REF!</definedName>
    <definedName name="___SEC5">#REF!</definedName>
    <definedName name="___sep97">#REF!</definedName>
    <definedName name="___sgd02">#REF!</definedName>
    <definedName name="___sgd03">#REF!</definedName>
    <definedName name="___sgd04">#REF!</definedName>
    <definedName name="___sht1">#REF!</definedName>
    <definedName name="___ST1">#REF!</definedName>
    <definedName name="___tab1">#REF!</definedName>
    <definedName name="___tax2">#REF!</definedName>
    <definedName name="___TB111">#REF!</definedName>
    <definedName name="___TB112">#REF!</definedName>
    <definedName name="___TB113">#REF!</definedName>
    <definedName name="___TB114">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>#REF!</definedName>
    <definedName name="___TB125">#REF!</definedName>
    <definedName name="___TB126">#REF!</definedName>
    <definedName name="___TB131">#REF!</definedName>
    <definedName name="___TB132">#REF!</definedName>
    <definedName name="___TB211">#REF!</definedName>
    <definedName name="___TB212">#REF!</definedName>
    <definedName name="___TB213">#REF!</definedName>
    <definedName name="___TB214">#REF!</definedName>
    <definedName name="___TB215">#REF!</definedName>
    <definedName name="___TB221">#REF!</definedName>
    <definedName name="___TB2210">#REF!</definedName>
    <definedName name="___TB222">#REF!</definedName>
    <definedName name="___TB223">#REF!</definedName>
    <definedName name="___TB224">#REF!</definedName>
    <definedName name="___TB225">#REF!</definedName>
    <definedName name="___TB226">#REF!</definedName>
    <definedName name="___TB227">#REF!</definedName>
    <definedName name="___TB228">#REF!</definedName>
    <definedName name="___TB229">#REF!</definedName>
    <definedName name="___TB311">#REF!</definedName>
    <definedName name="___TB312">#REF!</definedName>
    <definedName name="___TB313">#REF!</definedName>
    <definedName name="___TB314">#REF!</definedName>
    <definedName name="___TB315">#REF!</definedName>
    <definedName name="___TB316">#REF!</definedName>
    <definedName name="___TB317">#REF!</definedName>
    <definedName name="___TB318">#REF!</definedName>
    <definedName name="___TB319">#REF!</definedName>
    <definedName name="___TB321">#REF!</definedName>
    <definedName name="___TB322">#REF!</definedName>
    <definedName name="___TB323">#REF!</definedName>
    <definedName name="___TB324">#REF!</definedName>
    <definedName name="___TB325">#REF!</definedName>
    <definedName name="___TB401">#REF!</definedName>
    <definedName name="___TB402">#REF!</definedName>
    <definedName name="___TB403">#REF!</definedName>
    <definedName name="___TB404">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>#REF!</definedName>
    <definedName name="___TB511">#REF!</definedName>
    <definedName name="___TB512">#REF!</definedName>
    <definedName name="___TB513">#REF!</definedName>
    <definedName name="___TB601">#REF!</definedName>
    <definedName name="___TB602">#REF!</definedName>
    <definedName name="___TB603">#REF!</definedName>
    <definedName name="___TB604">#REF!</definedName>
    <definedName name="___TB605">#REF!</definedName>
    <definedName name="___TB701">#REF!</definedName>
    <definedName name="___TB811">#REF!</definedName>
    <definedName name="___TB812">#REF!</definedName>
    <definedName name="___TB813">#REF!</definedName>
    <definedName name="___TB814">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>#REF!</definedName>
    <definedName name="___TBI1002">#REF!</definedName>
    <definedName name="___TBI1003">#REF!</definedName>
    <definedName name="___TBI1004">#REF!</definedName>
    <definedName name="___TBI1005">#REF!</definedName>
    <definedName name="___TBI101">#REF!</definedName>
    <definedName name="___TBI102">#REF!</definedName>
    <definedName name="___TBI1100">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>#REF!</definedName>
    <definedName name="___TBI601">#REF!</definedName>
    <definedName name="___TBI602">#REF!</definedName>
    <definedName name="___TBI603">#REF!</definedName>
    <definedName name="___TBI604">#REF!</definedName>
    <definedName name="___TBI605">#REF!</definedName>
    <definedName name="___TBI606">#REF!</definedName>
    <definedName name="___TBI607">#REF!</definedName>
    <definedName name="___TBI608">#REF!</definedName>
    <definedName name="___TBI609">#REF!</definedName>
    <definedName name="___TBI610">#REF!</definedName>
    <definedName name="___TBI611">#REF!</definedName>
    <definedName name="___TBI612">#REF!</definedName>
    <definedName name="___TBI613">#REF!</definedName>
    <definedName name="___TBI614">#REF!</definedName>
    <definedName name="___TBI701">#REF!</definedName>
    <definedName name="___TBI702">#REF!</definedName>
    <definedName name="___TBI703">#REF!</definedName>
    <definedName name="___TBI704">#REF!</definedName>
    <definedName name="___TBI705">#REF!</definedName>
    <definedName name="___TBI706">#REF!</definedName>
    <definedName name="___TBI707">#REF!</definedName>
    <definedName name="___TBI708">#REF!</definedName>
    <definedName name="___TBI709">#REF!</definedName>
    <definedName name="___TBI710">#REF!</definedName>
    <definedName name="___TBI711">#REF!</definedName>
    <definedName name="___TBI712">#REF!</definedName>
    <definedName name="___TBI713">#REF!</definedName>
    <definedName name="___TBI714">#REF!</definedName>
    <definedName name="___TBI715">#REF!</definedName>
    <definedName name="___TBI716">#REF!</definedName>
    <definedName name="___TBI717">#REF!</definedName>
    <definedName name="___TBI718">#REF!</definedName>
    <definedName name="___TBI719">#REF!</definedName>
    <definedName name="___TBI901">#REF!</definedName>
    <definedName name="___TBI902">#REF!</definedName>
    <definedName name="___TBI903">#REF!</definedName>
    <definedName name="___TBI904">#REF!</definedName>
    <definedName name="___TBI905">#REF!</definedName>
    <definedName name="___TBI906">#REF!</definedName>
    <definedName name="___TBI907">#REF!</definedName>
    <definedName name="___tc1">#REF!</definedName>
    <definedName name="___tc2">#REF!</definedName>
    <definedName name="___tc3">#REF!</definedName>
    <definedName name="___tc4">#REF!</definedName>
    <definedName name="___tc5">#REF!</definedName>
    <definedName name="___ted2">#REF!</definedName>
    <definedName name="___thb02">#REF!</definedName>
    <definedName name="___thb03">#REF!</definedName>
    <definedName name="___thb04">#REF!</definedName>
    <definedName name="___thinkcell0kUAAAAAAAAAAAAA41keTJtvmkmjSj6CFieU5g">#REF!</definedName>
    <definedName name="___thinkcellyh9W.42GHk.5NjwSOz9PNg">#REF!</definedName>
    <definedName name="___TLT1">#REF!</definedName>
    <definedName name="___TOP1">#REF!</definedName>
    <definedName name="___TOP10" hidden="1">{#N/A,#N/A,TRUE,"CPRD";#N/A,#N/A,TRUE,"BCCPDR";#N/A,#N/A,TRUE,"EWRD";#N/A,#N/A,TRUE,"5100";#N/A,#N/A,TRUE,"5110"}</definedName>
    <definedName name="___TOT1">#REF!</definedName>
    <definedName name="___TS1">#REF!</definedName>
    <definedName name="___twd02">#REF!</definedName>
    <definedName name="___twd03">#REF!</definedName>
    <definedName name="___twd04">#REF!</definedName>
    <definedName name="___UER1">#REF!</definedName>
    <definedName name="___v3">{"'1-TheatreBkgs'!$A$1:$L$102"}</definedName>
    <definedName name="___Vac1">#REF!</definedName>
    <definedName name="___VAR13300">#N/A</definedName>
    <definedName name="___VAR13502">#N/A</definedName>
    <definedName name="___w1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web1">#REF!</definedName>
    <definedName name="___wk1">#REF!</definedName>
    <definedName name="___wk2">#REF!</definedName>
    <definedName name="___wk3">#REF!</definedName>
    <definedName name="___wk4">#REF!</definedName>
    <definedName name="___wpl2" hidden="1">{#N/A,#N/A,FALSE,"Aging Summary";#N/A,#N/A,FALSE,"Ratio Analysis";#N/A,#N/A,FALSE,"Test 120 Day Accts";#N/A,#N/A,FALSE,"Tickmarks"}</definedName>
    <definedName name="___wr1">#REF!</definedName>
    <definedName name="___wrn3">#REF!</definedName>
    <definedName name="___wrn4">#REF!</definedName>
    <definedName name="___www2">#REF!</definedName>
    <definedName name="___x1">#REF!</definedName>
    <definedName name="___xlc_DefaultDisplayOption___">"caption"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xlfn.BAHTTEXT">#NAME?</definedName>
    <definedName name="___xlfn.RTD">#NAME?</definedName>
    <definedName name="___xz4">{0,0,0,0;0,0,0,0;0,0,0,0;0,0,0,0;0,0,0,0;0,0,0,0}</definedName>
    <definedName name="___Z04">#REF!</definedName>
    <definedName name="___Z04_3">#REF!</definedName>
    <definedName name="___Z05">#REF!</definedName>
    <definedName name="___Z05_3">#REF!</definedName>
    <definedName name="___zz04">#REF!</definedName>
    <definedName name="__1">#REF!</definedName>
    <definedName name="__1_?">#REF!</definedName>
    <definedName name="__1__123Graph_ACHART_3">#REF!</definedName>
    <definedName name="__1__xlfn.IFERROR">#NAME?</definedName>
    <definedName name="__1_154.87">#NAME?</definedName>
    <definedName name="__10">#REF!</definedName>
    <definedName name="__10__123Graph_ACHART_111" hidden="1">#REF!</definedName>
    <definedName name="__10__123Graph_BSENS_COMPARISON">#REF!</definedName>
    <definedName name="__11">#REF!</definedName>
    <definedName name="__11__123Graph_ACHART_112" hidden="1">#REF!</definedName>
    <definedName name="__11__123Graph_BSUPPLIES_BY_B_U">#REF!</definedName>
    <definedName name="__12__123Graph_AChart_1A" hidden="1">#REF!</definedName>
    <definedName name="__12__123Graph_BTAX_CREDIT">#REF!</definedName>
    <definedName name="__123Graph_A" hidden="1">#REF!</definedName>
    <definedName name="__123Graph_AAKTUELLE" hidden="1">#REF!</definedName>
    <definedName name="__123Graph_AChart1">#REF!</definedName>
    <definedName name="__123Graph_AChart2">#REF!</definedName>
    <definedName name="__123Graph_AChart3">#REF!</definedName>
    <definedName name="__123Graph_AChart4">#REF!</definedName>
    <definedName name="__123Graph_AChartn">#REF!</definedName>
    <definedName name="__123Graph_ACurrent">#REF!</definedName>
    <definedName name="__123Graph_AEXH1A">#REF!</definedName>
    <definedName name="__123Graph_AEXH3B">#REF!</definedName>
    <definedName name="__123Graph_AGraph1">#REF!</definedName>
    <definedName name="__123Graph_AGraph2">#REF!</definedName>
    <definedName name="__123Graph_AGraph3">#REF!</definedName>
    <definedName name="__123Graph_AGraph4">#REF!</definedName>
    <definedName name="__123Graph_AGraph5">#REF!</definedName>
    <definedName name="__123Graph_APERCENT" hidden="1">#REF!</definedName>
    <definedName name="__123Graph_ASALESTREND">#REF!</definedName>
    <definedName name="__123Graph_B" hidden="1">#REF!</definedName>
    <definedName name="__123Graph_BAKTUELLE" hidden="1">#REF!</definedName>
    <definedName name="__123Graph_BChart1">#REF!</definedName>
    <definedName name="__123Graph_BChart2">#REF!</definedName>
    <definedName name="__123Graph_BChart3">#REF!</definedName>
    <definedName name="__123Graph_BChart4">#REF!</definedName>
    <definedName name="__123Graph_BCurrent">#REF!</definedName>
    <definedName name="__123Graph_BGraph1">#REF!</definedName>
    <definedName name="__123Graph_BGraph2">#REF!</definedName>
    <definedName name="__123Graph_BGraph3">#REF!</definedName>
    <definedName name="__123Graph_BGraph5">#REF!</definedName>
    <definedName name="__123Graph_C">#REF!</definedName>
    <definedName name="__123Graph_CAKTUELLE" hidden="1">#REF!</definedName>
    <definedName name="__123Graph_CChart1">#REF!</definedName>
    <definedName name="__123Graph_CChart2">#REF!</definedName>
    <definedName name="__123Graph_CChart3">#REF!</definedName>
    <definedName name="__123Graph_CChart4">#REF!</definedName>
    <definedName name="__123Graph_CCurrent">#REF!</definedName>
    <definedName name="__123Graph_CEXH1A">#REF!</definedName>
    <definedName name="__123Graph_CEXH3B">#REF!</definedName>
    <definedName name="__123Graph_CGraph1">#REF!</definedName>
    <definedName name="__123Graph_CGraph2">#REF!</definedName>
    <definedName name="__123Graph_CGraph3">#REF!</definedName>
    <definedName name="__123Graph_D">#REF!</definedName>
    <definedName name="__123Graph_DAKTUELLE" hidden="1">#REF!</definedName>
    <definedName name="__123Graph_DChart1">#REF!</definedName>
    <definedName name="__123Graph_DChart2">#REF!</definedName>
    <definedName name="__123Graph_DChart3">#REF!</definedName>
    <definedName name="__123Graph_DChart4">#REF!</definedName>
    <definedName name="__123Graph_DCurrent">#REF!</definedName>
    <definedName name="__123Graph_DGraph1">#REF!</definedName>
    <definedName name="__123Graph_DGraph2">#REF!</definedName>
    <definedName name="__123Graph_DGraph3">#REF!</definedName>
    <definedName name="__123Graph_E">#REF!</definedName>
    <definedName name="__123Graph_EAKTUELLE" hidden="1">#REF!</definedName>
    <definedName name="__123Graph_EChart1">#REF!</definedName>
    <definedName name="__123Graph_EChart2">#REF!</definedName>
    <definedName name="__123Graph_EChart3">#REF!</definedName>
    <definedName name="__123Graph_EChart4">#REF!</definedName>
    <definedName name="__123Graph_ECurrent">#REF!</definedName>
    <definedName name="__123Graph_EGraph1">#REF!</definedName>
    <definedName name="__123Graph_EGraph2">#REF!</definedName>
    <definedName name="__123Graph_EGraph3">#REF!</definedName>
    <definedName name="__123Graph_F">#REF!</definedName>
    <definedName name="__123Graph_FChart1">#REF!</definedName>
    <definedName name="__123Graph_FChart2">#REF!</definedName>
    <definedName name="__123Graph_FChart3">#REF!</definedName>
    <definedName name="__123Graph_FChart4">#REF!</definedName>
    <definedName name="__123Graph_FCurrent">#REF!</definedName>
    <definedName name="__123Graph_FEXH1A">#REF!</definedName>
    <definedName name="__123Graph_FEXH3B">#REF!</definedName>
    <definedName name="__123Graph_FGraph1">#REF!</definedName>
    <definedName name="__123Graph_FGraph2">#REF!</definedName>
    <definedName name="__123Graph_FGraph3">#REF!</definedName>
    <definedName name="__123Graph_LBL_A" hidden="1">#REF!</definedName>
    <definedName name="__123Graph_LBL_ASALESTREND">#REF!</definedName>
    <definedName name="__123Graph_LBL_B" hidden="1">#REF!</definedName>
    <definedName name="__123Graph_LBL_C" hidden="1">#REF!</definedName>
    <definedName name="__123Graph_LBL_D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hart3" hidden="1">#REF!</definedName>
    <definedName name="__123Graph_XCurrent" hidden="1">#REF!</definedName>
    <definedName name="__123Graph_XEXH1A">#REF!</definedName>
    <definedName name="__123Graph_XEXH3B">#REF!</definedName>
    <definedName name="__123Graph_XGraph1">#REF!</definedName>
    <definedName name="__123Graph_XGraph2">#REF!</definedName>
    <definedName name="__123Graph_XGraph4">#REF!</definedName>
    <definedName name="__123Graph_XGraph5">#REF!</definedName>
    <definedName name="__123Graph_XPERCENT" hidden="1">#REF!</definedName>
    <definedName name="__123Graph_XSALESTREND">#REF!</definedName>
    <definedName name="__123nn">#REF!</definedName>
    <definedName name="__13__123Graph_ACHART_26" hidden="1">#REF!</definedName>
    <definedName name="__13__123Graph_BWAGES_BY_B_U">#REF!</definedName>
    <definedName name="__14__123Graph_CCONTRACT_BY_B_U">#REF!</definedName>
    <definedName name="__15__123Graph_CQRE_S_BY_CO.">#REF!</definedName>
    <definedName name="__16__123Graph_CSENS_COMPARISON">#REF!</definedName>
    <definedName name="__17__123Graph_CSUPPLIES_BY_B_U">#REF!</definedName>
    <definedName name="__18__123Graph_CWAGES_BY_B_U">#REF!</definedName>
    <definedName name="__19__123Graph_DCONTRACT_BY_B_U">#REF!</definedName>
    <definedName name="__1Bp2_" hidden="1">{#N/A,#N/A,FALSE,"BS";#N/A,#N/A,FALSE,"PL";#N/A,#N/A,FALSE,"처분";#N/A,#N/A,FALSE,"현금";#N/A,#N/A,FALSE,"매출";#N/A,#N/A,FALSE,"원가";#N/A,#N/A,FALSE,"경영"}</definedName>
    <definedName name="__1IQ_STOCK____ED_COMP">"c3512"</definedName>
    <definedName name="__1Table2_">#REF!</definedName>
    <definedName name="__2">#REF!</definedName>
    <definedName name="__2_?__C">#REF!</definedName>
    <definedName name="__2__123Graph_ACONTRACT_BY_B_U">#REF!</definedName>
    <definedName name="__2__123Graph_BCHART_3">#REF!</definedName>
    <definedName name="__2_0_Table2_">#REF!</definedName>
    <definedName name="__20__123Graph_DQRE_S_BY_CO.">#REF!</definedName>
    <definedName name="__21__123Graph_DSUPPLIES_BY_B_U">#REF!</definedName>
    <definedName name="__22__123Graph_DWAGES_BY_B_U">#REF!</definedName>
    <definedName name="__23__123Graph_ECONTRACT_BY_B_U">#REF!</definedName>
    <definedName name="__24__123Graph_EQRE_S_BY_CO.">#REF!</definedName>
    <definedName name="__25__123Graph_ESUPPLIES_BY_B_U">#REF!</definedName>
    <definedName name="__26__123Graph_EWAGES_BY_B_U">#REF!</definedName>
    <definedName name="__27__123Graph_FCONTRACT_BY_B_U">#REF!</definedName>
    <definedName name="__28__123Graph_FQRE_S_BY_CO.">#REF!</definedName>
    <definedName name="__29__123Graph_FSUPPLIES_BY_B_U">#REF!</definedName>
    <definedName name="__3">#REF!</definedName>
    <definedName name="__3__123Graph_AQRE_S_BY_CO.">#REF!</definedName>
    <definedName name="__30__123Graph_FWAGES_BY_B_U">#REF!</definedName>
    <definedName name="__31__123Graph_XCONTRACT_BY_B_U">#REF!</definedName>
    <definedName name="__32__123Graph_XQRE_S_BY_CO.">#REF!</definedName>
    <definedName name="__33__123Graph_XQRE_S_BY_TYPE">#REF!</definedName>
    <definedName name="__34__123Graph_XSUPPLIES_BY_B_U">#REF!</definedName>
    <definedName name="__35__123Graph_XTAX_CREDIT">#REF!</definedName>
    <definedName name="__3S">#REF!</definedName>
    <definedName name="__4">#REF!</definedName>
    <definedName name="__4__123Graph_ASENS_COMPARISON">#REF!</definedName>
    <definedName name="__4S" hidden="1">#REF!</definedName>
    <definedName name="__4Table2_">#REF!</definedName>
    <definedName name="__5__123Graph_ASUPPLIES_BY_B_U">#REF!</definedName>
    <definedName name="__5Table2_">#REF!</definedName>
    <definedName name="__6">#REF!</definedName>
    <definedName name="__6__123Graph_ATAX_CREDIT">#REF!</definedName>
    <definedName name="__6_0_S">#REF!</definedName>
    <definedName name="__7">#REF!</definedName>
    <definedName name="__7__123Graph_AWAGES_BY_B_U">#REF!</definedName>
    <definedName name="__7_0_Table2_">#REF!</definedName>
    <definedName name="__8">#REF!</definedName>
    <definedName name="__8__123Graph_BCONTRACT_BY_B_U">#REF!</definedName>
    <definedName name="__8_0_Table2_">#REF!</definedName>
    <definedName name="__9">#REF!</definedName>
    <definedName name="__9__123Graph_BQRE_S_BY_CO.">#REF!</definedName>
    <definedName name="__9_0_Table2_" hidden="1">#REF!</definedName>
    <definedName name="__a1">#REF!</definedName>
    <definedName name="__A20000">#REF!</definedName>
    <definedName name="__aa1" hidden="1">{#N/A,#N/A,FALSE,"Aging Summary";#N/A,#N/A,FALSE,"Ratio Analysis";#N/A,#N/A,FALSE,"Test 120 Day Accts";#N/A,#N/A,FALSE,"Tickmarks"}</definedName>
    <definedName name="__aa2">#REF!</definedName>
    <definedName name="__aa3">#REF!</definedName>
    <definedName name="__aaa2" hidden="1">{#N/A,#N/A,FALSE,"Aging Summary";#N/A,#N/A,FALSE,"Ratio Analysis";#N/A,#N/A,FALSE,"Test 120 Day Accts";#N/A,#N/A,FALSE,"Tickmarks"}</definedName>
    <definedName name="__ACK1">#REF!</definedName>
    <definedName name="__ADD2">#REF!</definedName>
    <definedName name="__ake1">#REF!</definedName>
    <definedName name="__ake2">#REF!</definedName>
    <definedName name="__ake3">#REF!</definedName>
    <definedName name="__AMT13300">#N/A</definedName>
    <definedName name="__AMT13502">#N/A</definedName>
    <definedName name="__AMT41301">#N/A</definedName>
    <definedName name="__AMT85116">#N/A</definedName>
    <definedName name="__AMT85125">#N/A</definedName>
    <definedName name="__AMT86106">#N/A</definedName>
    <definedName name="__Ann2">#REF!</definedName>
    <definedName name="__APG1">#REF!</definedName>
    <definedName name="__APG2">#REF!</definedName>
    <definedName name="__APP1">#REF!</definedName>
    <definedName name="__APS2">clra1b1,clra1b2,clra1b3,clra1b4,clra1b5,clra1b6,clra1b7,clra1b8</definedName>
    <definedName name="__aps4">Indexn1,IndexN2</definedName>
    <definedName name="__APW_RESTORE_DATA0__" hidden="1">#REF!</definedName>
    <definedName name="__APW_RESTORE_DATA1__" hidden="1">#REF!</definedName>
    <definedName name="__APW_RESTORE_DATA2__" hidden="1">#REF!</definedName>
    <definedName name="__APW_RESTORE_DATA3__" hidden="1">#REF!</definedName>
    <definedName name="__AR70000">#REF!</definedName>
    <definedName name="__ARE1">#REF!</definedName>
    <definedName name="__ARE2">#REF!</definedName>
    <definedName name="__as1">#REF!</definedName>
    <definedName name="__ASS1">#REF!</definedName>
    <definedName name="__ASS2">#REF!</definedName>
    <definedName name="__aud02">#REF!</definedName>
    <definedName name="__aud03">#REF!</definedName>
    <definedName name="__aud04">#REF!</definedName>
    <definedName name="__bb2">#REF!</definedName>
    <definedName name="__bb3">#REF!</definedName>
    <definedName name="__bm187184">#REF!</definedName>
    <definedName name="__bookmark_1">#REF!</definedName>
    <definedName name="__bookmark_2">#REF!</definedName>
    <definedName name="__bookmark_3">#REF!</definedName>
    <definedName name="__bookmark_4">#REF!</definedName>
    <definedName name="__bookmark_5">#REF!</definedName>
    <definedName name="__bookmark_7">#REF!</definedName>
    <definedName name="__bookmark_8">#REF!</definedName>
    <definedName name="__cad03">#REF!</definedName>
    <definedName name="__cat1" hidden="1">{#N/A,#N/A,FALSE,"Taxblinc";#N/A,#N/A,FALSE,"Rsvsacls"}</definedName>
    <definedName name="__cc2">#REF!</definedName>
    <definedName name="__cc3">#REF!</definedName>
    <definedName name="__cc4">#REF!</definedName>
    <definedName name="__CmZ61">#REF!</definedName>
    <definedName name="__cnn2">#REF!</definedName>
    <definedName name="__col1">#REF!</definedName>
    <definedName name="__col10">#REF!</definedName>
    <definedName name="__col11">#REF!</definedName>
    <definedName name="__col12">#REF!</definedName>
    <definedName name="__col13">#REF!</definedName>
    <definedName name="__col2">#REF!</definedName>
    <definedName name="__col3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l9">#REF!</definedName>
    <definedName name="__d32">16</definedName>
    <definedName name="__d444">5</definedName>
    <definedName name="__D6">{"'표지'!$B$5"}</definedName>
    <definedName name="__D7">{"'표지'!$B$5"}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3">#REF!</definedName>
    <definedName name="__DAT4">#REF!</definedName>
    <definedName name="__DAT5">#REF!</definedName>
    <definedName name="__dat50">#REF!</definedName>
    <definedName name="__DAT6">#REF!</definedName>
    <definedName name="__DAT7">#REF!</definedName>
    <definedName name="__DAT8">#REF!</definedName>
    <definedName name="__DAT9">#REF!</definedName>
    <definedName name="__DCH1">#REF!</definedName>
    <definedName name="__DCH2">#REF!</definedName>
    <definedName name="__DD2">#REF!</definedName>
    <definedName name="__ddd1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DEC11">{"'OCT  VOIDS'!$A$1:$G$33","'OCT '!$A$1:$G$48","'OCT Adj'!$A$1:$L$37"}</definedName>
    <definedName name="__DEC2">{"'OCT  VOIDS'!$A$1:$G$33","'OCT '!$A$1:$G$48","'OCT Adj'!$A$1:$L$37"}</definedName>
    <definedName name="__DEC3">{"'OCT  VOIDS'!$A$1:$G$33","'OCT '!$A$1:$G$48","'OCT Adj'!$A$1:$L$37"}</definedName>
    <definedName name="__Dec99">#REF!</definedName>
    <definedName name="__Div1">#REF!</definedName>
    <definedName name="__dog1" hidden="1">{#N/A,#N/A,FALSE,"91NOLCB";#N/A,#N/A,FALSE,"92NOLCB";#N/A,#N/A,FALSE,"93NOLCB"}</definedName>
    <definedName name="__eur03">#REF!</definedName>
    <definedName name="__fa2">{"'Sheet1'!$A$1:$H$36"}</definedName>
    <definedName name="__fax2">#REF!</definedName>
    <definedName name="__FDS_HYPERLINK_TOGGLE_STATE__" hidden="1">"ON"</definedName>
    <definedName name="__FDS_UNIQUE_RANGE_ID_GENERATOR_COUNTER" hidden="1">1</definedName>
    <definedName name="__FDS_USED_FOR_REUSING_RANGE_IDS_RECYCLE" localSheetId="0" hidden="1">{21,20,19,18}</definedName>
    <definedName name="__FDS_USED_FOR_REUSING_RANGE_IDS_RECYCLE" hidden="1">{21,20,19,18}</definedName>
    <definedName name="__Feb06">#REF!</definedName>
    <definedName name="__FPD1">#REF!</definedName>
    <definedName name="__FPD2">#REF!</definedName>
    <definedName name="__FST1">#REF!</definedName>
    <definedName name="__gbp03">#REF!</definedName>
    <definedName name="__gfg2">#REF!</definedName>
    <definedName name="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Grp12">#REF!</definedName>
    <definedName name="__Grp13">#REF!</definedName>
    <definedName name="__Grp14">#REF!</definedName>
    <definedName name="__Grp15">#REF!</definedName>
    <definedName name="__Grp2">#REF!</definedName>
    <definedName name="__h1">{"'표지'!$B$5"}</definedName>
    <definedName name="__h2">{"'표지'!$B$5"}</definedName>
    <definedName name="__h3">{"'표지'!$B$5"}</definedName>
    <definedName name="__h4">{"'표지'!$B$5"}</definedName>
    <definedName name="__h5">{"'표지'!$B$5"}</definedName>
    <definedName name="__H8">{"'표지'!$B$5"}</definedName>
    <definedName name="__hc4">{"'1-TheatreBkgs'!$A$1:$L$102"}</definedName>
    <definedName name="__hkd02">#REF!</definedName>
    <definedName name="__hkd03">#REF!</definedName>
    <definedName name="__hkd04">#REF!</definedName>
    <definedName name="__hq1">#REF!</definedName>
    <definedName name="__htt1">{"'표지'!$B$5"}</definedName>
    <definedName name="__idr03">#REF!</definedName>
    <definedName name="__ILF2000">#REF!</definedName>
    <definedName name="__ILF99">#REF!</definedName>
    <definedName name="__ILT1">#REF!</definedName>
    <definedName name="__INR1">#REF!</definedName>
    <definedName name="__INR2">#REF!</definedName>
    <definedName name="__Int256">#REF!</definedName>
    <definedName name="__IntlFixup" hidden="1">TRUE</definedName>
    <definedName name="__IntlFixupTable" hidden="1">#REF!</definedName>
    <definedName name="__irr2">#REF!</definedName>
    <definedName name="__IS2">#REF!</definedName>
    <definedName name="__iv16386">#REF!</definedName>
    <definedName name="__iv17500">#REF!</definedName>
    <definedName name="__iv18000">#REF!</definedName>
    <definedName name="__iv30000">#REF!</definedName>
    <definedName name="__iz5000">#REF!</definedName>
    <definedName name="__J2">0</definedName>
    <definedName name="__jan23">#REF!</definedName>
    <definedName name="__jkj1">#REF!</definedName>
    <definedName name="__jp2">#REF!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ey1" hidden="1">#REF!</definedName>
    <definedName name="__KEY2" hidden="1">#REF!</definedName>
    <definedName name="_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EA1">#REF!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IB1">#REF!</definedName>
    <definedName name="__LIB2">#REF!</definedName>
    <definedName name="__lz5000">#REF!</definedName>
    <definedName name="__M199" hidden="1">{#N/A,#N/A,FALSE,"Aging Summary";#N/A,#N/A,FALSE,"Ratio Analysis";#N/A,#N/A,FALSE,"Test 120 Day Accts";#N/A,#N/A,FALSE,"Tickmarks"}</definedName>
    <definedName name="__ma67">#REF!</definedName>
    <definedName name="__ma71">#REF!</definedName>
    <definedName name="__ma74">#REF!</definedName>
    <definedName name="__MAR9091">#REF!</definedName>
    <definedName name="__MAT1">#REF!</definedName>
    <definedName name="__me1">36.2</definedName>
    <definedName name="__me2">40</definedName>
    <definedName name="__mer1">#REF!</definedName>
    <definedName name="__mer2">#REF!</definedName>
    <definedName name="__mk1">#REF!</definedName>
    <definedName name="__MON1">#REF!</definedName>
    <definedName name="__mor1">#REF!</definedName>
    <definedName name="__ms1">#REF!</definedName>
    <definedName name="__mv1">#REF!</definedName>
    <definedName name="__myr03">#REF!</definedName>
    <definedName name="__neu1">47</definedName>
    <definedName name="__neu2">"5W20QJUQBT31X9QWPI207CDHB"</definedName>
    <definedName name="__new1" hidden="1">{"Central",#N/A,FALSE,"Total"}</definedName>
    <definedName name="__new2" hidden="1">{"Central",#N/A,FALSE,"Total"}</definedName>
    <definedName name="__nm1" hidden="1">{#N/A,#N/A,TRUE,"Monthly BCG";#N/A,#N/A,TRUE,"Qrt BCG";#N/A,#N/A,TRUE,"FY BCG";#N/A,#N/A,TRUE,"1Q BCG";#N/A,#N/A,TRUE,"2Q BCG";#N/A,#N/A,TRUE,"3Q BCG";#N/A,#N/A,TRUE,"4Q BCG"}</definedName>
    <definedName name="__nol1" hidden="1">{#N/A,#N/A,FALSE,"91NOLCB";#N/A,#N/A,FALSE,"92NOLCB";#N/A,#N/A,FALSE,"93NOLCB"}</definedName>
    <definedName name="__NSO2">{"'Sheet1'!$L$16"}</definedName>
    <definedName name="__O1">#REF!</definedName>
    <definedName name="__O2">#REF!</definedName>
    <definedName name="__Oct99">#REF!</definedName>
    <definedName name="__ODP1">#REF!</definedName>
    <definedName name="__ODP2">#REF!</definedName>
    <definedName name="__ODP3">#REF!</definedName>
    <definedName name="__ODP4">#REF!</definedName>
    <definedName name="__ODP5">#REF!</definedName>
    <definedName name="__ODP6">#REF!</definedName>
    <definedName name="__ODP7">#REF!</definedName>
    <definedName name="__ODP8">#REF!</definedName>
    <definedName name="__oe1">#REF!</definedName>
    <definedName name="__OK2">#REF!</definedName>
    <definedName name="__old1">#REF!</definedName>
    <definedName name="__old2">#REF!</definedName>
    <definedName name="__old3">#REF!</definedName>
    <definedName name="__old4">#REF!</definedName>
    <definedName name="__old5">#REF!</definedName>
    <definedName name="__old8">#REF!</definedName>
    <definedName name="__old9">#REF!</definedName>
    <definedName name="__OUT13300">#N/A</definedName>
    <definedName name="__OUT13502">#N/A</definedName>
    <definedName name="__OUT41301">#N/A</definedName>
    <definedName name="__OUT85116">#N/A</definedName>
    <definedName name="__OUT85125">#N/A</definedName>
    <definedName name="__OUT86106">#N/A</definedName>
    <definedName name="__P1">#REF!</definedName>
    <definedName name="__PEX1">#REF!</definedName>
    <definedName name="__pg1">#REF!</definedName>
    <definedName name="__pg10">#REF!</definedName>
    <definedName name="__pg11">#REF!</definedName>
    <definedName name="__pg12">#REF!</definedName>
    <definedName name="__pg13">#REF!</definedName>
    <definedName name="__pg14">#REF!</definedName>
    <definedName name="__PG15">#REF!</definedName>
    <definedName name="__PG2">#REF!</definedName>
    <definedName name="__pg3">#REF!</definedName>
    <definedName name="__PG4">#REF!</definedName>
    <definedName name="__pg5">#REF!</definedName>
    <definedName name="__PG6">#REF!</definedName>
    <definedName name="__pg7">#REF!</definedName>
    <definedName name="__pg8">#REF!</definedName>
    <definedName name="__pg9">#REF!</definedName>
    <definedName name="__PGR003">{"'status'!$B$2:$H$15"}</definedName>
    <definedName name="__pl1">#REF!</definedName>
    <definedName name="__PL7" hidden="1">{#N/A,#N/A,TRUE,"대 차 대 조 표"}</definedName>
    <definedName name="__PLO1">#REF!</definedName>
    <definedName name="__pol1">#REF!</definedName>
    <definedName name="__PR1">#REF!,#REF!,#REF!,#REF!,#REF!,#REF!</definedName>
    <definedName name="__prc1">#REF!</definedName>
    <definedName name="__prc2">#REF!</definedName>
    <definedName name="__prc3">#REF!</definedName>
    <definedName name="__PRE1">#REF!</definedName>
    <definedName name="__PRE2">#REF!</definedName>
    <definedName name="__PRI1">#REF!</definedName>
    <definedName name="__PRI2">#REF!</definedName>
    <definedName name="__prn01">#REF!</definedName>
    <definedName name="__PRN1">#REF!</definedName>
    <definedName name="__PRN2">#REF!</definedName>
    <definedName name="__PRR001">{"'status'!$B$2:$H$15"}</definedName>
    <definedName name="__PRR002">{"'status'!$B$2:$H$15"}</definedName>
    <definedName name="__PRR18">{"'status'!$B$2:$H$15"}</definedName>
    <definedName name="__PRR5">{"'status'!$B$2:$H$15"}</definedName>
    <definedName name="__PRR6">{"'status'!$B$2:$H$15"}</definedName>
    <definedName name="__PRT1">#REF!</definedName>
    <definedName name="__PRT2">#REF!</definedName>
    <definedName name="__ps3">g1clear,G1Clear2</definedName>
    <definedName name="__PSM2">#REF!</definedName>
    <definedName name="__PSM3">#REF!</definedName>
    <definedName name="__PV2">#REF!</definedName>
    <definedName name="__Q1">{"'Standalone List Price Trends'!$A$1:$X$56"}</definedName>
    <definedName name="__Q2">{"'Standalone List Price Trends'!$A$1:$X$56"}</definedName>
    <definedName name="__Q5">{"'Standalone List Price Trends'!$A$1:$X$56"}</definedName>
    <definedName name="__Q9">{"'Standalone List Price Trends'!$A$1:$X$56"}</definedName>
    <definedName name="__QRA86106">#N/A</definedName>
    <definedName name="__qt1">#REF!</definedName>
    <definedName name="__QTR1">#REF!</definedName>
    <definedName name="__QUO1">#REF!</definedName>
    <definedName name="__qw2">{0,0,0,0;0,0,0,0;0,0,0,0;0,0,0,0;0,0,0,0;0,0,0,0}</definedName>
    <definedName name="__r">"Formula removed, name can be deleted."</definedName>
    <definedName name="__R21438C20000">#REF!</definedName>
    <definedName name="__rd2">#REF!</definedName>
    <definedName name="__ref1">#REF!</definedName>
    <definedName name="__REF12">{0,0,FALSE,0}</definedName>
    <definedName name="__RNG1">#REF!</definedName>
    <definedName name="__RNG2">#REF!</definedName>
    <definedName name="__row2" hidden="1">#REF!</definedName>
    <definedName name="__rw1">{"'Standalone List Price Trends'!$A$1:$X$56"}</definedName>
    <definedName name="__rw2">{"'Standalone List Price Trends'!$A$1:$X$56"}</definedName>
    <definedName name="__rw3" hidden="1">#REF!</definedName>
    <definedName name="__rw4">{"'Standalone List Price Trends'!$A$1:$X$56"}</definedName>
    <definedName name="__rwo5" hidden="1">#REF!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>#REF!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b1">#REF!</definedName>
    <definedName name="__Sch10">#REF!</definedName>
    <definedName name="__Sch11">#REF!</definedName>
    <definedName name="__Sch12">#REF!</definedName>
    <definedName name="__Sch13">#REF!</definedName>
    <definedName name="__Sch14">#REF!</definedName>
    <definedName name="__Sch15">#REF!</definedName>
    <definedName name="__Sch2">#REF!</definedName>
    <definedName name="__Sch4">#REF!</definedName>
    <definedName name="__Sch5">#REF!</definedName>
    <definedName name="__Sch6">#REF!</definedName>
    <definedName name="__Sch7">#REF!</definedName>
    <definedName name="__Sch8">#REF!</definedName>
    <definedName name="__Sch9">#REF!</definedName>
    <definedName name="__SE7">#REF!</definedName>
    <definedName name="__sep97">#REF!</definedName>
    <definedName name="__Sex1">#REF!</definedName>
    <definedName name="__sex2">{"'1-TheatreBkgs'!$A$1:$L$102"}</definedName>
    <definedName name="__sex3">{"'1-TheatreBkgs'!$A$1:$L$102"}</definedName>
    <definedName name="__sex4">{"'1-TheatreBkgs'!$A$1:$L$102"}</definedName>
    <definedName name="__sex5">{"'1-TheatreBkgs'!$A$1:$L$102"}</definedName>
    <definedName name="__sex6">{"'1-TheatreBkgs'!$A$1:$L$102"}</definedName>
    <definedName name="__sgd02">#REF!</definedName>
    <definedName name="__sgd03">#REF!</definedName>
    <definedName name="__sgd04">#REF!</definedName>
    <definedName name="__sht1">#REF!</definedName>
    <definedName name="__ST1">#REF!</definedName>
    <definedName name="__STP1">#REF!</definedName>
    <definedName name="__STP2">#REF!</definedName>
    <definedName name="__STP3">#REF!</definedName>
    <definedName name="__STP4">#REF!</definedName>
    <definedName name="__SUB2">#REF!</definedName>
    <definedName name="__sum1">#REF!</definedName>
    <definedName name="__sum3">#REF!</definedName>
    <definedName name="__tab1">#REF!</definedName>
    <definedName name="__tax2">#REF!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">OFFSET(#REF!,1,)</definedName>
    <definedName name="__TB2004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c1">#REF!</definedName>
    <definedName name="__tc2">#REF!</definedName>
    <definedName name="__tc3">#REF!</definedName>
    <definedName name="__tc4">#REF!</definedName>
    <definedName name="__tc5">#REF!</definedName>
    <definedName name="__ted2">#REF!</definedName>
    <definedName name="__thb02">#REF!</definedName>
    <definedName name="__thb03">#REF!</definedName>
    <definedName name="__thb04">#REF!</definedName>
    <definedName name="__TK0404">{"'Sheet1'!$L$16"}</definedName>
    <definedName name="__TLT1">#REF!</definedName>
    <definedName name="__TOP1">#REF!</definedName>
    <definedName name="__TOT1">#REF!</definedName>
    <definedName name="__ts1">#REF!</definedName>
    <definedName name="__ts2">#REF!</definedName>
    <definedName name="__tt2">#REF!</definedName>
    <definedName name="__twd02">#REF!</definedName>
    <definedName name="__twd03">#REF!</definedName>
    <definedName name="__twd04">#REF!</definedName>
    <definedName name="__UER1">#REF!</definedName>
    <definedName name="__UK1">#REF!</definedName>
    <definedName name="__v3">{"'1-TheatreBkgs'!$A$1:$L$102"}</definedName>
    <definedName name="__Vac1">#REF!</definedName>
    <definedName name="__VAR13300">#N/A</definedName>
    <definedName name="__VAR13502">#N/A</definedName>
    <definedName name="__vio1">#REF!</definedName>
    <definedName name="__w1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WAS02">#REF!</definedName>
    <definedName name="__WAS03">#REF!</definedName>
    <definedName name="__WCW01">#REF!</definedName>
    <definedName name="__WCW03">#REF!</definedName>
    <definedName name="__WCW04">#REF!</definedName>
    <definedName name="__WCW06">#REF!</definedName>
    <definedName name="__web1" hidden="1">{#N/A,#N/A,FALSE,"Taxblinc";#N/A,#N/A,FALSE,"Rsvsacls"}</definedName>
    <definedName name="__wk1">#REF!</definedName>
    <definedName name="__wk2">#REF!</definedName>
    <definedName name="__wk3">#REF!</definedName>
    <definedName name="__wk4">#REF!</definedName>
    <definedName name="__wpl2" hidden="1">{#N/A,#N/A,FALSE,"Aging Summary";#N/A,#N/A,FALSE,"Ratio Analysis";#N/A,#N/A,FALSE,"Test 120 Day Accts";#N/A,#N/A,FALSE,"Tickmarks"}</definedName>
    <definedName name="__wr1">#REF!</definedName>
    <definedName name="__wrn1">#REF!</definedName>
    <definedName name="__wrn3">#REF!</definedName>
    <definedName name="__wrn4">#REF!</definedName>
    <definedName name="__xlfn.BAHTTEXT">#NAME?</definedName>
    <definedName name="__xlfn.IFERROR">#NAME?</definedName>
    <definedName name="__xlfn.RTD">#NAME?</definedName>
    <definedName name="__xlfn.SUMIFS">#NAME?</definedName>
    <definedName name="__xz4">{0,0,0,0;0,0,0,0;0,0,0,0;0,0,0,0;0,0,0,0;0,0,0,0}</definedName>
    <definedName name="__Z04">#REF!</definedName>
    <definedName name="__Z04_3">#REF!</definedName>
    <definedName name="__Z05">#REF!</definedName>
    <definedName name="__Z05_3">#REF!</definedName>
    <definedName name="__za1">#REF!</definedName>
    <definedName name="__zx3">#REF!</definedName>
    <definedName name="__zz04">#REF!</definedName>
    <definedName name="__개발비_건가_pjt별">#REF!</definedName>
    <definedName name="_0">#REF!</definedName>
    <definedName name="_001_AccntNo">9556</definedName>
    <definedName name="_001_ColNo">6</definedName>
    <definedName name="_001_Operation">"1"</definedName>
    <definedName name="_001_RowNo">2</definedName>
    <definedName name="_002_AccntNo">9888</definedName>
    <definedName name="_002_ColNo">10</definedName>
    <definedName name="_002_Operation">"3"</definedName>
    <definedName name="_002_RowNo">2</definedName>
    <definedName name="_003_AccntNo">9889</definedName>
    <definedName name="_003_ColNo">11</definedName>
    <definedName name="_003_Operation">"3"</definedName>
    <definedName name="_003_RowNo">2</definedName>
    <definedName name="_004_AccntNo">9890</definedName>
    <definedName name="_004_ColNo">12</definedName>
    <definedName name="_004_Operation">"3"</definedName>
    <definedName name="_004_RowNo">2</definedName>
    <definedName name="_005_AccntNo">9891</definedName>
    <definedName name="_005_ColNo">17</definedName>
    <definedName name="_005_Operation">"3"</definedName>
    <definedName name="_005_RowNo">2</definedName>
    <definedName name="_006_AccntNo">9892</definedName>
    <definedName name="_006_ColNo">18</definedName>
    <definedName name="_006_Operation">"3"</definedName>
    <definedName name="_006_RowNo">2</definedName>
    <definedName name="_007_AccntNo">9893</definedName>
    <definedName name="_007_ColNo">19</definedName>
    <definedName name="_007_Operation">"3"</definedName>
    <definedName name="_007_RowNo">2</definedName>
    <definedName name="_008_AccntNo">9894</definedName>
    <definedName name="_008_ColNo">20</definedName>
    <definedName name="_008_Operation">"3"</definedName>
    <definedName name="_008_RowNo">2</definedName>
    <definedName name="_009_AccntNo">9895</definedName>
    <definedName name="_009_ColNo">21</definedName>
    <definedName name="_009_Operation">"3"</definedName>
    <definedName name="_009_RowNo">2</definedName>
    <definedName name="_01_10_1997">#REF!</definedName>
    <definedName name="_010_AccntNo">9896</definedName>
    <definedName name="_010_ColNo">22</definedName>
    <definedName name="_010_Operation">"3"</definedName>
    <definedName name="_010_RowNo">2</definedName>
    <definedName name="_011_AccntNo">9897</definedName>
    <definedName name="_011_ColNo">23</definedName>
    <definedName name="_011_Operation">"3"</definedName>
    <definedName name="_011_RowNo">2</definedName>
    <definedName name="_012_AccntNo">9898</definedName>
    <definedName name="_012_ColNo">35</definedName>
    <definedName name="_012_Operation">"3"</definedName>
    <definedName name="_012_RowNo">2</definedName>
    <definedName name="_013_AccntNo">9900</definedName>
    <definedName name="_013_ColNo">37</definedName>
    <definedName name="_013_Operation">"3"</definedName>
    <definedName name="_013_RowNo">2</definedName>
    <definedName name="_014_AccntNo">9901</definedName>
    <definedName name="_014_ColNo">38</definedName>
    <definedName name="_014_Operation">"3"</definedName>
    <definedName name="_014_RowNo">2</definedName>
    <definedName name="_015_AccntNo">9902</definedName>
    <definedName name="_015_ColNo">40</definedName>
    <definedName name="_015_Operation">"3"</definedName>
    <definedName name="_015_RowNo">2</definedName>
    <definedName name="_016_AccntNo">9904</definedName>
    <definedName name="_016_ColNo">42</definedName>
    <definedName name="_016_Operation">"3"</definedName>
    <definedName name="_016_RowNo">2</definedName>
    <definedName name="_017_AccntNo">9905</definedName>
    <definedName name="_017_ColNo">43</definedName>
    <definedName name="_017_Operation">"3"</definedName>
    <definedName name="_017_RowNo">2</definedName>
    <definedName name="_018_AccntNo">9555</definedName>
    <definedName name="_018_ColNo">27</definedName>
    <definedName name="_018_Operation">"1"</definedName>
    <definedName name="_018_RowNo">2</definedName>
    <definedName name="_019_AccntNo">9781</definedName>
    <definedName name="_019_ColNo">28</definedName>
    <definedName name="_019_Operation">"1"</definedName>
    <definedName name="_019_RowNo">2</definedName>
    <definedName name="_02_07_2000">#REF!</definedName>
    <definedName name="_020_AccntNo">9748</definedName>
    <definedName name="_020_ColNo">29</definedName>
    <definedName name="_020_Operation">"1"</definedName>
    <definedName name="_020_RowNo">2</definedName>
    <definedName name="_021_AccntNo">9906</definedName>
    <definedName name="_021_ColNo">45</definedName>
    <definedName name="_021_Operation">"3"</definedName>
    <definedName name="_021_RowNo">2</definedName>
    <definedName name="_022_AccntNo">9907</definedName>
    <definedName name="_022_ColNo">46</definedName>
    <definedName name="_022_Operation">"3"</definedName>
    <definedName name="_022_RowNo">2</definedName>
    <definedName name="_023_AccntNo">9899</definedName>
    <definedName name="_023_ColNo">36</definedName>
    <definedName name="_023_Operation">"3"</definedName>
    <definedName name="_023_RowNo">2</definedName>
    <definedName name="_024_AccntNo">9903</definedName>
    <definedName name="_024_ColNo">41</definedName>
    <definedName name="_024_Operation">"3"</definedName>
    <definedName name="_024_RowNo">2</definedName>
    <definedName name="_04_07_1999">#REF!</definedName>
    <definedName name="_05_11_1998">#REF!</definedName>
    <definedName name="_05_11_1999">#REF!</definedName>
    <definedName name="_06_02_1998">#REF!</definedName>
    <definedName name="_06_03_1998">#REF!</definedName>
    <definedName name="_06_11_2000">#REF!</definedName>
    <definedName name="_08_08_1998">#REF!</definedName>
    <definedName name="_08_10_1997">#REF!</definedName>
    <definedName name="_1">#REF!</definedName>
    <definedName name="_1.">#REF!</definedName>
    <definedName name="_1._예산손익계산서">#REF!</definedName>
    <definedName name="_1_">#REF!</definedName>
    <definedName name="_1_?">#REF!</definedName>
    <definedName name="_1____________B_S">#REF!</definedName>
    <definedName name="_1___123Graph_ACHART_3" hidden="1">#REF!</definedName>
    <definedName name="_1__123Graph_AChart_17K">#REF!</definedName>
    <definedName name="_1__123Graph_ACHART_3">#REF!</definedName>
    <definedName name="_1__123Graph_ACHART_4">#REF!</definedName>
    <definedName name="_1__123Graph_ACONTRACT_BY_B_U">#REF!</definedName>
    <definedName name="_1__123Graph_AR_M_MARG">#REF!</definedName>
    <definedName name="_1__123Graph_ASALES_MONTH" hidden="1">#REF!</definedName>
    <definedName name="_1__FDSAUDITLINK__" localSheetId="0" hidden="1">{"fdsup://directions/FAT Viewer?action=UPDATE&amp;creator=factset&amp;DYN_ARGS=TRUE&amp;DOC_NAME=FAT:FQL_AUDITING_CLIENT_TEMPLATE.FAT&amp;display_string=Audit&amp;VAR:KEY=CZIDODGVEV&amp;VAR:QUERY=Q1NGX0RJVl9ZTEQoUVRSX1IsMTIvMzEvMjAwNCk=&amp;WINDOW=FIRST_POPUP&amp;HEIGHT=450&amp;WIDTH=450&amp;STAR","T_MAXIMIZED=FALSE&amp;VAR:CALENDAR=US&amp;VAR:SYMBOL=MO&amp;VAR:INDEX=0"}</definedName>
    <definedName name="_1__FDSAUDITLINK__" hidden="1">{"fdsup://directions/FAT Viewer?action=UPDATE&amp;creator=factset&amp;DYN_ARGS=TRUE&amp;DOC_NAME=FAT:FQL_AUDITING_CLIENT_TEMPLATE.FAT&amp;display_string=Audit&amp;VAR:KEY=CZIDODGVEV&amp;VAR:QUERY=Q1NGX0RJVl9ZTEQoUVRSX1IsMTIvMzEvMjAwNCk=&amp;WINDOW=FIRST_POPUP&amp;HEIGHT=450&amp;WIDTH=450&amp;STAR","T_MAXIMIZED=FALSE&amp;VAR:CALENDAR=US&amp;VAR:SYMBOL=MO&amp;VAR:INDEX=0"}</definedName>
    <definedName name="_1__xlfn.IFERROR">#NAME?</definedName>
    <definedName name="_1_0__123Grap">#REF!</definedName>
    <definedName name="_1_0_0BENEF">#REF!</definedName>
    <definedName name="_1_0_Table2_">#REF!</definedName>
    <definedName name="_1_10000">#NAME?</definedName>
    <definedName name="_1_123Grap" hidden="1">#REF!</definedName>
    <definedName name="_1_123Graph_XEX">#REF!</definedName>
    <definedName name="_1_154.87">#NAME?</definedName>
    <definedName name="_1_31_2008">"print_assetsummary_2008"</definedName>
    <definedName name="_10">#REF!</definedName>
    <definedName name="_10_????8_3">#REF!</definedName>
    <definedName name="_10_??1???_3">#REF!</definedName>
    <definedName name="_10___________NOTE5_7">#REF!</definedName>
    <definedName name="_10__123Graph_ACHART_111" hidden="1">#REF!</definedName>
    <definedName name="_10__123Graph_AChart_32L">#REF!</definedName>
    <definedName name="_10__123Graph_ATAX_CREDIT">#REF!</definedName>
    <definedName name="_10__123Graph_AWAGES_BY_B_U">#REF!</definedName>
    <definedName name="_10__123Graph_BCHART_3">#REF!</definedName>
    <definedName name="_10__123Graph_BCONTRACT_BY_B_U" hidden="1">#REF!</definedName>
    <definedName name="_10__123Graph_BQRE_S_BY_CO.">#REF!</definedName>
    <definedName name="_10__123Graph_BSENS_COMPARISON">#REF!</definedName>
    <definedName name="_10__123Graph_BSUPPLIES_BY_B_U">#REF!</definedName>
    <definedName name="_10__123Graph_XSALES_MONTH" hidden="1">#REF!</definedName>
    <definedName name="_10__FDSAUDITLINK__" localSheetId="0" hidden="1">{"fdsup://directions/FAT Viewer?action=UPDATE&amp;creator=factset&amp;DYN_ARGS=TRUE&amp;DOC_NAME=FAT:FQL_AUDITING_CLIENT_TEMPLATE.FAT&amp;display_string=Audit&amp;VAR:KEY=QVIFALAPMF&amp;VAR:QUERY=Q1NGX0RJVl9ZTEQoUVRSX1IsOS8zMC8yMDA4KQ==&amp;WINDOW=FIRST_POPUP&amp;HEIGHT=450&amp;WIDTH=450&amp;STAR","T_MAXIMIZED=FALSE&amp;VAR:CALENDAR=US&amp;VAR:SYMBOL=MO&amp;VAR:INDEX=0"}</definedName>
    <definedName name="_10__FDSAUDITLINK__" hidden="1">{"fdsup://directions/FAT Viewer?action=UPDATE&amp;creator=factset&amp;DYN_ARGS=TRUE&amp;DOC_NAME=FAT:FQL_AUDITING_CLIENT_TEMPLATE.FAT&amp;display_string=Audit&amp;VAR:KEY=QVIFALAPMF&amp;VAR:QUERY=Q1NGX0RJVl9ZTEQoUVRSX1IsOS8zMC8yMDA4KQ==&amp;WINDOW=FIRST_POPUP&amp;HEIGHT=450&amp;WIDTH=450&amp;STAR","T_MAXIMIZED=FALSE&amp;VAR:CALENDAR=US&amp;VAR:SYMBOL=MO&amp;VAR:INDEX=0"}</definedName>
    <definedName name="_10_0_0MIS_C">#REF!</definedName>
    <definedName name="_10_0_Table2_" hidden="1">#REF!</definedName>
    <definedName name="_10_09_1999">#REF!</definedName>
    <definedName name="_10_12_1999">#REF!</definedName>
    <definedName name="_10_9_BT_DECEMB">#REF!</definedName>
    <definedName name="_10_9_BT_december">#REF!</definedName>
    <definedName name="_10_9_BT_FEBRUA">#REF!</definedName>
    <definedName name="_10_9_BT_NOVEMB">#REF!</definedName>
    <definedName name="_10_9_BT_SEPTEM">#REF!</definedName>
    <definedName name="_10_9_BTU_ANNUA">#REF!</definedName>
    <definedName name="_10_9_BTU_APRIL">#REF!</definedName>
    <definedName name="_10_9_BTU_AUGUS">#REF!</definedName>
    <definedName name="_10_9_BTU_JANUA">#REF!</definedName>
    <definedName name="_10_9_BTU_JULY">#REF!</definedName>
    <definedName name="_10_9_BTU_JUNE">#REF!</definedName>
    <definedName name="_10_9_BTU_MARCH">#REF!</definedName>
    <definedName name="_10_9_BTU_MAY">#REF!</definedName>
    <definedName name="_10_9_BTU_OCTOB">#REF!</definedName>
    <definedName name="_100">#REF!</definedName>
    <definedName name="_100__123Graph_EWAGES_BY_B_U">#REF!</definedName>
    <definedName name="_100__123Graph_LBL_BCHART_4">#REF!</definedName>
    <definedName name="_100__FDSAUDITLINK__" localSheetId="0" hidden="1">{"fdsup://directions/FAT Viewer?action=UPDATE&amp;creator=factset&amp;DYN_ARGS=TRUE&amp;DOC_NAME=FAT:FQL_AUDITING_CLIENT_TEMPLATE.FAT&amp;display_string=Audit&amp;VAR:KEY=BAFWPYLILS&amp;VAR:QUERY=RkZfREVCVChBTk4sMCwsLCxVU0Qp&amp;WINDOW=FIRST_POPUP&amp;HEIGHT=450&amp;WIDTH=450&amp;START_MAXIMIZED=","FALSE&amp;VAR:CALENDAR=US&amp;VAR:SYMBOL=045449&amp;VAR:INDEX=0"}</definedName>
    <definedName name="_100__FDSAUDITLINK__" hidden="1">{"fdsup://directions/FAT Viewer?action=UPDATE&amp;creator=factset&amp;DYN_ARGS=TRUE&amp;DOC_NAME=FAT:FQL_AUDITING_CLIENT_TEMPLATE.FAT&amp;display_string=Audit&amp;VAR:KEY=BAFWPYLILS&amp;VAR:QUERY=RkZfREVCVChBTk4sMCwsLCxVU0Qp&amp;WINDOW=FIRST_POPUP&amp;HEIGHT=450&amp;WIDTH=450&amp;START_MAXIMIZED=","FALSE&amp;VAR:CALENDAR=US&amp;VAR:SYMBOL=045449&amp;VAR:INDEX=0"}</definedName>
    <definedName name="_1000">#REF!</definedName>
    <definedName name="_1000__FDSAUDITLINK__" localSheetId="0" hidden="1">{"fdsup://directions/FAT Viewer?action=UPDATE&amp;creator=factset&amp;DYN_ARGS=TRUE&amp;DOC_NAME=FAT:FQL_AUDITING_CLIENT_TEMPLATE.FAT&amp;display_string=Audit&amp;VAR:KEY=VONWBULULQ&amp;VAR:QUERY=RkZfRElWX1lMRChBTk4sMi8wNy8wMiwyLzA3LzAyKQ==&amp;WINDOW=FIRST_POPUP&amp;HEIGHT=450&amp;WIDTH=450&amp;","START_MAXIMIZED=FALSE&amp;VAR:CALENDAR=US&amp;VAR:SYMBOL=MO&amp;VAR:INDEX=0"}</definedName>
    <definedName name="_1000__FDSAUDITLINK__" hidden="1">{"fdsup://directions/FAT Viewer?action=UPDATE&amp;creator=factset&amp;DYN_ARGS=TRUE&amp;DOC_NAME=FAT:FQL_AUDITING_CLIENT_TEMPLATE.FAT&amp;display_string=Audit&amp;VAR:KEY=VONWBULULQ&amp;VAR:QUERY=RkZfRElWX1lMRChBTk4sMi8wNy8wMiwyLzA3LzAyKQ==&amp;WINDOW=FIRST_POPUP&amp;HEIGHT=450&amp;WIDTH=450&amp;","START_MAXIMIZED=FALSE&amp;VAR:CALENDAR=US&amp;VAR:SYMBOL=MO&amp;VAR:INDEX=0"}</definedName>
    <definedName name="_1000_·_Cash___Bridge_Bank__Checking">"TB"</definedName>
    <definedName name="_1001">#REF!</definedName>
    <definedName name="_1001__FDSAUDITLINK__" localSheetId="0" hidden="1">{"fdsup://directions/FAT Viewer?action=UPDATE&amp;creator=factset&amp;DYN_ARGS=TRUE&amp;DOC_NAME=FAT:FQL_AUDITING_CLIENT_TEMPLATE.FAT&amp;display_string=Audit&amp;VAR:KEY=TKHWPWBUVA&amp;VAR:QUERY=RkZfRElWX1lMRChBTk4sMS8zMS8wMiwxLzMxLzAyKQ==&amp;WINDOW=FIRST_POPUP&amp;HEIGHT=450&amp;WIDTH=450&amp;","START_MAXIMIZED=FALSE&amp;VAR:CALENDAR=US&amp;VAR:SYMBOL=MO&amp;VAR:INDEX=0"}</definedName>
    <definedName name="_1001__FDSAUDITLINK__" hidden="1">{"fdsup://directions/FAT Viewer?action=UPDATE&amp;creator=factset&amp;DYN_ARGS=TRUE&amp;DOC_NAME=FAT:FQL_AUDITING_CLIENT_TEMPLATE.FAT&amp;display_string=Audit&amp;VAR:KEY=TKHWPWBUVA&amp;VAR:QUERY=RkZfRElWX1lMRChBTk4sMS8zMS8wMiwxLzMxLzAyKQ==&amp;WINDOW=FIRST_POPUP&amp;HEIGHT=450&amp;WIDTH=450&amp;","START_MAXIMIZED=FALSE&amp;VAR:CALENDAR=US&amp;VAR:SYMBOL=MO&amp;VAR:INDEX=0"}</definedName>
    <definedName name="_1002__FDSAUDITLINK__" localSheetId="0" hidden="1">{"fdsup://directions/FAT Viewer?action=UPDATE&amp;creator=factset&amp;DYN_ARGS=TRUE&amp;DOC_NAME=FAT:FQL_AUDITING_CLIENT_TEMPLATE.FAT&amp;display_string=Audit&amp;VAR:KEY=NEJOHEBIDS&amp;VAR:QUERY=RkZfRElWX1lMRChBTk4sMS8yNC8wMiwxLzI0LzAyKQ==&amp;WINDOW=FIRST_POPUP&amp;HEIGHT=450&amp;WIDTH=450&amp;","START_MAXIMIZED=FALSE&amp;VAR:CALENDAR=US&amp;VAR:SYMBOL=MO&amp;VAR:INDEX=0"}</definedName>
    <definedName name="_1002__FDSAUDITLINK__" hidden="1">{"fdsup://directions/FAT Viewer?action=UPDATE&amp;creator=factset&amp;DYN_ARGS=TRUE&amp;DOC_NAME=FAT:FQL_AUDITING_CLIENT_TEMPLATE.FAT&amp;display_string=Audit&amp;VAR:KEY=NEJOHEBIDS&amp;VAR:QUERY=RkZfRElWX1lMRChBTk4sMS8yNC8wMiwxLzI0LzAyKQ==&amp;WINDOW=FIRST_POPUP&amp;HEIGHT=450&amp;WIDTH=450&amp;","START_MAXIMIZED=FALSE&amp;VAR:CALENDAR=US&amp;VAR:SYMBOL=MO&amp;VAR:INDEX=0"}</definedName>
    <definedName name="_1003__FDSAUDITLINK__" localSheetId="0" hidden="1">{"fdsup://directions/FAT Viewer?action=UPDATE&amp;creator=factset&amp;DYN_ARGS=TRUE&amp;DOC_NAME=FAT:FQL_AUDITING_CLIENT_TEMPLATE.FAT&amp;display_string=Audit&amp;VAR:KEY=ZENGPKJCDG&amp;VAR:QUERY=RkZfRElWX1lMRChBTk4sMS8xNy8wMiwxLzE3LzAyKQ==&amp;WINDOW=FIRST_POPUP&amp;HEIGHT=450&amp;WIDTH=450&amp;","START_MAXIMIZED=FALSE&amp;VAR:CALENDAR=US&amp;VAR:SYMBOL=MO&amp;VAR:INDEX=0"}</definedName>
    <definedName name="_1003__FDSAUDITLINK__" hidden="1">{"fdsup://directions/FAT Viewer?action=UPDATE&amp;creator=factset&amp;DYN_ARGS=TRUE&amp;DOC_NAME=FAT:FQL_AUDITING_CLIENT_TEMPLATE.FAT&amp;display_string=Audit&amp;VAR:KEY=ZENGPKJCDG&amp;VAR:QUERY=RkZfRElWX1lMRChBTk4sMS8xNy8wMiwxLzE3LzAyKQ==&amp;WINDOW=FIRST_POPUP&amp;HEIGHT=450&amp;WIDTH=450&amp;","START_MAXIMIZED=FALSE&amp;VAR:CALENDAR=US&amp;VAR:SYMBOL=MO&amp;VAR:INDEX=0"}</definedName>
    <definedName name="_1004">#REF!</definedName>
    <definedName name="_1004__FDSAUDITLINK__" localSheetId="0" hidden="1">{"fdsup://directions/FAT Viewer?action=UPDATE&amp;creator=factset&amp;DYN_ARGS=TRUE&amp;DOC_NAME=FAT:FQL_AUDITING_CLIENT_TEMPLATE.FAT&amp;display_string=Audit&amp;VAR:KEY=VYHOXIBELS&amp;VAR:QUERY=RkZfRElWX1lMRChBTk4sMS8xMC8wMiwxLzEwLzAyKQ==&amp;WINDOW=FIRST_POPUP&amp;HEIGHT=450&amp;WIDTH=450&amp;","START_MAXIMIZED=FALSE&amp;VAR:CALENDAR=US&amp;VAR:SYMBOL=MO&amp;VAR:INDEX=0"}</definedName>
    <definedName name="_1004__FDSAUDITLINK__" hidden="1">{"fdsup://directions/FAT Viewer?action=UPDATE&amp;creator=factset&amp;DYN_ARGS=TRUE&amp;DOC_NAME=FAT:FQL_AUDITING_CLIENT_TEMPLATE.FAT&amp;display_string=Audit&amp;VAR:KEY=VYHOXIBELS&amp;VAR:QUERY=RkZfRElWX1lMRChBTk4sMS8xMC8wMiwxLzEwLzAyKQ==&amp;WINDOW=FIRST_POPUP&amp;HEIGHT=450&amp;WIDTH=450&amp;","START_MAXIMIZED=FALSE&amp;VAR:CALENDAR=US&amp;VAR:SYMBOL=MO&amp;VAR:INDEX=0"}</definedName>
    <definedName name="_1005">#REF!</definedName>
    <definedName name="_1005__FDSAUDITLINK__" localSheetId="0" hidden="1">{"fdsup://directions/FAT Viewer?action=UPDATE&amp;creator=factset&amp;DYN_ARGS=TRUE&amp;DOC_NAME=FAT:FQL_AUDITING_CLIENT_TEMPLATE.FAT&amp;display_string=Audit&amp;VAR:KEY=PMBGBOZIRQ&amp;VAR:QUERY=RkZfRElWX1lMRChBTk4sMS8wMy8wMiwxLzAzLzAyKQ==&amp;WINDOW=FIRST_POPUP&amp;HEIGHT=450&amp;WIDTH=450&amp;","START_MAXIMIZED=FALSE&amp;VAR:CALENDAR=US&amp;VAR:SYMBOL=MO&amp;VAR:INDEX=0"}</definedName>
    <definedName name="_1005__FDSAUDITLINK__" hidden="1">{"fdsup://directions/FAT Viewer?action=UPDATE&amp;creator=factset&amp;DYN_ARGS=TRUE&amp;DOC_NAME=FAT:FQL_AUDITING_CLIENT_TEMPLATE.FAT&amp;display_string=Audit&amp;VAR:KEY=PMBGBOZIRQ&amp;VAR:QUERY=RkZfRElWX1lMRChBTk4sMS8wMy8wMiwxLzAzLzAyKQ==&amp;WINDOW=FIRST_POPUP&amp;HEIGHT=450&amp;WIDTH=450&amp;","START_MAXIMIZED=FALSE&amp;VAR:CALENDAR=US&amp;VAR:SYMBOL=MO&amp;VAR:INDEX=0"}</definedName>
    <definedName name="_1006__FDSAUDITLINK__" localSheetId="0" hidden="1">{"fdsup://directions/FAT Viewer?action=UPDATE&amp;creator=factset&amp;DYN_ARGS=TRUE&amp;DOC_NAME=FAT:FQL_AUDITING_CLIENT_TEMPLATE.FAT&amp;display_string=Audit&amp;VAR:KEY=BYLYBGBYLG&amp;VAR:QUERY=RkZfRElWX1lMRChBTk4sMTIvMjcvMDEsMTIvMjcvMDEp&amp;WINDOW=FIRST_POPUP&amp;HEIGHT=450&amp;WIDTH=450&amp;","START_MAXIMIZED=FALSE&amp;VAR:CALENDAR=US&amp;VAR:SYMBOL=MO&amp;VAR:INDEX=0"}</definedName>
    <definedName name="_1006__FDSAUDITLINK__" hidden="1">{"fdsup://directions/FAT Viewer?action=UPDATE&amp;creator=factset&amp;DYN_ARGS=TRUE&amp;DOC_NAME=FAT:FQL_AUDITING_CLIENT_TEMPLATE.FAT&amp;display_string=Audit&amp;VAR:KEY=BYLYBGBYLG&amp;VAR:QUERY=RkZfRElWX1lMRChBTk4sMTIvMjcvMDEsMTIvMjcvMDEp&amp;WINDOW=FIRST_POPUP&amp;HEIGHT=450&amp;WIDTH=450&amp;","START_MAXIMIZED=FALSE&amp;VAR:CALENDAR=US&amp;VAR:SYMBOL=MO&amp;VAR:INDEX=0"}</definedName>
    <definedName name="_1007__FDSAUDITLINK__" localSheetId="0" hidden="1">{"fdsup://directions/FAT Viewer?action=UPDATE&amp;creator=factset&amp;DYN_ARGS=TRUE&amp;DOC_NAME=FAT:FQL_AUDITING_CLIENT_TEMPLATE.FAT&amp;display_string=Audit&amp;VAR:KEY=NCDWVIXUHU&amp;VAR:QUERY=RkZfRElWX1lMRChBTk4sMTIvMjAvMDEsMTIvMjAvMDEp&amp;WINDOW=FIRST_POPUP&amp;HEIGHT=450&amp;WIDTH=450&amp;","START_MAXIMIZED=FALSE&amp;VAR:CALENDAR=US&amp;VAR:SYMBOL=MO&amp;VAR:INDEX=0"}</definedName>
    <definedName name="_1007__FDSAUDITLINK__" hidden="1">{"fdsup://directions/FAT Viewer?action=UPDATE&amp;creator=factset&amp;DYN_ARGS=TRUE&amp;DOC_NAME=FAT:FQL_AUDITING_CLIENT_TEMPLATE.FAT&amp;display_string=Audit&amp;VAR:KEY=NCDWVIXUHU&amp;VAR:QUERY=RkZfRElWX1lMRChBTk4sMTIvMjAvMDEsMTIvMjAvMDEp&amp;WINDOW=FIRST_POPUP&amp;HEIGHT=450&amp;WIDTH=450&amp;","START_MAXIMIZED=FALSE&amp;VAR:CALENDAR=US&amp;VAR:SYMBOL=MO&amp;VAR:INDEX=0"}</definedName>
    <definedName name="_1008__FDSAUDITLINK__" localSheetId="0" hidden="1">{"fdsup://directions/FAT Viewer?action=UPDATE&amp;creator=factset&amp;DYN_ARGS=TRUE&amp;DOC_NAME=FAT:FQL_AUDITING_CLIENT_TEMPLATE.FAT&amp;display_string=Audit&amp;VAR:KEY=LMRMTMVSTQ&amp;VAR:QUERY=RkZfRElWX1lMRChBTk4sMTIvMTMvMDEsMTIvMTMvMDEp&amp;WINDOW=FIRST_POPUP&amp;HEIGHT=450&amp;WIDTH=450&amp;","START_MAXIMIZED=FALSE&amp;VAR:CALENDAR=US&amp;VAR:SYMBOL=MO&amp;VAR:INDEX=0"}</definedName>
    <definedName name="_1008__FDSAUDITLINK__" hidden="1">{"fdsup://directions/FAT Viewer?action=UPDATE&amp;creator=factset&amp;DYN_ARGS=TRUE&amp;DOC_NAME=FAT:FQL_AUDITING_CLIENT_TEMPLATE.FAT&amp;display_string=Audit&amp;VAR:KEY=LMRMTMVSTQ&amp;VAR:QUERY=RkZfRElWX1lMRChBTk4sMTIvMTMvMDEsMTIvMTMvMDEp&amp;WINDOW=FIRST_POPUP&amp;HEIGHT=450&amp;WIDTH=450&amp;","START_MAXIMIZED=FALSE&amp;VAR:CALENDAR=US&amp;VAR:SYMBOL=MO&amp;VAR:INDEX=0"}</definedName>
    <definedName name="_1009">#REF!</definedName>
    <definedName name="_1009__FDSAUDITLINK__" localSheetId="0" hidden="1">{"fdsup://directions/FAT Viewer?action=UPDATE&amp;creator=factset&amp;DYN_ARGS=TRUE&amp;DOC_NAME=FAT:FQL_AUDITING_CLIENT_TEMPLATE.FAT&amp;display_string=Audit&amp;VAR:KEY=NQVGBOBCXS&amp;VAR:QUERY=RkZfRElWX1lMRChBTk4sMTIvMDYvMDEsMTIvMDYvMDEp&amp;WINDOW=FIRST_POPUP&amp;HEIGHT=450&amp;WIDTH=450&amp;","START_MAXIMIZED=FALSE&amp;VAR:CALENDAR=US&amp;VAR:SYMBOL=MO&amp;VAR:INDEX=0"}</definedName>
    <definedName name="_1009__FDSAUDITLINK__" hidden="1">{"fdsup://directions/FAT Viewer?action=UPDATE&amp;creator=factset&amp;DYN_ARGS=TRUE&amp;DOC_NAME=FAT:FQL_AUDITING_CLIENT_TEMPLATE.FAT&amp;display_string=Audit&amp;VAR:KEY=NQVGBOBCXS&amp;VAR:QUERY=RkZfRElWX1lMRChBTk4sMTIvMDYvMDEsMTIvMDYvMDEp&amp;WINDOW=FIRST_POPUP&amp;HEIGHT=450&amp;WIDTH=450&amp;","START_MAXIMIZED=FALSE&amp;VAR:CALENDAR=US&amp;VAR:SYMBOL=MO&amp;VAR:INDEX=0"}</definedName>
    <definedName name="_101">#REF!</definedName>
    <definedName name="_101__123Graph_DSUPPLIES_BY_B_U">#REF!</definedName>
    <definedName name="_101__FDSAUDITLINK__" localSheetId="0" hidden="1">{"fdsup://directions/FAT Viewer?action=UPDATE&amp;creator=factset&amp;DYN_ARGS=TRUE&amp;DOC_NAME=FAT:FQL_AUDITING_CLIENT_TEMPLATE.FAT&amp;display_string=Audit&amp;VAR:KEY=SHCZUJAFYN&amp;VAR:QUERY=QVZHKEZGX0RJVl9ZTEQoQU5OLDQxMDA0LC0xQVkpKQ==&amp;WINDOW=FIRST_POPUP&amp;HEIGHT=450&amp;WIDTH=450&amp;","START_MAXIMIZED=FALSE&amp;VAR:CALENDAR=US&amp;VAR:SYMBOL=PEP"}</definedName>
    <definedName name="_101__FDSAUDITLINK__" hidden="1">{"fdsup://directions/FAT Viewer?action=UPDATE&amp;creator=factset&amp;DYN_ARGS=TRUE&amp;DOC_NAME=FAT:FQL_AUDITING_CLIENT_TEMPLATE.FAT&amp;display_string=Audit&amp;VAR:KEY=SHCZUJAFYN&amp;VAR:QUERY=QVZHKEZGX0RJVl9ZTEQoQU5OLDQxMDA0LC0xQVkpKQ==&amp;WINDOW=FIRST_POPUP&amp;HEIGHT=450&amp;WIDTH=450&amp;","START_MAXIMIZED=FALSE&amp;VAR:CALENDAR=US&amp;VAR:SYMBOL=PEP"}</definedName>
    <definedName name="_1010__FDSAUDITLINK__" localSheetId="0" hidden="1">{"fdsup://directions/FAT Viewer?action=UPDATE&amp;creator=factset&amp;DYN_ARGS=TRUE&amp;DOC_NAME=FAT:FQL_AUDITING_CLIENT_TEMPLATE.FAT&amp;display_string=Audit&amp;VAR:KEY=JMPQVULQJY&amp;VAR:QUERY=RkZfRElWX1lMRChBTk4sMTEvMjkvMDEsMTEvMjkvMDEp&amp;WINDOW=FIRST_POPUP&amp;HEIGHT=450&amp;WIDTH=450&amp;","START_MAXIMIZED=FALSE&amp;VAR:CALENDAR=US&amp;VAR:SYMBOL=MO&amp;VAR:INDEX=0"}</definedName>
    <definedName name="_1010__FDSAUDITLINK__" hidden="1">{"fdsup://directions/FAT Viewer?action=UPDATE&amp;creator=factset&amp;DYN_ARGS=TRUE&amp;DOC_NAME=FAT:FQL_AUDITING_CLIENT_TEMPLATE.FAT&amp;display_string=Audit&amp;VAR:KEY=JMPQVULQJY&amp;VAR:QUERY=RkZfRElWX1lMRChBTk4sMTEvMjkvMDEsMTEvMjkvMDEp&amp;WINDOW=FIRST_POPUP&amp;HEIGHT=450&amp;WIDTH=450&amp;","START_MAXIMIZED=FALSE&amp;VAR:CALENDAR=US&amp;VAR:SYMBOL=MO&amp;VAR:INDEX=0"}</definedName>
    <definedName name="_1011__FDSAUDITLINK__" localSheetId="0" hidden="1">{"fdsup://directions/FAT Viewer?action=UPDATE&amp;creator=factset&amp;DYN_ARGS=TRUE&amp;DOC_NAME=FAT:FQL_AUDITING_CLIENT_TEMPLATE.FAT&amp;display_string=Audit&amp;VAR:KEY=ZCBMFGXIRU&amp;VAR:QUERY=RkZfRElWX1lMRChBTk4sMTEvMjEvMDEsMTEvMjEvMDEp&amp;WINDOW=FIRST_POPUP&amp;HEIGHT=450&amp;WIDTH=450&amp;","START_MAXIMIZED=FALSE&amp;VAR:CALENDAR=US&amp;VAR:SYMBOL=MO&amp;VAR:INDEX=0"}</definedName>
    <definedName name="_1011__FDSAUDITLINK__" hidden="1">{"fdsup://directions/FAT Viewer?action=UPDATE&amp;creator=factset&amp;DYN_ARGS=TRUE&amp;DOC_NAME=FAT:FQL_AUDITING_CLIENT_TEMPLATE.FAT&amp;display_string=Audit&amp;VAR:KEY=ZCBMFGXIRU&amp;VAR:QUERY=RkZfRElWX1lMRChBTk4sMTEvMjEvMDEsMTEvMjEvMDEp&amp;WINDOW=FIRST_POPUP&amp;HEIGHT=450&amp;WIDTH=450&amp;","START_MAXIMIZED=FALSE&amp;VAR:CALENDAR=US&amp;VAR:SYMBOL=MO&amp;VAR:INDEX=0"}</definedName>
    <definedName name="_1012__FDSAUDITLINK__" localSheetId="0" hidden="1">{"fdsup://directions/FAT Viewer?action=UPDATE&amp;creator=factset&amp;DYN_ARGS=TRUE&amp;DOC_NAME=FAT:FQL_AUDITING_CLIENT_TEMPLATE.FAT&amp;display_string=Audit&amp;VAR:KEY=FSXYLQJSBI&amp;VAR:QUERY=RkZfRElWX1lMRChBTk4sMTEvMTUvMDEsMTEvMTUvMDEp&amp;WINDOW=FIRST_POPUP&amp;HEIGHT=450&amp;WIDTH=450&amp;","START_MAXIMIZED=FALSE&amp;VAR:CALENDAR=US&amp;VAR:SYMBOL=MO&amp;VAR:INDEX=0"}</definedName>
    <definedName name="_1012__FDSAUDITLINK__" hidden="1">{"fdsup://directions/FAT Viewer?action=UPDATE&amp;creator=factset&amp;DYN_ARGS=TRUE&amp;DOC_NAME=FAT:FQL_AUDITING_CLIENT_TEMPLATE.FAT&amp;display_string=Audit&amp;VAR:KEY=FSXYLQJSBI&amp;VAR:QUERY=RkZfRElWX1lMRChBTk4sMTEvMTUvMDEsMTEvMTUvMDEp&amp;WINDOW=FIRST_POPUP&amp;HEIGHT=450&amp;WIDTH=450&amp;","START_MAXIMIZED=FALSE&amp;VAR:CALENDAR=US&amp;VAR:SYMBOL=MO&amp;VAR:INDEX=0"}</definedName>
    <definedName name="_1013__FDSAUDITLINK__" localSheetId="0" hidden="1">{"fdsup://directions/FAT Viewer?action=UPDATE&amp;creator=factset&amp;DYN_ARGS=TRUE&amp;DOC_NAME=FAT:FQL_AUDITING_CLIENT_TEMPLATE.FAT&amp;display_string=Audit&amp;VAR:KEY=JOZKJYBYNY&amp;VAR:QUERY=RkZfRElWX1lMRChBTk4sMTEvMDgvMDEsMTEvMDgvMDEp&amp;WINDOW=FIRST_POPUP&amp;HEIGHT=450&amp;WIDTH=450&amp;","START_MAXIMIZED=FALSE&amp;VAR:CALENDAR=US&amp;VAR:SYMBOL=MO&amp;VAR:INDEX=0"}</definedName>
    <definedName name="_1013__FDSAUDITLINK__" hidden="1">{"fdsup://directions/FAT Viewer?action=UPDATE&amp;creator=factset&amp;DYN_ARGS=TRUE&amp;DOC_NAME=FAT:FQL_AUDITING_CLIENT_TEMPLATE.FAT&amp;display_string=Audit&amp;VAR:KEY=JOZKJYBYNY&amp;VAR:QUERY=RkZfRElWX1lMRChBTk4sMTEvMDgvMDEsMTEvMDgvMDEp&amp;WINDOW=FIRST_POPUP&amp;HEIGHT=450&amp;WIDTH=450&amp;","START_MAXIMIZED=FALSE&amp;VAR:CALENDAR=US&amp;VAR:SYMBOL=MO&amp;VAR:INDEX=0"}</definedName>
    <definedName name="_1014__FDSAUDITLINK__" localSheetId="0" hidden="1">{"fdsup://directions/FAT Viewer?action=UPDATE&amp;creator=factset&amp;DYN_ARGS=TRUE&amp;DOC_NAME=FAT:FQL_AUDITING_CLIENT_TEMPLATE.FAT&amp;display_string=Audit&amp;VAR:KEY=NIZKLOZCXA&amp;VAR:QUERY=RkZfRElWX1lMRChBTk4sMTEvMDEvMDEsMTEvMDEvMDEp&amp;WINDOW=FIRST_POPUP&amp;HEIGHT=450&amp;WIDTH=450&amp;","START_MAXIMIZED=FALSE&amp;VAR:CALENDAR=US&amp;VAR:SYMBOL=MO&amp;VAR:INDEX=0"}</definedName>
    <definedName name="_1014__FDSAUDITLINK__" hidden="1">{"fdsup://directions/FAT Viewer?action=UPDATE&amp;creator=factset&amp;DYN_ARGS=TRUE&amp;DOC_NAME=FAT:FQL_AUDITING_CLIENT_TEMPLATE.FAT&amp;display_string=Audit&amp;VAR:KEY=NIZKLOZCXA&amp;VAR:QUERY=RkZfRElWX1lMRChBTk4sMTEvMDEvMDEsMTEvMDEvMDEp&amp;WINDOW=FIRST_POPUP&amp;HEIGHT=450&amp;WIDTH=450&amp;","START_MAXIMIZED=FALSE&amp;VAR:CALENDAR=US&amp;VAR:SYMBOL=MO&amp;VAR:INDEX=0"}</definedName>
    <definedName name="_1015__FDSAUDITLINK__" localSheetId="0" hidden="1">{"fdsup://directions/FAT Viewer?action=UPDATE&amp;creator=factset&amp;DYN_ARGS=TRUE&amp;DOC_NAME=FAT:FQL_AUDITING_CLIENT_TEMPLATE.FAT&amp;display_string=Audit&amp;VAR:KEY=DCRMPKJQLS&amp;VAR:QUERY=RkZfRElWX1lMRChBTk4sMTAvMjUvMDEsMTAvMjUvMDEp&amp;WINDOW=FIRST_POPUP&amp;HEIGHT=450&amp;WIDTH=450&amp;","START_MAXIMIZED=FALSE&amp;VAR:CALENDAR=US&amp;VAR:SYMBOL=MO&amp;VAR:INDEX=0"}</definedName>
    <definedName name="_1015__FDSAUDITLINK__" hidden="1">{"fdsup://directions/FAT Viewer?action=UPDATE&amp;creator=factset&amp;DYN_ARGS=TRUE&amp;DOC_NAME=FAT:FQL_AUDITING_CLIENT_TEMPLATE.FAT&amp;display_string=Audit&amp;VAR:KEY=DCRMPKJQLS&amp;VAR:QUERY=RkZfRElWX1lMRChBTk4sMTAvMjUvMDEsMTAvMjUvMDEp&amp;WINDOW=FIRST_POPUP&amp;HEIGHT=450&amp;WIDTH=450&amp;","START_MAXIMIZED=FALSE&amp;VAR:CALENDAR=US&amp;VAR:SYMBOL=MO&amp;VAR:INDEX=0"}</definedName>
    <definedName name="_1016__FDSAUDITLINK__" localSheetId="0" hidden="1">{"fdsup://directions/FAT Viewer?action=UPDATE&amp;creator=factset&amp;DYN_ARGS=TRUE&amp;DOC_NAME=FAT:FQL_AUDITING_CLIENT_TEMPLATE.FAT&amp;display_string=Audit&amp;VAR:KEY=TUZAXOZUJC&amp;VAR:QUERY=RkZfRElWX1lMRChBTk4sMTAvMTgvMDEsMTAvMTgvMDEp&amp;WINDOW=FIRST_POPUP&amp;HEIGHT=450&amp;WIDTH=450&amp;","START_MAXIMIZED=FALSE&amp;VAR:CALENDAR=US&amp;VAR:SYMBOL=MO&amp;VAR:INDEX=0"}</definedName>
    <definedName name="_1016__FDSAUDITLINK__" hidden="1">{"fdsup://directions/FAT Viewer?action=UPDATE&amp;creator=factset&amp;DYN_ARGS=TRUE&amp;DOC_NAME=FAT:FQL_AUDITING_CLIENT_TEMPLATE.FAT&amp;display_string=Audit&amp;VAR:KEY=TUZAXOZUJC&amp;VAR:QUERY=RkZfRElWX1lMRChBTk4sMTAvMTgvMDEsMTAvMTgvMDEp&amp;WINDOW=FIRST_POPUP&amp;HEIGHT=450&amp;WIDTH=450&amp;","START_MAXIMIZED=FALSE&amp;VAR:CALENDAR=US&amp;VAR:SYMBOL=MO&amp;VAR:INDEX=0"}</definedName>
    <definedName name="_1017">#REF!</definedName>
    <definedName name="_1017__FDSAUDITLINK__" localSheetId="0" hidden="1">{"fdsup://directions/FAT Viewer?action=UPDATE&amp;creator=factset&amp;DYN_ARGS=TRUE&amp;DOC_NAME=FAT:FQL_AUDITING_CLIENT_TEMPLATE.FAT&amp;display_string=Audit&amp;VAR:KEY=FSRYVQTWDK&amp;VAR:QUERY=RkZfRElWX1lMRChBTk4sMTAvMTEvMDEsMTAvMTEvMDEp&amp;WINDOW=FIRST_POPUP&amp;HEIGHT=450&amp;WIDTH=450&amp;","START_MAXIMIZED=FALSE&amp;VAR:CALENDAR=US&amp;VAR:SYMBOL=MO&amp;VAR:INDEX=0"}</definedName>
    <definedName name="_1017__FDSAUDITLINK__" hidden="1">{"fdsup://directions/FAT Viewer?action=UPDATE&amp;creator=factset&amp;DYN_ARGS=TRUE&amp;DOC_NAME=FAT:FQL_AUDITING_CLIENT_TEMPLATE.FAT&amp;display_string=Audit&amp;VAR:KEY=FSRYVQTWDK&amp;VAR:QUERY=RkZfRElWX1lMRChBTk4sMTAvMTEvMDEsMTAvMTEvMDEp&amp;WINDOW=FIRST_POPUP&amp;HEIGHT=450&amp;WIDTH=450&amp;","START_MAXIMIZED=FALSE&amp;VAR:CALENDAR=US&amp;VAR:SYMBOL=MO&amp;VAR:INDEX=0"}</definedName>
    <definedName name="_1018__FDSAUDITLINK__" localSheetId="0" hidden="1">{"fdsup://directions/FAT Viewer?action=UPDATE&amp;creator=factset&amp;DYN_ARGS=TRUE&amp;DOC_NAME=FAT:FQL_AUDITING_CLIENT_TEMPLATE.FAT&amp;display_string=Audit&amp;VAR:KEY=BGXITCRYNK&amp;VAR:QUERY=RkZfRElWX1lMRChBTk4sMTAvMDQvMDEsMTAvMDQvMDEp&amp;WINDOW=FIRST_POPUP&amp;HEIGHT=450&amp;WIDTH=450&amp;","START_MAXIMIZED=FALSE&amp;VAR:CALENDAR=US&amp;VAR:SYMBOL=MO&amp;VAR:INDEX=0"}</definedName>
    <definedName name="_1018__FDSAUDITLINK__" hidden="1">{"fdsup://directions/FAT Viewer?action=UPDATE&amp;creator=factset&amp;DYN_ARGS=TRUE&amp;DOC_NAME=FAT:FQL_AUDITING_CLIENT_TEMPLATE.FAT&amp;display_string=Audit&amp;VAR:KEY=BGXITCRYNK&amp;VAR:QUERY=RkZfRElWX1lMRChBTk4sMTAvMDQvMDEsMTAvMDQvMDEp&amp;WINDOW=FIRST_POPUP&amp;HEIGHT=450&amp;WIDTH=450&amp;","START_MAXIMIZED=FALSE&amp;VAR:CALENDAR=US&amp;VAR:SYMBOL=MO&amp;VAR:INDEX=0"}</definedName>
    <definedName name="_1019__FDSAUDITLINK__" localSheetId="0" hidden="1">{"fdsup://directions/FAT Viewer?action=UPDATE&amp;creator=factset&amp;DYN_ARGS=TRUE&amp;DOC_NAME=FAT:FQL_AUDITING_CLIENT_TEMPLATE.FAT&amp;display_string=Audit&amp;VAR:KEY=BURWFEJKJQ&amp;VAR:QUERY=RkZfRElWX1lMRChBTk4sOS8yNy8wMSw5LzI3LzAxKQ==&amp;WINDOW=FIRST_POPUP&amp;HEIGHT=450&amp;WIDTH=450&amp;","START_MAXIMIZED=FALSE&amp;VAR:CALENDAR=US&amp;VAR:SYMBOL=MO&amp;VAR:INDEX=0"}</definedName>
    <definedName name="_1019__FDSAUDITLINK__" hidden="1">{"fdsup://directions/FAT Viewer?action=UPDATE&amp;creator=factset&amp;DYN_ARGS=TRUE&amp;DOC_NAME=FAT:FQL_AUDITING_CLIENT_TEMPLATE.FAT&amp;display_string=Audit&amp;VAR:KEY=BURWFEJKJQ&amp;VAR:QUERY=RkZfRElWX1lMRChBTk4sOS8yNy8wMSw5LzI3LzAxKQ==&amp;WINDOW=FIRST_POPUP&amp;HEIGHT=450&amp;WIDTH=450&amp;","START_MAXIMIZED=FALSE&amp;VAR:CALENDAR=US&amp;VAR:SYMBOL=MO&amp;VAR:INDEX=0"}</definedName>
    <definedName name="_102">#REF!</definedName>
    <definedName name="_102__123Graph_CWAGES_BY_B_U">#REF!</definedName>
    <definedName name="_102__123Graph_XTAX_CREDIT">#REF!</definedName>
    <definedName name="_102__FDSAUDITLINK__" localSheetId="0" hidden="1">{"fdsup://directions/FAT Viewer?action=UPDATE&amp;creator=factset&amp;DYN_ARGS=TRUE&amp;DOC_NAME=FAT:FQL_AUDITING_CLIENT_TEMPLATE.FAT&amp;display_string=Audit&amp;VAR:KEY=NMZYZWPCHU&amp;VAR:QUERY=RkZfRElWX1lMRChBTk4sNC8yMy8wOSw0LzIzLzA5KQ==&amp;WINDOW=FIRST_POPUP&amp;HEIGHT=450&amp;WIDTH=450&amp;","START_MAXIMIZED=FALSE&amp;VAR:CALENDAR=US&amp;VAR:SYMBOL=RAI&amp;VAR:INDEX=0"}</definedName>
    <definedName name="_102__FDSAUDITLINK__" hidden="1">{"fdsup://directions/FAT Viewer?action=UPDATE&amp;creator=factset&amp;DYN_ARGS=TRUE&amp;DOC_NAME=FAT:FQL_AUDITING_CLIENT_TEMPLATE.FAT&amp;display_string=Audit&amp;VAR:KEY=NMZYZWPCHU&amp;VAR:QUERY=RkZfRElWX1lMRChBTk4sNC8yMy8wOSw0LzIzLzA5KQ==&amp;WINDOW=FIRST_POPUP&amp;HEIGHT=450&amp;WIDTH=450&amp;","START_MAXIMIZED=FALSE&amp;VAR:CALENDAR=US&amp;VAR:SYMBOL=RAI&amp;VAR:INDEX=0"}</definedName>
    <definedName name="_1020__FDSAUDITLINK__" localSheetId="0" hidden="1">{"fdsup://directions/FAT Viewer?action=UPDATE&amp;creator=factset&amp;DYN_ARGS=TRUE&amp;DOC_NAME=FAT:FQL_AUDITING_CLIENT_TEMPLATE.FAT&amp;display_string=Audit&amp;VAR:KEY=LEVKLKLWXW&amp;VAR:QUERY=RkZfRElWX1lMRChBTk4sOS8yMC8wMSw5LzIwLzAxKQ==&amp;WINDOW=FIRST_POPUP&amp;HEIGHT=450&amp;WIDTH=450&amp;","START_MAXIMIZED=FALSE&amp;VAR:CALENDAR=US&amp;VAR:SYMBOL=MO&amp;VAR:INDEX=0"}</definedName>
    <definedName name="_1020__FDSAUDITLINK__" hidden="1">{"fdsup://directions/FAT Viewer?action=UPDATE&amp;creator=factset&amp;DYN_ARGS=TRUE&amp;DOC_NAME=FAT:FQL_AUDITING_CLIENT_TEMPLATE.FAT&amp;display_string=Audit&amp;VAR:KEY=LEVKLKLWXW&amp;VAR:QUERY=RkZfRElWX1lMRChBTk4sOS8yMC8wMSw5LzIwLzAxKQ==&amp;WINDOW=FIRST_POPUP&amp;HEIGHT=450&amp;WIDTH=450&amp;","START_MAXIMIZED=FALSE&amp;VAR:CALENDAR=US&amp;VAR:SYMBOL=MO&amp;VAR:INDEX=0"}</definedName>
    <definedName name="_1021">#REF!</definedName>
    <definedName name="_1021__FDSAUDITLINK__" localSheetId="0" hidden="1">{"fdsup://directions/FAT Viewer?action=UPDATE&amp;creator=factset&amp;DYN_ARGS=TRUE&amp;DOC_NAME=FAT:FQL_AUDITING_CLIENT_TEMPLATE.FAT&amp;display_string=Audit&amp;VAR:KEY=XKJQDCNQLW&amp;VAR:QUERY=RkZfRElWX1lMRChBTk4sOS8xMC8wMSw5LzEwLzAxKQ==&amp;WINDOW=FIRST_POPUP&amp;HEIGHT=450&amp;WIDTH=450&amp;","START_MAXIMIZED=FALSE&amp;VAR:CALENDAR=US&amp;VAR:SYMBOL=MO&amp;VAR:INDEX=0"}</definedName>
    <definedName name="_1021__FDSAUDITLINK__" hidden="1">{"fdsup://directions/FAT Viewer?action=UPDATE&amp;creator=factset&amp;DYN_ARGS=TRUE&amp;DOC_NAME=FAT:FQL_AUDITING_CLIENT_TEMPLATE.FAT&amp;display_string=Audit&amp;VAR:KEY=XKJQDCNQLW&amp;VAR:QUERY=RkZfRElWX1lMRChBTk4sOS8xMC8wMSw5LzEwLzAxKQ==&amp;WINDOW=FIRST_POPUP&amp;HEIGHT=450&amp;WIDTH=450&amp;","START_MAXIMIZED=FALSE&amp;VAR:CALENDAR=US&amp;VAR:SYMBOL=MO&amp;VAR:INDEX=0"}</definedName>
    <definedName name="_1022__FDSAUDITLINK__" localSheetId="0" hidden="1">{"fdsup://directions/FAT Viewer?action=UPDATE&amp;creator=factset&amp;DYN_ARGS=TRUE&amp;DOC_NAME=FAT:FQL_AUDITING_CLIENT_TEMPLATE.FAT&amp;display_string=Audit&amp;VAR:KEY=ZOLMFAJGHA&amp;VAR:QUERY=RkZfRElWX1lMRChBTk4sOS8wNi8wMSw5LzA2LzAxKQ==&amp;WINDOW=FIRST_POPUP&amp;HEIGHT=450&amp;WIDTH=450&amp;","START_MAXIMIZED=FALSE&amp;VAR:CALENDAR=US&amp;VAR:SYMBOL=MO&amp;VAR:INDEX=0"}</definedName>
    <definedName name="_1022__FDSAUDITLINK__" hidden="1">{"fdsup://directions/FAT Viewer?action=UPDATE&amp;creator=factset&amp;DYN_ARGS=TRUE&amp;DOC_NAME=FAT:FQL_AUDITING_CLIENT_TEMPLATE.FAT&amp;display_string=Audit&amp;VAR:KEY=ZOLMFAJGHA&amp;VAR:QUERY=RkZfRElWX1lMRChBTk4sOS8wNi8wMSw5LzA2LzAxKQ==&amp;WINDOW=FIRST_POPUP&amp;HEIGHT=450&amp;WIDTH=450&amp;","START_MAXIMIZED=FALSE&amp;VAR:CALENDAR=US&amp;VAR:SYMBOL=MO&amp;VAR:INDEX=0"}</definedName>
    <definedName name="_1023">#REF!</definedName>
    <definedName name="_1023__FDSAUDITLINK__" localSheetId="0" hidden="1">{"fdsup://directions/FAT Viewer?action=UPDATE&amp;creator=factset&amp;DYN_ARGS=TRUE&amp;DOC_NAME=FAT:FQL_AUDITING_CLIENT_TEMPLATE.FAT&amp;display_string=Audit&amp;VAR:KEY=HIJEJKRQLI&amp;VAR:QUERY=RkZfRElWX1lMRChBTk4sOC8zMC8wMSw4LzMwLzAxKQ==&amp;WINDOW=FIRST_POPUP&amp;HEIGHT=450&amp;WIDTH=450&amp;","START_MAXIMIZED=FALSE&amp;VAR:CALENDAR=US&amp;VAR:SYMBOL=MO&amp;VAR:INDEX=0"}</definedName>
    <definedName name="_1023__FDSAUDITLINK__" hidden="1">{"fdsup://directions/FAT Viewer?action=UPDATE&amp;creator=factset&amp;DYN_ARGS=TRUE&amp;DOC_NAME=FAT:FQL_AUDITING_CLIENT_TEMPLATE.FAT&amp;display_string=Audit&amp;VAR:KEY=HIJEJKRQLI&amp;VAR:QUERY=RkZfRElWX1lMRChBTk4sOC8zMC8wMSw4LzMwLzAxKQ==&amp;WINDOW=FIRST_POPUP&amp;HEIGHT=450&amp;WIDTH=450&amp;","START_MAXIMIZED=FALSE&amp;VAR:CALENDAR=US&amp;VAR:SYMBOL=MO&amp;VAR:INDEX=0"}</definedName>
    <definedName name="_1024">#REF!</definedName>
    <definedName name="_1024__FDSAUDITLINK__" localSheetId="0" hidden="1">{"fdsup://directions/FAT Viewer?action=UPDATE&amp;creator=factset&amp;DYN_ARGS=TRUE&amp;DOC_NAME=FAT:FQL_AUDITING_CLIENT_TEMPLATE.FAT&amp;display_string=Audit&amp;VAR:KEY=ZCHADOVSNU&amp;VAR:QUERY=RkZfRElWX1lMRChBTk4sOC8yMy8wMSw4LzIzLzAxKQ==&amp;WINDOW=FIRST_POPUP&amp;HEIGHT=450&amp;WIDTH=450&amp;","START_MAXIMIZED=FALSE&amp;VAR:CALENDAR=US&amp;VAR:SYMBOL=MO&amp;VAR:INDEX=0"}</definedName>
    <definedName name="_1024__FDSAUDITLINK__" hidden="1">{"fdsup://directions/FAT Viewer?action=UPDATE&amp;creator=factset&amp;DYN_ARGS=TRUE&amp;DOC_NAME=FAT:FQL_AUDITING_CLIENT_TEMPLATE.FAT&amp;display_string=Audit&amp;VAR:KEY=ZCHADOVSNU&amp;VAR:QUERY=RkZfRElWX1lMRChBTk4sOC8yMy8wMSw4LzIzLzAxKQ==&amp;WINDOW=FIRST_POPUP&amp;HEIGHT=450&amp;WIDTH=450&amp;","START_MAXIMIZED=FALSE&amp;VAR:CALENDAR=US&amp;VAR:SYMBOL=MO&amp;VAR:INDEX=0"}</definedName>
    <definedName name="_1025__FDSAUDITLINK__" localSheetId="0" hidden="1">{"fdsup://directions/FAT Viewer?action=UPDATE&amp;creator=factset&amp;DYN_ARGS=TRUE&amp;DOC_NAME=FAT:FQL_AUDITING_CLIENT_TEMPLATE.FAT&amp;display_string=Audit&amp;VAR:KEY=DKDAVEXEZW&amp;VAR:QUERY=RkZfRElWX1lMRChBTk4sOC8xNi8wMSw4LzE2LzAxKQ==&amp;WINDOW=FIRST_POPUP&amp;HEIGHT=450&amp;WIDTH=450&amp;","START_MAXIMIZED=FALSE&amp;VAR:CALENDAR=US&amp;VAR:SYMBOL=MO&amp;VAR:INDEX=0"}</definedName>
    <definedName name="_1025__FDSAUDITLINK__" hidden="1">{"fdsup://directions/FAT Viewer?action=UPDATE&amp;creator=factset&amp;DYN_ARGS=TRUE&amp;DOC_NAME=FAT:FQL_AUDITING_CLIENT_TEMPLATE.FAT&amp;display_string=Audit&amp;VAR:KEY=DKDAVEXEZW&amp;VAR:QUERY=RkZfRElWX1lMRChBTk4sOC8xNi8wMSw4LzE2LzAxKQ==&amp;WINDOW=FIRST_POPUP&amp;HEIGHT=450&amp;WIDTH=450&amp;","START_MAXIMIZED=FALSE&amp;VAR:CALENDAR=US&amp;VAR:SYMBOL=MO&amp;VAR:INDEX=0"}</definedName>
    <definedName name="_1026">#REF!</definedName>
    <definedName name="_1026__FDSAUDITLINK__" localSheetId="0" hidden="1">{"fdsup://directions/FAT Viewer?action=UPDATE&amp;creator=factset&amp;DYN_ARGS=TRUE&amp;DOC_NAME=FAT:FQL_AUDITING_CLIENT_TEMPLATE.FAT&amp;display_string=Audit&amp;VAR:KEY=DURQRUFEDK&amp;VAR:QUERY=RkZfRElWX1lMRChBTk4sOC8wOS8wMSw4LzA5LzAxKQ==&amp;WINDOW=FIRST_POPUP&amp;HEIGHT=450&amp;WIDTH=450&amp;","START_MAXIMIZED=FALSE&amp;VAR:CALENDAR=US&amp;VAR:SYMBOL=MO&amp;VAR:INDEX=0"}</definedName>
    <definedName name="_1026__FDSAUDITLINK__" hidden="1">{"fdsup://directions/FAT Viewer?action=UPDATE&amp;creator=factset&amp;DYN_ARGS=TRUE&amp;DOC_NAME=FAT:FQL_AUDITING_CLIENT_TEMPLATE.FAT&amp;display_string=Audit&amp;VAR:KEY=DURQRUFEDK&amp;VAR:QUERY=RkZfRElWX1lMRChBTk4sOC8wOS8wMSw4LzA5LzAxKQ==&amp;WINDOW=FIRST_POPUP&amp;HEIGHT=450&amp;WIDTH=450&amp;","START_MAXIMIZED=FALSE&amp;VAR:CALENDAR=US&amp;VAR:SYMBOL=MO&amp;VAR:INDEX=0"}</definedName>
    <definedName name="_1027">#REF!</definedName>
    <definedName name="_1027__FDSAUDITLINK__" localSheetId="0" hidden="1">{"fdsup://directions/FAT Viewer?action=UPDATE&amp;creator=factset&amp;DYN_ARGS=TRUE&amp;DOC_NAME=FAT:FQL_AUDITING_CLIENT_TEMPLATE.FAT&amp;display_string=Audit&amp;VAR:KEY=NSNGDINGFG&amp;VAR:QUERY=RkZfRElWX1lMRChBTk4sOC8wMi8wMSw4LzAyLzAxKQ==&amp;WINDOW=FIRST_POPUP&amp;HEIGHT=450&amp;WIDTH=450&amp;","START_MAXIMIZED=FALSE&amp;VAR:CALENDAR=US&amp;VAR:SYMBOL=MO&amp;VAR:INDEX=0"}</definedName>
    <definedName name="_1027__FDSAUDITLINK__" hidden="1">{"fdsup://directions/FAT Viewer?action=UPDATE&amp;creator=factset&amp;DYN_ARGS=TRUE&amp;DOC_NAME=FAT:FQL_AUDITING_CLIENT_TEMPLATE.FAT&amp;display_string=Audit&amp;VAR:KEY=NSNGDINGFG&amp;VAR:QUERY=RkZfRElWX1lMRChBTk4sOC8wMi8wMSw4LzAyLzAxKQ==&amp;WINDOW=FIRST_POPUP&amp;HEIGHT=450&amp;WIDTH=450&amp;","START_MAXIMIZED=FALSE&amp;VAR:CALENDAR=US&amp;VAR:SYMBOL=MO&amp;VAR:INDEX=0"}</definedName>
    <definedName name="_1028__FDSAUDITLINK__" localSheetId="0" hidden="1">{"fdsup://directions/FAT Viewer?action=UPDATE&amp;creator=factset&amp;DYN_ARGS=TRUE&amp;DOC_NAME=FAT:FQL_AUDITING_CLIENT_TEMPLATE.FAT&amp;display_string=Audit&amp;VAR:KEY=XYJWHWLGVO&amp;VAR:QUERY=RkZfRElWX1lMRChBTk4sNy8yNi8wMSw3LzI2LzAxKQ==&amp;WINDOW=FIRST_POPUP&amp;HEIGHT=450&amp;WIDTH=450&amp;","START_MAXIMIZED=FALSE&amp;VAR:CALENDAR=US&amp;VAR:SYMBOL=MO&amp;VAR:INDEX=0"}</definedName>
    <definedName name="_1028__FDSAUDITLINK__" hidden="1">{"fdsup://directions/FAT Viewer?action=UPDATE&amp;creator=factset&amp;DYN_ARGS=TRUE&amp;DOC_NAME=FAT:FQL_AUDITING_CLIENT_TEMPLATE.FAT&amp;display_string=Audit&amp;VAR:KEY=XYJWHWLGVO&amp;VAR:QUERY=RkZfRElWX1lMRChBTk4sNy8yNi8wMSw3LzI2LzAxKQ==&amp;WINDOW=FIRST_POPUP&amp;HEIGHT=450&amp;WIDTH=450&amp;","START_MAXIMIZED=FALSE&amp;VAR:CALENDAR=US&amp;VAR:SYMBOL=MO&amp;VAR:INDEX=0"}</definedName>
    <definedName name="_1029">#REF!</definedName>
    <definedName name="_1029__FDSAUDITLINK__" localSheetId="0" hidden="1">{"fdsup://directions/FAT Viewer?action=UPDATE&amp;creator=factset&amp;DYN_ARGS=TRUE&amp;DOC_NAME=FAT:FQL_AUDITING_CLIENT_TEMPLATE.FAT&amp;display_string=Audit&amp;VAR:KEY=ZMXCBADWJK&amp;VAR:QUERY=RkZfRElWX1lMRChBTk4sNy8xOS8wMSw3LzE5LzAxKQ==&amp;WINDOW=FIRST_POPUP&amp;HEIGHT=450&amp;WIDTH=450&amp;","START_MAXIMIZED=FALSE&amp;VAR:CALENDAR=US&amp;VAR:SYMBOL=MO&amp;VAR:INDEX=0"}</definedName>
    <definedName name="_1029__FDSAUDITLINK__" hidden="1">{"fdsup://directions/FAT Viewer?action=UPDATE&amp;creator=factset&amp;DYN_ARGS=TRUE&amp;DOC_NAME=FAT:FQL_AUDITING_CLIENT_TEMPLATE.FAT&amp;display_string=Audit&amp;VAR:KEY=ZMXCBADWJK&amp;VAR:QUERY=RkZfRElWX1lMRChBTk4sNy8xOS8wMSw3LzE5LzAxKQ==&amp;WINDOW=FIRST_POPUP&amp;HEIGHT=450&amp;WIDTH=450&amp;","START_MAXIMIZED=FALSE&amp;VAR:CALENDAR=US&amp;VAR:SYMBOL=MO&amp;VAR:INDEX=0"}</definedName>
    <definedName name="_103">#REF!</definedName>
    <definedName name="_103__123Graph_CWAGES_BY_B_U">#REF!</definedName>
    <definedName name="_103__FDSAUDITLINK__" localSheetId="0" hidden="1">{"fdsup://directions/FAT Viewer?action=UPDATE&amp;creator=factset&amp;DYN_ARGS=TRUE&amp;DOC_NAME=FAT:FQL_AUDITING_CLIENT_TEMPLATE.FAT&amp;display_string=Audit&amp;VAR:KEY=JMDOLSNUFK&amp;VAR:QUERY=QVZHKEZGX0RJVl9ZTEQoQU5OLDQwOTk0LC0xMEFZKSk=&amp;WINDOW=FIRST_POPUP&amp;HEIGHT=450&amp;WIDTH=450&amp;","START_MAXIMIZED=FALSE&amp;VAR:CALENDAR=US&amp;VAR:SYMBOL=SBUX"}</definedName>
    <definedName name="_103__FDSAUDITLINK__" hidden="1">{"fdsup://directions/FAT Viewer?action=UPDATE&amp;creator=factset&amp;DYN_ARGS=TRUE&amp;DOC_NAME=FAT:FQL_AUDITING_CLIENT_TEMPLATE.FAT&amp;display_string=Audit&amp;VAR:KEY=JMDOLSNUFK&amp;VAR:QUERY=QVZHKEZGX0RJVl9ZTEQoQU5OLDQwOTk0LC0xMEFZKSk=&amp;WINDOW=FIRST_POPUP&amp;HEIGHT=450&amp;WIDTH=450&amp;","START_MAXIMIZED=FALSE&amp;VAR:CALENDAR=US&amp;VAR:SYMBOL=SBUX"}</definedName>
    <definedName name="_1030">#REF!</definedName>
    <definedName name="_1030__FDSAUDITLINK__" localSheetId="0" hidden="1">{"fdsup://directions/FAT Viewer?action=UPDATE&amp;creator=factset&amp;DYN_ARGS=TRUE&amp;DOC_NAME=FAT:FQL_AUDITING_CLIENT_TEMPLATE.FAT&amp;display_string=Audit&amp;VAR:KEY=XYVGPWLGZQ&amp;VAR:QUERY=RkZfRElWX1lMRChBTk4sNy8xMi8wMSw3LzEyLzAxKQ==&amp;WINDOW=FIRST_POPUP&amp;HEIGHT=450&amp;WIDTH=450&amp;","START_MAXIMIZED=FALSE&amp;VAR:CALENDAR=US&amp;VAR:SYMBOL=MO&amp;VAR:INDEX=0"}</definedName>
    <definedName name="_1030__FDSAUDITLINK__" hidden="1">{"fdsup://directions/FAT Viewer?action=UPDATE&amp;creator=factset&amp;DYN_ARGS=TRUE&amp;DOC_NAME=FAT:FQL_AUDITING_CLIENT_TEMPLATE.FAT&amp;display_string=Audit&amp;VAR:KEY=XYVGPWLGZQ&amp;VAR:QUERY=RkZfRElWX1lMRChBTk4sNy8xMi8wMSw3LzEyLzAxKQ==&amp;WINDOW=FIRST_POPUP&amp;HEIGHT=450&amp;WIDTH=450&amp;","START_MAXIMIZED=FALSE&amp;VAR:CALENDAR=US&amp;VAR:SYMBOL=MO&amp;VAR:INDEX=0"}</definedName>
    <definedName name="_1031">#REF!</definedName>
    <definedName name="_1031__FDSAUDITLINK__" localSheetId="0" hidden="1">{"fdsup://directions/FAT Viewer?action=UPDATE&amp;creator=factset&amp;DYN_ARGS=TRUE&amp;DOC_NAME=FAT:FQL_AUDITING_CLIENT_TEMPLATE.FAT&amp;display_string=Audit&amp;VAR:KEY=NIROJQDAJE&amp;VAR:QUERY=RkZfRElWX1lMRChBTk4sNy8wNS8wMSw3LzA1LzAxKQ==&amp;WINDOW=FIRST_POPUP&amp;HEIGHT=450&amp;WIDTH=450&amp;","START_MAXIMIZED=FALSE&amp;VAR:CALENDAR=US&amp;VAR:SYMBOL=MO&amp;VAR:INDEX=0"}</definedName>
    <definedName name="_1031__FDSAUDITLINK__" hidden="1">{"fdsup://directions/FAT Viewer?action=UPDATE&amp;creator=factset&amp;DYN_ARGS=TRUE&amp;DOC_NAME=FAT:FQL_AUDITING_CLIENT_TEMPLATE.FAT&amp;display_string=Audit&amp;VAR:KEY=NIROJQDAJE&amp;VAR:QUERY=RkZfRElWX1lMRChBTk4sNy8wNS8wMSw3LzA1LzAxKQ==&amp;WINDOW=FIRST_POPUP&amp;HEIGHT=450&amp;WIDTH=450&amp;","START_MAXIMIZED=FALSE&amp;VAR:CALENDAR=US&amp;VAR:SYMBOL=MO&amp;VAR:INDEX=0"}</definedName>
    <definedName name="_1032__FDSAUDITLINK__" localSheetId="0" hidden="1">{"fdsup://directions/FAT Viewer?action=UPDATE&amp;creator=factset&amp;DYN_ARGS=TRUE&amp;DOC_NAME=FAT:FQL_AUDITING_CLIENT_TEMPLATE.FAT&amp;display_string=Audit&amp;VAR:KEY=DUZWFADADI&amp;VAR:QUERY=RkZfRElWX1lMRChBTk4sNi8yOC8wMSw2LzI4LzAxKQ==&amp;WINDOW=FIRST_POPUP&amp;HEIGHT=450&amp;WIDTH=450&amp;","START_MAXIMIZED=FALSE&amp;VAR:CALENDAR=US&amp;VAR:SYMBOL=MO&amp;VAR:INDEX=0"}</definedName>
    <definedName name="_1032__FDSAUDITLINK__" hidden="1">{"fdsup://directions/FAT Viewer?action=UPDATE&amp;creator=factset&amp;DYN_ARGS=TRUE&amp;DOC_NAME=FAT:FQL_AUDITING_CLIENT_TEMPLATE.FAT&amp;display_string=Audit&amp;VAR:KEY=DUZWFADADI&amp;VAR:QUERY=RkZfRElWX1lMRChBTk4sNi8yOC8wMSw2LzI4LzAxKQ==&amp;WINDOW=FIRST_POPUP&amp;HEIGHT=450&amp;WIDTH=450&amp;","START_MAXIMIZED=FALSE&amp;VAR:CALENDAR=US&amp;VAR:SYMBOL=MO&amp;VAR:INDEX=0"}</definedName>
    <definedName name="_1033__FDSAUDITLINK__" localSheetId="0" hidden="1">{"fdsup://directions/FAT Viewer?action=UPDATE&amp;creator=factset&amp;DYN_ARGS=TRUE&amp;DOC_NAME=FAT:FQL_AUDITING_CLIENT_TEMPLATE.FAT&amp;display_string=Audit&amp;VAR:KEY=ROVCXGFYNQ&amp;VAR:QUERY=RkZfRElWX1lMRChBTk4sNi8yMS8wMSw2LzIxLzAxKQ==&amp;WINDOW=FIRST_POPUP&amp;HEIGHT=450&amp;WIDTH=450&amp;","START_MAXIMIZED=FALSE&amp;VAR:CALENDAR=US&amp;VAR:SYMBOL=MO&amp;VAR:INDEX=0"}</definedName>
    <definedName name="_1033__FDSAUDITLINK__" hidden="1">{"fdsup://directions/FAT Viewer?action=UPDATE&amp;creator=factset&amp;DYN_ARGS=TRUE&amp;DOC_NAME=FAT:FQL_AUDITING_CLIENT_TEMPLATE.FAT&amp;display_string=Audit&amp;VAR:KEY=ROVCXGFYNQ&amp;VAR:QUERY=RkZfRElWX1lMRChBTk4sNi8yMS8wMSw2LzIxLzAxKQ==&amp;WINDOW=FIRST_POPUP&amp;HEIGHT=450&amp;WIDTH=450&amp;","START_MAXIMIZED=FALSE&amp;VAR:CALENDAR=US&amp;VAR:SYMBOL=MO&amp;VAR:INDEX=0"}</definedName>
    <definedName name="_1034__FDSAUDITLINK__" localSheetId="0" hidden="1">{"fdsup://directions/FAT Viewer?action=UPDATE&amp;creator=factset&amp;DYN_ARGS=TRUE&amp;DOC_NAME=FAT:FQL_AUDITING_CLIENT_TEMPLATE.FAT&amp;display_string=Audit&amp;VAR:KEY=PALOPWXUVU&amp;VAR:QUERY=RkZfRElWX1lMRChBTk4sNi8xNC8wMSw2LzE0LzAxKQ==&amp;WINDOW=FIRST_POPUP&amp;HEIGHT=450&amp;WIDTH=450&amp;","START_MAXIMIZED=FALSE&amp;VAR:CALENDAR=US&amp;VAR:SYMBOL=MO&amp;VAR:INDEX=0"}</definedName>
    <definedName name="_1034__FDSAUDITLINK__" hidden="1">{"fdsup://directions/FAT Viewer?action=UPDATE&amp;creator=factset&amp;DYN_ARGS=TRUE&amp;DOC_NAME=FAT:FQL_AUDITING_CLIENT_TEMPLATE.FAT&amp;display_string=Audit&amp;VAR:KEY=PALOPWXUVU&amp;VAR:QUERY=RkZfRElWX1lMRChBTk4sNi8xNC8wMSw2LzE0LzAxKQ==&amp;WINDOW=FIRST_POPUP&amp;HEIGHT=450&amp;WIDTH=450&amp;","START_MAXIMIZED=FALSE&amp;VAR:CALENDAR=US&amp;VAR:SYMBOL=MO&amp;VAR:INDEX=0"}</definedName>
    <definedName name="_1035__FDSAUDITLINK__" localSheetId="0" hidden="1">{"fdsup://directions/FAT Viewer?action=UPDATE&amp;creator=factset&amp;DYN_ARGS=TRUE&amp;DOC_NAME=FAT:FQL_AUDITING_CLIENT_TEMPLATE.FAT&amp;display_string=Audit&amp;VAR:KEY=HKJEJANWDG&amp;VAR:QUERY=RkZfRElWX1lMRChBTk4sNi8wNy8wMSw2LzA3LzAxKQ==&amp;WINDOW=FIRST_POPUP&amp;HEIGHT=450&amp;WIDTH=450&amp;","START_MAXIMIZED=FALSE&amp;VAR:CALENDAR=US&amp;VAR:SYMBOL=MO&amp;VAR:INDEX=0"}</definedName>
    <definedName name="_1035__FDSAUDITLINK__" hidden="1">{"fdsup://directions/FAT Viewer?action=UPDATE&amp;creator=factset&amp;DYN_ARGS=TRUE&amp;DOC_NAME=FAT:FQL_AUDITING_CLIENT_TEMPLATE.FAT&amp;display_string=Audit&amp;VAR:KEY=HKJEJANWDG&amp;VAR:QUERY=RkZfRElWX1lMRChBTk4sNi8wNy8wMSw2LzA3LzAxKQ==&amp;WINDOW=FIRST_POPUP&amp;HEIGHT=450&amp;WIDTH=450&amp;","START_MAXIMIZED=FALSE&amp;VAR:CALENDAR=US&amp;VAR:SYMBOL=MO&amp;VAR:INDEX=0"}</definedName>
    <definedName name="_1036__FDSAUDITLINK__" localSheetId="0" hidden="1">{"fdsup://directions/FAT Viewer?action=UPDATE&amp;creator=factset&amp;DYN_ARGS=TRUE&amp;DOC_NAME=FAT:FQL_AUDITING_CLIENT_TEMPLATE.FAT&amp;display_string=Audit&amp;VAR:KEY=HKZQLORKVG&amp;VAR:QUERY=RkZfRElWX1lMRChBTk4sNS8zMS8wMSw1LzMxLzAxKQ==&amp;WINDOW=FIRST_POPUP&amp;HEIGHT=450&amp;WIDTH=450&amp;","START_MAXIMIZED=FALSE&amp;VAR:CALENDAR=US&amp;VAR:SYMBOL=MO&amp;VAR:INDEX=0"}</definedName>
    <definedName name="_1036__FDSAUDITLINK__" hidden="1">{"fdsup://directions/FAT Viewer?action=UPDATE&amp;creator=factset&amp;DYN_ARGS=TRUE&amp;DOC_NAME=FAT:FQL_AUDITING_CLIENT_TEMPLATE.FAT&amp;display_string=Audit&amp;VAR:KEY=HKZQLORKVG&amp;VAR:QUERY=RkZfRElWX1lMRChBTk4sNS8zMS8wMSw1LzMxLzAxKQ==&amp;WINDOW=FIRST_POPUP&amp;HEIGHT=450&amp;WIDTH=450&amp;","START_MAXIMIZED=FALSE&amp;VAR:CALENDAR=US&amp;VAR:SYMBOL=MO&amp;VAR:INDEX=0"}</definedName>
    <definedName name="_1037__FDSAUDITLINK__" localSheetId="0" hidden="1">{"fdsup://directions/FAT Viewer?action=UPDATE&amp;creator=factset&amp;DYN_ARGS=TRUE&amp;DOC_NAME=FAT:FQL_AUDITING_CLIENT_TEMPLATE.FAT&amp;display_string=Audit&amp;VAR:KEY=LOPGFEJGTA&amp;VAR:QUERY=RkZfRElWX1lMRChBTk4sNS8yNC8wMSw1LzI0LzAxKQ==&amp;WINDOW=FIRST_POPUP&amp;HEIGHT=450&amp;WIDTH=450&amp;","START_MAXIMIZED=FALSE&amp;VAR:CALENDAR=US&amp;VAR:SYMBOL=MO&amp;VAR:INDEX=0"}</definedName>
    <definedName name="_1037__FDSAUDITLINK__" hidden="1">{"fdsup://directions/FAT Viewer?action=UPDATE&amp;creator=factset&amp;DYN_ARGS=TRUE&amp;DOC_NAME=FAT:FQL_AUDITING_CLIENT_TEMPLATE.FAT&amp;display_string=Audit&amp;VAR:KEY=LOPGFEJGTA&amp;VAR:QUERY=RkZfRElWX1lMRChBTk4sNS8yNC8wMSw1LzI0LzAxKQ==&amp;WINDOW=FIRST_POPUP&amp;HEIGHT=450&amp;WIDTH=450&amp;","START_MAXIMIZED=FALSE&amp;VAR:CALENDAR=US&amp;VAR:SYMBOL=MO&amp;VAR:INDEX=0"}</definedName>
    <definedName name="_1038__FDSAUDITLINK__" localSheetId="0" hidden="1">{"fdsup://directions/FAT Viewer?action=UPDATE&amp;creator=factset&amp;DYN_ARGS=TRUE&amp;DOC_NAME=FAT:FQL_AUDITING_CLIENT_TEMPLATE.FAT&amp;display_string=Audit&amp;VAR:KEY=FQLEBWFYLS&amp;VAR:QUERY=RkZfRElWX1lMRChBTk4sNS8xNy8wMSw1LzE3LzAxKQ==&amp;WINDOW=FIRST_POPUP&amp;HEIGHT=450&amp;WIDTH=450&amp;","START_MAXIMIZED=FALSE&amp;VAR:CALENDAR=US&amp;VAR:SYMBOL=MO&amp;VAR:INDEX=0"}</definedName>
    <definedName name="_1038__FDSAUDITLINK__" hidden="1">{"fdsup://directions/FAT Viewer?action=UPDATE&amp;creator=factset&amp;DYN_ARGS=TRUE&amp;DOC_NAME=FAT:FQL_AUDITING_CLIENT_TEMPLATE.FAT&amp;display_string=Audit&amp;VAR:KEY=FQLEBWFYLS&amp;VAR:QUERY=RkZfRElWX1lMRChBTk4sNS8xNy8wMSw1LzE3LzAxKQ==&amp;WINDOW=FIRST_POPUP&amp;HEIGHT=450&amp;WIDTH=450&amp;","START_MAXIMIZED=FALSE&amp;VAR:CALENDAR=US&amp;VAR:SYMBOL=MO&amp;VAR:INDEX=0"}</definedName>
    <definedName name="_1039">#REF!</definedName>
    <definedName name="_1039__FDSAUDITLINK__" localSheetId="0" hidden="1">{"fdsup://directions/FAT Viewer?action=UPDATE&amp;creator=factset&amp;DYN_ARGS=TRUE&amp;DOC_NAME=FAT:FQL_AUDITING_CLIENT_TEMPLATE.FAT&amp;display_string=Audit&amp;VAR:KEY=ZGFARWLYZA&amp;VAR:QUERY=RkZfRElWX1lMRChBTk4sNS8xMC8wMSw1LzEwLzAxKQ==&amp;WINDOW=FIRST_POPUP&amp;HEIGHT=450&amp;WIDTH=450&amp;","START_MAXIMIZED=FALSE&amp;VAR:CALENDAR=US&amp;VAR:SYMBOL=MO&amp;VAR:INDEX=0"}</definedName>
    <definedName name="_1039__FDSAUDITLINK__" hidden="1">{"fdsup://directions/FAT Viewer?action=UPDATE&amp;creator=factset&amp;DYN_ARGS=TRUE&amp;DOC_NAME=FAT:FQL_AUDITING_CLIENT_TEMPLATE.FAT&amp;display_string=Audit&amp;VAR:KEY=ZGFARWLYZA&amp;VAR:QUERY=RkZfRElWX1lMRChBTk4sNS8xMC8wMSw1LzEwLzAxKQ==&amp;WINDOW=FIRST_POPUP&amp;HEIGHT=450&amp;WIDTH=450&amp;","START_MAXIMIZED=FALSE&amp;VAR:CALENDAR=US&amp;VAR:SYMBOL=MO&amp;VAR:INDEX=0"}</definedName>
    <definedName name="_104">#REF!</definedName>
    <definedName name="_104__123Graph_FCONTRACT_BY_B_U">#REF!</definedName>
    <definedName name="_104__FDSAUDITLINK__" localSheetId="0" hidden="1">{"fdsup://directions/FAT Viewer?action=UPDATE&amp;creator=factset&amp;DYN_ARGS=TRUE&amp;DOC_NAME=FAT:FQL_AUDITING_CLIENT_TEMPLATE.FAT&amp;display_string=Audit&amp;VAR:KEY=VYBEVSDCBG&amp;VAR:QUERY=RkZfRElWX1lMRChBTk4sNC8wOS8wOSw0LzA5LzA5KQ==&amp;WINDOW=FIRST_POPUP&amp;HEIGHT=450&amp;WIDTH=450&amp;","START_MAXIMIZED=FALSE&amp;VAR:CALENDAR=US&amp;VAR:SYMBOL=RAI&amp;VAR:INDEX=0"}</definedName>
    <definedName name="_104__FDSAUDITLINK__" hidden="1">{"fdsup://directions/FAT Viewer?action=UPDATE&amp;creator=factset&amp;DYN_ARGS=TRUE&amp;DOC_NAME=FAT:FQL_AUDITING_CLIENT_TEMPLATE.FAT&amp;display_string=Audit&amp;VAR:KEY=VYBEVSDCBG&amp;VAR:QUERY=RkZfRElWX1lMRChBTk4sNC8wOS8wOSw0LzA5LzA5KQ==&amp;WINDOW=FIRST_POPUP&amp;HEIGHT=450&amp;WIDTH=450&amp;","START_MAXIMIZED=FALSE&amp;VAR:CALENDAR=US&amp;VAR:SYMBOL=RAI&amp;VAR:INDEX=0"}</definedName>
    <definedName name="_1040__FDSAUDITLINK__" localSheetId="0" hidden="1">{"fdsup://directions/FAT Viewer?action=UPDATE&amp;creator=factset&amp;DYN_ARGS=TRUE&amp;DOC_NAME=FAT:FQL_AUDITING_CLIENT_TEMPLATE.FAT&amp;display_string=Audit&amp;VAR:KEY=TKDKJWPSHC&amp;VAR:QUERY=RkZfRElWX1lMRChBTk4sNS8wMy8wMSw1LzAzLzAxKQ==&amp;WINDOW=FIRST_POPUP&amp;HEIGHT=450&amp;WIDTH=450&amp;","START_MAXIMIZED=FALSE&amp;VAR:CALENDAR=US&amp;VAR:SYMBOL=MO&amp;VAR:INDEX=0"}</definedName>
    <definedName name="_1040__FDSAUDITLINK__" hidden="1">{"fdsup://directions/FAT Viewer?action=UPDATE&amp;creator=factset&amp;DYN_ARGS=TRUE&amp;DOC_NAME=FAT:FQL_AUDITING_CLIENT_TEMPLATE.FAT&amp;display_string=Audit&amp;VAR:KEY=TKDKJWPSHC&amp;VAR:QUERY=RkZfRElWX1lMRChBTk4sNS8wMy8wMSw1LzAzLzAxKQ==&amp;WINDOW=FIRST_POPUP&amp;HEIGHT=450&amp;WIDTH=450&amp;","START_MAXIMIZED=FALSE&amp;VAR:CALENDAR=US&amp;VAR:SYMBOL=MO&amp;VAR:INDEX=0"}</definedName>
    <definedName name="_1041__FDSAUDITLINK__" localSheetId="0" hidden="1">{"fdsup://directions/FAT Viewer?action=UPDATE&amp;creator=factset&amp;DYN_ARGS=TRUE&amp;DOC_NAME=FAT:FQL_AUDITING_CLIENT_TEMPLATE.FAT&amp;display_string=Audit&amp;VAR:KEY=XWDCLUTMBI&amp;VAR:QUERY=RkZfRElWX1lMRChBTk4sNC8yNi8wMSw0LzI2LzAxKQ==&amp;WINDOW=FIRST_POPUP&amp;HEIGHT=450&amp;WIDTH=450&amp;","START_MAXIMIZED=FALSE&amp;VAR:CALENDAR=US&amp;VAR:SYMBOL=MO&amp;VAR:INDEX=0"}</definedName>
    <definedName name="_1041__FDSAUDITLINK__" hidden="1">{"fdsup://directions/FAT Viewer?action=UPDATE&amp;creator=factset&amp;DYN_ARGS=TRUE&amp;DOC_NAME=FAT:FQL_AUDITING_CLIENT_TEMPLATE.FAT&amp;display_string=Audit&amp;VAR:KEY=XWDCLUTMBI&amp;VAR:QUERY=RkZfRElWX1lMRChBTk4sNC8yNi8wMSw0LzI2LzAxKQ==&amp;WINDOW=FIRST_POPUP&amp;HEIGHT=450&amp;WIDTH=450&amp;","START_MAXIMIZED=FALSE&amp;VAR:CALENDAR=US&amp;VAR:SYMBOL=MO&amp;VAR:INDEX=0"}</definedName>
    <definedName name="_1042__FDSAUDITLINK__" localSheetId="0" hidden="1">{"fdsup://directions/FAT Viewer?action=UPDATE&amp;creator=factset&amp;DYN_ARGS=TRUE&amp;DOC_NAME=FAT:FQL_AUDITING_CLIENT_TEMPLATE.FAT&amp;display_string=Audit&amp;VAR:KEY=ROPMXWPWDA&amp;VAR:QUERY=RkZfRElWX1lMRChBTk4sNC8xOS8wMSw0LzE5LzAxKQ==&amp;WINDOW=FIRST_POPUP&amp;HEIGHT=450&amp;WIDTH=450&amp;","START_MAXIMIZED=FALSE&amp;VAR:CALENDAR=US&amp;VAR:SYMBOL=MO&amp;VAR:INDEX=0"}</definedName>
    <definedName name="_1042__FDSAUDITLINK__" hidden="1">{"fdsup://directions/FAT Viewer?action=UPDATE&amp;creator=factset&amp;DYN_ARGS=TRUE&amp;DOC_NAME=FAT:FQL_AUDITING_CLIENT_TEMPLATE.FAT&amp;display_string=Audit&amp;VAR:KEY=ROPMXWPWDA&amp;VAR:QUERY=RkZfRElWX1lMRChBTk4sNC8xOS8wMSw0LzE5LzAxKQ==&amp;WINDOW=FIRST_POPUP&amp;HEIGHT=450&amp;WIDTH=450&amp;","START_MAXIMIZED=FALSE&amp;VAR:CALENDAR=US&amp;VAR:SYMBOL=MO&amp;VAR:INDEX=0"}</definedName>
    <definedName name="_1043">#REF!</definedName>
    <definedName name="_1043__FDSAUDITLINK__" localSheetId="0" hidden="1">{"fdsup://directions/FAT Viewer?action=UPDATE&amp;creator=factset&amp;DYN_ARGS=TRUE&amp;DOC_NAME=FAT:FQL_AUDITING_CLIENT_TEMPLATE.FAT&amp;display_string=Audit&amp;VAR:KEY=XANSLYTCDS&amp;VAR:QUERY=RkZfRElWX1lMRChBTk4sNC8xMi8wMSw0LzEyLzAxKQ==&amp;WINDOW=FIRST_POPUP&amp;HEIGHT=450&amp;WIDTH=450&amp;","START_MAXIMIZED=FALSE&amp;VAR:CALENDAR=US&amp;VAR:SYMBOL=MO&amp;VAR:INDEX=0"}</definedName>
    <definedName name="_1043__FDSAUDITLINK__" hidden="1">{"fdsup://directions/FAT Viewer?action=UPDATE&amp;creator=factset&amp;DYN_ARGS=TRUE&amp;DOC_NAME=FAT:FQL_AUDITING_CLIENT_TEMPLATE.FAT&amp;display_string=Audit&amp;VAR:KEY=XANSLYTCDS&amp;VAR:QUERY=RkZfRElWX1lMRChBTk4sNC8xMi8wMSw0LzEyLzAxKQ==&amp;WINDOW=FIRST_POPUP&amp;HEIGHT=450&amp;WIDTH=450&amp;","START_MAXIMIZED=FALSE&amp;VAR:CALENDAR=US&amp;VAR:SYMBOL=MO&amp;VAR:INDEX=0"}</definedName>
    <definedName name="_1044__FDSAUDITLINK__" localSheetId="0" hidden="1">{"fdsup://directions/FAT Viewer?action=UPDATE&amp;creator=factset&amp;DYN_ARGS=TRUE&amp;DOC_NAME=FAT:FQL_AUDITING_CLIENT_TEMPLATE.FAT&amp;display_string=Audit&amp;VAR:KEY=VCNAJAREVA&amp;VAR:QUERY=RkZfRElWX1lMRChBTk4sNC8wNS8wMSw0LzA1LzAxKQ==&amp;WINDOW=FIRST_POPUP&amp;HEIGHT=450&amp;WIDTH=450&amp;","START_MAXIMIZED=FALSE&amp;VAR:CALENDAR=US&amp;VAR:SYMBOL=MO&amp;VAR:INDEX=0"}</definedName>
    <definedName name="_1044__FDSAUDITLINK__" hidden="1">{"fdsup://directions/FAT Viewer?action=UPDATE&amp;creator=factset&amp;DYN_ARGS=TRUE&amp;DOC_NAME=FAT:FQL_AUDITING_CLIENT_TEMPLATE.FAT&amp;display_string=Audit&amp;VAR:KEY=VCNAJAREVA&amp;VAR:QUERY=RkZfRElWX1lMRChBTk4sNC8wNS8wMSw0LzA1LzAxKQ==&amp;WINDOW=FIRST_POPUP&amp;HEIGHT=450&amp;WIDTH=450&amp;","START_MAXIMIZED=FALSE&amp;VAR:CALENDAR=US&amp;VAR:SYMBOL=MO&amp;VAR:INDEX=0"}</definedName>
    <definedName name="_1045__FDSAUDITLINK__" localSheetId="0" hidden="1">{"fdsup://directions/FAT Viewer?action=UPDATE&amp;creator=factset&amp;DYN_ARGS=TRUE&amp;DOC_NAME=FAT:FQL_AUDITING_CLIENT_TEMPLATE.FAT&amp;display_string=Audit&amp;VAR:KEY=ZYRYHARQVE&amp;VAR:QUERY=RkZfRElWX1lMRChBTk4sMy8zMS8xMSwzLzMxLzExKQ==&amp;WINDOW=FIRST_POPUP&amp;HEIGHT=450&amp;WIDTH=450&amp;","START_MAXIMIZED=FALSE&amp;VAR:CALENDAR=US&amp;VAR:SYMBOL=LO&amp;VAR:INDEX=0"}</definedName>
    <definedName name="_1045__FDSAUDITLINK__" hidden="1">{"fdsup://directions/FAT Viewer?action=UPDATE&amp;creator=factset&amp;DYN_ARGS=TRUE&amp;DOC_NAME=FAT:FQL_AUDITING_CLIENT_TEMPLATE.FAT&amp;display_string=Audit&amp;VAR:KEY=ZYRYHARQVE&amp;VAR:QUERY=RkZfRElWX1lMRChBTk4sMy8zMS8xMSwzLzMxLzExKQ==&amp;WINDOW=FIRST_POPUP&amp;HEIGHT=450&amp;WIDTH=450&amp;","START_MAXIMIZED=FALSE&amp;VAR:CALENDAR=US&amp;VAR:SYMBOL=LO&amp;VAR:INDEX=0"}</definedName>
    <definedName name="_1046__FDSAUDITLINK__" localSheetId="0" hidden="1">{"fdsup://directions/FAT Viewer?action=UPDATE&amp;creator=factset&amp;DYN_ARGS=TRUE&amp;DOC_NAME=FAT:FQL_AUDITING_CLIENT_TEMPLATE.FAT&amp;display_string=Audit&amp;VAR:KEY=REPIBCXGLU&amp;VAR:QUERY=RkZfRElWX1lMRChBTk4sMy8yNC8xMSwzLzI0LzExKQ==&amp;WINDOW=FIRST_POPUP&amp;HEIGHT=450&amp;WIDTH=450&amp;","START_MAXIMIZED=FALSE&amp;VAR:CALENDAR=US&amp;VAR:SYMBOL=LO&amp;VAR:INDEX=0"}</definedName>
    <definedName name="_1046__FDSAUDITLINK__" hidden="1">{"fdsup://directions/FAT Viewer?action=UPDATE&amp;creator=factset&amp;DYN_ARGS=TRUE&amp;DOC_NAME=FAT:FQL_AUDITING_CLIENT_TEMPLATE.FAT&amp;display_string=Audit&amp;VAR:KEY=REPIBCXGLU&amp;VAR:QUERY=RkZfRElWX1lMRChBTk4sMy8yNC8xMSwzLzI0LzExKQ==&amp;WINDOW=FIRST_POPUP&amp;HEIGHT=450&amp;WIDTH=450&amp;","START_MAXIMIZED=FALSE&amp;VAR:CALENDAR=US&amp;VAR:SYMBOL=LO&amp;VAR:INDEX=0"}</definedName>
    <definedName name="_1047__FDSAUDITLINK__" localSheetId="0" hidden="1">{"fdsup://directions/FAT Viewer?action=UPDATE&amp;creator=factset&amp;DYN_ARGS=TRUE&amp;DOC_NAME=FAT:FQL_AUDITING_CLIENT_TEMPLATE.FAT&amp;display_string=Audit&amp;VAR:KEY=ZCHMZURGNU&amp;VAR:QUERY=RkZfRElWX1lMRChBTk4sMy8xNy8xMSwzLzE3LzExKQ==&amp;WINDOW=FIRST_POPUP&amp;HEIGHT=450&amp;WIDTH=450&amp;","START_MAXIMIZED=FALSE&amp;VAR:CALENDAR=US&amp;VAR:SYMBOL=LO&amp;VAR:INDEX=0"}</definedName>
    <definedName name="_1047__FDSAUDITLINK__" hidden="1">{"fdsup://directions/FAT Viewer?action=UPDATE&amp;creator=factset&amp;DYN_ARGS=TRUE&amp;DOC_NAME=FAT:FQL_AUDITING_CLIENT_TEMPLATE.FAT&amp;display_string=Audit&amp;VAR:KEY=ZCHMZURGNU&amp;VAR:QUERY=RkZfRElWX1lMRChBTk4sMy8xNy8xMSwzLzE3LzExKQ==&amp;WINDOW=FIRST_POPUP&amp;HEIGHT=450&amp;WIDTH=450&amp;","START_MAXIMIZED=FALSE&amp;VAR:CALENDAR=US&amp;VAR:SYMBOL=LO&amp;VAR:INDEX=0"}</definedName>
    <definedName name="_1048">#REF!</definedName>
    <definedName name="_1048__FDSAUDITLINK__" localSheetId="0" hidden="1">{"fdsup://directions/FAT Viewer?action=UPDATE&amp;creator=factset&amp;DYN_ARGS=TRUE&amp;DOC_NAME=FAT:FQL_AUDITING_CLIENT_TEMPLATE.FAT&amp;display_string=Audit&amp;VAR:KEY=HGDATUPKLK&amp;VAR:QUERY=RkZfRElWX1lMRChBTk4sMy8xMC8xMSwzLzEwLzExKQ==&amp;WINDOW=FIRST_POPUP&amp;HEIGHT=450&amp;WIDTH=450&amp;","START_MAXIMIZED=FALSE&amp;VAR:CALENDAR=US&amp;VAR:SYMBOL=LO&amp;VAR:INDEX=0"}</definedName>
    <definedName name="_1048__FDSAUDITLINK__" hidden="1">{"fdsup://directions/FAT Viewer?action=UPDATE&amp;creator=factset&amp;DYN_ARGS=TRUE&amp;DOC_NAME=FAT:FQL_AUDITING_CLIENT_TEMPLATE.FAT&amp;display_string=Audit&amp;VAR:KEY=HGDATUPKLK&amp;VAR:QUERY=RkZfRElWX1lMRChBTk4sMy8xMC8xMSwzLzEwLzExKQ==&amp;WINDOW=FIRST_POPUP&amp;HEIGHT=450&amp;WIDTH=450&amp;","START_MAXIMIZED=FALSE&amp;VAR:CALENDAR=US&amp;VAR:SYMBOL=LO&amp;VAR:INDEX=0"}</definedName>
    <definedName name="_1049__FDSAUDITLINK__" localSheetId="0" hidden="1">{"fdsup://directions/FAT Viewer?action=UPDATE&amp;creator=factset&amp;DYN_ARGS=TRUE&amp;DOC_NAME=FAT:FQL_AUDITING_CLIENT_TEMPLATE.FAT&amp;display_string=Audit&amp;VAR:KEY=TSTELGDWNQ&amp;VAR:QUERY=RkZfRElWX1lMRChBTk4sMy8wMy8xMSwzLzAzLzExKQ==&amp;WINDOW=FIRST_POPUP&amp;HEIGHT=450&amp;WIDTH=450&amp;","START_MAXIMIZED=FALSE&amp;VAR:CALENDAR=US&amp;VAR:SYMBOL=LO&amp;VAR:INDEX=0"}</definedName>
    <definedName name="_1049__FDSAUDITLINK__" hidden="1">{"fdsup://directions/FAT Viewer?action=UPDATE&amp;creator=factset&amp;DYN_ARGS=TRUE&amp;DOC_NAME=FAT:FQL_AUDITING_CLIENT_TEMPLATE.FAT&amp;display_string=Audit&amp;VAR:KEY=TSTELGDWNQ&amp;VAR:QUERY=RkZfRElWX1lMRChBTk4sMy8wMy8xMSwzLzAzLzExKQ==&amp;WINDOW=FIRST_POPUP&amp;HEIGHT=450&amp;WIDTH=450&amp;","START_MAXIMIZED=FALSE&amp;VAR:CALENDAR=US&amp;VAR:SYMBOL=LO&amp;VAR:INDEX=0"}</definedName>
    <definedName name="_104s1_" hidden="1">{#N/A,#N/A,FALSE,"UNIT";#N/A,#N/A,FALSE,"UNIT";#N/A,#N/A,FALSE,"계정"}</definedName>
    <definedName name="_105">#REF!</definedName>
    <definedName name="_105__123Graph_LBL_CCHART_3">#REF!</definedName>
    <definedName name="_105__FDSAUDITLINK__" localSheetId="0" hidden="1">{"fdsup://directions/FAT Viewer?action=UPDATE&amp;creator=factset&amp;DYN_ARGS=TRUE&amp;DOC_NAME=FAT:FQL_AUDITING_CLIENT_TEMPLATE.FAT&amp;display_string=Audit&amp;VAR:KEY=REZYJOTEDQ&amp;VAR:QUERY=RkZfRElWX1lMRChBTk4sNC8wMi8wOSw0LzAyLzA5KQ==&amp;WINDOW=FIRST_POPUP&amp;HEIGHT=450&amp;WIDTH=450&amp;","START_MAXIMIZED=FALSE&amp;VAR:CALENDAR=US&amp;VAR:SYMBOL=RAI&amp;VAR:INDEX=0"}</definedName>
    <definedName name="_105__FDSAUDITLINK__" hidden="1">{"fdsup://directions/FAT Viewer?action=UPDATE&amp;creator=factset&amp;DYN_ARGS=TRUE&amp;DOC_NAME=FAT:FQL_AUDITING_CLIENT_TEMPLATE.FAT&amp;display_string=Audit&amp;VAR:KEY=REZYJOTEDQ&amp;VAR:QUERY=RkZfRElWX1lMRChBTk4sNC8wMi8wOSw0LzAyLzA5KQ==&amp;WINDOW=FIRST_POPUP&amp;HEIGHT=450&amp;WIDTH=450&amp;","START_MAXIMIZED=FALSE&amp;VAR:CALENDAR=US&amp;VAR:SYMBOL=RAI&amp;VAR:INDEX=0"}</definedName>
    <definedName name="_1050">#REF!</definedName>
    <definedName name="_1050__FDSAUDITLINK__" localSheetId="0" hidden="1">{"fdsup://directions/FAT Viewer?action=UPDATE&amp;creator=factset&amp;DYN_ARGS=TRUE&amp;DOC_NAME=FAT:FQL_AUDITING_CLIENT_TEMPLATE.FAT&amp;display_string=Audit&amp;VAR:KEY=ROHIHKLSLE&amp;VAR:QUERY=RkZfRElWX1lMRChBTk4sMi8yNC8xMSwyLzI0LzExKQ==&amp;WINDOW=FIRST_POPUP&amp;HEIGHT=450&amp;WIDTH=450&amp;","START_MAXIMIZED=FALSE&amp;VAR:CALENDAR=US&amp;VAR:SYMBOL=LO&amp;VAR:INDEX=0"}</definedName>
    <definedName name="_1050__FDSAUDITLINK__" hidden="1">{"fdsup://directions/FAT Viewer?action=UPDATE&amp;creator=factset&amp;DYN_ARGS=TRUE&amp;DOC_NAME=FAT:FQL_AUDITING_CLIENT_TEMPLATE.FAT&amp;display_string=Audit&amp;VAR:KEY=ROHIHKLSLE&amp;VAR:QUERY=RkZfRElWX1lMRChBTk4sMi8yNC8xMSwyLzI0LzExKQ==&amp;WINDOW=FIRST_POPUP&amp;HEIGHT=450&amp;WIDTH=450&amp;","START_MAXIMIZED=FALSE&amp;VAR:CALENDAR=US&amp;VAR:SYMBOL=LO&amp;VAR:INDEX=0"}</definedName>
    <definedName name="_1051">#REF!</definedName>
    <definedName name="_1051__FDSAUDITLINK__" localSheetId="0" hidden="1">{"fdsup://directions/FAT Viewer?action=UPDATE&amp;creator=factset&amp;DYN_ARGS=TRUE&amp;DOC_NAME=FAT:FQL_AUDITING_CLIENT_TEMPLATE.FAT&amp;display_string=Audit&amp;VAR:KEY=JQZQTURIPQ&amp;VAR:QUERY=RkZfRElWX1lMRChBTk4sMi8xNy8xMSwyLzE3LzExKQ==&amp;WINDOW=FIRST_POPUP&amp;HEIGHT=450&amp;WIDTH=450&amp;","START_MAXIMIZED=FALSE&amp;VAR:CALENDAR=US&amp;VAR:SYMBOL=LO&amp;VAR:INDEX=0"}</definedName>
    <definedName name="_1051__FDSAUDITLINK__" hidden="1">{"fdsup://directions/FAT Viewer?action=UPDATE&amp;creator=factset&amp;DYN_ARGS=TRUE&amp;DOC_NAME=FAT:FQL_AUDITING_CLIENT_TEMPLATE.FAT&amp;display_string=Audit&amp;VAR:KEY=JQZQTURIPQ&amp;VAR:QUERY=RkZfRElWX1lMRChBTk4sMi8xNy8xMSwyLzE3LzExKQ==&amp;WINDOW=FIRST_POPUP&amp;HEIGHT=450&amp;WIDTH=450&amp;","START_MAXIMIZED=FALSE&amp;VAR:CALENDAR=US&amp;VAR:SYMBOL=LO&amp;VAR:INDEX=0"}</definedName>
    <definedName name="_1052">#REF!</definedName>
    <definedName name="_1052__FDSAUDITLINK__" localSheetId="0" hidden="1">{"fdsup://directions/FAT Viewer?action=UPDATE&amp;creator=factset&amp;DYN_ARGS=TRUE&amp;DOC_NAME=FAT:FQL_AUDITING_CLIENT_TEMPLATE.FAT&amp;display_string=Audit&amp;VAR:KEY=VATEBWNYTK&amp;VAR:QUERY=RkZfRElWX1lMRChBTk4sMi8xMC8xMSwyLzEwLzExKQ==&amp;WINDOW=FIRST_POPUP&amp;HEIGHT=450&amp;WIDTH=450&amp;","START_MAXIMIZED=FALSE&amp;VAR:CALENDAR=US&amp;VAR:SYMBOL=LO&amp;VAR:INDEX=0"}</definedName>
    <definedName name="_1052__FDSAUDITLINK__" hidden="1">{"fdsup://directions/FAT Viewer?action=UPDATE&amp;creator=factset&amp;DYN_ARGS=TRUE&amp;DOC_NAME=FAT:FQL_AUDITING_CLIENT_TEMPLATE.FAT&amp;display_string=Audit&amp;VAR:KEY=VATEBWNYTK&amp;VAR:QUERY=RkZfRElWX1lMRChBTk4sMi8xMC8xMSwyLzEwLzExKQ==&amp;WINDOW=FIRST_POPUP&amp;HEIGHT=450&amp;WIDTH=450&amp;","START_MAXIMIZED=FALSE&amp;VAR:CALENDAR=US&amp;VAR:SYMBOL=LO&amp;VAR:INDEX=0"}</definedName>
    <definedName name="_1053">#REF!</definedName>
    <definedName name="_1053__FDSAUDITLINK__" localSheetId="0" hidden="1">{"fdsup://directions/FAT Viewer?action=UPDATE&amp;creator=factset&amp;DYN_ARGS=TRUE&amp;DOC_NAME=FAT:FQL_AUDITING_CLIENT_TEMPLATE.FAT&amp;display_string=Audit&amp;VAR:KEY=HWJITIXMHW&amp;VAR:QUERY=RkZfRElWX1lMRChBTk4sMi8wMy8xMSwyLzAzLzExKQ==&amp;WINDOW=FIRST_POPUP&amp;HEIGHT=450&amp;WIDTH=450&amp;","START_MAXIMIZED=FALSE&amp;VAR:CALENDAR=US&amp;VAR:SYMBOL=LO&amp;VAR:INDEX=0"}</definedName>
    <definedName name="_1053__FDSAUDITLINK__" hidden="1">{"fdsup://directions/FAT Viewer?action=UPDATE&amp;creator=factset&amp;DYN_ARGS=TRUE&amp;DOC_NAME=FAT:FQL_AUDITING_CLIENT_TEMPLATE.FAT&amp;display_string=Audit&amp;VAR:KEY=HWJITIXMHW&amp;VAR:QUERY=RkZfRElWX1lMRChBTk4sMi8wMy8xMSwyLzAzLzExKQ==&amp;WINDOW=FIRST_POPUP&amp;HEIGHT=450&amp;WIDTH=450&amp;","START_MAXIMIZED=FALSE&amp;VAR:CALENDAR=US&amp;VAR:SYMBOL=LO&amp;VAR:INDEX=0"}</definedName>
    <definedName name="_1054">#REF!</definedName>
    <definedName name="_1054__FDSAUDITLINK__" localSheetId="0" hidden="1">{"fdsup://directions/FAT Viewer?action=UPDATE&amp;creator=factset&amp;DYN_ARGS=TRUE&amp;DOC_NAME=FAT:FQL_AUDITING_CLIENT_TEMPLATE.FAT&amp;display_string=Audit&amp;VAR:KEY=ZSNAXUHWLU&amp;VAR:QUERY=RkZfRElWX1lMRChBTk4sMS8yNy8xMSwxLzI3LzExKQ==&amp;WINDOW=FIRST_POPUP&amp;HEIGHT=450&amp;WIDTH=450&amp;","START_MAXIMIZED=FALSE&amp;VAR:CALENDAR=US&amp;VAR:SYMBOL=LO&amp;VAR:INDEX=0"}</definedName>
    <definedName name="_1054__FDSAUDITLINK__" hidden="1">{"fdsup://directions/FAT Viewer?action=UPDATE&amp;creator=factset&amp;DYN_ARGS=TRUE&amp;DOC_NAME=FAT:FQL_AUDITING_CLIENT_TEMPLATE.FAT&amp;display_string=Audit&amp;VAR:KEY=ZSNAXUHWLU&amp;VAR:QUERY=RkZfRElWX1lMRChBTk4sMS8yNy8xMSwxLzI3LzExKQ==&amp;WINDOW=FIRST_POPUP&amp;HEIGHT=450&amp;WIDTH=450&amp;","START_MAXIMIZED=FALSE&amp;VAR:CALENDAR=US&amp;VAR:SYMBOL=LO&amp;VAR:INDEX=0"}</definedName>
    <definedName name="_1055">#REF!</definedName>
    <definedName name="_1055__FDSAUDITLINK__" localSheetId="0" hidden="1">{"fdsup://directions/FAT Viewer?action=UPDATE&amp;creator=factset&amp;DYN_ARGS=TRUE&amp;DOC_NAME=FAT:FQL_AUDITING_CLIENT_TEMPLATE.FAT&amp;display_string=Audit&amp;VAR:KEY=DKBGRMDMNI&amp;VAR:QUERY=RkZfRElWX1lMRChBTk4sMS8yMC8xMSwxLzIwLzExKQ==&amp;WINDOW=FIRST_POPUP&amp;HEIGHT=450&amp;WIDTH=450&amp;","START_MAXIMIZED=FALSE&amp;VAR:CALENDAR=US&amp;VAR:SYMBOL=LO&amp;VAR:INDEX=0"}</definedName>
    <definedName name="_1055__FDSAUDITLINK__" hidden="1">{"fdsup://directions/FAT Viewer?action=UPDATE&amp;creator=factset&amp;DYN_ARGS=TRUE&amp;DOC_NAME=FAT:FQL_AUDITING_CLIENT_TEMPLATE.FAT&amp;display_string=Audit&amp;VAR:KEY=DKBGRMDMNI&amp;VAR:QUERY=RkZfRElWX1lMRChBTk4sMS8yMC8xMSwxLzIwLzExKQ==&amp;WINDOW=FIRST_POPUP&amp;HEIGHT=450&amp;WIDTH=450&amp;","START_MAXIMIZED=FALSE&amp;VAR:CALENDAR=US&amp;VAR:SYMBOL=LO&amp;VAR:INDEX=0"}</definedName>
    <definedName name="_1056">#REF!</definedName>
    <definedName name="_1056__FDSAUDITLINK__" localSheetId="0" hidden="1">{"fdsup://directions/FAT Viewer?action=UPDATE&amp;creator=factset&amp;DYN_ARGS=TRUE&amp;DOC_NAME=FAT:FQL_AUDITING_CLIENT_TEMPLATE.FAT&amp;display_string=Audit&amp;VAR:KEY=BGNKTOHWBC&amp;VAR:QUERY=RkZfRElWX1lMRChBTk4sMS8xMy8xMSwxLzEzLzExKQ==&amp;WINDOW=FIRST_POPUP&amp;HEIGHT=450&amp;WIDTH=450&amp;","START_MAXIMIZED=FALSE&amp;VAR:CALENDAR=US&amp;VAR:SYMBOL=LO&amp;VAR:INDEX=0"}</definedName>
    <definedName name="_1056__FDSAUDITLINK__" hidden="1">{"fdsup://directions/FAT Viewer?action=UPDATE&amp;creator=factset&amp;DYN_ARGS=TRUE&amp;DOC_NAME=FAT:FQL_AUDITING_CLIENT_TEMPLATE.FAT&amp;display_string=Audit&amp;VAR:KEY=BGNKTOHWBC&amp;VAR:QUERY=RkZfRElWX1lMRChBTk4sMS8xMy8xMSwxLzEzLzExKQ==&amp;WINDOW=FIRST_POPUP&amp;HEIGHT=450&amp;WIDTH=450&amp;","START_MAXIMIZED=FALSE&amp;VAR:CALENDAR=US&amp;VAR:SYMBOL=LO&amp;VAR:INDEX=0"}</definedName>
    <definedName name="_1057">#REF!</definedName>
    <definedName name="_1057__FDSAUDITLINK__" localSheetId="0" hidden="1">{"fdsup://directions/FAT Viewer?action=UPDATE&amp;creator=factset&amp;DYN_ARGS=TRUE&amp;DOC_NAME=FAT:FQL_AUDITING_CLIENT_TEMPLATE.FAT&amp;display_string=Audit&amp;VAR:KEY=HYPUXWLIVM&amp;VAR:QUERY=RkZfRElWX1lMRChBTk4sMS8wNi8xMSwxLzA2LzExKQ==&amp;WINDOW=FIRST_POPUP&amp;HEIGHT=450&amp;WIDTH=450&amp;","START_MAXIMIZED=FALSE&amp;VAR:CALENDAR=US&amp;VAR:SYMBOL=LO&amp;VAR:INDEX=0"}</definedName>
    <definedName name="_1057__FDSAUDITLINK__" hidden="1">{"fdsup://directions/FAT Viewer?action=UPDATE&amp;creator=factset&amp;DYN_ARGS=TRUE&amp;DOC_NAME=FAT:FQL_AUDITING_CLIENT_TEMPLATE.FAT&amp;display_string=Audit&amp;VAR:KEY=HYPUXWLIVM&amp;VAR:QUERY=RkZfRElWX1lMRChBTk4sMS8wNi8xMSwxLzA2LzExKQ==&amp;WINDOW=FIRST_POPUP&amp;HEIGHT=450&amp;WIDTH=450&amp;","START_MAXIMIZED=FALSE&amp;VAR:CALENDAR=US&amp;VAR:SYMBOL=LO&amp;VAR:INDEX=0"}</definedName>
    <definedName name="_1058">#REF!</definedName>
    <definedName name="_1058__FDSAUDITLINK__" localSheetId="0" hidden="1">{"fdsup://directions/FAT Viewer?action=UPDATE&amp;creator=factset&amp;DYN_ARGS=TRUE&amp;DOC_NAME=FAT:FQL_AUDITING_CLIENT_TEMPLATE.FAT&amp;display_string=Audit&amp;VAR:KEY=ZMBCNEJETK&amp;VAR:QUERY=RkZfRElWX1lMRChBTk4sMTIvMzAvMTAsMTIvMzAvMTAp&amp;WINDOW=FIRST_POPUP&amp;HEIGHT=450&amp;WIDTH=450&amp;","START_MAXIMIZED=FALSE&amp;VAR:CALENDAR=US&amp;VAR:SYMBOL=LO&amp;VAR:INDEX=0"}</definedName>
    <definedName name="_1058__FDSAUDITLINK__" hidden="1">{"fdsup://directions/FAT Viewer?action=UPDATE&amp;creator=factset&amp;DYN_ARGS=TRUE&amp;DOC_NAME=FAT:FQL_AUDITING_CLIENT_TEMPLATE.FAT&amp;display_string=Audit&amp;VAR:KEY=ZMBCNEJETK&amp;VAR:QUERY=RkZfRElWX1lMRChBTk4sMTIvMzAvMTAsMTIvMzAvMTAp&amp;WINDOW=FIRST_POPUP&amp;HEIGHT=450&amp;WIDTH=450&amp;","START_MAXIMIZED=FALSE&amp;VAR:CALENDAR=US&amp;VAR:SYMBOL=LO&amp;VAR:INDEX=0"}</definedName>
    <definedName name="_1059">#REF!</definedName>
    <definedName name="_1059__FDSAUDITLINK__" localSheetId="0" hidden="1">{"fdsup://directions/FAT Viewer?action=UPDATE&amp;creator=factset&amp;DYN_ARGS=TRUE&amp;DOC_NAME=FAT:FQL_AUDITING_CLIENT_TEMPLATE.FAT&amp;display_string=Audit&amp;VAR:KEY=HMVUHOLSPE&amp;VAR:QUERY=RkZfRElWX1lMRChBTk4sMTIvMjMvMTAsMTIvMjMvMTAp&amp;WINDOW=FIRST_POPUP&amp;HEIGHT=450&amp;WIDTH=450&amp;","START_MAXIMIZED=FALSE&amp;VAR:CALENDAR=US&amp;VAR:SYMBOL=LO&amp;VAR:INDEX=0"}</definedName>
    <definedName name="_1059__FDSAUDITLINK__" hidden="1">{"fdsup://directions/FAT Viewer?action=UPDATE&amp;creator=factset&amp;DYN_ARGS=TRUE&amp;DOC_NAME=FAT:FQL_AUDITING_CLIENT_TEMPLATE.FAT&amp;display_string=Audit&amp;VAR:KEY=HMVUHOLSPE&amp;VAR:QUERY=RkZfRElWX1lMRChBTk4sMTIvMjMvMTAsMTIvMjMvMTAp&amp;WINDOW=FIRST_POPUP&amp;HEIGHT=450&amp;WIDTH=450&amp;","START_MAXIMIZED=FALSE&amp;VAR:CALENDAR=US&amp;VAR:SYMBOL=LO&amp;VAR:INDEX=0"}</definedName>
    <definedName name="_105s10_" hidden="1">{#N/A,#N/A,FALSE,"UNIT";#N/A,#N/A,FALSE,"UNIT";#N/A,#N/A,FALSE,"계정"}</definedName>
    <definedName name="_106">#REF!</definedName>
    <definedName name="_106__123Graph_DWAGES_BY_B_U">#REF!</definedName>
    <definedName name="_106__FDSAUDITLINK__" localSheetId="0" hidden="1">{"fdsup://directions/FAT Viewer?action=UPDATE&amp;creator=factset&amp;DYN_ARGS=TRUE&amp;DOC_NAME=FAT:FQL_AUDITING_CLIENT_TEMPLATE.FAT&amp;display_string=Audit&amp;VAR:KEY=XWPKNKPUBY&amp;VAR:QUERY=RkZfRElWX1lMRChBTk4sMy8yNi8wOSwzLzI2LzA5KQ==&amp;WINDOW=FIRST_POPUP&amp;HEIGHT=450&amp;WIDTH=450&amp;","START_MAXIMIZED=FALSE&amp;VAR:CALENDAR=US&amp;VAR:SYMBOL=RAI&amp;VAR:INDEX=0"}</definedName>
    <definedName name="_106__FDSAUDITLINK__" hidden="1">{"fdsup://directions/FAT Viewer?action=UPDATE&amp;creator=factset&amp;DYN_ARGS=TRUE&amp;DOC_NAME=FAT:FQL_AUDITING_CLIENT_TEMPLATE.FAT&amp;display_string=Audit&amp;VAR:KEY=XWPKNKPUBY&amp;VAR:QUERY=RkZfRElWX1lMRChBTk4sMy8yNi8wOSwzLzI2LzA5KQ==&amp;WINDOW=FIRST_POPUP&amp;HEIGHT=450&amp;WIDTH=450&amp;","START_MAXIMIZED=FALSE&amp;VAR:CALENDAR=US&amp;VAR:SYMBOL=RAI&amp;VAR:INDEX=0"}</definedName>
    <definedName name="_1060">#REF!</definedName>
    <definedName name="_1060__FDSAUDITLINK__" localSheetId="0" hidden="1">{"fdsup://directions/FAT Viewer?action=UPDATE&amp;creator=factset&amp;DYN_ARGS=TRUE&amp;DOC_NAME=FAT:FQL_AUDITING_CLIENT_TEMPLATE.FAT&amp;display_string=Audit&amp;VAR:KEY=RYNCTGPCHI&amp;VAR:QUERY=RkZfRElWX1lMRChBTk4sMTIvMTYvMTAsMTIvMTYvMTAp&amp;WINDOW=FIRST_POPUP&amp;HEIGHT=450&amp;WIDTH=450&amp;","START_MAXIMIZED=FALSE&amp;VAR:CALENDAR=US&amp;VAR:SYMBOL=LO&amp;VAR:INDEX=0"}</definedName>
    <definedName name="_1060__FDSAUDITLINK__" hidden="1">{"fdsup://directions/FAT Viewer?action=UPDATE&amp;creator=factset&amp;DYN_ARGS=TRUE&amp;DOC_NAME=FAT:FQL_AUDITING_CLIENT_TEMPLATE.FAT&amp;display_string=Audit&amp;VAR:KEY=RYNCTGPCHI&amp;VAR:QUERY=RkZfRElWX1lMRChBTk4sMTIvMTYvMTAsMTIvMTYvMTAp&amp;WINDOW=FIRST_POPUP&amp;HEIGHT=450&amp;WIDTH=450&amp;","START_MAXIMIZED=FALSE&amp;VAR:CALENDAR=US&amp;VAR:SYMBOL=LO&amp;VAR:INDEX=0"}</definedName>
    <definedName name="_1061">#REF!</definedName>
    <definedName name="_1061__FDSAUDITLINK__" localSheetId="0" hidden="1">{"fdsup://directions/FAT Viewer?action=UPDATE&amp;creator=factset&amp;DYN_ARGS=TRUE&amp;DOC_NAME=FAT:FQL_AUDITING_CLIENT_TEMPLATE.FAT&amp;display_string=Audit&amp;VAR:KEY=PQVIJWVIHI&amp;VAR:QUERY=RkZfRElWX1lMRChBTk4sMTIvMDkvMTAsMTIvMDkvMTAp&amp;WINDOW=FIRST_POPUP&amp;HEIGHT=450&amp;WIDTH=450&amp;","START_MAXIMIZED=FALSE&amp;VAR:CALENDAR=US&amp;VAR:SYMBOL=LO&amp;VAR:INDEX=0"}</definedName>
    <definedName name="_1061__FDSAUDITLINK__" hidden="1">{"fdsup://directions/FAT Viewer?action=UPDATE&amp;creator=factset&amp;DYN_ARGS=TRUE&amp;DOC_NAME=FAT:FQL_AUDITING_CLIENT_TEMPLATE.FAT&amp;display_string=Audit&amp;VAR:KEY=PQVIJWVIHI&amp;VAR:QUERY=RkZfRElWX1lMRChBTk4sMTIvMDkvMTAsMTIvMDkvMTAp&amp;WINDOW=FIRST_POPUP&amp;HEIGHT=450&amp;WIDTH=450&amp;","START_MAXIMIZED=FALSE&amp;VAR:CALENDAR=US&amp;VAR:SYMBOL=LO&amp;VAR:INDEX=0"}</definedName>
    <definedName name="_1062">#REF!</definedName>
    <definedName name="_1062__FDSAUDITLINK__" localSheetId="0" hidden="1">{"fdsup://directions/FAT Viewer?action=UPDATE&amp;creator=factset&amp;DYN_ARGS=TRUE&amp;DOC_NAME=FAT:FQL_AUDITING_CLIENT_TEMPLATE.FAT&amp;display_string=Audit&amp;VAR:KEY=BQFCZIBEFW&amp;VAR:QUERY=RkZfRElWX1lMRChBTk4sMTIvMDIvMTAsMTIvMDIvMTAp&amp;WINDOW=FIRST_POPUP&amp;HEIGHT=450&amp;WIDTH=450&amp;","START_MAXIMIZED=FALSE&amp;VAR:CALENDAR=US&amp;VAR:SYMBOL=LO&amp;VAR:INDEX=0"}</definedName>
    <definedName name="_1062__FDSAUDITLINK__" hidden="1">{"fdsup://directions/FAT Viewer?action=UPDATE&amp;creator=factset&amp;DYN_ARGS=TRUE&amp;DOC_NAME=FAT:FQL_AUDITING_CLIENT_TEMPLATE.FAT&amp;display_string=Audit&amp;VAR:KEY=BQFCZIBEFW&amp;VAR:QUERY=RkZfRElWX1lMRChBTk4sMTIvMDIvMTAsMTIvMDIvMTAp&amp;WINDOW=FIRST_POPUP&amp;HEIGHT=450&amp;WIDTH=450&amp;","START_MAXIMIZED=FALSE&amp;VAR:CALENDAR=US&amp;VAR:SYMBOL=LO&amp;VAR:INDEX=0"}</definedName>
    <definedName name="_1063">#REF!</definedName>
    <definedName name="_1063__FDSAUDITLINK__" localSheetId="0" hidden="1">{"fdsup://directions/FAT Viewer?action=UPDATE&amp;creator=factset&amp;DYN_ARGS=TRUE&amp;DOC_NAME=FAT:FQL_AUDITING_CLIENT_TEMPLATE.FAT&amp;display_string=Audit&amp;VAR:KEY=BMVAHUHUVU&amp;VAR:QUERY=RkZfRElWX1lMRChBTk4sMTEvMjQvMTAsMTEvMjQvMTAp&amp;WINDOW=FIRST_POPUP&amp;HEIGHT=450&amp;WIDTH=450&amp;","START_MAXIMIZED=FALSE&amp;VAR:CALENDAR=US&amp;VAR:SYMBOL=LO&amp;VAR:INDEX=0"}</definedName>
    <definedName name="_1063__FDSAUDITLINK__" hidden="1">{"fdsup://directions/FAT Viewer?action=UPDATE&amp;creator=factset&amp;DYN_ARGS=TRUE&amp;DOC_NAME=FAT:FQL_AUDITING_CLIENT_TEMPLATE.FAT&amp;display_string=Audit&amp;VAR:KEY=BMVAHUHUVU&amp;VAR:QUERY=RkZfRElWX1lMRChBTk4sMTEvMjQvMTAsMTEvMjQvMTAp&amp;WINDOW=FIRST_POPUP&amp;HEIGHT=450&amp;WIDTH=450&amp;","START_MAXIMIZED=FALSE&amp;VAR:CALENDAR=US&amp;VAR:SYMBOL=LO&amp;VAR:INDEX=0"}</definedName>
    <definedName name="_1064">#REF!</definedName>
    <definedName name="_1064__FDSAUDITLINK__" localSheetId="0" hidden="1">{"fdsup://directions/FAT Viewer?action=UPDATE&amp;creator=factset&amp;DYN_ARGS=TRUE&amp;DOC_NAME=FAT:FQL_AUDITING_CLIENT_TEMPLATE.FAT&amp;display_string=Audit&amp;VAR:KEY=FUFOJODATK&amp;VAR:QUERY=RkZfRElWX1lMRChBTk4sMTEvMTgvMTAsMTEvMTgvMTAp&amp;WINDOW=FIRST_POPUP&amp;HEIGHT=450&amp;WIDTH=450&amp;","START_MAXIMIZED=FALSE&amp;VAR:CALENDAR=US&amp;VAR:SYMBOL=LO&amp;VAR:INDEX=0"}</definedName>
    <definedName name="_1064__FDSAUDITLINK__" hidden="1">{"fdsup://directions/FAT Viewer?action=UPDATE&amp;creator=factset&amp;DYN_ARGS=TRUE&amp;DOC_NAME=FAT:FQL_AUDITING_CLIENT_TEMPLATE.FAT&amp;display_string=Audit&amp;VAR:KEY=FUFOJODATK&amp;VAR:QUERY=RkZfRElWX1lMRChBTk4sMTEvMTgvMTAsMTEvMTgvMTAp&amp;WINDOW=FIRST_POPUP&amp;HEIGHT=450&amp;WIDTH=450&amp;","START_MAXIMIZED=FALSE&amp;VAR:CALENDAR=US&amp;VAR:SYMBOL=LO&amp;VAR:INDEX=0"}</definedName>
    <definedName name="_1065">#REF!</definedName>
    <definedName name="_1065__FDSAUDITLINK__" localSheetId="0" hidden="1">{"fdsup://directions/FAT Viewer?action=UPDATE&amp;creator=factset&amp;DYN_ARGS=TRUE&amp;DOC_NAME=FAT:FQL_AUDITING_CLIENT_TEMPLATE.FAT&amp;display_string=Audit&amp;VAR:KEY=LETGPCVOBM&amp;VAR:QUERY=RkZfRElWX1lMRChBTk4sMTEvMTEvMTAsMTEvMTEvMTAp&amp;WINDOW=FIRST_POPUP&amp;HEIGHT=450&amp;WIDTH=450&amp;","START_MAXIMIZED=FALSE&amp;VAR:CALENDAR=US&amp;VAR:SYMBOL=LO&amp;VAR:INDEX=0"}</definedName>
    <definedName name="_1065__FDSAUDITLINK__" hidden="1">{"fdsup://directions/FAT Viewer?action=UPDATE&amp;creator=factset&amp;DYN_ARGS=TRUE&amp;DOC_NAME=FAT:FQL_AUDITING_CLIENT_TEMPLATE.FAT&amp;display_string=Audit&amp;VAR:KEY=LETGPCVOBM&amp;VAR:QUERY=RkZfRElWX1lMRChBTk4sMTEvMTEvMTAsMTEvMTEvMTAp&amp;WINDOW=FIRST_POPUP&amp;HEIGHT=450&amp;WIDTH=450&amp;","START_MAXIMIZED=FALSE&amp;VAR:CALENDAR=US&amp;VAR:SYMBOL=LO&amp;VAR:INDEX=0"}</definedName>
    <definedName name="_1066">#REF!</definedName>
    <definedName name="_1066__FDSAUDITLINK__" localSheetId="0" hidden="1">{"fdsup://directions/FAT Viewer?action=UPDATE&amp;creator=factset&amp;DYN_ARGS=TRUE&amp;DOC_NAME=FAT:FQL_AUDITING_CLIENT_TEMPLATE.FAT&amp;display_string=Audit&amp;VAR:KEY=XEJMDCHATG&amp;VAR:QUERY=RkZfRElWX1lMRChBTk4sMTEvMDQvMTAsMTEvMDQvMTAp&amp;WINDOW=FIRST_POPUP&amp;HEIGHT=450&amp;WIDTH=450&amp;","START_MAXIMIZED=FALSE&amp;VAR:CALENDAR=US&amp;VAR:SYMBOL=LO&amp;VAR:INDEX=0"}</definedName>
    <definedName name="_1066__FDSAUDITLINK__" hidden="1">{"fdsup://directions/FAT Viewer?action=UPDATE&amp;creator=factset&amp;DYN_ARGS=TRUE&amp;DOC_NAME=FAT:FQL_AUDITING_CLIENT_TEMPLATE.FAT&amp;display_string=Audit&amp;VAR:KEY=XEJMDCHATG&amp;VAR:QUERY=RkZfRElWX1lMRChBTk4sMTEvMDQvMTAsMTEvMDQvMTAp&amp;WINDOW=FIRST_POPUP&amp;HEIGHT=450&amp;WIDTH=450&amp;","START_MAXIMIZED=FALSE&amp;VAR:CALENDAR=US&amp;VAR:SYMBOL=LO&amp;VAR:INDEX=0"}</definedName>
    <definedName name="_1067">#REF!</definedName>
    <definedName name="_1067__FDSAUDITLINK__" localSheetId="0" hidden="1">{"fdsup://directions/FAT Viewer?action=UPDATE&amp;creator=factset&amp;DYN_ARGS=TRUE&amp;DOC_NAME=FAT:FQL_AUDITING_CLIENT_TEMPLATE.FAT&amp;display_string=Audit&amp;VAR:KEY=BWPMPULSPG&amp;VAR:QUERY=RkZfRElWX1lMRChBTk4sMTAvMjgvMTAsMTAvMjgvMTAp&amp;WINDOW=FIRST_POPUP&amp;HEIGHT=450&amp;WIDTH=450&amp;","START_MAXIMIZED=FALSE&amp;VAR:CALENDAR=US&amp;VAR:SYMBOL=LO&amp;VAR:INDEX=0"}</definedName>
    <definedName name="_1067__FDSAUDITLINK__" hidden="1">{"fdsup://directions/FAT Viewer?action=UPDATE&amp;creator=factset&amp;DYN_ARGS=TRUE&amp;DOC_NAME=FAT:FQL_AUDITING_CLIENT_TEMPLATE.FAT&amp;display_string=Audit&amp;VAR:KEY=BWPMPULSPG&amp;VAR:QUERY=RkZfRElWX1lMRChBTk4sMTAvMjgvMTAsMTAvMjgvMTAp&amp;WINDOW=FIRST_POPUP&amp;HEIGHT=450&amp;WIDTH=450&amp;","START_MAXIMIZED=FALSE&amp;VAR:CALENDAR=US&amp;VAR:SYMBOL=LO&amp;VAR:INDEX=0"}</definedName>
    <definedName name="_1068">#REF!</definedName>
    <definedName name="_1068__FDSAUDITLINK__" localSheetId="0" hidden="1">{"fdsup://directions/FAT Viewer?action=UPDATE&amp;creator=factset&amp;DYN_ARGS=TRUE&amp;DOC_NAME=FAT:FQL_AUDITING_CLIENT_TEMPLATE.FAT&amp;display_string=Audit&amp;VAR:KEY=XALIPKNKVK&amp;VAR:QUERY=RkZfRElWX1lMRChBTk4sMTAvMjEvMTAsMTAvMjEvMTAp&amp;WINDOW=FIRST_POPUP&amp;HEIGHT=450&amp;WIDTH=450&amp;","START_MAXIMIZED=FALSE&amp;VAR:CALENDAR=US&amp;VAR:SYMBOL=LO&amp;VAR:INDEX=0"}</definedName>
    <definedName name="_1068__FDSAUDITLINK__" hidden="1">{"fdsup://directions/FAT Viewer?action=UPDATE&amp;creator=factset&amp;DYN_ARGS=TRUE&amp;DOC_NAME=FAT:FQL_AUDITING_CLIENT_TEMPLATE.FAT&amp;display_string=Audit&amp;VAR:KEY=XALIPKNKVK&amp;VAR:QUERY=RkZfRElWX1lMRChBTk4sMTAvMjEvMTAsMTAvMjEvMTAp&amp;WINDOW=FIRST_POPUP&amp;HEIGHT=450&amp;WIDTH=450&amp;","START_MAXIMIZED=FALSE&amp;VAR:CALENDAR=US&amp;VAR:SYMBOL=LO&amp;VAR:INDEX=0"}</definedName>
    <definedName name="_1069">#REF!</definedName>
    <definedName name="_1069__FDSAUDITLINK__" localSheetId="0" hidden="1">{"fdsup://directions/FAT Viewer?action=UPDATE&amp;creator=factset&amp;DYN_ARGS=TRUE&amp;DOC_NAME=FAT:FQL_AUDITING_CLIENT_TEMPLATE.FAT&amp;display_string=Audit&amp;VAR:KEY=XODGVEFGFO&amp;VAR:QUERY=RkZfRElWX1lMRChBTk4sMTAvMTQvMTAsMTAvMTQvMTAp&amp;WINDOW=FIRST_POPUP&amp;HEIGHT=450&amp;WIDTH=450&amp;","START_MAXIMIZED=FALSE&amp;VAR:CALENDAR=US&amp;VAR:SYMBOL=LO&amp;VAR:INDEX=0"}</definedName>
    <definedName name="_1069__FDSAUDITLINK__" hidden="1">{"fdsup://directions/FAT Viewer?action=UPDATE&amp;creator=factset&amp;DYN_ARGS=TRUE&amp;DOC_NAME=FAT:FQL_AUDITING_CLIENT_TEMPLATE.FAT&amp;display_string=Audit&amp;VAR:KEY=XODGVEFGFO&amp;VAR:QUERY=RkZfRElWX1lMRChBTk4sMTAvMTQvMTAsMTAvMTQvMTAp&amp;WINDOW=FIRST_POPUP&amp;HEIGHT=450&amp;WIDTH=450&amp;","START_MAXIMIZED=FALSE&amp;VAR:CALENDAR=US&amp;VAR:SYMBOL=LO&amp;VAR:INDEX=0"}</definedName>
    <definedName name="_106s11_" hidden="1">{#N/A,#N/A,FALSE,"UNIT";#N/A,#N/A,FALSE,"UNIT";#N/A,#N/A,FALSE,"계정"}</definedName>
    <definedName name="_107">#REF!</definedName>
    <definedName name="_107__FDSAUDITLINK__" localSheetId="0" hidden="1">{"fdsup://directions/FAT Viewer?action=UPDATE&amp;creator=factset&amp;DYN_ARGS=TRUE&amp;DOC_NAME=FAT:FQL_AUDITING_CLIENT_TEMPLATE.FAT&amp;display_string=Audit&amp;VAR:KEY=FGXOFEXKFK&amp;VAR:QUERY=RkZfRElWX1lMRChBTk4sMy8xOS8wOSwzLzE5LzA5KQ==&amp;WINDOW=FIRST_POPUP&amp;HEIGHT=450&amp;WIDTH=450&amp;","START_MAXIMIZED=FALSE&amp;VAR:CALENDAR=US&amp;VAR:SYMBOL=RAI&amp;VAR:INDEX=0"}</definedName>
    <definedName name="_107__FDSAUDITLINK__" hidden="1">{"fdsup://directions/FAT Viewer?action=UPDATE&amp;creator=factset&amp;DYN_ARGS=TRUE&amp;DOC_NAME=FAT:FQL_AUDITING_CLIENT_TEMPLATE.FAT&amp;display_string=Audit&amp;VAR:KEY=FGXOFEXKFK&amp;VAR:QUERY=RkZfRElWX1lMRChBTk4sMy8xOS8wOSwzLzE5LzA5KQ==&amp;WINDOW=FIRST_POPUP&amp;HEIGHT=450&amp;WIDTH=450&amp;","START_MAXIMIZED=FALSE&amp;VAR:CALENDAR=US&amp;VAR:SYMBOL=RAI&amp;VAR:INDEX=0"}</definedName>
    <definedName name="_1070">#REF!</definedName>
    <definedName name="_1070__FDSAUDITLINK__" localSheetId="0" hidden="1">{"fdsup://directions/FAT Viewer?action=UPDATE&amp;creator=factset&amp;DYN_ARGS=TRUE&amp;DOC_NAME=FAT:FQL_AUDITING_CLIENT_TEMPLATE.FAT&amp;display_string=Audit&amp;VAR:KEY=BOLGVSZGVE&amp;VAR:QUERY=RkZfRElWX1lMRChBTk4sMTAvMDcvMTAsMTAvMDcvMTAp&amp;WINDOW=FIRST_POPUP&amp;HEIGHT=450&amp;WIDTH=450&amp;","START_MAXIMIZED=FALSE&amp;VAR:CALENDAR=US&amp;VAR:SYMBOL=LO&amp;VAR:INDEX=0"}</definedName>
    <definedName name="_1070__FDSAUDITLINK__" hidden="1">{"fdsup://directions/FAT Viewer?action=UPDATE&amp;creator=factset&amp;DYN_ARGS=TRUE&amp;DOC_NAME=FAT:FQL_AUDITING_CLIENT_TEMPLATE.FAT&amp;display_string=Audit&amp;VAR:KEY=BOLGVSZGVE&amp;VAR:QUERY=RkZfRElWX1lMRChBTk4sMTAvMDcvMTAsMTAvMDcvMTAp&amp;WINDOW=FIRST_POPUP&amp;HEIGHT=450&amp;WIDTH=450&amp;","START_MAXIMIZED=FALSE&amp;VAR:CALENDAR=US&amp;VAR:SYMBOL=LO&amp;VAR:INDEX=0"}</definedName>
    <definedName name="_1071__FDSAUDITLINK__" localSheetId="0" hidden="1">{"fdsup://directions/FAT Viewer?action=UPDATE&amp;creator=factset&amp;DYN_ARGS=TRUE&amp;DOC_NAME=FAT:FQL_AUDITING_CLIENT_TEMPLATE.FAT&amp;display_string=Audit&amp;VAR:KEY=HORMVQRMNQ&amp;VAR:QUERY=RkZfRElWX1lMRChBTk4sOS8zMC8xMCw5LzMwLzEwKQ==&amp;WINDOW=FIRST_POPUP&amp;HEIGHT=450&amp;WIDTH=450&amp;","START_MAXIMIZED=FALSE&amp;VAR:CALENDAR=US&amp;VAR:SYMBOL=LO&amp;VAR:INDEX=0"}</definedName>
    <definedName name="_1071__FDSAUDITLINK__" hidden="1">{"fdsup://directions/FAT Viewer?action=UPDATE&amp;creator=factset&amp;DYN_ARGS=TRUE&amp;DOC_NAME=FAT:FQL_AUDITING_CLIENT_TEMPLATE.FAT&amp;display_string=Audit&amp;VAR:KEY=HORMVQRMNQ&amp;VAR:QUERY=RkZfRElWX1lMRChBTk4sOS8zMC8xMCw5LzMwLzEwKQ==&amp;WINDOW=FIRST_POPUP&amp;HEIGHT=450&amp;WIDTH=450&amp;","START_MAXIMIZED=FALSE&amp;VAR:CALENDAR=US&amp;VAR:SYMBOL=LO&amp;VAR:INDEX=0"}</definedName>
    <definedName name="_1072__FDSAUDITLINK__" localSheetId="0" hidden="1">{"fdsup://directions/FAT Viewer?action=UPDATE&amp;creator=factset&amp;DYN_ARGS=TRUE&amp;DOC_NAME=FAT:FQL_AUDITING_CLIENT_TEMPLATE.FAT&amp;display_string=Audit&amp;VAR:KEY=NWZKRYDYRA&amp;VAR:QUERY=RkZfRElWX1lMRChBTk4sOS8yMy8xMCw5LzIzLzEwKQ==&amp;WINDOW=FIRST_POPUP&amp;HEIGHT=450&amp;WIDTH=450&amp;","START_MAXIMIZED=FALSE&amp;VAR:CALENDAR=US&amp;VAR:SYMBOL=LO&amp;VAR:INDEX=0"}</definedName>
    <definedName name="_1072__FDSAUDITLINK__" hidden="1">{"fdsup://directions/FAT Viewer?action=UPDATE&amp;creator=factset&amp;DYN_ARGS=TRUE&amp;DOC_NAME=FAT:FQL_AUDITING_CLIENT_TEMPLATE.FAT&amp;display_string=Audit&amp;VAR:KEY=NWZKRYDYRA&amp;VAR:QUERY=RkZfRElWX1lMRChBTk4sOS8yMy8xMCw5LzIzLzEwKQ==&amp;WINDOW=FIRST_POPUP&amp;HEIGHT=450&amp;WIDTH=450&amp;","START_MAXIMIZED=FALSE&amp;VAR:CALENDAR=US&amp;VAR:SYMBOL=LO&amp;VAR:INDEX=0"}</definedName>
    <definedName name="_1073__FDSAUDITLINK__" localSheetId="0" hidden="1">{"fdsup://directions/FAT Viewer?action=UPDATE&amp;creator=factset&amp;DYN_ARGS=TRUE&amp;DOC_NAME=FAT:FQL_AUDITING_CLIENT_TEMPLATE.FAT&amp;display_string=Audit&amp;VAR:KEY=ZAHWZUPYHI&amp;VAR:QUERY=RkZfRElWX1lMRChBTk4sOS8xNi8xMCw5LzE2LzEwKQ==&amp;WINDOW=FIRST_POPUP&amp;HEIGHT=450&amp;WIDTH=450&amp;","START_MAXIMIZED=FALSE&amp;VAR:CALENDAR=US&amp;VAR:SYMBOL=LO&amp;VAR:INDEX=0"}</definedName>
    <definedName name="_1073__FDSAUDITLINK__" hidden="1">{"fdsup://directions/FAT Viewer?action=UPDATE&amp;creator=factset&amp;DYN_ARGS=TRUE&amp;DOC_NAME=FAT:FQL_AUDITING_CLIENT_TEMPLATE.FAT&amp;display_string=Audit&amp;VAR:KEY=ZAHWZUPYHI&amp;VAR:QUERY=RkZfRElWX1lMRChBTk4sOS8xNi8xMCw5LzE2LzEwKQ==&amp;WINDOW=FIRST_POPUP&amp;HEIGHT=450&amp;WIDTH=450&amp;","START_MAXIMIZED=FALSE&amp;VAR:CALENDAR=US&amp;VAR:SYMBOL=LO&amp;VAR:INDEX=0"}</definedName>
    <definedName name="_1074__FDSAUDITLINK__" localSheetId="0" hidden="1">{"fdsup://directions/FAT Viewer?action=UPDATE&amp;creator=factset&amp;DYN_ARGS=TRUE&amp;DOC_NAME=FAT:FQL_AUDITING_CLIENT_TEMPLATE.FAT&amp;display_string=Audit&amp;VAR:KEY=JONQXQRELG&amp;VAR:QUERY=RkZfRElWX1lMRChBTk4sOS8wOS8xMCw5LzA5LzEwKQ==&amp;WINDOW=FIRST_POPUP&amp;HEIGHT=450&amp;WIDTH=450&amp;","START_MAXIMIZED=FALSE&amp;VAR:CALENDAR=US&amp;VAR:SYMBOL=LO&amp;VAR:INDEX=0"}</definedName>
    <definedName name="_1074__FDSAUDITLINK__" hidden="1">{"fdsup://directions/FAT Viewer?action=UPDATE&amp;creator=factset&amp;DYN_ARGS=TRUE&amp;DOC_NAME=FAT:FQL_AUDITING_CLIENT_TEMPLATE.FAT&amp;display_string=Audit&amp;VAR:KEY=JONQXQRELG&amp;VAR:QUERY=RkZfRElWX1lMRChBTk4sOS8wOS8xMCw5LzA5LzEwKQ==&amp;WINDOW=FIRST_POPUP&amp;HEIGHT=450&amp;WIDTH=450&amp;","START_MAXIMIZED=FALSE&amp;VAR:CALENDAR=US&amp;VAR:SYMBOL=LO&amp;VAR:INDEX=0"}</definedName>
    <definedName name="_1075">#REF!</definedName>
    <definedName name="_1075__FDSAUDITLINK__" localSheetId="0" hidden="1">{"fdsup://directions/FAT Viewer?action=UPDATE&amp;creator=factset&amp;DYN_ARGS=TRUE&amp;DOC_NAME=FAT:FQL_AUDITING_CLIENT_TEMPLATE.FAT&amp;display_string=Audit&amp;VAR:KEY=TSXCXGLEJS&amp;VAR:QUERY=RkZfRElWX1lMRChBTk4sOS8wMi8xMCw5LzAyLzEwKQ==&amp;WINDOW=FIRST_POPUP&amp;HEIGHT=450&amp;WIDTH=450&amp;","START_MAXIMIZED=FALSE&amp;VAR:CALENDAR=US&amp;VAR:SYMBOL=LO&amp;VAR:INDEX=0"}</definedName>
    <definedName name="_1075__FDSAUDITLINK__" hidden="1">{"fdsup://directions/FAT Viewer?action=UPDATE&amp;creator=factset&amp;DYN_ARGS=TRUE&amp;DOC_NAME=FAT:FQL_AUDITING_CLIENT_TEMPLATE.FAT&amp;display_string=Audit&amp;VAR:KEY=TSXCXGLEJS&amp;VAR:QUERY=RkZfRElWX1lMRChBTk4sOS8wMi8xMCw5LzAyLzEwKQ==&amp;WINDOW=FIRST_POPUP&amp;HEIGHT=450&amp;WIDTH=450&amp;","START_MAXIMIZED=FALSE&amp;VAR:CALENDAR=US&amp;VAR:SYMBOL=LO&amp;VAR:INDEX=0"}</definedName>
    <definedName name="_1076__FDSAUDITLINK__" localSheetId="0" hidden="1">{"fdsup://directions/FAT Viewer?action=UPDATE&amp;creator=factset&amp;DYN_ARGS=TRUE&amp;DOC_NAME=FAT:FQL_AUDITING_CLIENT_TEMPLATE.FAT&amp;display_string=Audit&amp;VAR:KEY=RWZCTUTMFM&amp;VAR:QUERY=RkZfRElWX1lMRChBTk4sOC8yNi8xMCw4LzI2LzEwKQ==&amp;WINDOW=FIRST_POPUP&amp;HEIGHT=450&amp;WIDTH=450&amp;","START_MAXIMIZED=FALSE&amp;VAR:CALENDAR=US&amp;VAR:SYMBOL=LO&amp;VAR:INDEX=0"}</definedName>
    <definedName name="_1076__FDSAUDITLINK__" hidden="1">{"fdsup://directions/FAT Viewer?action=UPDATE&amp;creator=factset&amp;DYN_ARGS=TRUE&amp;DOC_NAME=FAT:FQL_AUDITING_CLIENT_TEMPLATE.FAT&amp;display_string=Audit&amp;VAR:KEY=RWZCTUTMFM&amp;VAR:QUERY=RkZfRElWX1lMRChBTk4sOC8yNi8xMCw4LzI2LzEwKQ==&amp;WINDOW=FIRST_POPUP&amp;HEIGHT=450&amp;WIDTH=450&amp;","START_MAXIMIZED=FALSE&amp;VAR:CALENDAR=US&amp;VAR:SYMBOL=LO&amp;VAR:INDEX=0"}</definedName>
    <definedName name="_1077__FDSAUDITLINK__" localSheetId="0" hidden="1">{"fdsup://directions/FAT Viewer?action=UPDATE&amp;creator=factset&amp;DYN_ARGS=TRUE&amp;DOC_NAME=FAT:FQL_AUDITING_CLIENT_TEMPLATE.FAT&amp;display_string=Audit&amp;VAR:KEY=NQBWNQNWNI&amp;VAR:QUERY=RkZfRElWX1lMRChBTk4sOC8xOS8xMCw4LzE5LzEwKQ==&amp;WINDOW=FIRST_POPUP&amp;HEIGHT=450&amp;WIDTH=450&amp;","START_MAXIMIZED=FALSE&amp;VAR:CALENDAR=US&amp;VAR:SYMBOL=LO&amp;VAR:INDEX=0"}</definedName>
    <definedName name="_1077__FDSAUDITLINK__" hidden="1">{"fdsup://directions/FAT Viewer?action=UPDATE&amp;creator=factset&amp;DYN_ARGS=TRUE&amp;DOC_NAME=FAT:FQL_AUDITING_CLIENT_TEMPLATE.FAT&amp;display_string=Audit&amp;VAR:KEY=NQBWNQNWNI&amp;VAR:QUERY=RkZfRElWX1lMRChBTk4sOC8xOS8xMCw4LzE5LzEwKQ==&amp;WINDOW=FIRST_POPUP&amp;HEIGHT=450&amp;WIDTH=450&amp;","START_MAXIMIZED=FALSE&amp;VAR:CALENDAR=US&amp;VAR:SYMBOL=LO&amp;VAR:INDEX=0"}</definedName>
    <definedName name="_1078__FDSAUDITLINK__" localSheetId="0" hidden="1">{"fdsup://directions/FAT Viewer?action=UPDATE&amp;creator=factset&amp;DYN_ARGS=TRUE&amp;DOC_NAME=FAT:FQL_AUDITING_CLIENT_TEMPLATE.FAT&amp;display_string=Audit&amp;VAR:KEY=BELIBCTMJC&amp;VAR:QUERY=RkZfRElWX1lMRChBTk4sOC8xMi8xMCw4LzEyLzEwKQ==&amp;WINDOW=FIRST_POPUP&amp;HEIGHT=450&amp;WIDTH=450&amp;","START_MAXIMIZED=FALSE&amp;VAR:CALENDAR=US&amp;VAR:SYMBOL=LO&amp;VAR:INDEX=0"}</definedName>
    <definedName name="_1078__FDSAUDITLINK__" hidden="1">{"fdsup://directions/FAT Viewer?action=UPDATE&amp;creator=factset&amp;DYN_ARGS=TRUE&amp;DOC_NAME=FAT:FQL_AUDITING_CLIENT_TEMPLATE.FAT&amp;display_string=Audit&amp;VAR:KEY=BELIBCTMJC&amp;VAR:QUERY=RkZfRElWX1lMRChBTk4sOC8xMi8xMCw4LzEyLzEwKQ==&amp;WINDOW=FIRST_POPUP&amp;HEIGHT=450&amp;WIDTH=450&amp;","START_MAXIMIZED=FALSE&amp;VAR:CALENDAR=US&amp;VAR:SYMBOL=LO&amp;VAR:INDEX=0"}</definedName>
    <definedName name="_1079__FDSAUDITLINK__" localSheetId="0" hidden="1">{"fdsup://directions/FAT Viewer?action=UPDATE&amp;creator=factset&amp;DYN_ARGS=TRUE&amp;DOC_NAME=FAT:FQL_AUDITING_CLIENT_TEMPLATE.FAT&amp;display_string=Audit&amp;VAR:KEY=FOTQHGRIJO&amp;VAR:QUERY=RkZfRElWX1lMRChBTk4sOC8wNS8xMCw4LzA1LzEwKQ==&amp;WINDOW=FIRST_POPUP&amp;HEIGHT=450&amp;WIDTH=450&amp;","START_MAXIMIZED=FALSE&amp;VAR:CALENDAR=US&amp;VAR:SYMBOL=LO&amp;VAR:INDEX=0"}</definedName>
    <definedName name="_1079__FDSAUDITLINK__" hidden="1">{"fdsup://directions/FAT Viewer?action=UPDATE&amp;creator=factset&amp;DYN_ARGS=TRUE&amp;DOC_NAME=FAT:FQL_AUDITING_CLIENT_TEMPLATE.FAT&amp;display_string=Audit&amp;VAR:KEY=FOTQHGRIJO&amp;VAR:QUERY=RkZfRElWX1lMRChBTk4sOC8wNS8xMCw4LzA1LzEwKQ==&amp;WINDOW=FIRST_POPUP&amp;HEIGHT=450&amp;WIDTH=450&amp;","START_MAXIMIZED=FALSE&amp;VAR:CALENDAR=US&amp;VAR:SYMBOL=LO&amp;VAR:INDEX=0"}</definedName>
    <definedName name="_107s12_" hidden="1">{#N/A,#N/A,FALSE,"UNIT";#N/A,#N/A,FALSE,"UNIT";#N/A,#N/A,FALSE,"계정"}</definedName>
    <definedName name="_108">#REF!</definedName>
    <definedName name="_108__123Graph_DCONTRACT_BY_B_U">#REF!</definedName>
    <definedName name="_108__123Graph_FQRE_S_BY_CO.">#REF!</definedName>
    <definedName name="_108__FDSAUDITLINK__" localSheetId="0" hidden="1">{"fdsup://directions/FAT Viewer?action=UPDATE&amp;creator=factset&amp;DYN_ARGS=TRUE&amp;DOC_NAME=FAT:FQL_AUDITING_CLIENT_TEMPLATE.FAT&amp;display_string=Audit&amp;VAR:KEY=FAHIZMBIXG&amp;VAR:QUERY=RkZfRElWX1lMRChBTk4sMy8xMi8wOSwzLzEyLzA5KQ==&amp;WINDOW=FIRST_POPUP&amp;HEIGHT=450&amp;WIDTH=450&amp;","START_MAXIMIZED=FALSE&amp;VAR:CALENDAR=US&amp;VAR:SYMBOL=RAI&amp;VAR:INDEX=0"}</definedName>
    <definedName name="_108__FDSAUDITLINK__" hidden="1">{"fdsup://directions/FAT Viewer?action=UPDATE&amp;creator=factset&amp;DYN_ARGS=TRUE&amp;DOC_NAME=FAT:FQL_AUDITING_CLIENT_TEMPLATE.FAT&amp;display_string=Audit&amp;VAR:KEY=FAHIZMBIXG&amp;VAR:QUERY=RkZfRElWX1lMRChBTk4sMy8xMi8wOSwzLzEyLzA5KQ==&amp;WINDOW=FIRST_POPUP&amp;HEIGHT=450&amp;WIDTH=450&amp;","START_MAXIMIZED=FALSE&amp;VAR:CALENDAR=US&amp;VAR:SYMBOL=RAI&amp;VAR:INDEX=0"}</definedName>
    <definedName name="_1080__FDSAUDITLINK__" localSheetId="0" hidden="1">{"fdsup://directions/FAT Viewer?action=UPDATE&amp;creator=factset&amp;DYN_ARGS=TRUE&amp;DOC_NAME=FAT:FQL_AUDITING_CLIENT_TEMPLATE.FAT&amp;display_string=Audit&amp;VAR:KEY=LONAZIHQZY&amp;VAR:QUERY=RkZfRElWX1lMRChBTk4sNy8yOS8xMCw3LzI5LzEwKQ==&amp;WINDOW=FIRST_POPUP&amp;HEIGHT=450&amp;WIDTH=450&amp;","START_MAXIMIZED=FALSE&amp;VAR:CALENDAR=US&amp;VAR:SYMBOL=LO&amp;VAR:INDEX=0"}</definedName>
    <definedName name="_1080__FDSAUDITLINK__" hidden="1">{"fdsup://directions/FAT Viewer?action=UPDATE&amp;creator=factset&amp;DYN_ARGS=TRUE&amp;DOC_NAME=FAT:FQL_AUDITING_CLIENT_TEMPLATE.FAT&amp;display_string=Audit&amp;VAR:KEY=LONAZIHQZY&amp;VAR:QUERY=RkZfRElWX1lMRChBTk4sNy8yOS8xMCw3LzI5LzEwKQ==&amp;WINDOW=FIRST_POPUP&amp;HEIGHT=450&amp;WIDTH=450&amp;","START_MAXIMIZED=FALSE&amp;VAR:CALENDAR=US&amp;VAR:SYMBOL=LO&amp;VAR:INDEX=0"}</definedName>
    <definedName name="_1081__FDSAUDITLINK__" localSheetId="0" hidden="1">{"fdsup://directions/FAT Viewer?action=UPDATE&amp;creator=factset&amp;DYN_ARGS=TRUE&amp;DOC_NAME=FAT:FQL_AUDITING_CLIENT_TEMPLATE.FAT&amp;display_string=Audit&amp;VAR:KEY=DODOTCDIHY&amp;VAR:QUERY=RkZfRElWX1lMRChBTk4sNy8yMi8xMCw3LzIyLzEwKQ==&amp;WINDOW=FIRST_POPUP&amp;HEIGHT=450&amp;WIDTH=450&amp;","START_MAXIMIZED=FALSE&amp;VAR:CALENDAR=US&amp;VAR:SYMBOL=LO&amp;VAR:INDEX=0"}</definedName>
    <definedName name="_1081__FDSAUDITLINK__" hidden="1">{"fdsup://directions/FAT Viewer?action=UPDATE&amp;creator=factset&amp;DYN_ARGS=TRUE&amp;DOC_NAME=FAT:FQL_AUDITING_CLIENT_TEMPLATE.FAT&amp;display_string=Audit&amp;VAR:KEY=DODOTCDIHY&amp;VAR:QUERY=RkZfRElWX1lMRChBTk4sNy8yMi8xMCw3LzIyLzEwKQ==&amp;WINDOW=FIRST_POPUP&amp;HEIGHT=450&amp;WIDTH=450&amp;","START_MAXIMIZED=FALSE&amp;VAR:CALENDAR=US&amp;VAR:SYMBOL=LO&amp;VAR:INDEX=0"}</definedName>
    <definedName name="_1082__FDSAUDITLINK__" localSheetId="0" hidden="1">{"fdsup://directions/FAT Viewer?action=UPDATE&amp;creator=factset&amp;DYN_ARGS=TRUE&amp;DOC_NAME=FAT:FQL_AUDITING_CLIENT_TEMPLATE.FAT&amp;display_string=Audit&amp;VAR:KEY=BMLCXEVIHW&amp;VAR:QUERY=RkZfRElWX1lMRChBTk4sNy8xNS8xMCw3LzE1LzEwKQ==&amp;WINDOW=FIRST_POPUP&amp;HEIGHT=450&amp;WIDTH=450&amp;","START_MAXIMIZED=FALSE&amp;VAR:CALENDAR=US&amp;VAR:SYMBOL=LO&amp;VAR:INDEX=0"}</definedName>
    <definedName name="_1082__FDSAUDITLINK__" hidden="1">{"fdsup://directions/FAT Viewer?action=UPDATE&amp;creator=factset&amp;DYN_ARGS=TRUE&amp;DOC_NAME=FAT:FQL_AUDITING_CLIENT_TEMPLATE.FAT&amp;display_string=Audit&amp;VAR:KEY=BMLCXEVIHW&amp;VAR:QUERY=RkZfRElWX1lMRChBTk4sNy8xNS8xMCw3LzE1LzEwKQ==&amp;WINDOW=FIRST_POPUP&amp;HEIGHT=450&amp;WIDTH=450&amp;","START_MAXIMIZED=FALSE&amp;VAR:CALENDAR=US&amp;VAR:SYMBOL=LO&amp;VAR:INDEX=0"}</definedName>
    <definedName name="_1083">#REF!</definedName>
    <definedName name="_1083__FDSAUDITLINK__" localSheetId="0" hidden="1">{"fdsup://directions/FAT Viewer?action=UPDATE&amp;creator=factset&amp;DYN_ARGS=TRUE&amp;DOC_NAME=FAT:FQL_AUDITING_CLIENT_TEMPLATE.FAT&amp;display_string=Audit&amp;VAR:KEY=XSBWLWXATQ&amp;VAR:QUERY=RkZfRElWX1lMRChBTk4sNy8wOC8xMCw3LzA4LzEwKQ==&amp;WINDOW=FIRST_POPUP&amp;HEIGHT=450&amp;WIDTH=450&amp;","START_MAXIMIZED=FALSE&amp;VAR:CALENDAR=US&amp;VAR:SYMBOL=LO&amp;VAR:INDEX=0"}</definedName>
    <definedName name="_1083__FDSAUDITLINK__" hidden="1">{"fdsup://directions/FAT Viewer?action=UPDATE&amp;creator=factset&amp;DYN_ARGS=TRUE&amp;DOC_NAME=FAT:FQL_AUDITING_CLIENT_TEMPLATE.FAT&amp;display_string=Audit&amp;VAR:KEY=XSBWLWXATQ&amp;VAR:QUERY=RkZfRElWX1lMRChBTk4sNy8wOC8xMCw3LzA4LzEwKQ==&amp;WINDOW=FIRST_POPUP&amp;HEIGHT=450&amp;WIDTH=450&amp;","START_MAXIMIZED=FALSE&amp;VAR:CALENDAR=US&amp;VAR:SYMBOL=LO&amp;VAR:INDEX=0"}</definedName>
    <definedName name="_1084__FDSAUDITLINK__" localSheetId="0" hidden="1">{"fdsup://directions/FAT Viewer?action=UPDATE&amp;creator=factset&amp;DYN_ARGS=TRUE&amp;DOC_NAME=FAT:FQL_AUDITING_CLIENT_TEMPLATE.FAT&amp;display_string=Audit&amp;VAR:KEY=FGVYJOZYVK&amp;VAR:QUERY=RkZfRElWX1lMRChBTk4sNy8wMS8xMCw3LzAxLzEwKQ==&amp;WINDOW=FIRST_POPUP&amp;HEIGHT=450&amp;WIDTH=450&amp;","START_MAXIMIZED=FALSE&amp;VAR:CALENDAR=US&amp;VAR:SYMBOL=LO&amp;VAR:INDEX=0"}</definedName>
    <definedName name="_1084__FDSAUDITLINK__" hidden="1">{"fdsup://directions/FAT Viewer?action=UPDATE&amp;creator=factset&amp;DYN_ARGS=TRUE&amp;DOC_NAME=FAT:FQL_AUDITING_CLIENT_TEMPLATE.FAT&amp;display_string=Audit&amp;VAR:KEY=FGVYJOZYVK&amp;VAR:QUERY=RkZfRElWX1lMRChBTk4sNy8wMS8xMCw3LzAxLzEwKQ==&amp;WINDOW=FIRST_POPUP&amp;HEIGHT=450&amp;WIDTH=450&amp;","START_MAXIMIZED=FALSE&amp;VAR:CALENDAR=US&amp;VAR:SYMBOL=LO&amp;VAR:INDEX=0"}</definedName>
    <definedName name="_1085__FDSAUDITLINK__" localSheetId="0" hidden="1">{"fdsup://directions/FAT Viewer?action=UPDATE&amp;creator=factset&amp;DYN_ARGS=TRUE&amp;DOC_NAME=FAT:FQL_AUDITING_CLIENT_TEMPLATE.FAT&amp;display_string=Audit&amp;VAR:KEY=FMVUNEZIVU&amp;VAR:QUERY=RkZfRElWX1lMRChBTk4sNi8yNC8xMCw2LzI0LzEwKQ==&amp;WINDOW=FIRST_POPUP&amp;HEIGHT=450&amp;WIDTH=450&amp;","START_MAXIMIZED=FALSE&amp;VAR:CALENDAR=US&amp;VAR:SYMBOL=LO&amp;VAR:INDEX=0"}</definedName>
    <definedName name="_1085__FDSAUDITLINK__" hidden="1">{"fdsup://directions/FAT Viewer?action=UPDATE&amp;creator=factset&amp;DYN_ARGS=TRUE&amp;DOC_NAME=FAT:FQL_AUDITING_CLIENT_TEMPLATE.FAT&amp;display_string=Audit&amp;VAR:KEY=FMVUNEZIVU&amp;VAR:QUERY=RkZfRElWX1lMRChBTk4sNi8yNC8xMCw2LzI0LzEwKQ==&amp;WINDOW=FIRST_POPUP&amp;HEIGHT=450&amp;WIDTH=450&amp;","START_MAXIMIZED=FALSE&amp;VAR:CALENDAR=US&amp;VAR:SYMBOL=LO&amp;VAR:INDEX=0"}</definedName>
    <definedName name="_1086__FDSAUDITLINK__" localSheetId="0" hidden="1">{"fdsup://directions/FAT Viewer?action=UPDATE&amp;creator=factset&amp;DYN_ARGS=TRUE&amp;DOC_NAME=FAT:FQL_AUDITING_CLIENT_TEMPLATE.FAT&amp;display_string=Audit&amp;VAR:KEY=TCXWHCVUFU&amp;VAR:QUERY=RkZfRElWX1lMRChBTk4sNi8xNy8xMCw2LzE3LzEwKQ==&amp;WINDOW=FIRST_POPUP&amp;HEIGHT=450&amp;WIDTH=450&amp;","START_MAXIMIZED=FALSE&amp;VAR:CALENDAR=US&amp;VAR:SYMBOL=LO&amp;VAR:INDEX=0"}</definedName>
    <definedName name="_1086__FDSAUDITLINK__" hidden="1">{"fdsup://directions/FAT Viewer?action=UPDATE&amp;creator=factset&amp;DYN_ARGS=TRUE&amp;DOC_NAME=FAT:FQL_AUDITING_CLIENT_TEMPLATE.FAT&amp;display_string=Audit&amp;VAR:KEY=TCXWHCVUFU&amp;VAR:QUERY=RkZfRElWX1lMRChBTk4sNi8xNy8xMCw2LzE3LzEwKQ==&amp;WINDOW=FIRST_POPUP&amp;HEIGHT=450&amp;WIDTH=450&amp;","START_MAXIMIZED=FALSE&amp;VAR:CALENDAR=US&amp;VAR:SYMBOL=LO&amp;VAR:INDEX=0"}</definedName>
    <definedName name="_1087">#REF!</definedName>
    <definedName name="_1087__FDSAUDITLINK__" localSheetId="0" hidden="1">{"fdsup://directions/FAT Viewer?action=UPDATE&amp;creator=factset&amp;DYN_ARGS=TRUE&amp;DOC_NAME=FAT:FQL_AUDITING_CLIENT_TEMPLATE.FAT&amp;display_string=Audit&amp;VAR:KEY=VGPCVYFCHI&amp;VAR:QUERY=RkZfRElWX1lMRChBTk4sNi8xMC8xMCw2LzEwLzEwKQ==&amp;WINDOW=FIRST_POPUP&amp;HEIGHT=450&amp;WIDTH=450&amp;","START_MAXIMIZED=FALSE&amp;VAR:CALENDAR=US&amp;VAR:SYMBOL=LO&amp;VAR:INDEX=0"}</definedName>
    <definedName name="_1087__FDSAUDITLINK__" hidden="1">{"fdsup://directions/FAT Viewer?action=UPDATE&amp;creator=factset&amp;DYN_ARGS=TRUE&amp;DOC_NAME=FAT:FQL_AUDITING_CLIENT_TEMPLATE.FAT&amp;display_string=Audit&amp;VAR:KEY=VGPCVYFCHI&amp;VAR:QUERY=RkZfRElWX1lMRChBTk4sNi8xMC8xMCw2LzEwLzEwKQ==&amp;WINDOW=FIRST_POPUP&amp;HEIGHT=450&amp;WIDTH=450&amp;","START_MAXIMIZED=FALSE&amp;VAR:CALENDAR=US&amp;VAR:SYMBOL=LO&amp;VAR:INDEX=0"}</definedName>
    <definedName name="_1088">#REF!</definedName>
    <definedName name="_1088__FDSAUDITLINK__" localSheetId="0" hidden="1">{"fdsup://directions/FAT Viewer?action=UPDATE&amp;creator=factset&amp;DYN_ARGS=TRUE&amp;DOC_NAME=FAT:FQL_AUDITING_CLIENT_TEMPLATE.FAT&amp;display_string=Audit&amp;VAR:KEY=PIHENSZWFA&amp;VAR:QUERY=RkZfRElWX1lMRChBTk4sNi8wMy8xMCw2LzAzLzEwKQ==&amp;WINDOW=FIRST_POPUP&amp;HEIGHT=450&amp;WIDTH=450&amp;","START_MAXIMIZED=FALSE&amp;VAR:CALENDAR=US&amp;VAR:SYMBOL=LO&amp;VAR:INDEX=0"}</definedName>
    <definedName name="_1088__FDSAUDITLINK__" hidden="1">{"fdsup://directions/FAT Viewer?action=UPDATE&amp;creator=factset&amp;DYN_ARGS=TRUE&amp;DOC_NAME=FAT:FQL_AUDITING_CLIENT_TEMPLATE.FAT&amp;display_string=Audit&amp;VAR:KEY=PIHENSZWFA&amp;VAR:QUERY=RkZfRElWX1lMRChBTk4sNi8wMy8xMCw2LzAzLzEwKQ==&amp;WINDOW=FIRST_POPUP&amp;HEIGHT=450&amp;WIDTH=450&amp;","START_MAXIMIZED=FALSE&amp;VAR:CALENDAR=US&amp;VAR:SYMBOL=LO&amp;VAR:INDEX=0"}</definedName>
    <definedName name="_1089__FDSAUDITLINK__" localSheetId="0" hidden="1">{"fdsup://directions/FAT Viewer?action=UPDATE&amp;creator=factset&amp;DYN_ARGS=TRUE&amp;DOC_NAME=FAT:FQL_AUDITING_CLIENT_TEMPLATE.FAT&amp;display_string=Audit&amp;VAR:KEY=ZUBAHCLYTG&amp;VAR:QUERY=RkZfRElWX1lMRChBTk4sNS8yNy8xMCw1LzI3LzEwKQ==&amp;WINDOW=FIRST_POPUP&amp;HEIGHT=450&amp;WIDTH=450&amp;","START_MAXIMIZED=FALSE&amp;VAR:CALENDAR=US&amp;VAR:SYMBOL=LO&amp;VAR:INDEX=0"}</definedName>
    <definedName name="_1089__FDSAUDITLINK__" hidden="1">{"fdsup://directions/FAT Viewer?action=UPDATE&amp;creator=factset&amp;DYN_ARGS=TRUE&amp;DOC_NAME=FAT:FQL_AUDITING_CLIENT_TEMPLATE.FAT&amp;display_string=Audit&amp;VAR:KEY=ZUBAHCLYTG&amp;VAR:QUERY=RkZfRElWX1lMRChBTk4sNS8yNy8xMCw1LzI3LzEwKQ==&amp;WINDOW=FIRST_POPUP&amp;HEIGHT=450&amp;WIDTH=450&amp;","START_MAXIMIZED=FALSE&amp;VAR:CALENDAR=US&amp;VAR:SYMBOL=LO&amp;VAR:INDEX=0"}</definedName>
    <definedName name="_108s13_" hidden="1">{#N/A,#N/A,FALSE,"UNIT";#N/A,#N/A,FALSE,"UNIT";#N/A,#N/A,FALSE,"계정"}</definedName>
    <definedName name="_109">#REF!</definedName>
    <definedName name="_109__123Graph_DCONTRACT_BY_B_U">#REF!</definedName>
    <definedName name="_109__FDSAUDITLINK__" localSheetId="0" hidden="1">{"fdsup://directions/FAT Viewer?action=UPDATE&amp;creator=factset&amp;DYN_ARGS=TRUE&amp;DOC_NAME=FAT:FQL_AUDITING_CLIENT_TEMPLATE.FAT&amp;display_string=Audit&amp;VAR:KEY=JKVIFQFEFK&amp;VAR:QUERY=RkZfRElWX1lMRChBTk4sMy8wNS8wOSwzLzA1LzA5KQ==&amp;WINDOW=FIRST_POPUP&amp;HEIGHT=450&amp;WIDTH=450&amp;","START_MAXIMIZED=FALSE&amp;VAR:CALENDAR=US&amp;VAR:SYMBOL=RAI&amp;VAR:INDEX=0"}</definedName>
    <definedName name="_109__FDSAUDITLINK__" hidden="1">{"fdsup://directions/FAT Viewer?action=UPDATE&amp;creator=factset&amp;DYN_ARGS=TRUE&amp;DOC_NAME=FAT:FQL_AUDITING_CLIENT_TEMPLATE.FAT&amp;display_string=Audit&amp;VAR:KEY=JKVIFQFEFK&amp;VAR:QUERY=RkZfRElWX1lMRChBTk4sMy8wNS8wOSwzLzA1LzA5KQ==&amp;WINDOW=FIRST_POPUP&amp;HEIGHT=450&amp;WIDTH=450&amp;","START_MAXIMIZED=FALSE&amp;VAR:CALENDAR=US&amp;VAR:SYMBOL=RAI&amp;VAR:INDEX=0"}</definedName>
    <definedName name="_1090__FDSAUDITLINK__" localSheetId="0" hidden="1">{"fdsup://directions/FAT Viewer?action=UPDATE&amp;creator=factset&amp;DYN_ARGS=TRUE&amp;DOC_NAME=FAT:FQL_AUDITING_CLIENT_TEMPLATE.FAT&amp;display_string=Audit&amp;VAR:KEY=BUDWDSDGTM&amp;VAR:QUERY=RkZfRElWX1lMRChBTk4sNS8yMC8xMCw1LzIwLzEwKQ==&amp;WINDOW=FIRST_POPUP&amp;HEIGHT=450&amp;WIDTH=450&amp;","START_MAXIMIZED=FALSE&amp;VAR:CALENDAR=US&amp;VAR:SYMBOL=LO&amp;VAR:INDEX=0"}</definedName>
    <definedName name="_1090__FDSAUDITLINK__" hidden="1">{"fdsup://directions/FAT Viewer?action=UPDATE&amp;creator=factset&amp;DYN_ARGS=TRUE&amp;DOC_NAME=FAT:FQL_AUDITING_CLIENT_TEMPLATE.FAT&amp;display_string=Audit&amp;VAR:KEY=BUDWDSDGTM&amp;VAR:QUERY=RkZfRElWX1lMRChBTk4sNS8yMC8xMCw1LzIwLzEwKQ==&amp;WINDOW=FIRST_POPUP&amp;HEIGHT=450&amp;WIDTH=450&amp;","START_MAXIMIZED=FALSE&amp;VAR:CALENDAR=US&amp;VAR:SYMBOL=LO&amp;VAR:INDEX=0"}</definedName>
    <definedName name="_1091__FDSAUDITLINK__" localSheetId="0" hidden="1">{"fdsup://directions/FAT Viewer?action=UPDATE&amp;creator=factset&amp;DYN_ARGS=TRUE&amp;DOC_NAME=FAT:FQL_AUDITING_CLIENT_TEMPLATE.FAT&amp;display_string=Audit&amp;VAR:KEY=HCPYZMROZE&amp;VAR:QUERY=RkZfRElWX1lMRChBTk4sNS8xMy8xMCw1LzEzLzEwKQ==&amp;WINDOW=FIRST_POPUP&amp;HEIGHT=450&amp;WIDTH=450&amp;","START_MAXIMIZED=FALSE&amp;VAR:CALENDAR=US&amp;VAR:SYMBOL=LO&amp;VAR:INDEX=0"}</definedName>
    <definedName name="_1091__FDSAUDITLINK__" hidden="1">{"fdsup://directions/FAT Viewer?action=UPDATE&amp;creator=factset&amp;DYN_ARGS=TRUE&amp;DOC_NAME=FAT:FQL_AUDITING_CLIENT_TEMPLATE.FAT&amp;display_string=Audit&amp;VAR:KEY=HCPYZMROZE&amp;VAR:QUERY=RkZfRElWX1lMRChBTk4sNS8xMy8xMCw1LzEzLzEwKQ==&amp;WINDOW=FIRST_POPUP&amp;HEIGHT=450&amp;WIDTH=450&amp;","START_MAXIMIZED=FALSE&amp;VAR:CALENDAR=US&amp;VAR:SYMBOL=LO&amp;VAR:INDEX=0"}</definedName>
    <definedName name="_1092">#REF!</definedName>
    <definedName name="_1092__FDSAUDITLINK__" localSheetId="0" hidden="1">{"fdsup://directions/FAT Viewer?action=UPDATE&amp;creator=factset&amp;DYN_ARGS=TRUE&amp;DOC_NAME=FAT:FQL_AUDITING_CLIENT_TEMPLATE.FAT&amp;display_string=Audit&amp;VAR:KEY=XCPOVELWDG&amp;VAR:QUERY=RkZfRElWX1lMRChBTk4sNS8wNi8xMCw1LzA2LzEwKQ==&amp;WINDOW=FIRST_POPUP&amp;HEIGHT=450&amp;WIDTH=450&amp;","START_MAXIMIZED=FALSE&amp;VAR:CALENDAR=US&amp;VAR:SYMBOL=LO&amp;VAR:INDEX=0"}</definedName>
    <definedName name="_1092__FDSAUDITLINK__" hidden="1">{"fdsup://directions/FAT Viewer?action=UPDATE&amp;creator=factset&amp;DYN_ARGS=TRUE&amp;DOC_NAME=FAT:FQL_AUDITING_CLIENT_TEMPLATE.FAT&amp;display_string=Audit&amp;VAR:KEY=XCPOVELWDG&amp;VAR:QUERY=RkZfRElWX1lMRChBTk4sNS8wNi8xMCw1LzA2LzEwKQ==&amp;WINDOW=FIRST_POPUP&amp;HEIGHT=450&amp;WIDTH=450&amp;","START_MAXIMIZED=FALSE&amp;VAR:CALENDAR=US&amp;VAR:SYMBOL=LO&amp;VAR:INDEX=0"}</definedName>
    <definedName name="_1093">#REF!</definedName>
    <definedName name="_1093__FDSAUDITLINK__" localSheetId="0" hidden="1">{"fdsup://directions/FAT Viewer?action=UPDATE&amp;creator=factset&amp;DYN_ARGS=TRUE&amp;DOC_NAME=FAT:FQL_AUDITING_CLIENT_TEMPLATE.FAT&amp;display_string=Audit&amp;VAR:KEY=TKFGPKFYRY&amp;VAR:QUERY=RkZfRElWX1lMRChBTk4sNC8yOS8xMCw0LzI5LzEwKQ==&amp;WINDOW=FIRST_POPUP&amp;HEIGHT=450&amp;WIDTH=450&amp;","START_MAXIMIZED=FALSE&amp;VAR:CALENDAR=US&amp;VAR:SYMBOL=LO&amp;VAR:INDEX=0"}</definedName>
    <definedName name="_1093__FDSAUDITLINK__" hidden="1">{"fdsup://directions/FAT Viewer?action=UPDATE&amp;creator=factset&amp;DYN_ARGS=TRUE&amp;DOC_NAME=FAT:FQL_AUDITING_CLIENT_TEMPLATE.FAT&amp;display_string=Audit&amp;VAR:KEY=TKFGPKFYRY&amp;VAR:QUERY=RkZfRElWX1lMRChBTk4sNC8yOS8xMCw0LzI5LzEwKQ==&amp;WINDOW=FIRST_POPUP&amp;HEIGHT=450&amp;WIDTH=450&amp;","START_MAXIMIZED=FALSE&amp;VAR:CALENDAR=US&amp;VAR:SYMBOL=LO&amp;VAR:INDEX=0"}</definedName>
    <definedName name="_1094">#REF!</definedName>
    <definedName name="_1094__FDSAUDITLINK__" localSheetId="0" hidden="1">{"fdsup://directions/FAT Viewer?action=UPDATE&amp;creator=factset&amp;DYN_ARGS=TRUE&amp;DOC_NAME=FAT:FQL_AUDITING_CLIENT_TEMPLATE.FAT&amp;display_string=Audit&amp;VAR:KEY=VWVKRYHCFE&amp;VAR:QUERY=RkZfRElWX1lMRChBTk4sNC8yMi8xMCw0LzIyLzEwKQ==&amp;WINDOW=FIRST_POPUP&amp;HEIGHT=450&amp;WIDTH=450&amp;","START_MAXIMIZED=FALSE&amp;VAR:CALENDAR=US&amp;VAR:SYMBOL=LO&amp;VAR:INDEX=0"}</definedName>
    <definedName name="_1094__FDSAUDITLINK__" hidden="1">{"fdsup://directions/FAT Viewer?action=UPDATE&amp;creator=factset&amp;DYN_ARGS=TRUE&amp;DOC_NAME=FAT:FQL_AUDITING_CLIENT_TEMPLATE.FAT&amp;display_string=Audit&amp;VAR:KEY=VWVKRYHCFE&amp;VAR:QUERY=RkZfRElWX1lMRChBTk4sNC8yMi8xMCw0LzIyLzEwKQ==&amp;WINDOW=FIRST_POPUP&amp;HEIGHT=450&amp;WIDTH=450&amp;","START_MAXIMIZED=FALSE&amp;VAR:CALENDAR=US&amp;VAR:SYMBOL=LO&amp;VAR:INDEX=0"}</definedName>
    <definedName name="_1095">#REF!</definedName>
    <definedName name="_1095__FDSAUDITLINK__" localSheetId="0" hidden="1">{"fdsup://directions/FAT Viewer?action=UPDATE&amp;creator=factset&amp;DYN_ARGS=TRUE&amp;DOC_NAME=FAT:FQL_AUDITING_CLIENT_TEMPLATE.FAT&amp;display_string=Audit&amp;VAR:KEY=ROLMJEFSTK&amp;VAR:QUERY=RkZfRElWX1lMRChBTk4sNC8xNS8xMCw0LzE1LzEwKQ==&amp;WINDOW=FIRST_POPUP&amp;HEIGHT=450&amp;WIDTH=450&amp;","START_MAXIMIZED=FALSE&amp;VAR:CALENDAR=US&amp;VAR:SYMBOL=LO&amp;VAR:INDEX=0"}</definedName>
    <definedName name="_1095__FDSAUDITLINK__" hidden="1">{"fdsup://directions/FAT Viewer?action=UPDATE&amp;creator=factset&amp;DYN_ARGS=TRUE&amp;DOC_NAME=FAT:FQL_AUDITING_CLIENT_TEMPLATE.FAT&amp;display_string=Audit&amp;VAR:KEY=ROLMJEFSTK&amp;VAR:QUERY=RkZfRElWX1lMRChBTk4sNC8xNS8xMCw0LzE1LzEwKQ==&amp;WINDOW=FIRST_POPUP&amp;HEIGHT=450&amp;WIDTH=450&amp;","START_MAXIMIZED=FALSE&amp;VAR:CALENDAR=US&amp;VAR:SYMBOL=LO&amp;VAR:INDEX=0"}</definedName>
    <definedName name="_1096">#REF!</definedName>
    <definedName name="_1096__FDSAUDITLINK__" localSheetId="0" hidden="1">{"fdsup://directions/FAT Viewer?action=UPDATE&amp;creator=factset&amp;DYN_ARGS=TRUE&amp;DOC_NAME=FAT:FQL_AUDITING_CLIENT_TEMPLATE.FAT&amp;display_string=Audit&amp;VAR:KEY=DOPMNILCRI&amp;VAR:QUERY=RkZfRElWX1lMRChBTk4sNC8wOC8xMCw0LzA4LzEwKQ==&amp;WINDOW=FIRST_POPUP&amp;HEIGHT=450&amp;WIDTH=450&amp;","START_MAXIMIZED=FALSE&amp;VAR:CALENDAR=US&amp;VAR:SYMBOL=LO&amp;VAR:INDEX=0"}</definedName>
    <definedName name="_1096__FDSAUDITLINK__" hidden="1">{"fdsup://directions/FAT Viewer?action=UPDATE&amp;creator=factset&amp;DYN_ARGS=TRUE&amp;DOC_NAME=FAT:FQL_AUDITING_CLIENT_TEMPLATE.FAT&amp;display_string=Audit&amp;VAR:KEY=DOPMNILCRI&amp;VAR:QUERY=RkZfRElWX1lMRChBTk4sNC8wOC8xMCw0LzA4LzEwKQ==&amp;WINDOW=FIRST_POPUP&amp;HEIGHT=450&amp;WIDTH=450&amp;","START_MAXIMIZED=FALSE&amp;VAR:CALENDAR=US&amp;VAR:SYMBOL=LO&amp;VAR:INDEX=0"}</definedName>
    <definedName name="_1097">#REF!</definedName>
    <definedName name="_1097__FDSAUDITLINK__" localSheetId="0" hidden="1">{"fdsup://directions/FAT Viewer?action=UPDATE&amp;creator=factset&amp;DYN_ARGS=TRUE&amp;DOC_NAME=FAT:FQL_AUDITING_CLIENT_TEMPLATE.FAT&amp;display_string=Audit&amp;VAR:KEY=PWHMXSNIVG&amp;VAR:QUERY=RkZfRElWX1lMRChBTk4sNC8wMS8xMCw0LzAxLzEwKQ==&amp;WINDOW=FIRST_POPUP&amp;HEIGHT=450&amp;WIDTH=450&amp;","START_MAXIMIZED=FALSE&amp;VAR:CALENDAR=US&amp;VAR:SYMBOL=LO&amp;VAR:INDEX=0"}</definedName>
    <definedName name="_1097__FDSAUDITLINK__" hidden="1">{"fdsup://directions/FAT Viewer?action=UPDATE&amp;creator=factset&amp;DYN_ARGS=TRUE&amp;DOC_NAME=FAT:FQL_AUDITING_CLIENT_TEMPLATE.FAT&amp;display_string=Audit&amp;VAR:KEY=PWHMXSNIVG&amp;VAR:QUERY=RkZfRElWX1lMRChBTk4sNC8wMS8xMCw0LzAxLzEwKQ==&amp;WINDOW=FIRST_POPUP&amp;HEIGHT=450&amp;WIDTH=450&amp;","START_MAXIMIZED=FALSE&amp;VAR:CALENDAR=US&amp;VAR:SYMBOL=LO&amp;VAR:INDEX=0"}</definedName>
    <definedName name="_1098">#REF!</definedName>
    <definedName name="_1098__FDSAUDITLINK__" localSheetId="0" hidden="1">{"fdsup://directions/FAT Viewer?action=UPDATE&amp;creator=factset&amp;DYN_ARGS=TRUE&amp;DOC_NAME=FAT:FQL_AUDITING_CLIENT_TEMPLATE.FAT&amp;display_string=Audit&amp;VAR:KEY=XELAVQTYPA&amp;VAR:QUERY=RkZfRElWX1lMRChBTk4sMy8yNS8xMCwzLzI1LzEwKQ==&amp;WINDOW=FIRST_POPUP&amp;HEIGHT=450&amp;WIDTH=450&amp;","START_MAXIMIZED=FALSE&amp;VAR:CALENDAR=US&amp;VAR:SYMBOL=LO&amp;VAR:INDEX=0"}</definedName>
    <definedName name="_1098__FDSAUDITLINK__" hidden="1">{"fdsup://directions/FAT Viewer?action=UPDATE&amp;creator=factset&amp;DYN_ARGS=TRUE&amp;DOC_NAME=FAT:FQL_AUDITING_CLIENT_TEMPLATE.FAT&amp;display_string=Audit&amp;VAR:KEY=XELAVQTYPA&amp;VAR:QUERY=RkZfRElWX1lMRChBTk4sMy8yNS8xMCwzLzI1LzEwKQ==&amp;WINDOW=FIRST_POPUP&amp;HEIGHT=450&amp;WIDTH=450&amp;","START_MAXIMIZED=FALSE&amp;VAR:CALENDAR=US&amp;VAR:SYMBOL=LO&amp;VAR:INDEX=0"}</definedName>
    <definedName name="_1099">#REF!</definedName>
    <definedName name="_1099__FDSAUDITLINK__" localSheetId="0" hidden="1">{"fdsup://directions/FAT Viewer?action=UPDATE&amp;creator=factset&amp;DYN_ARGS=TRUE&amp;DOC_NAME=FAT:FQL_AUDITING_CLIENT_TEMPLATE.FAT&amp;display_string=Audit&amp;VAR:KEY=DMNKDCBSTE&amp;VAR:QUERY=RkZfRElWX1lMRChBTk4sMy8xOC8xMCwzLzE4LzEwKQ==&amp;WINDOW=FIRST_POPUP&amp;HEIGHT=450&amp;WIDTH=450&amp;","START_MAXIMIZED=FALSE&amp;VAR:CALENDAR=US&amp;VAR:SYMBOL=LO&amp;VAR:INDEX=0"}</definedName>
    <definedName name="_1099__FDSAUDITLINK__" hidden="1">{"fdsup://directions/FAT Viewer?action=UPDATE&amp;creator=factset&amp;DYN_ARGS=TRUE&amp;DOC_NAME=FAT:FQL_AUDITING_CLIENT_TEMPLATE.FAT&amp;display_string=Audit&amp;VAR:KEY=DMNKDCBSTE&amp;VAR:QUERY=RkZfRElWX1lMRChBTk4sMy8xOC8xMCwzLzE4LzEwKQ==&amp;WINDOW=FIRST_POPUP&amp;HEIGHT=450&amp;WIDTH=450&amp;","START_MAXIMIZED=FALSE&amp;VAR:CALENDAR=US&amp;VAR:SYMBOL=LO&amp;VAR:INDEX=0"}</definedName>
    <definedName name="_109s14_" hidden="1">{#N/A,#N/A,FALSE,"UNIT";#N/A,#N/A,FALSE,"UNIT";#N/A,#N/A,FALSE,"계정"}</definedName>
    <definedName name="_10lkjdsf">#REF!</definedName>
    <definedName name="_10main_form_account_grants_list_12_j_id1022">#REF!</definedName>
    <definedName name="_10s12_" hidden="1">{#N/A,#N/A,FALSE,"UNIT";#N/A,#N/A,FALSE,"UNIT";#N/A,#N/A,FALSE,"계정"}</definedName>
    <definedName name="_10s14_" hidden="1">{#N/A,#N/A,FALSE,"UNIT";#N/A,#N/A,FALSE,"UNIT";#N/A,#N/A,FALSE,"계정"}</definedName>
    <definedName name="_10s16_" hidden="1">{#N/A,#N/A,FALSE,"UNIT";#N/A,#N/A,FALSE,"UNIT";#N/A,#N/A,FALSE,"계정"}</definedName>
    <definedName name="_10T1">#REF!</definedName>
    <definedName name="_10T2">#REF!</definedName>
    <definedName name="_10Table2_">#REF!</definedName>
    <definedName name="_11">#REF!</definedName>
    <definedName name="_11___________NOTE8_9">#REF!</definedName>
    <definedName name="_11__123Graph_ACHART_112" hidden="1">#REF!</definedName>
    <definedName name="_11__123Graph_ACHART_3">#REF!</definedName>
    <definedName name="_11__123Graph_AChart_3I">#REF!</definedName>
    <definedName name="_11__123Graph_ACONTRACT_BY_B_U">#REF!</definedName>
    <definedName name="_11__123Graph_AQRE_S_BY_CO.">#REF!</definedName>
    <definedName name="_11__123Graph_ATAX_CREDIT">#REF!</definedName>
    <definedName name="_11__123Graph_AWAGES_BY_B_U">#REF!</definedName>
    <definedName name="_11__123Graph_BCHART_3">#REF!</definedName>
    <definedName name="_11__123Graph_BQRE_S_BY_CO." hidden="1">#REF!</definedName>
    <definedName name="_11__123Graph_BSENS_COMPARISON">#REF!</definedName>
    <definedName name="_11__123Graph_BSUPPLIES_BY_B_U">#REF!</definedName>
    <definedName name="_11__123Graph_BTAX_CREDIT">#REF!</definedName>
    <definedName name="_11__123Graph_XSALES_PERIOD" hidden="1">#REF!</definedName>
    <definedName name="_11__FDSAUDITLINK__" localSheetId="0" hidden="1">{"fdsup://directions/FAT Viewer?action=UPDATE&amp;creator=factset&amp;DYN_ARGS=TRUE&amp;DOC_NAME=FAT:FQL_AUDITING_CLIENT_TEMPLATE.FAT&amp;display_string=Audit&amp;VAR:KEY=KFAXWJKZOT&amp;VAR:QUERY=Q1NGX0RJVl9ZTEQoUVRSX1IsNi8zMC8yMDA4KQ==&amp;WINDOW=FIRST_POPUP&amp;HEIGHT=450&amp;WIDTH=450&amp;STAR","T_MAXIMIZED=FALSE&amp;VAR:CALENDAR=US&amp;VAR:SYMBOL=MO&amp;VAR:INDEX=0"}</definedName>
    <definedName name="_11__FDSAUDITLINK__" hidden="1">{"fdsup://directions/FAT Viewer?action=UPDATE&amp;creator=factset&amp;DYN_ARGS=TRUE&amp;DOC_NAME=FAT:FQL_AUDITING_CLIENT_TEMPLATE.FAT&amp;display_string=Audit&amp;VAR:KEY=KFAXWJKZOT&amp;VAR:QUERY=Q1NGX0RJVl9ZTEQoUVRSX1IsNi8zMC8yMDA4KQ==&amp;WINDOW=FIRST_POPUP&amp;HEIGHT=450&amp;WIDTH=450&amp;STAR","T_MAXIMIZED=FALSE&amp;VAR:CALENDAR=US&amp;VAR:SYMBOL=MO&amp;VAR:INDEX=0"}</definedName>
    <definedName name="_11_0_0_MatInverse" hidden="1">#REF!</definedName>
    <definedName name="_11_0_0PLANJBM">#REF!</definedName>
    <definedName name="_11_0_Table2_" hidden="1">#REF!</definedName>
    <definedName name="_11_03_1999">#REF!</definedName>
    <definedName name="_11_09_1999">#REF!</definedName>
    <definedName name="_110__123Graph_XCHART_1">#REF!</definedName>
    <definedName name="_110__FDSAUDITLINK__" localSheetId="0" hidden="1">{"fdsup://directions/FAT Viewer?action=UPDATE&amp;creator=factset&amp;DYN_ARGS=TRUE&amp;DOC_NAME=FAT:FQL_AUDITING_CLIENT_TEMPLATE.FAT&amp;display_string=Audit&amp;VAR:KEY=BGJGDINSNW&amp;VAR:QUERY=RkZfRElWX1lMRChBTk4sMi8yNi8wOSwyLzI2LzA5KQ==&amp;WINDOW=FIRST_POPUP&amp;HEIGHT=450&amp;WIDTH=450&amp;","START_MAXIMIZED=FALSE&amp;VAR:CALENDAR=US&amp;VAR:SYMBOL=RAI&amp;VAR:INDEX=0"}</definedName>
    <definedName name="_110__FDSAUDITLINK__" hidden="1">{"fdsup://directions/FAT Viewer?action=UPDATE&amp;creator=factset&amp;DYN_ARGS=TRUE&amp;DOC_NAME=FAT:FQL_AUDITING_CLIENT_TEMPLATE.FAT&amp;display_string=Audit&amp;VAR:KEY=BGJGDINSNW&amp;VAR:QUERY=RkZfRElWX1lMRChBTk4sMi8yNi8wOSwyLzI2LzA5KQ==&amp;WINDOW=FIRST_POPUP&amp;HEIGHT=450&amp;WIDTH=450&amp;","START_MAXIMIZED=FALSE&amp;VAR:CALENDAR=US&amp;VAR:SYMBOL=RAI&amp;VAR:INDEX=0"}</definedName>
    <definedName name="_1100">#REF!</definedName>
    <definedName name="_1100__FDSAUDITLINK__" localSheetId="0" hidden="1">{"fdsup://directions/FAT Viewer?action=UPDATE&amp;creator=factset&amp;DYN_ARGS=TRUE&amp;DOC_NAME=FAT:FQL_AUDITING_CLIENT_TEMPLATE.FAT&amp;display_string=Audit&amp;VAR:KEY=XGXCRCFIZY&amp;VAR:QUERY=RkZfRElWX1lMRChBTk4sMy8xMS8xMCwzLzExLzEwKQ==&amp;WINDOW=FIRST_POPUP&amp;HEIGHT=450&amp;WIDTH=450&amp;","START_MAXIMIZED=FALSE&amp;VAR:CALENDAR=US&amp;VAR:SYMBOL=LO&amp;VAR:INDEX=0"}</definedName>
    <definedName name="_1100__FDSAUDITLINK__" hidden="1">{"fdsup://directions/FAT Viewer?action=UPDATE&amp;creator=factset&amp;DYN_ARGS=TRUE&amp;DOC_NAME=FAT:FQL_AUDITING_CLIENT_TEMPLATE.FAT&amp;display_string=Audit&amp;VAR:KEY=XGXCRCFIZY&amp;VAR:QUERY=RkZfRElWX1lMRChBTk4sMy8xMS8xMCwzLzExLzEwKQ==&amp;WINDOW=FIRST_POPUP&amp;HEIGHT=450&amp;WIDTH=450&amp;","START_MAXIMIZED=FALSE&amp;VAR:CALENDAR=US&amp;VAR:SYMBOL=LO&amp;VAR:INDEX=0"}</definedName>
    <definedName name="_110002A">#REF!</definedName>
    <definedName name="_1101">#REF!</definedName>
    <definedName name="_1101__FDSAUDITLINK__" localSheetId="0" hidden="1">{"fdsup://directions/FAT Viewer?action=UPDATE&amp;creator=factset&amp;DYN_ARGS=TRUE&amp;DOC_NAME=FAT:FQL_AUDITING_CLIENT_TEMPLATE.FAT&amp;display_string=Audit&amp;VAR:KEY=HADURYLGBU&amp;VAR:QUERY=RkZfRElWX1lMRChBTk4sMy8wNC8xMCwzLzA0LzEwKQ==&amp;WINDOW=FIRST_POPUP&amp;HEIGHT=450&amp;WIDTH=450&amp;","START_MAXIMIZED=FALSE&amp;VAR:CALENDAR=US&amp;VAR:SYMBOL=LO&amp;VAR:INDEX=0"}</definedName>
    <definedName name="_1101__FDSAUDITLINK__" hidden="1">{"fdsup://directions/FAT Viewer?action=UPDATE&amp;creator=factset&amp;DYN_ARGS=TRUE&amp;DOC_NAME=FAT:FQL_AUDITING_CLIENT_TEMPLATE.FAT&amp;display_string=Audit&amp;VAR:KEY=HADURYLGBU&amp;VAR:QUERY=RkZfRElWX1lMRChBTk4sMy8wNC8xMCwzLzA0LzEwKQ==&amp;WINDOW=FIRST_POPUP&amp;HEIGHT=450&amp;WIDTH=450&amp;","START_MAXIMIZED=FALSE&amp;VAR:CALENDAR=US&amp;VAR:SYMBOL=LO&amp;VAR:INDEX=0"}</definedName>
    <definedName name="_1102">#REF!</definedName>
    <definedName name="_1102__FDSAUDITLINK__" localSheetId="0" hidden="1">{"fdsup://directions/FAT Viewer?action=UPDATE&amp;creator=factset&amp;DYN_ARGS=TRUE&amp;DOC_NAME=FAT:FQL_AUDITING_CLIENT_TEMPLATE.FAT&amp;display_string=Audit&amp;VAR:KEY=FONYJETQJW&amp;VAR:QUERY=RkZfRElWX1lMRChBTk4sMi8yNS8xMCwyLzI1LzEwKQ==&amp;WINDOW=FIRST_POPUP&amp;HEIGHT=450&amp;WIDTH=450&amp;","START_MAXIMIZED=FALSE&amp;VAR:CALENDAR=US&amp;VAR:SYMBOL=LO&amp;VAR:INDEX=0"}</definedName>
    <definedName name="_1102__FDSAUDITLINK__" hidden="1">{"fdsup://directions/FAT Viewer?action=UPDATE&amp;creator=factset&amp;DYN_ARGS=TRUE&amp;DOC_NAME=FAT:FQL_AUDITING_CLIENT_TEMPLATE.FAT&amp;display_string=Audit&amp;VAR:KEY=FONYJETQJW&amp;VAR:QUERY=RkZfRElWX1lMRChBTk4sMi8yNS8xMCwyLzI1LzEwKQ==&amp;WINDOW=FIRST_POPUP&amp;HEIGHT=450&amp;WIDTH=450&amp;","START_MAXIMIZED=FALSE&amp;VAR:CALENDAR=US&amp;VAR:SYMBOL=LO&amp;VAR:INDEX=0"}</definedName>
    <definedName name="_1103">#REF!</definedName>
    <definedName name="_1103__FDSAUDITLINK__" localSheetId="0" hidden="1">{"fdsup://directions/FAT Viewer?action=UPDATE&amp;creator=factset&amp;DYN_ARGS=TRUE&amp;DOC_NAME=FAT:FQL_AUDITING_CLIENT_TEMPLATE.FAT&amp;display_string=Audit&amp;VAR:KEY=XCVAVUVYZO&amp;VAR:QUERY=RkZfRElWX1lMRChBTk4sMi8xOC8xMCwyLzE4LzEwKQ==&amp;WINDOW=FIRST_POPUP&amp;HEIGHT=450&amp;WIDTH=450&amp;","START_MAXIMIZED=FALSE&amp;VAR:CALENDAR=US&amp;VAR:SYMBOL=LO&amp;VAR:INDEX=0"}</definedName>
    <definedName name="_1103__FDSAUDITLINK__" hidden="1">{"fdsup://directions/FAT Viewer?action=UPDATE&amp;creator=factset&amp;DYN_ARGS=TRUE&amp;DOC_NAME=FAT:FQL_AUDITING_CLIENT_TEMPLATE.FAT&amp;display_string=Audit&amp;VAR:KEY=XCVAVUVYZO&amp;VAR:QUERY=RkZfRElWX1lMRChBTk4sMi8xOC8xMCwyLzE4LzEwKQ==&amp;WINDOW=FIRST_POPUP&amp;HEIGHT=450&amp;WIDTH=450&amp;","START_MAXIMIZED=FALSE&amp;VAR:CALENDAR=US&amp;VAR:SYMBOL=LO&amp;VAR:INDEX=0"}</definedName>
    <definedName name="_1104">#REF!</definedName>
    <definedName name="_1104__FDSAUDITLINK__" localSheetId="0" hidden="1">{"fdsup://directions/FAT Viewer?action=UPDATE&amp;creator=factset&amp;DYN_ARGS=TRUE&amp;DOC_NAME=FAT:FQL_AUDITING_CLIENT_TEMPLATE.FAT&amp;display_string=Audit&amp;VAR:KEY=FMVYXOTKRQ&amp;VAR:QUERY=RkZfRElWX1lMRChBTk4sMi8xMS8xMCwyLzExLzEwKQ==&amp;WINDOW=FIRST_POPUP&amp;HEIGHT=450&amp;WIDTH=450&amp;","START_MAXIMIZED=FALSE&amp;VAR:CALENDAR=US&amp;VAR:SYMBOL=LO&amp;VAR:INDEX=0"}</definedName>
    <definedName name="_1104__FDSAUDITLINK__" hidden="1">{"fdsup://directions/FAT Viewer?action=UPDATE&amp;creator=factset&amp;DYN_ARGS=TRUE&amp;DOC_NAME=FAT:FQL_AUDITING_CLIENT_TEMPLATE.FAT&amp;display_string=Audit&amp;VAR:KEY=FMVYXOTKRQ&amp;VAR:QUERY=RkZfRElWX1lMRChBTk4sMi8xMS8xMCwyLzExLzEwKQ==&amp;WINDOW=FIRST_POPUP&amp;HEIGHT=450&amp;WIDTH=450&amp;","START_MAXIMIZED=FALSE&amp;VAR:CALENDAR=US&amp;VAR:SYMBOL=LO&amp;VAR:INDEX=0"}</definedName>
    <definedName name="_1105">#REF!</definedName>
    <definedName name="_1105__FDSAUDITLINK__" localSheetId="0" hidden="1">{"fdsup://directions/FAT Viewer?action=UPDATE&amp;creator=factset&amp;DYN_ARGS=TRUE&amp;DOC_NAME=FAT:FQL_AUDITING_CLIENT_TEMPLATE.FAT&amp;display_string=Audit&amp;VAR:KEY=TQXMHARABG&amp;VAR:QUERY=RkZfRElWX1lMRChBTk4sMi8wNC8xMCwyLzA0LzEwKQ==&amp;WINDOW=FIRST_POPUP&amp;HEIGHT=450&amp;WIDTH=450&amp;","START_MAXIMIZED=FALSE&amp;VAR:CALENDAR=US&amp;VAR:SYMBOL=LO&amp;VAR:INDEX=0"}</definedName>
    <definedName name="_1105__FDSAUDITLINK__" hidden="1">{"fdsup://directions/FAT Viewer?action=UPDATE&amp;creator=factset&amp;DYN_ARGS=TRUE&amp;DOC_NAME=FAT:FQL_AUDITING_CLIENT_TEMPLATE.FAT&amp;display_string=Audit&amp;VAR:KEY=TQXMHARABG&amp;VAR:QUERY=RkZfRElWX1lMRChBTk4sMi8wNC8xMCwyLzA0LzEwKQ==&amp;WINDOW=FIRST_POPUP&amp;HEIGHT=450&amp;WIDTH=450&amp;","START_MAXIMIZED=FALSE&amp;VAR:CALENDAR=US&amp;VAR:SYMBOL=LO&amp;VAR:INDEX=0"}</definedName>
    <definedName name="_1106">#REF!</definedName>
    <definedName name="_1106__FDSAUDITLINK__" localSheetId="0" hidden="1">{"fdsup://directions/FAT Viewer?action=UPDATE&amp;creator=factset&amp;DYN_ARGS=TRUE&amp;DOC_NAME=FAT:FQL_AUDITING_CLIENT_TEMPLATE.FAT&amp;display_string=Audit&amp;VAR:KEY=JSBSXUPIHG&amp;VAR:QUERY=RkZfRElWX1lMRChBTk4sMS8yOC8xMCwxLzI4LzEwKQ==&amp;WINDOW=FIRST_POPUP&amp;HEIGHT=450&amp;WIDTH=450&amp;","START_MAXIMIZED=FALSE&amp;VAR:CALENDAR=US&amp;VAR:SYMBOL=LO&amp;VAR:INDEX=0"}</definedName>
    <definedName name="_1106__FDSAUDITLINK__" hidden="1">{"fdsup://directions/FAT Viewer?action=UPDATE&amp;creator=factset&amp;DYN_ARGS=TRUE&amp;DOC_NAME=FAT:FQL_AUDITING_CLIENT_TEMPLATE.FAT&amp;display_string=Audit&amp;VAR:KEY=JSBSXUPIHG&amp;VAR:QUERY=RkZfRElWX1lMRChBTk4sMS8yOC8xMCwxLzI4LzEwKQ==&amp;WINDOW=FIRST_POPUP&amp;HEIGHT=450&amp;WIDTH=450&amp;","START_MAXIMIZED=FALSE&amp;VAR:CALENDAR=US&amp;VAR:SYMBOL=LO&amp;VAR:INDEX=0"}</definedName>
    <definedName name="_1107">#REF!</definedName>
    <definedName name="_1107__FDSAUDITLINK__" localSheetId="0" hidden="1">{"fdsup://directions/FAT Viewer?action=UPDATE&amp;creator=factset&amp;DYN_ARGS=TRUE&amp;DOC_NAME=FAT:FQL_AUDITING_CLIENT_TEMPLATE.FAT&amp;display_string=Audit&amp;VAR:KEY=PAPORGHMBM&amp;VAR:QUERY=RkZfRElWX1lMRChBTk4sMS8yMS8xMCwxLzIxLzEwKQ==&amp;WINDOW=FIRST_POPUP&amp;HEIGHT=450&amp;WIDTH=450&amp;","START_MAXIMIZED=FALSE&amp;VAR:CALENDAR=US&amp;VAR:SYMBOL=LO&amp;VAR:INDEX=0"}</definedName>
    <definedName name="_1107__FDSAUDITLINK__" hidden="1">{"fdsup://directions/FAT Viewer?action=UPDATE&amp;creator=factset&amp;DYN_ARGS=TRUE&amp;DOC_NAME=FAT:FQL_AUDITING_CLIENT_TEMPLATE.FAT&amp;display_string=Audit&amp;VAR:KEY=PAPORGHMBM&amp;VAR:QUERY=RkZfRElWX1lMRChBTk4sMS8yMS8xMCwxLzIxLzEwKQ==&amp;WINDOW=FIRST_POPUP&amp;HEIGHT=450&amp;WIDTH=450&amp;","START_MAXIMIZED=FALSE&amp;VAR:CALENDAR=US&amp;VAR:SYMBOL=LO&amp;VAR:INDEX=0"}</definedName>
    <definedName name="_1108">#REF!</definedName>
    <definedName name="_1108__FDSAUDITLINK__" localSheetId="0" hidden="1">{"fdsup://directions/FAT Viewer?action=UPDATE&amp;creator=factset&amp;DYN_ARGS=TRUE&amp;DOC_NAME=FAT:FQL_AUDITING_CLIENT_TEMPLATE.FAT&amp;display_string=Audit&amp;VAR:KEY=RKTOJCTQDG&amp;VAR:QUERY=RkZfRElWX1lMRChBTk4sMS8xNC8xMCwxLzE0LzEwKQ==&amp;WINDOW=FIRST_POPUP&amp;HEIGHT=450&amp;WIDTH=450&amp;","START_MAXIMIZED=FALSE&amp;VAR:CALENDAR=US&amp;VAR:SYMBOL=LO&amp;VAR:INDEX=0"}</definedName>
    <definedName name="_1108__FDSAUDITLINK__" hidden="1">{"fdsup://directions/FAT Viewer?action=UPDATE&amp;creator=factset&amp;DYN_ARGS=TRUE&amp;DOC_NAME=FAT:FQL_AUDITING_CLIENT_TEMPLATE.FAT&amp;display_string=Audit&amp;VAR:KEY=RKTOJCTQDG&amp;VAR:QUERY=RkZfRElWX1lMRChBTk4sMS8xNC8xMCwxLzE0LzEwKQ==&amp;WINDOW=FIRST_POPUP&amp;HEIGHT=450&amp;WIDTH=450&amp;","START_MAXIMIZED=FALSE&amp;VAR:CALENDAR=US&amp;VAR:SYMBOL=LO&amp;VAR:INDEX=0"}</definedName>
    <definedName name="_1109">#REF!</definedName>
    <definedName name="_1109__FDSAUDITLINK__" localSheetId="0" hidden="1">{"fdsup://directions/FAT Viewer?action=UPDATE&amp;creator=factset&amp;DYN_ARGS=TRUE&amp;DOC_NAME=FAT:FQL_AUDITING_CLIENT_TEMPLATE.FAT&amp;display_string=Audit&amp;VAR:KEY=REZMJCXUBS&amp;VAR:QUERY=RkZfRElWX1lMRChBTk4sMS8wNy8xMCwxLzA3LzEwKQ==&amp;WINDOW=FIRST_POPUP&amp;HEIGHT=450&amp;WIDTH=450&amp;","START_MAXIMIZED=FALSE&amp;VAR:CALENDAR=US&amp;VAR:SYMBOL=LO&amp;VAR:INDEX=0"}</definedName>
    <definedName name="_1109__FDSAUDITLINK__" hidden="1">{"fdsup://directions/FAT Viewer?action=UPDATE&amp;creator=factset&amp;DYN_ARGS=TRUE&amp;DOC_NAME=FAT:FQL_AUDITING_CLIENT_TEMPLATE.FAT&amp;display_string=Audit&amp;VAR:KEY=REZMJCXUBS&amp;VAR:QUERY=RkZfRElWX1lMRChBTk4sMS8wNy8xMCwxLzA3LzEwKQ==&amp;WINDOW=FIRST_POPUP&amp;HEIGHT=450&amp;WIDTH=450&amp;","START_MAXIMIZED=FALSE&amp;VAR:CALENDAR=US&amp;VAR:SYMBOL=LO&amp;VAR:INDEX=0"}</definedName>
    <definedName name="_110s16_" hidden="1">{#N/A,#N/A,FALSE,"UNIT";#N/A,#N/A,FALSE,"UNIT";#N/A,#N/A,FALSE,"계정"}</definedName>
    <definedName name="_111">#REF!</definedName>
    <definedName name="_111__123Graph_ECONTRACT_BY_B_U">#REF!</definedName>
    <definedName name="_111__FDSAUDITLINK__" localSheetId="0" hidden="1">{"fdsup://directions/FAT Viewer?action=UPDATE&amp;creator=factset&amp;DYN_ARGS=TRUE&amp;DOC_NAME=FAT:FQL_AUDITING_CLIENT_TEMPLATE.FAT&amp;display_string=Audit&amp;VAR:KEY=ZEJQJADWNQ&amp;VAR:QUERY=RkZfRElWX1lMRChBTk4sMi8xOS8wOSwyLzE5LzA5KQ==&amp;WINDOW=FIRST_POPUP&amp;HEIGHT=450&amp;WIDTH=450&amp;","START_MAXIMIZED=FALSE&amp;VAR:CALENDAR=US&amp;VAR:SYMBOL=RAI&amp;VAR:INDEX=0"}</definedName>
    <definedName name="_111__FDSAUDITLINK__" hidden="1">{"fdsup://directions/FAT Viewer?action=UPDATE&amp;creator=factset&amp;DYN_ARGS=TRUE&amp;DOC_NAME=FAT:FQL_AUDITING_CLIENT_TEMPLATE.FAT&amp;display_string=Audit&amp;VAR:KEY=ZEJQJADWNQ&amp;VAR:QUERY=RkZfRElWX1lMRChBTk4sMi8xOS8wOSwyLzE5LzA5KQ==&amp;WINDOW=FIRST_POPUP&amp;HEIGHT=450&amp;WIDTH=450&amp;","START_MAXIMIZED=FALSE&amp;VAR:CALENDAR=US&amp;VAR:SYMBOL=RAI&amp;VAR:INDEX=0"}</definedName>
    <definedName name="_1110">#REF!</definedName>
    <definedName name="_1110__FDSAUDITLINK__" localSheetId="0" hidden="1">{"fdsup://directions/FAT Viewer?action=UPDATE&amp;creator=factset&amp;DYN_ARGS=TRUE&amp;DOC_NAME=FAT:FQL_AUDITING_CLIENT_TEMPLATE.FAT&amp;display_string=Audit&amp;VAR:KEY=RAZYTWFMZA&amp;VAR:QUERY=RkZfRElWX1lMRChBTk4sMTIvMzEvMDksMTIvMzEvMDkp&amp;WINDOW=FIRST_POPUP&amp;HEIGHT=450&amp;WIDTH=450&amp;","START_MAXIMIZED=FALSE&amp;VAR:CALENDAR=US&amp;VAR:SYMBOL=LO&amp;VAR:INDEX=0"}</definedName>
    <definedName name="_1110__FDSAUDITLINK__" hidden="1">{"fdsup://directions/FAT Viewer?action=UPDATE&amp;creator=factset&amp;DYN_ARGS=TRUE&amp;DOC_NAME=FAT:FQL_AUDITING_CLIENT_TEMPLATE.FAT&amp;display_string=Audit&amp;VAR:KEY=RAZYTWFMZA&amp;VAR:QUERY=RkZfRElWX1lMRChBTk4sMTIvMzEvMDksMTIvMzEvMDkp&amp;WINDOW=FIRST_POPUP&amp;HEIGHT=450&amp;WIDTH=450&amp;","START_MAXIMIZED=FALSE&amp;VAR:CALENDAR=US&amp;VAR:SYMBOL=LO&amp;VAR:INDEX=0"}</definedName>
    <definedName name="_1111">#REF!</definedName>
    <definedName name="_1111__FDSAUDITLINK__" localSheetId="0" hidden="1">{"fdsup://directions/FAT Viewer?action=UPDATE&amp;creator=factset&amp;DYN_ARGS=TRUE&amp;DOC_NAME=FAT:FQL_AUDITING_CLIENT_TEMPLATE.FAT&amp;display_string=Audit&amp;VAR:KEY=RKRMJWVGNS&amp;VAR:QUERY=RkZfRElWX1lMRChBTk4sMTIvMjQvMDksMTIvMjQvMDkp&amp;WINDOW=FIRST_POPUP&amp;HEIGHT=450&amp;WIDTH=450&amp;","START_MAXIMIZED=FALSE&amp;VAR:CALENDAR=US&amp;VAR:SYMBOL=LO&amp;VAR:INDEX=0"}</definedName>
    <definedName name="_1111__FDSAUDITLINK__" hidden="1">{"fdsup://directions/FAT Viewer?action=UPDATE&amp;creator=factset&amp;DYN_ARGS=TRUE&amp;DOC_NAME=FAT:FQL_AUDITING_CLIENT_TEMPLATE.FAT&amp;display_string=Audit&amp;VAR:KEY=RKRMJWVGNS&amp;VAR:QUERY=RkZfRElWX1lMRChBTk4sMTIvMjQvMDksMTIvMjQvMDkp&amp;WINDOW=FIRST_POPUP&amp;HEIGHT=450&amp;WIDTH=450&amp;","START_MAXIMIZED=FALSE&amp;VAR:CALENDAR=US&amp;VAR:SYMBOL=LO&amp;VAR:INDEX=0"}</definedName>
    <definedName name="_1112">#REF!</definedName>
    <definedName name="_1112__FDSAUDITLINK__" localSheetId="0" hidden="1">{"fdsup://directions/FAT Viewer?action=UPDATE&amp;creator=factset&amp;DYN_ARGS=TRUE&amp;DOC_NAME=FAT:FQL_AUDITING_CLIENT_TEMPLATE.FAT&amp;display_string=Audit&amp;VAR:KEY=BIHIFWVGZS&amp;VAR:QUERY=RkZfRElWX1lMRChBTk4sMTIvMTcvMDksMTIvMTcvMDkp&amp;WINDOW=FIRST_POPUP&amp;HEIGHT=450&amp;WIDTH=450&amp;","START_MAXIMIZED=FALSE&amp;VAR:CALENDAR=US&amp;VAR:SYMBOL=LO&amp;VAR:INDEX=0"}</definedName>
    <definedName name="_1112__FDSAUDITLINK__" hidden="1">{"fdsup://directions/FAT Viewer?action=UPDATE&amp;creator=factset&amp;DYN_ARGS=TRUE&amp;DOC_NAME=FAT:FQL_AUDITING_CLIENT_TEMPLATE.FAT&amp;display_string=Audit&amp;VAR:KEY=BIHIFWVGZS&amp;VAR:QUERY=RkZfRElWX1lMRChBTk4sMTIvMTcvMDksMTIvMTcvMDkp&amp;WINDOW=FIRST_POPUP&amp;HEIGHT=450&amp;WIDTH=450&amp;","START_MAXIMIZED=FALSE&amp;VAR:CALENDAR=US&amp;VAR:SYMBOL=LO&amp;VAR:INDEX=0"}</definedName>
    <definedName name="_1113__FDSAUDITLINK__" localSheetId="0" hidden="1">{"fdsup://directions/FAT Viewer?action=UPDATE&amp;creator=factset&amp;DYN_ARGS=TRUE&amp;DOC_NAME=FAT:FQL_AUDITING_CLIENT_TEMPLATE.FAT&amp;display_string=Audit&amp;VAR:KEY=XSVWVKZMNW&amp;VAR:QUERY=RkZfRElWX1lMRChBTk4sMTIvMTAvMDksMTIvMTAvMDkp&amp;WINDOW=FIRST_POPUP&amp;HEIGHT=450&amp;WIDTH=450&amp;","START_MAXIMIZED=FALSE&amp;VAR:CALENDAR=US&amp;VAR:SYMBOL=LO&amp;VAR:INDEX=0"}</definedName>
    <definedName name="_1113__FDSAUDITLINK__" hidden="1">{"fdsup://directions/FAT Viewer?action=UPDATE&amp;creator=factset&amp;DYN_ARGS=TRUE&amp;DOC_NAME=FAT:FQL_AUDITING_CLIENT_TEMPLATE.FAT&amp;display_string=Audit&amp;VAR:KEY=XSVWVKZMNW&amp;VAR:QUERY=RkZfRElWX1lMRChBTk4sMTIvMTAvMDksMTIvMTAvMDkp&amp;WINDOW=FIRST_POPUP&amp;HEIGHT=450&amp;WIDTH=450&amp;","START_MAXIMIZED=FALSE&amp;VAR:CALENDAR=US&amp;VAR:SYMBOL=LO&amp;VAR:INDEX=0"}</definedName>
    <definedName name="_1114">#REF!</definedName>
    <definedName name="_1114__FDSAUDITLINK__" localSheetId="0" hidden="1">{"fdsup://directions/FAT Viewer?action=UPDATE&amp;creator=factset&amp;DYN_ARGS=TRUE&amp;DOC_NAME=FAT:FQL_AUDITING_CLIENT_TEMPLATE.FAT&amp;display_string=Audit&amp;VAR:KEY=LGREBEDMJC&amp;VAR:QUERY=RkZfRElWX1lMRChBTk4sMTIvMDMvMDksMTIvMDMvMDkp&amp;WINDOW=FIRST_POPUP&amp;HEIGHT=450&amp;WIDTH=450&amp;","START_MAXIMIZED=FALSE&amp;VAR:CALENDAR=US&amp;VAR:SYMBOL=LO&amp;VAR:INDEX=0"}</definedName>
    <definedName name="_1114__FDSAUDITLINK__" hidden="1">{"fdsup://directions/FAT Viewer?action=UPDATE&amp;creator=factset&amp;DYN_ARGS=TRUE&amp;DOC_NAME=FAT:FQL_AUDITING_CLIENT_TEMPLATE.FAT&amp;display_string=Audit&amp;VAR:KEY=LGREBEDMJC&amp;VAR:QUERY=RkZfRElWX1lMRChBTk4sMTIvMDMvMDksMTIvMDMvMDkp&amp;WINDOW=FIRST_POPUP&amp;HEIGHT=450&amp;WIDTH=450&amp;","START_MAXIMIZED=FALSE&amp;VAR:CALENDAR=US&amp;VAR:SYMBOL=LO&amp;VAR:INDEX=0"}</definedName>
    <definedName name="_1115__FDSAUDITLINK__" localSheetId="0" hidden="1">{"fdsup://directions/FAT Viewer?action=UPDATE&amp;creator=factset&amp;DYN_ARGS=TRUE&amp;DOC_NAME=FAT:FQL_AUDITING_CLIENT_TEMPLATE.FAT&amp;display_string=Audit&amp;VAR:KEY=BUXMXGXIZI&amp;VAR:QUERY=RkZfRElWX1lMRChBTk4sMTEvMjUvMDksMTEvMjUvMDkp&amp;WINDOW=FIRST_POPUP&amp;HEIGHT=450&amp;WIDTH=450&amp;","START_MAXIMIZED=FALSE&amp;VAR:CALENDAR=US&amp;VAR:SYMBOL=LO&amp;VAR:INDEX=0"}</definedName>
    <definedName name="_1115__FDSAUDITLINK__" hidden="1">{"fdsup://directions/FAT Viewer?action=UPDATE&amp;creator=factset&amp;DYN_ARGS=TRUE&amp;DOC_NAME=FAT:FQL_AUDITING_CLIENT_TEMPLATE.FAT&amp;display_string=Audit&amp;VAR:KEY=BUXMXGXIZI&amp;VAR:QUERY=RkZfRElWX1lMRChBTk4sMTEvMjUvMDksMTEvMjUvMDkp&amp;WINDOW=FIRST_POPUP&amp;HEIGHT=450&amp;WIDTH=450&amp;","START_MAXIMIZED=FALSE&amp;VAR:CALENDAR=US&amp;VAR:SYMBOL=LO&amp;VAR:INDEX=0"}</definedName>
    <definedName name="_1116__FDSAUDITLINK__" localSheetId="0" hidden="1">{"fdsup://directions/FAT Viewer?action=UPDATE&amp;creator=factset&amp;DYN_ARGS=TRUE&amp;DOC_NAME=FAT:FQL_AUDITING_CLIENT_TEMPLATE.FAT&amp;display_string=Audit&amp;VAR:KEY=VCZSBUFSHO&amp;VAR:QUERY=RkZfRElWX1lMRChBTk4sMTEvMTkvMDksMTEvMTkvMDkp&amp;WINDOW=FIRST_POPUP&amp;HEIGHT=450&amp;WIDTH=450&amp;","START_MAXIMIZED=FALSE&amp;VAR:CALENDAR=US&amp;VAR:SYMBOL=LO&amp;VAR:INDEX=0"}</definedName>
    <definedName name="_1116__FDSAUDITLINK__" hidden="1">{"fdsup://directions/FAT Viewer?action=UPDATE&amp;creator=factset&amp;DYN_ARGS=TRUE&amp;DOC_NAME=FAT:FQL_AUDITING_CLIENT_TEMPLATE.FAT&amp;display_string=Audit&amp;VAR:KEY=VCZSBUFSHO&amp;VAR:QUERY=RkZfRElWX1lMRChBTk4sMTEvMTkvMDksMTEvMTkvMDkp&amp;WINDOW=FIRST_POPUP&amp;HEIGHT=450&amp;WIDTH=450&amp;","START_MAXIMIZED=FALSE&amp;VAR:CALENDAR=US&amp;VAR:SYMBOL=LO&amp;VAR:INDEX=0"}</definedName>
    <definedName name="_1117__FDSAUDITLINK__" localSheetId="0" hidden="1">{"fdsup://directions/FAT Viewer?action=UPDATE&amp;creator=factset&amp;DYN_ARGS=TRUE&amp;DOC_NAME=FAT:FQL_AUDITING_CLIENT_TEMPLATE.FAT&amp;display_string=Audit&amp;VAR:KEY=TWZMBYHCXC&amp;VAR:QUERY=RkZfRElWX1lMRChBTk4sMTEvMTIvMDksMTEvMTIvMDkp&amp;WINDOW=FIRST_POPUP&amp;HEIGHT=450&amp;WIDTH=450&amp;","START_MAXIMIZED=FALSE&amp;VAR:CALENDAR=US&amp;VAR:SYMBOL=LO&amp;VAR:INDEX=0"}</definedName>
    <definedName name="_1117__FDSAUDITLINK__" hidden="1">{"fdsup://directions/FAT Viewer?action=UPDATE&amp;creator=factset&amp;DYN_ARGS=TRUE&amp;DOC_NAME=FAT:FQL_AUDITING_CLIENT_TEMPLATE.FAT&amp;display_string=Audit&amp;VAR:KEY=TWZMBYHCXC&amp;VAR:QUERY=RkZfRElWX1lMRChBTk4sMTEvMTIvMDksMTEvMTIvMDkp&amp;WINDOW=FIRST_POPUP&amp;HEIGHT=450&amp;WIDTH=450&amp;","START_MAXIMIZED=FALSE&amp;VAR:CALENDAR=US&amp;VAR:SYMBOL=LO&amp;VAR:INDEX=0"}</definedName>
    <definedName name="_1118__FDSAUDITLINK__" localSheetId="0" hidden="1">{"fdsup://directions/FAT Viewer?action=UPDATE&amp;creator=factset&amp;DYN_ARGS=TRUE&amp;DOC_NAME=FAT:FQL_AUDITING_CLIENT_TEMPLATE.FAT&amp;display_string=Audit&amp;VAR:KEY=VKPKXYZODY&amp;VAR:QUERY=RkZfRElWX1lMRChBTk4sMTEvMDUvMDksMTEvMDUvMDkp&amp;WINDOW=FIRST_POPUP&amp;HEIGHT=450&amp;WIDTH=450&amp;","START_MAXIMIZED=FALSE&amp;VAR:CALENDAR=US&amp;VAR:SYMBOL=LO&amp;VAR:INDEX=0"}</definedName>
    <definedName name="_1118__FDSAUDITLINK__" hidden="1">{"fdsup://directions/FAT Viewer?action=UPDATE&amp;creator=factset&amp;DYN_ARGS=TRUE&amp;DOC_NAME=FAT:FQL_AUDITING_CLIENT_TEMPLATE.FAT&amp;display_string=Audit&amp;VAR:KEY=VKPKXYZODY&amp;VAR:QUERY=RkZfRElWX1lMRChBTk4sMTEvMDUvMDksMTEvMDUvMDkp&amp;WINDOW=FIRST_POPUP&amp;HEIGHT=450&amp;WIDTH=450&amp;","START_MAXIMIZED=FALSE&amp;VAR:CALENDAR=US&amp;VAR:SYMBOL=LO&amp;VAR:INDEX=0"}</definedName>
    <definedName name="_1119">#REF!</definedName>
    <definedName name="_1119__FDSAUDITLINK__" localSheetId="0" hidden="1">{"fdsup://directions/FAT Viewer?action=UPDATE&amp;creator=factset&amp;DYN_ARGS=TRUE&amp;DOC_NAME=FAT:FQL_AUDITING_CLIENT_TEMPLATE.FAT&amp;display_string=Audit&amp;VAR:KEY=POZADSVSPS&amp;VAR:QUERY=RkZfRElWX1lMRChBTk4sMTAvMjkvMDksMTAvMjkvMDkp&amp;WINDOW=FIRST_POPUP&amp;HEIGHT=450&amp;WIDTH=450&amp;","START_MAXIMIZED=FALSE&amp;VAR:CALENDAR=US&amp;VAR:SYMBOL=LO&amp;VAR:INDEX=0"}</definedName>
    <definedName name="_1119__FDSAUDITLINK__" hidden="1">{"fdsup://directions/FAT Viewer?action=UPDATE&amp;creator=factset&amp;DYN_ARGS=TRUE&amp;DOC_NAME=FAT:FQL_AUDITING_CLIENT_TEMPLATE.FAT&amp;display_string=Audit&amp;VAR:KEY=POZADSVSPS&amp;VAR:QUERY=RkZfRElWX1lMRChBTk4sMTAvMjkvMDksMTAvMjkvMDkp&amp;WINDOW=FIRST_POPUP&amp;HEIGHT=450&amp;WIDTH=450&amp;","START_MAXIMIZED=FALSE&amp;VAR:CALENDAR=US&amp;VAR:SYMBOL=LO&amp;VAR:INDEX=0"}</definedName>
    <definedName name="_111s17_" hidden="1">{#N/A,#N/A,FALSE,"UNIT";#N/A,#N/A,FALSE,"UNIT";#N/A,#N/A,FALSE,"계정"}</definedName>
    <definedName name="_112">#REF!</definedName>
    <definedName name="_112__123Graph_FSUPPLIES_BY_B_U">#REF!</definedName>
    <definedName name="_112__FDSAUDITLINK__" localSheetId="0" hidden="1">{"fdsup://directions/FAT Viewer?action=UPDATE&amp;creator=factset&amp;DYN_ARGS=TRUE&amp;DOC_NAME=FAT:FQL_AUDITING_CLIENT_TEMPLATE.FAT&amp;display_string=Audit&amp;VAR:KEY=HIPKRQBWNK&amp;VAR:QUERY=RkZfRElWX1lMRChBTk4sMi8xMi8wOSwyLzEyLzA5KQ==&amp;WINDOW=FIRST_POPUP&amp;HEIGHT=450&amp;WIDTH=450&amp;","START_MAXIMIZED=FALSE&amp;VAR:CALENDAR=US&amp;VAR:SYMBOL=RAI&amp;VAR:INDEX=0"}</definedName>
    <definedName name="_112__FDSAUDITLINK__" hidden="1">{"fdsup://directions/FAT Viewer?action=UPDATE&amp;creator=factset&amp;DYN_ARGS=TRUE&amp;DOC_NAME=FAT:FQL_AUDITING_CLIENT_TEMPLATE.FAT&amp;display_string=Audit&amp;VAR:KEY=HIPKRQBWNK&amp;VAR:QUERY=RkZfRElWX1lMRChBTk4sMi8xMi8wOSwyLzEyLzA5KQ==&amp;WINDOW=FIRST_POPUP&amp;HEIGHT=450&amp;WIDTH=450&amp;","START_MAXIMIZED=FALSE&amp;VAR:CALENDAR=US&amp;VAR:SYMBOL=RAI&amp;VAR:INDEX=0"}</definedName>
    <definedName name="_1120__FDSAUDITLINK__" localSheetId="0" hidden="1">{"fdsup://directions/FAT Viewer?action=UPDATE&amp;creator=factset&amp;DYN_ARGS=TRUE&amp;DOC_NAME=FAT:FQL_AUDITING_CLIENT_TEMPLATE.FAT&amp;display_string=Audit&amp;VAR:KEY=XYDMLOBMJM&amp;VAR:QUERY=RkZfRElWX1lMRChBTk4sMTAvMjIvMDksMTAvMjIvMDkp&amp;WINDOW=FIRST_POPUP&amp;HEIGHT=450&amp;WIDTH=450&amp;","START_MAXIMIZED=FALSE&amp;VAR:CALENDAR=US&amp;VAR:SYMBOL=LO&amp;VAR:INDEX=0"}</definedName>
    <definedName name="_1120__FDSAUDITLINK__" hidden="1">{"fdsup://directions/FAT Viewer?action=UPDATE&amp;creator=factset&amp;DYN_ARGS=TRUE&amp;DOC_NAME=FAT:FQL_AUDITING_CLIENT_TEMPLATE.FAT&amp;display_string=Audit&amp;VAR:KEY=XYDMLOBMJM&amp;VAR:QUERY=RkZfRElWX1lMRChBTk4sMTAvMjIvMDksMTAvMjIvMDkp&amp;WINDOW=FIRST_POPUP&amp;HEIGHT=450&amp;WIDTH=450&amp;","START_MAXIMIZED=FALSE&amp;VAR:CALENDAR=US&amp;VAR:SYMBOL=LO&amp;VAR:INDEX=0"}</definedName>
    <definedName name="_1121__FDSAUDITLINK__" localSheetId="0" hidden="1">{"fdsup://directions/FAT Viewer?action=UPDATE&amp;creator=factset&amp;DYN_ARGS=TRUE&amp;DOC_NAME=FAT:FQL_AUDITING_CLIENT_TEMPLATE.FAT&amp;display_string=Audit&amp;VAR:KEY=ZIVMFYRGHQ&amp;VAR:QUERY=RkZfRElWX1lMRChBTk4sMTAvMTUvMDksMTAvMTUvMDkp&amp;WINDOW=FIRST_POPUP&amp;HEIGHT=450&amp;WIDTH=450&amp;","START_MAXIMIZED=FALSE&amp;VAR:CALENDAR=US&amp;VAR:SYMBOL=LO&amp;VAR:INDEX=0"}</definedName>
    <definedName name="_1121__FDSAUDITLINK__" hidden="1">{"fdsup://directions/FAT Viewer?action=UPDATE&amp;creator=factset&amp;DYN_ARGS=TRUE&amp;DOC_NAME=FAT:FQL_AUDITING_CLIENT_TEMPLATE.FAT&amp;display_string=Audit&amp;VAR:KEY=ZIVMFYRGHQ&amp;VAR:QUERY=RkZfRElWX1lMRChBTk4sMTAvMTUvMDksMTAvMTUvMDkp&amp;WINDOW=FIRST_POPUP&amp;HEIGHT=450&amp;WIDTH=450&amp;","START_MAXIMIZED=FALSE&amp;VAR:CALENDAR=US&amp;VAR:SYMBOL=LO&amp;VAR:INDEX=0"}</definedName>
    <definedName name="_1122__FDSAUDITLINK__" localSheetId="0" hidden="1">{"fdsup://directions/FAT Viewer?action=UPDATE&amp;creator=factset&amp;DYN_ARGS=TRUE&amp;DOC_NAME=FAT:FQL_AUDITING_CLIENT_TEMPLATE.FAT&amp;display_string=Audit&amp;VAR:KEY=VWHELWHWVY&amp;VAR:QUERY=RkZfRElWX1lMRChBTk4sMTAvMDgvMDksMTAvMDgvMDkp&amp;WINDOW=FIRST_POPUP&amp;HEIGHT=450&amp;WIDTH=450&amp;","START_MAXIMIZED=FALSE&amp;VAR:CALENDAR=US&amp;VAR:SYMBOL=LO&amp;VAR:INDEX=0"}</definedName>
    <definedName name="_1122__FDSAUDITLINK__" hidden="1">{"fdsup://directions/FAT Viewer?action=UPDATE&amp;creator=factset&amp;DYN_ARGS=TRUE&amp;DOC_NAME=FAT:FQL_AUDITING_CLIENT_TEMPLATE.FAT&amp;display_string=Audit&amp;VAR:KEY=VWHELWHWVY&amp;VAR:QUERY=RkZfRElWX1lMRChBTk4sMTAvMDgvMDksMTAvMDgvMDkp&amp;WINDOW=FIRST_POPUP&amp;HEIGHT=450&amp;WIDTH=450&amp;","START_MAXIMIZED=FALSE&amp;VAR:CALENDAR=US&amp;VAR:SYMBOL=LO&amp;VAR:INDEX=0"}</definedName>
    <definedName name="_1123__FDSAUDITLINK__" localSheetId="0" hidden="1">{"fdsup://directions/FAT Viewer?action=UPDATE&amp;creator=factset&amp;DYN_ARGS=TRUE&amp;DOC_NAME=FAT:FQL_AUDITING_CLIENT_TEMPLATE.FAT&amp;display_string=Audit&amp;VAR:KEY=LYBQHYHMVQ&amp;VAR:QUERY=RkZfRElWX1lMRChBTk4sMTAvMDEvMDksMTAvMDEvMDkp&amp;WINDOW=FIRST_POPUP&amp;HEIGHT=450&amp;WIDTH=450&amp;","START_MAXIMIZED=FALSE&amp;VAR:CALENDAR=US&amp;VAR:SYMBOL=LO&amp;VAR:INDEX=0"}</definedName>
    <definedName name="_1123__FDSAUDITLINK__" hidden="1">{"fdsup://directions/FAT Viewer?action=UPDATE&amp;creator=factset&amp;DYN_ARGS=TRUE&amp;DOC_NAME=FAT:FQL_AUDITING_CLIENT_TEMPLATE.FAT&amp;display_string=Audit&amp;VAR:KEY=LYBQHYHMVQ&amp;VAR:QUERY=RkZfRElWX1lMRChBTk4sMTAvMDEvMDksMTAvMDEvMDkp&amp;WINDOW=FIRST_POPUP&amp;HEIGHT=450&amp;WIDTH=450&amp;","START_MAXIMIZED=FALSE&amp;VAR:CALENDAR=US&amp;VAR:SYMBOL=LO&amp;VAR:INDEX=0"}</definedName>
    <definedName name="_1124__FDSAUDITLINK__" localSheetId="0" hidden="1">{"fdsup://directions/FAT Viewer?action=UPDATE&amp;creator=factset&amp;DYN_ARGS=TRUE&amp;DOC_NAME=FAT:FQL_AUDITING_CLIENT_TEMPLATE.FAT&amp;display_string=Audit&amp;VAR:KEY=BKVKXQTIZS&amp;VAR:QUERY=RkZfRElWX1lMRChBTk4sOS8yNC8wOSw5LzI0LzA5KQ==&amp;WINDOW=FIRST_POPUP&amp;HEIGHT=450&amp;WIDTH=450&amp;","START_MAXIMIZED=FALSE&amp;VAR:CALENDAR=US&amp;VAR:SYMBOL=LO&amp;VAR:INDEX=0"}</definedName>
    <definedName name="_1124__FDSAUDITLINK__" hidden="1">{"fdsup://directions/FAT Viewer?action=UPDATE&amp;creator=factset&amp;DYN_ARGS=TRUE&amp;DOC_NAME=FAT:FQL_AUDITING_CLIENT_TEMPLATE.FAT&amp;display_string=Audit&amp;VAR:KEY=BKVKXQTIZS&amp;VAR:QUERY=RkZfRElWX1lMRChBTk4sOS8yNC8wOSw5LzI0LzA5KQ==&amp;WINDOW=FIRST_POPUP&amp;HEIGHT=450&amp;WIDTH=450&amp;","START_MAXIMIZED=FALSE&amp;VAR:CALENDAR=US&amp;VAR:SYMBOL=LO&amp;VAR:INDEX=0"}</definedName>
    <definedName name="_1125__FDSAUDITLINK__" localSheetId="0" hidden="1">{"fdsup://directions/FAT Viewer?action=UPDATE&amp;creator=factset&amp;DYN_ARGS=TRUE&amp;DOC_NAME=FAT:FQL_AUDITING_CLIENT_TEMPLATE.FAT&amp;display_string=Audit&amp;VAR:KEY=XGLYNSFMNM&amp;VAR:QUERY=RkZfRElWX1lMRChBTk4sOS8xNy8wOSw5LzE3LzA5KQ==&amp;WINDOW=FIRST_POPUP&amp;HEIGHT=450&amp;WIDTH=450&amp;","START_MAXIMIZED=FALSE&amp;VAR:CALENDAR=US&amp;VAR:SYMBOL=LO&amp;VAR:INDEX=0"}</definedName>
    <definedName name="_1125__FDSAUDITLINK__" hidden="1">{"fdsup://directions/FAT Viewer?action=UPDATE&amp;creator=factset&amp;DYN_ARGS=TRUE&amp;DOC_NAME=FAT:FQL_AUDITING_CLIENT_TEMPLATE.FAT&amp;display_string=Audit&amp;VAR:KEY=XGLYNSFMNM&amp;VAR:QUERY=RkZfRElWX1lMRChBTk4sOS8xNy8wOSw5LzE3LzA5KQ==&amp;WINDOW=FIRST_POPUP&amp;HEIGHT=450&amp;WIDTH=450&amp;","START_MAXIMIZED=FALSE&amp;VAR:CALENDAR=US&amp;VAR:SYMBOL=LO&amp;VAR:INDEX=0"}</definedName>
    <definedName name="_1126__FDSAUDITLINK__" localSheetId="0" hidden="1">{"fdsup://directions/FAT Viewer?action=UPDATE&amp;creator=factset&amp;DYN_ARGS=TRUE&amp;DOC_NAME=FAT:FQL_AUDITING_CLIENT_TEMPLATE.FAT&amp;display_string=Audit&amp;VAR:KEY=XEDKXSLMBO&amp;VAR:QUERY=RkZfRElWX1lMRChBTk4sOS8xMC8wOSw5LzEwLzA5KQ==&amp;WINDOW=FIRST_POPUP&amp;HEIGHT=450&amp;WIDTH=450&amp;","START_MAXIMIZED=FALSE&amp;VAR:CALENDAR=US&amp;VAR:SYMBOL=LO&amp;VAR:INDEX=0"}</definedName>
    <definedName name="_1126__FDSAUDITLINK__" hidden="1">{"fdsup://directions/FAT Viewer?action=UPDATE&amp;creator=factset&amp;DYN_ARGS=TRUE&amp;DOC_NAME=FAT:FQL_AUDITING_CLIENT_TEMPLATE.FAT&amp;display_string=Audit&amp;VAR:KEY=XEDKXSLMBO&amp;VAR:QUERY=RkZfRElWX1lMRChBTk4sOS8xMC8wOSw5LzEwLzA5KQ==&amp;WINDOW=FIRST_POPUP&amp;HEIGHT=450&amp;WIDTH=450&amp;","START_MAXIMIZED=FALSE&amp;VAR:CALENDAR=US&amp;VAR:SYMBOL=LO&amp;VAR:INDEX=0"}</definedName>
    <definedName name="_1127">#REF!</definedName>
    <definedName name="_1127__FDSAUDITLINK__" localSheetId="0" hidden="1">{"fdsup://directions/FAT Viewer?action=UPDATE&amp;creator=factset&amp;DYN_ARGS=TRUE&amp;DOC_NAME=FAT:FQL_AUDITING_CLIENT_TEMPLATE.FAT&amp;display_string=Audit&amp;VAR:KEY=BEXEHKDCFQ&amp;VAR:QUERY=RkZfRElWX1lMRChBTk4sOS8wMy8wOSw5LzAzLzA5KQ==&amp;WINDOW=FIRST_POPUP&amp;HEIGHT=450&amp;WIDTH=450&amp;","START_MAXIMIZED=FALSE&amp;VAR:CALENDAR=US&amp;VAR:SYMBOL=LO&amp;VAR:INDEX=0"}</definedName>
    <definedName name="_1127__FDSAUDITLINK__" hidden="1">{"fdsup://directions/FAT Viewer?action=UPDATE&amp;creator=factset&amp;DYN_ARGS=TRUE&amp;DOC_NAME=FAT:FQL_AUDITING_CLIENT_TEMPLATE.FAT&amp;display_string=Audit&amp;VAR:KEY=BEXEHKDCFQ&amp;VAR:QUERY=RkZfRElWX1lMRChBTk4sOS8wMy8wOSw5LzAzLzA5KQ==&amp;WINDOW=FIRST_POPUP&amp;HEIGHT=450&amp;WIDTH=450&amp;","START_MAXIMIZED=FALSE&amp;VAR:CALENDAR=US&amp;VAR:SYMBOL=LO&amp;VAR:INDEX=0"}</definedName>
    <definedName name="_1128__FDSAUDITLINK__" localSheetId="0" hidden="1">{"fdsup://directions/FAT Viewer?action=UPDATE&amp;creator=factset&amp;DYN_ARGS=TRUE&amp;DOC_NAME=FAT:FQL_AUDITING_CLIENT_TEMPLATE.FAT&amp;display_string=Audit&amp;VAR:KEY=PMXQFSLYTW&amp;VAR:QUERY=RkZfRElWX1lMRChBTk4sOC8yNy8wOSw4LzI3LzA5KQ==&amp;WINDOW=FIRST_POPUP&amp;HEIGHT=450&amp;WIDTH=450&amp;","START_MAXIMIZED=FALSE&amp;VAR:CALENDAR=US&amp;VAR:SYMBOL=LO&amp;VAR:INDEX=0"}</definedName>
    <definedName name="_1128__FDSAUDITLINK__" hidden="1">{"fdsup://directions/FAT Viewer?action=UPDATE&amp;creator=factset&amp;DYN_ARGS=TRUE&amp;DOC_NAME=FAT:FQL_AUDITING_CLIENT_TEMPLATE.FAT&amp;display_string=Audit&amp;VAR:KEY=PMXQFSLYTW&amp;VAR:QUERY=RkZfRElWX1lMRChBTk4sOC8yNy8wOSw4LzI3LzA5KQ==&amp;WINDOW=FIRST_POPUP&amp;HEIGHT=450&amp;WIDTH=450&amp;","START_MAXIMIZED=FALSE&amp;VAR:CALENDAR=US&amp;VAR:SYMBOL=LO&amp;VAR:INDEX=0"}</definedName>
    <definedName name="_1129__FDSAUDITLINK__" localSheetId="0" hidden="1">{"fdsup://directions/FAT Viewer?action=UPDATE&amp;creator=factset&amp;DYN_ARGS=TRUE&amp;DOC_NAME=FAT:FQL_AUDITING_CLIENT_TEMPLATE.FAT&amp;display_string=Audit&amp;VAR:KEY=JCHMLIHKPA&amp;VAR:QUERY=RkZfRElWX1lMRChBTk4sOC8yMC8wOSw4LzIwLzA5KQ==&amp;WINDOW=FIRST_POPUP&amp;HEIGHT=450&amp;WIDTH=450&amp;","START_MAXIMIZED=FALSE&amp;VAR:CALENDAR=US&amp;VAR:SYMBOL=LO&amp;VAR:INDEX=0"}</definedName>
    <definedName name="_1129__FDSAUDITLINK__" hidden="1">{"fdsup://directions/FAT Viewer?action=UPDATE&amp;creator=factset&amp;DYN_ARGS=TRUE&amp;DOC_NAME=FAT:FQL_AUDITING_CLIENT_TEMPLATE.FAT&amp;display_string=Audit&amp;VAR:KEY=JCHMLIHKPA&amp;VAR:QUERY=RkZfRElWX1lMRChBTk4sOC8yMC8wOSw4LzIwLzA5KQ==&amp;WINDOW=FIRST_POPUP&amp;HEIGHT=450&amp;WIDTH=450&amp;","START_MAXIMIZED=FALSE&amp;VAR:CALENDAR=US&amp;VAR:SYMBOL=LO&amp;VAR:INDEX=0"}</definedName>
    <definedName name="_112s2_" hidden="1">{#N/A,#N/A,FALSE,"UNIT";#N/A,#N/A,FALSE,"UNIT";#N/A,#N/A,FALSE,"계정"}</definedName>
    <definedName name="_113">#REF!</definedName>
    <definedName name="_113__FDSAUDITLINK__" localSheetId="0" hidden="1">{"fdsup://directions/FAT Viewer?action=UPDATE&amp;creator=factset&amp;DYN_ARGS=TRUE&amp;DOC_NAME=FAT:FQL_AUDITING_CLIENT_TEMPLATE.FAT&amp;display_string=Audit&amp;VAR:KEY=PEJQVMNKXI&amp;VAR:QUERY=RkZfRElWX1lMRChBTk4sMi8wNS8wOSwyLzA1LzA5KQ==&amp;WINDOW=FIRST_POPUP&amp;HEIGHT=450&amp;WIDTH=450&amp;","START_MAXIMIZED=FALSE&amp;VAR:CALENDAR=US&amp;VAR:SYMBOL=RAI&amp;VAR:INDEX=0"}</definedName>
    <definedName name="_113__FDSAUDITLINK__" hidden="1">{"fdsup://directions/FAT Viewer?action=UPDATE&amp;creator=factset&amp;DYN_ARGS=TRUE&amp;DOC_NAME=FAT:FQL_AUDITING_CLIENT_TEMPLATE.FAT&amp;display_string=Audit&amp;VAR:KEY=PEJQVMNKXI&amp;VAR:QUERY=RkZfRElWX1lMRChBTk4sMi8wNS8wOSwyLzA1LzA5KQ==&amp;WINDOW=FIRST_POPUP&amp;HEIGHT=450&amp;WIDTH=450&amp;","START_MAXIMIZED=FALSE&amp;VAR:CALENDAR=US&amp;VAR:SYMBOL=RAI&amp;VAR:INDEX=0"}</definedName>
    <definedName name="_1130__FDSAUDITLINK__" localSheetId="0" hidden="1">{"fdsup://directions/FAT Viewer?action=UPDATE&amp;creator=factset&amp;DYN_ARGS=TRUE&amp;DOC_NAME=FAT:FQL_AUDITING_CLIENT_TEMPLATE.FAT&amp;display_string=Audit&amp;VAR:KEY=NYRKBCJCLM&amp;VAR:QUERY=RkZfRElWX1lMRChBTk4sOC8xMy8wOSw4LzEzLzA5KQ==&amp;WINDOW=FIRST_POPUP&amp;HEIGHT=450&amp;WIDTH=450&amp;","START_MAXIMIZED=FALSE&amp;VAR:CALENDAR=US&amp;VAR:SYMBOL=LO&amp;VAR:INDEX=0"}</definedName>
    <definedName name="_1130__FDSAUDITLINK__" hidden="1">{"fdsup://directions/FAT Viewer?action=UPDATE&amp;creator=factset&amp;DYN_ARGS=TRUE&amp;DOC_NAME=FAT:FQL_AUDITING_CLIENT_TEMPLATE.FAT&amp;display_string=Audit&amp;VAR:KEY=NYRKBCJCLM&amp;VAR:QUERY=RkZfRElWX1lMRChBTk4sOC8xMy8wOSw4LzEzLzA5KQ==&amp;WINDOW=FIRST_POPUP&amp;HEIGHT=450&amp;WIDTH=450&amp;","START_MAXIMIZED=FALSE&amp;VAR:CALENDAR=US&amp;VAR:SYMBOL=LO&amp;VAR:INDEX=0"}</definedName>
    <definedName name="_1131">#REF!</definedName>
    <definedName name="_1131__FDSAUDITLINK__" localSheetId="0" hidden="1">{"fdsup://directions/FAT Viewer?action=UPDATE&amp;creator=factset&amp;DYN_ARGS=TRUE&amp;DOC_NAME=FAT:FQL_AUDITING_CLIENT_TEMPLATE.FAT&amp;display_string=Audit&amp;VAR:KEY=RWPKJOTOTM&amp;VAR:QUERY=RkZfRElWX1lMRChBTk4sOC8wNi8wOSw4LzA2LzA5KQ==&amp;WINDOW=FIRST_POPUP&amp;HEIGHT=450&amp;WIDTH=450&amp;","START_MAXIMIZED=FALSE&amp;VAR:CALENDAR=US&amp;VAR:SYMBOL=LO&amp;VAR:INDEX=0"}</definedName>
    <definedName name="_1131__FDSAUDITLINK__" hidden="1">{"fdsup://directions/FAT Viewer?action=UPDATE&amp;creator=factset&amp;DYN_ARGS=TRUE&amp;DOC_NAME=FAT:FQL_AUDITING_CLIENT_TEMPLATE.FAT&amp;display_string=Audit&amp;VAR:KEY=RWPKJOTOTM&amp;VAR:QUERY=RkZfRElWX1lMRChBTk4sOC8wNi8wOSw4LzA2LzA5KQ==&amp;WINDOW=FIRST_POPUP&amp;HEIGHT=450&amp;WIDTH=450&amp;","START_MAXIMIZED=FALSE&amp;VAR:CALENDAR=US&amp;VAR:SYMBOL=LO&amp;VAR:INDEX=0"}</definedName>
    <definedName name="_1132__FDSAUDITLINK__" localSheetId="0" hidden="1">{"fdsup://directions/FAT Viewer?action=UPDATE&amp;creator=factset&amp;DYN_ARGS=TRUE&amp;DOC_NAME=FAT:FQL_AUDITING_CLIENT_TEMPLATE.FAT&amp;display_string=Audit&amp;VAR:KEY=FUVYFSXWHG&amp;VAR:QUERY=RkZfRElWX1lMRChBTk4sNy8zMC8wOSw3LzMwLzA5KQ==&amp;WINDOW=FIRST_POPUP&amp;HEIGHT=450&amp;WIDTH=450&amp;","START_MAXIMIZED=FALSE&amp;VAR:CALENDAR=US&amp;VAR:SYMBOL=LO&amp;VAR:INDEX=0"}</definedName>
    <definedName name="_1132__FDSAUDITLINK__" hidden="1">{"fdsup://directions/FAT Viewer?action=UPDATE&amp;creator=factset&amp;DYN_ARGS=TRUE&amp;DOC_NAME=FAT:FQL_AUDITING_CLIENT_TEMPLATE.FAT&amp;display_string=Audit&amp;VAR:KEY=FUVYFSXWHG&amp;VAR:QUERY=RkZfRElWX1lMRChBTk4sNy8zMC8wOSw3LzMwLzA5KQ==&amp;WINDOW=FIRST_POPUP&amp;HEIGHT=450&amp;WIDTH=450&amp;","START_MAXIMIZED=FALSE&amp;VAR:CALENDAR=US&amp;VAR:SYMBOL=LO&amp;VAR:INDEX=0"}</definedName>
    <definedName name="_1133__FDSAUDITLINK__" localSheetId="0" hidden="1">{"fdsup://directions/FAT Viewer?action=UPDATE&amp;creator=factset&amp;DYN_ARGS=TRUE&amp;DOC_NAME=FAT:FQL_AUDITING_CLIENT_TEMPLATE.FAT&amp;display_string=Audit&amp;VAR:KEY=JGLCFMDWVW&amp;VAR:QUERY=RkZfRElWX1lMRChBTk4sNy8yMy8wOSw3LzIzLzA5KQ==&amp;WINDOW=FIRST_POPUP&amp;HEIGHT=450&amp;WIDTH=450&amp;","START_MAXIMIZED=FALSE&amp;VAR:CALENDAR=US&amp;VAR:SYMBOL=LO&amp;VAR:INDEX=0"}</definedName>
    <definedName name="_1133__FDSAUDITLINK__" hidden="1">{"fdsup://directions/FAT Viewer?action=UPDATE&amp;creator=factset&amp;DYN_ARGS=TRUE&amp;DOC_NAME=FAT:FQL_AUDITING_CLIENT_TEMPLATE.FAT&amp;display_string=Audit&amp;VAR:KEY=JGLCFMDWVW&amp;VAR:QUERY=RkZfRElWX1lMRChBTk4sNy8yMy8wOSw3LzIzLzA5KQ==&amp;WINDOW=FIRST_POPUP&amp;HEIGHT=450&amp;WIDTH=450&amp;","START_MAXIMIZED=FALSE&amp;VAR:CALENDAR=US&amp;VAR:SYMBOL=LO&amp;VAR:INDEX=0"}</definedName>
    <definedName name="_1134__FDSAUDITLINK__" localSheetId="0" hidden="1">{"fdsup://directions/FAT Viewer?action=UPDATE&amp;creator=factset&amp;DYN_ARGS=TRUE&amp;DOC_NAME=FAT:FQL_AUDITING_CLIENT_TEMPLATE.FAT&amp;display_string=Audit&amp;VAR:KEY=XCJGFCDOLS&amp;VAR:QUERY=RkZfRElWX1lMRChBTk4sNy8xNi8wOSw3LzE2LzA5KQ==&amp;WINDOW=FIRST_POPUP&amp;HEIGHT=450&amp;WIDTH=450&amp;","START_MAXIMIZED=FALSE&amp;VAR:CALENDAR=US&amp;VAR:SYMBOL=LO&amp;VAR:INDEX=0"}</definedName>
    <definedName name="_1134__FDSAUDITLINK__" hidden="1">{"fdsup://directions/FAT Viewer?action=UPDATE&amp;creator=factset&amp;DYN_ARGS=TRUE&amp;DOC_NAME=FAT:FQL_AUDITING_CLIENT_TEMPLATE.FAT&amp;display_string=Audit&amp;VAR:KEY=XCJGFCDOLS&amp;VAR:QUERY=RkZfRElWX1lMRChBTk4sNy8xNi8wOSw3LzE2LzA5KQ==&amp;WINDOW=FIRST_POPUP&amp;HEIGHT=450&amp;WIDTH=450&amp;","START_MAXIMIZED=FALSE&amp;VAR:CALENDAR=US&amp;VAR:SYMBOL=LO&amp;VAR:INDEX=0"}</definedName>
    <definedName name="_1135__FDSAUDITLINK__" localSheetId="0" hidden="1">{"fdsup://directions/FAT Viewer?action=UPDATE&amp;creator=factset&amp;DYN_ARGS=TRUE&amp;DOC_NAME=FAT:FQL_AUDITING_CLIENT_TEMPLATE.FAT&amp;display_string=Audit&amp;VAR:KEY=TEJOPYNKXC&amp;VAR:QUERY=RkZfRElWX1lMRChBTk4sNy8wOS8wOSw3LzA5LzA5KQ==&amp;WINDOW=FIRST_POPUP&amp;HEIGHT=450&amp;WIDTH=450&amp;","START_MAXIMIZED=FALSE&amp;VAR:CALENDAR=US&amp;VAR:SYMBOL=LO&amp;VAR:INDEX=0"}</definedName>
    <definedName name="_1135__FDSAUDITLINK__" hidden="1">{"fdsup://directions/FAT Viewer?action=UPDATE&amp;creator=factset&amp;DYN_ARGS=TRUE&amp;DOC_NAME=FAT:FQL_AUDITING_CLIENT_TEMPLATE.FAT&amp;display_string=Audit&amp;VAR:KEY=TEJOPYNKXC&amp;VAR:QUERY=RkZfRElWX1lMRChBTk4sNy8wOS8wOSw3LzA5LzA5KQ==&amp;WINDOW=FIRST_POPUP&amp;HEIGHT=450&amp;WIDTH=450&amp;","START_MAXIMIZED=FALSE&amp;VAR:CALENDAR=US&amp;VAR:SYMBOL=LO&amp;VAR:INDEX=0"}</definedName>
    <definedName name="_1136">#REF!</definedName>
    <definedName name="_1136__FDSAUDITLINK__" localSheetId="0" hidden="1">{"fdsup://directions/FAT Viewer?action=UPDATE&amp;creator=factset&amp;DYN_ARGS=TRUE&amp;DOC_NAME=FAT:FQL_AUDITING_CLIENT_TEMPLATE.FAT&amp;display_string=Audit&amp;VAR:KEY=VUBYZYLUNS&amp;VAR:QUERY=RkZfRElWX1lMRChBTk4sNy8wMi8wOSw3LzAyLzA5KQ==&amp;WINDOW=FIRST_POPUP&amp;HEIGHT=450&amp;WIDTH=450&amp;","START_MAXIMIZED=FALSE&amp;VAR:CALENDAR=US&amp;VAR:SYMBOL=LO&amp;VAR:INDEX=0"}</definedName>
    <definedName name="_1136__FDSAUDITLINK__" hidden="1">{"fdsup://directions/FAT Viewer?action=UPDATE&amp;creator=factset&amp;DYN_ARGS=TRUE&amp;DOC_NAME=FAT:FQL_AUDITING_CLIENT_TEMPLATE.FAT&amp;display_string=Audit&amp;VAR:KEY=VUBYZYLUNS&amp;VAR:QUERY=RkZfRElWX1lMRChBTk4sNy8wMi8wOSw3LzAyLzA5KQ==&amp;WINDOW=FIRST_POPUP&amp;HEIGHT=450&amp;WIDTH=450&amp;","START_MAXIMIZED=FALSE&amp;VAR:CALENDAR=US&amp;VAR:SYMBOL=LO&amp;VAR:INDEX=0"}</definedName>
    <definedName name="_1137">#REF!</definedName>
    <definedName name="_1137__FDSAUDITLINK__" localSheetId="0" hidden="1">{"fdsup://directions/FAT Viewer?action=UPDATE&amp;creator=factset&amp;DYN_ARGS=TRUE&amp;DOC_NAME=FAT:FQL_AUDITING_CLIENT_TEMPLATE.FAT&amp;display_string=Audit&amp;VAR:KEY=TAZQJGJSVG&amp;VAR:QUERY=RkZfRElWX1lMRChBTk4sNi8yNS8wOSw2LzI1LzA5KQ==&amp;WINDOW=FIRST_POPUP&amp;HEIGHT=450&amp;WIDTH=450&amp;","START_MAXIMIZED=FALSE&amp;VAR:CALENDAR=US&amp;VAR:SYMBOL=LO&amp;VAR:INDEX=0"}</definedName>
    <definedName name="_1137__FDSAUDITLINK__" hidden="1">{"fdsup://directions/FAT Viewer?action=UPDATE&amp;creator=factset&amp;DYN_ARGS=TRUE&amp;DOC_NAME=FAT:FQL_AUDITING_CLIENT_TEMPLATE.FAT&amp;display_string=Audit&amp;VAR:KEY=TAZQJGJSVG&amp;VAR:QUERY=RkZfRElWX1lMRChBTk4sNi8yNS8wOSw2LzI1LzA5KQ==&amp;WINDOW=FIRST_POPUP&amp;HEIGHT=450&amp;WIDTH=450&amp;","START_MAXIMIZED=FALSE&amp;VAR:CALENDAR=US&amp;VAR:SYMBOL=LO&amp;VAR:INDEX=0"}</definedName>
    <definedName name="_1138">#REF!</definedName>
    <definedName name="_1138__FDSAUDITLINK__" localSheetId="0" hidden="1">{"fdsup://directions/FAT Viewer?action=UPDATE&amp;creator=factset&amp;DYN_ARGS=TRUE&amp;DOC_NAME=FAT:FQL_AUDITING_CLIENT_TEMPLATE.FAT&amp;display_string=Audit&amp;VAR:KEY=ZARYRSVSFI&amp;VAR:QUERY=RkZfRElWX1lMRChBTk4sNi8xOC8wOSw2LzE4LzA5KQ==&amp;WINDOW=FIRST_POPUP&amp;HEIGHT=450&amp;WIDTH=450&amp;","START_MAXIMIZED=FALSE&amp;VAR:CALENDAR=US&amp;VAR:SYMBOL=LO&amp;VAR:INDEX=0"}</definedName>
    <definedName name="_1138__FDSAUDITLINK__" hidden="1">{"fdsup://directions/FAT Viewer?action=UPDATE&amp;creator=factset&amp;DYN_ARGS=TRUE&amp;DOC_NAME=FAT:FQL_AUDITING_CLIENT_TEMPLATE.FAT&amp;display_string=Audit&amp;VAR:KEY=ZARYRSVSFI&amp;VAR:QUERY=RkZfRElWX1lMRChBTk4sNi8xOC8wOSw2LzE4LzA5KQ==&amp;WINDOW=FIRST_POPUP&amp;HEIGHT=450&amp;WIDTH=450&amp;","START_MAXIMIZED=FALSE&amp;VAR:CALENDAR=US&amp;VAR:SYMBOL=LO&amp;VAR:INDEX=0"}</definedName>
    <definedName name="_1139">#REF!</definedName>
    <definedName name="_1139__FDSAUDITLINK__" localSheetId="0" hidden="1">{"fdsup://directions/FAT Viewer?action=UPDATE&amp;creator=factset&amp;DYN_ARGS=TRUE&amp;DOC_NAME=FAT:FQL_AUDITING_CLIENT_TEMPLATE.FAT&amp;display_string=Audit&amp;VAR:KEY=DIPQNMBMNK&amp;VAR:QUERY=RkZfRElWX1lMRChBTk4sNi8xMS8wOSw2LzExLzA5KQ==&amp;WINDOW=FIRST_POPUP&amp;HEIGHT=450&amp;WIDTH=450&amp;","START_MAXIMIZED=FALSE&amp;VAR:CALENDAR=US&amp;VAR:SYMBOL=LO&amp;VAR:INDEX=0"}</definedName>
    <definedName name="_1139__FDSAUDITLINK__" hidden="1">{"fdsup://directions/FAT Viewer?action=UPDATE&amp;creator=factset&amp;DYN_ARGS=TRUE&amp;DOC_NAME=FAT:FQL_AUDITING_CLIENT_TEMPLATE.FAT&amp;display_string=Audit&amp;VAR:KEY=DIPQNMBMNK&amp;VAR:QUERY=RkZfRElWX1lMRChBTk4sNi8xMS8wOSw2LzExLzA5KQ==&amp;WINDOW=FIRST_POPUP&amp;HEIGHT=450&amp;WIDTH=450&amp;","START_MAXIMIZED=FALSE&amp;VAR:CALENDAR=US&amp;VAR:SYMBOL=LO&amp;VAR:INDEX=0"}</definedName>
    <definedName name="_113s3_" hidden="1">{#N/A,#N/A,FALSE,"UNIT";#N/A,#N/A,FALSE,"UNIT";#N/A,#N/A,FALSE,"계정"}</definedName>
    <definedName name="_114">#REF!</definedName>
    <definedName name="_114__123Graph_DQRE_S_BY_CO.">#REF!</definedName>
    <definedName name="_114__FDSAUDITLINK__" localSheetId="0" hidden="1">{"fdsup://directions/FAT Viewer?action=UPDATE&amp;creator=factset&amp;DYN_ARGS=TRUE&amp;DOC_NAME=FAT:FQL_AUDITING_CLIENT_TEMPLATE.FAT&amp;display_string=Audit&amp;VAR:KEY=PIPAXSNUDW&amp;VAR:QUERY=RkZfRElWX1lMRChBTk4sMS8yOS8wOSwxLzI5LzA5KQ==&amp;WINDOW=FIRST_POPUP&amp;HEIGHT=450&amp;WIDTH=450&amp;","START_MAXIMIZED=FALSE&amp;VAR:CALENDAR=US&amp;VAR:SYMBOL=RAI&amp;VAR:INDEX=0"}</definedName>
    <definedName name="_114__FDSAUDITLINK__" hidden="1">{"fdsup://directions/FAT Viewer?action=UPDATE&amp;creator=factset&amp;DYN_ARGS=TRUE&amp;DOC_NAME=FAT:FQL_AUDITING_CLIENT_TEMPLATE.FAT&amp;display_string=Audit&amp;VAR:KEY=PIPAXSNUDW&amp;VAR:QUERY=RkZfRElWX1lMRChBTk4sMS8yOS8wOSwxLzI5LzA5KQ==&amp;WINDOW=FIRST_POPUP&amp;HEIGHT=450&amp;WIDTH=450&amp;","START_MAXIMIZED=FALSE&amp;VAR:CALENDAR=US&amp;VAR:SYMBOL=RAI&amp;VAR:INDEX=0"}</definedName>
    <definedName name="_1140">#REF!</definedName>
    <definedName name="_1140__FDSAUDITLINK__" localSheetId="0" hidden="1">{"fdsup://directions/FAT Viewer?action=UPDATE&amp;creator=factset&amp;DYN_ARGS=TRUE&amp;DOC_NAME=FAT:FQL_AUDITING_CLIENT_TEMPLATE.FAT&amp;display_string=Audit&amp;VAR:KEY=VITEDUDGXQ&amp;VAR:QUERY=RkZfRElWX1lMRChBTk4sNi8wNC8wOSw2LzA0LzA5KQ==&amp;WINDOW=FIRST_POPUP&amp;HEIGHT=450&amp;WIDTH=450&amp;","START_MAXIMIZED=FALSE&amp;VAR:CALENDAR=US&amp;VAR:SYMBOL=LO&amp;VAR:INDEX=0"}</definedName>
    <definedName name="_1140__FDSAUDITLINK__" hidden="1">{"fdsup://directions/FAT Viewer?action=UPDATE&amp;creator=factset&amp;DYN_ARGS=TRUE&amp;DOC_NAME=FAT:FQL_AUDITING_CLIENT_TEMPLATE.FAT&amp;display_string=Audit&amp;VAR:KEY=VITEDUDGXQ&amp;VAR:QUERY=RkZfRElWX1lMRChBTk4sNi8wNC8wOSw2LzA0LzA5KQ==&amp;WINDOW=FIRST_POPUP&amp;HEIGHT=450&amp;WIDTH=450&amp;","START_MAXIMIZED=FALSE&amp;VAR:CALENDAR=US&amp;VAR:SYMBOL=LO&amp;VAR:INDEX=0"}</definedName>
    <definedName name="_1141">#REF!</definedName>
    <definedName name="_1141__FDSAUDITLINK__" localSheetId="0" hidden="1">{"fdsup://directions/FAT Viewer?action=UPDATE&amp;creator=factset&amp;DYN_ARGS=TRUE&amp;DOC_NAME=FAT:FQL_AUDITING_CLIENT_TEMPLATE.FAT&amp;display_string=Audit&amp;VAR:KEY=PQRAPEHUFM&amp;VAR:QUERY=RkZfRElWX1lMRChBTk4sNS8yOC8wOSw1LzI4LzA5KQ==&amp;WINDOW=FIRST_POPUP&amp;HEIGHT=450&amp;WIDTH=450&amp;","START_MAXIMIZED=FALSE&amp;VAR:CALENDAR=US&amp;VAR:SYMBOL=LO&amp;VAR:INDEX=0"}</definedName>
    <definedName name="_1141__FDSAUDITLINK__" hidden="1">{"fdsup://directions/FAT Viewer?action=UPDATE&amp;creator=factset&amp;DYN_ARGS=TRUE&amp;DOC_NAME=FAT:FQL_AUDITING_CLIENT_TEMPLATE.FAT&amp;display_string=Audit&amp;VAR:KEY=PQRAPEHUFM&amp;VAR:QUERY=RkZfRElWX1lMRChBTk4sNS8yOC8wOSw1LzI4LzA5KQ==&amp;WINDOW=FIRST_POPUP&amp;HEIGHT=450&amp;WIDTH=450&amp;","START_MAXIMIZED=FALSE&amp;VAR:CALENDAR=US&amp;VAR:SYMBOL=LO&amp;VAR:INDEX=0"}</definedName>
    <definedName name="_1142">#REF!</definedName>
    <definedName name="_1142__FDSAUDITLINK__" localSheetId="0" hidden="1">{"fdsup://directions/FAT Viewer?action=UPDATE&amp;creator=factset&amp;DYN_ARGS=TRUE&amp;DOC_NAME=FAT:FQL_AUDITING_CLIENT_TEMPLATE.FAT&amp;display_string=Audit&amp;VAR:KEY=ZAJGFAJMXG&amp;VAR:QUERY=RkZfRElWX1lMRChBTk4sNS8yMS8wOSw1LzIxLzA5KQ==&amp;WINDOW=FIRST_POPUP&amp;HEIGHT=450&amp;WIDTH=450&amp;","START_MAXIMIZED=FALSE&amp;VAR:CALENDAR=US&amp;VAR:SYMBOL=LO&amp;VAR:INDEX=0"}</definedName>
    <definedName name="_1142__FDSAUDITLINK__" hidden="1">{"fdsup://directions/FAT Viewer?action=UPDATE&amp;creator=factset&amp;DYN_ARGS=TRUE&amp;DOC_NAME=FAT:FQL_AUDITING_CLIENT_TEMPLATE.FAT&amp;display_string=Audit&amp;VAR:KEY=ZAJGFAJMXG&amp;VAR:QUERY=RkZfRElWX1lMRChBTk4sNS8yMS8wOSw1LzIxLzA5KQ==&amp;WINDOW=FIRST_POPUP&amp;HEIGHT=450&amp;WIDTH=450&amp;","START_MAXIMIZED=FALSE&amp;VAR:CALENDAR=US&amp;VAR:SYMBOL=LO&amp;VAR:INDEX=0"}</definedName>
    <definedName name="_1143">#REF!</definedName>
    <definedName name="_1143__FDSAUDITLINK__" localSheetId="0" hidden="1">{"fdsup://directions/FAT Viewer?action=UPDATE&amp;creator=factset&amp;DYN_ARGS=TRUE&amp;DOC_NAME=FAT:FQL_AUDITING_CLIENT_TEMPLATE.FAT&amp;display_string=Audit&amp;VAR:KEY=RWFYRCBAZM&amp;VAR:QUERY=RkZfRElWX1lMRChBTk4sNS8xNC8wOSw1LzE0LzA5KQ==&amp;WINDOW=FIRST_POPUP&amp;HEIGHT=450&amp;WIDTH=450&amp;","START_MAXIMIZED=FALSE&amp;VAR:CALENDAR=US&amp;VAR:SYMBOL=LO&amp;VAR:INDEX=0"}</definedName>
    <definedName name="_1143__FDSAUDITLINK__" hidden="1">{"fdsup://directions/FAT Viewer?action=UPDATE&amp;creator=factset&amp;DYN_ARGS=TRUE&amp;DOC_NAME=FAT:FQL_AUDITING_CLIENT_TEMPLATE.FAT&amp;display_string=Audit&amp;VAR:KEY=RWFYRCBAZM&amp;VAR:QUERY=RkZfRElWX1lMRChBTk4sNS8xNC8wOSw1LzE0LzA5KQ==&amp;WINDOW=FIRST_POPUP&amp;HEIGHT=450&amp;WIDTH=450&amp;","START_MAXIMIZED=FALSE&amp;VAR:CALENDAR=US&amp;VAR:SYMBOL=LO&amp;VAR:INDEX=0"}</definedName>
    <definedName name="_1144">#REF!</definedName>
    <definedName name="_1144__FDSAUDITLINK__" localSheetId="0" hidden="1">{"fdsup://directions/FAT Viewer?action=UPDATE&amp;creator=factset&amp;DYN_ARGS=TRUE&amp;DOC_NAME=FAT:FQL_AUDITING_CLIENT_TEMPLATE.FAT&amp;display_string=Audit&amp;VAR:KEY=RYBSTQJYDK&amp;VAR:QUERY=RkZfRElWX1lMRChBTk4sNS8wNy8wOSw1LzA3LzA5KQ==&amp;WINDOW=FIRST_POPUP&amp;HEIGHT=450&amp;WIDTH=450&amp;","START_MAXIMIZED=FALSE&amp;VAR:CALENDAR=US&amp;VAR:SYMBOL=LO&amp;VAR:INDEX=0"}</definedName>
    <definedName name="_1144__FDSAUDITLINK__" hidden="1">{"fdsup://directions/FAT Viewer?action=UPDATE&amp;creator=factset&amp;DYN_ARGS=TRUE&amp;DOC_NAME=FAT:FQL_AUDITING_CLIENT_TEMPLATE.FAT&amp;display_string=Audit&amp;VAR:KEY=RYBSTQJYDK&amp;VAR:QUERY=RkZfRElWX1lMRChBTk4sNS8wNy8wOSw1LzA3LzA5KQ==&amp;WINDOW=FIRST_POPUP&amp;HEIGHT=450&amp;WIDTH=450&amp;","START_MAXIMIZED=FALSE&amp;VAR:CALENDAR=US&amp;VAR:SYMBOL=LO&amp;VAR:INDEX=0"}</definedName>
    <definedName name="_1145">#REF!</definedName>
    <definedName name="_1145__FDSAUDITLINK__" localSheetId="0" hidden="1">{"fdsup://directions/FAT Viewer?action=UPDATE&amp;creator=factset&amp;DYN_ARGS=TRUE&amp;DOC_NAME=FAT:FQL_AUDITING_CLIENT_TEMPLATE.FAT&amp;display_string=Audit&amp;VAR:KEY=VIJODWPKTG&amp;VAR:QUERY=RkZfRElWX1lMRChBTk4sNC8zMC8wOSw0LzMwLzA5KQ==&amp;WINDOW=FIRST_POPUP&amp;HEIGHT=450&amp;WIDTH=450&amp;","START_MAXIMIZED=FALSE&amp;VAR:CALENDAR=US&amp;VAR:SYMBOL=LO&amp;VAR:INDEX=0"}</definedName>
    <definedName name="_1145__FDSAUDITLINK__" hidden="1">{"fdsup://directions/FAT Viewer?action=UPDATE&amp;creator=factset&amp;DYN_ARGS=TRUE&amp;DOC_NAME=FAT:FQL_AUDITING_CLIENT_TEMPLATE.FAT&amp;display_string=Audit&amp;VAR:KEY=VIJODWPKTG&amp;VAR:QUERY=RkZfRElWX1lMRChBTk4sNC8zMC8wOSw0LzMwLzA5KQ==&amp;WINDOW=FIRST_POPUP&amp;HEIGHT=450&amp;WIDTH=450&amp;","START_MAXIMIZED=FALSE&amp;VAR:CALENDAR=US&amp;VAR:SYMBOL=LO&amp;VAR:INDEX=0"}</definedName>
    <definedName name="_1146">#REF!</definedName>
    <definedName name="_1146__FDSAUDITLINK__" localSheetId="0" hidden="1">{"fdsup://directions/FAT Viewer?action=UPDATE&amp;creator=factset&amp;DYN_ARGS=TRUE&amp;DOC_NAME=FAT:FQL_AUDITING_CLIENT_TEMPLATE.FAT&amp;display_string=Audit&amp;VAR:KEY=LORMXMFIRA&amp;VAR:QUERY=RkZfRElWX1lMRChBTk4sNC8yMy8wOSw0LzIzLzA5KQ==&amp;WINDOW=FIRST_POPUP&amp;HEIGHT=450&amp;WIDTH=450&amp;","START_MAXIMIZED=FALSE&amp;VAR:CALENDAR=US&amp;VAR:SYMBOL=LO&amp;VAR:INDEX=0"}</definedName>
    <definedName name="_1146__FDSAUDITLINK__" hidden="1">{"fdsup://directions/FAT Viewer?action=UPDATE&amp;creator=factset&amp;DYN_ARGS=TRUE&amp;DOC_NAME=FAT:FQL_AUDITING_CLIENT_TEMPLATE.FAT&amp;display_string=Audit&amp;VAR:KEY=LORMXMFIRA&amp;VAR:QUERY=RkZfRElWX1lMRChBTk4sNC8yMy8wOSw0LzIzLzA5KQ==&amp;WINDOW=FIRST_POPUP&amp;HEIGHT=450&amp;WIDTH=450&amp;","START_MAXIMIZED=FALSE&amp;VAR:CALENDAR=US&amp;VAR:SYMBOL=LO&amp;VAR:INDEX=0"}</definedName>
    <definedName name="_1147">#REF!</definedName>
    <definedName name="_1147__FDSAUDITLINK__" localSheetId="0" hidden="1">{"fdsup://directions/FAT Viewer?action=UPDATE&amp;creator=factset&amp;DYN_ARGS=TRUE&amp;DOC_NAME=FAT:FQL_AUDITING_CLIENT_TEMPLATE.FAT&amp;display_string=Audit&amp;VAR:KEY=XCTAHOVMZY&amp;VAR:QUERY=RkZfRElWX1lMRChBTk4sNC8xNi8wOSw0LzE2LzA5KQ==&amp;WINDOW=FIRST_POPUP&amp;HEIGHT=450&amp;WIDTH=450&amp;","START_MAXIMIZED=FALSE&amp;VAR:CALENDAR=US&amp;VAR:SYMBOL=LO&amp;VAR:INDEX=0"}</definedName>
    <definedName name="_1147__FDSAUDITLINK__" hidden="1">{"fdsup://directions/FAT Viewer?action=UPDATE&amp;creator=factset&amp;DYN_ARGS=TRUE&amp;DOC_NAME=FAT:FQL_AUDITING_CLIENT_TEMPLATE.FAT&amp;display_string=Audit&amp;VAR:KEY=XCTAHOVMZY&amp;VAR:QUERY=RkZfRElWX1lMRChBTk4sNC8xNi8wOSw0LzE2LzA5KQ==&amp;WINDOW=FIRST_POPUP&amp;HEIGHT=450&amp;WIDTH=450&amp;","START_MAXIMIZED=FALSE&amp;VAR:CALENDAR=US&amp;VAR:SYMBOL=LO&amp;VAR:INDEX=0"}</definedName>
    <definedName name="_1148">#REF!</definedName>
    <definedName name="_1148__FDSAUDITLINK__" localSheetId="0" hidden="1">{"fdsup://directions/FAT Viewer?action=UPDATE&amp;creator=factset&amp;DYN_ARGS=TRUE&amp;DOC_NAME=FAT:FQL_AUDITING_CLIENT_TEMPLATE.FAT&amp;display_string=Audit&amp;VAR:KEY=DCNITCBUBW&amp;VAR:QUERY=RkZfRElWX1lMRChBTk4sNC8wOS8wOSw0LzA5LzA5KQ==&amp;WINDOW=FIRST_POPUP&amp;HEIGHT=450&amp;WIDTH=450&amp;","START_MAXIMIZED=FALSE&amp;VAR:CALENDAR=US&amp;VAR:SYMBOL=LO&amp;VAR:INDEX=0"}</definedName>
    <definedName name="_1148__FDSAUDITLINK__" hidden="1">{"fdsup://directions/FAT Viewer?action=UPDATE&amp;creator=factset&amp;DYN_ARGS=TRUE&amp;DOC_NAME=FAT:FQL_AUDITING_CLIENT_TEMPLATE.FAT&amp;display_string=Audit&amp;VAR:KEY=DCNITCBUBW&amp;VAR:QUERY=RkZfRElWX1lMRChBTk4sNC8wOS8wOSw0LzA5LzA5KQ==&amp;WINDOW=FIRST_POPUP&amp;HEIGHT=450&amp;WIDTH=450&amp;","START_MAXIMIZED=FALSE&amp;VAR:CALENDAR=US&amp;VAR:SYMBOL=LO&amp;VAR:INDEX=0"}</definedName>
    <definedName name="_1149">#REF!</definedName>
    <definedName name="_1149__FDSAUDITLINK__" localSheetId="0" hidden="1">{"fdsup://directions/FAT Viewer?action=UPDATE&amp;creator=factset&amp;DYN_ARGS=TRUE&amp;DOC_NAME=FAT:FQL_AUDITING_CLIENT_TEMPLATE.FAT&amp;display_string=Audit&amp;VAR:KEY=LWNGPCVCRQ&amp;VAR:QUERY=RkZfRElWX1lMRChBTk4sNC8wMi8wOSw0LzAyLzA5KQ==&amp;WINDOW=FIRST_POPUP&amp;HEIGHT=450&amp;WIDTH=450&amp;","START_MAXIMIZED=FALSE&amp;VAR:CALENDAR=US&amp;VAR:SYMBOL=LO&amp;VAR:INDEX=0"}</definedName>
    <definedName name="_1149__FDSAUDITLINK__" hidden="1">{"fdsup://directions/FAT Viewer?action=UPDATE&amp;creator=factset&amp;DYN_ARGS=TRUE&amp;DOC_NAME=FAT:FQL_AUDITING_CLIENT_TEMPLATE.FAT&amp;display_string=Audit&amp;VAR:KEY=LWNGPCVCRQ&amp;VAR:QUERY=RkZfRElWX1lMRChBTk4sNC8wMi8wOSw0LzAyLzA5KQ==&amp;WINDOW=FIRST_POPUP&amp;HEIGHT=450&amp;WIDTH=450&amp;","START_MAXIMIZED=FALSE&amp;VAR:CALENDAR=US&amp;VAR:SYMBOL=LO&amp;VAR:INDEX=0"}</definedName>
    <definedName name="_114s4_" hidden="1">{#N/A,#N/A,FALSE,"UNIT";#N/A,#N/A,FALSE,"UNIT";#N/A,#N/A,FALSE,"계정"}</definedName>
    <definedName name="_115__123Graph_DQRE_S_BY_CO.">#REF!</definedName>
    <definedName name="_115__123Graph_XCHART_3">#REF!</definedName>
    <definedName name="_115__FDSAUDITLINK__" localSheetId="0" hidden="1">{"fdsup://directions/FAT Viewer?action=UPDATE&amp;creator=factset&amp;DYN_ARGS=TRUE&amp;DOC_NAME=FAT:FQL_AUDITING_CLIENT_TEMPLATE.FAT&amp;display_string=Audit&amp;VAR:KEY=HUPGTKXCNO&amp;VAR:QUERY=RkZfRElWX1lMRChBTk4sMS8yMi8wOSwxLzIyLzA5KQ==&amp;WINDOW=FIRST_POPUP&amp;HEIGHT=450&amp;WIDTH=450&amp;","START_MAXIMIZED=FALSE&amp;VAR:CALENDAR=US&amp;VAR:SYMBOL=RAI&amp;VAR:INDEX=0"}</definedName>
    <definedName name="_115__FDSAUDITLINK__" hidden="1">{"fdsup://directions/FAT Viewer?action=UPDATE&amp;creator=factset&amp;DYN_ARGS=TRUE&amp;DOC_NAME=FAT:FQL_AUDITING_CLIENT_TEMPLATE.FAT&amp;display_string=Audit&amp;VAR:KEY=HUPGTKXCNO&amp;VAR:QUERY=RkZfRElWX1lMRChBTk4sMS8yMi8wOSwxLzIyLzA5KQ==&amp;WINDOW=FIRST_POPUP&amp;HEIGHT=450&amp;WIDTH=450&amp;","START_MAXIMIZED=FALSE&amp;VAR:CALENDAR=US&amp;VAR:SYMBOL=RAI&amp;VAR:INDEX=0"}</definedName>
    <definedName name="_1150">#REF!</definedName>
    <definedName name="_1150__FDSAUDITLINK__" localSheetId="0" hidden="1">{"fdsup://directions/FAT Viewer?action=UPDATE&amp;creator=factset&amp;DYN_ARGS=TRUE&amp;DOC_NAME=FAT:FQL_AUDITING_CLIENT_TEMPLATE.FAT&amp;display_string=Audit&amp;VAR:KEY=ZQXMFYFIJA&amp;VAR:QUERY=RkZfRElWX1lMRChBTk4sMy8yNi8wOSwzLzI2LzA5KQ==&amp;WINDOW=FIRST_POPUP&amp;HEIGHT=450&amp;WIDTH=450&amp;","START_MAXIMIZED=FALSE&amp;VAR:CALENDAR=US&amp;VAR:SYMBOL=LO&amp;VAR:INDEX=0"}</definedName>
    <definedName name="_1150__FDSAUDITLINK__" hidden="1">{"fdsup://directions/FAT Viewer?action=UPDATE&amp;creator=factset&amp;DYN_ARGS=TRUE&amp;DOC_NAME=FAT:FQL_AUDITING_CLIENT_TEMPLATE.FAT&amp;display_string=Audit&amp;VAR:KEY=ZQXMFYFIJA&amp;VAR:QUERY=RkZfRElWX1lMRChBTk4sMy8yNi8wOSwzLzI2LzA5KQ==&amp;WINDOW=FIRST_POPUP&amp;HEIGHT=450&amp;WIDTH=450&amp;","START_MAXIMIZED=FALSE&amp;VAR:CALENDAR=US&amp;VAR:SYMBOL=LO&amp;VAR:INDEX=0"}</definedName>
    <definedName name="_1151">#REF!</definedName>
    <definedName name="_1151__FDSAUDITLINK__" localSheetId="0" hidden="1">{"fdsup://directions/FAT Viewer?action=UPDATE&amp;creator=factset&amp;DYN_ARGS=TRUE&amp;DOC_NAME=FAT:FQL_AUDITING_CLIENT_TEMPLATE.FAT&amp;display_string=Audit&amp;VAR:KEY=BMTWHCJGTU&amp;VAR:QUERY=RkZfRElWX1lMRChBTk4sMy8xOS8wOSwzLzE5LzA5KQ==&amp;WINDOW=FIRST_POPUP&amp;HEIGHT=450&amp;WIDTH=450&amp;","START_MAXIMIZED=FALSE&amp;VAR:CALENDAR=US&amp;VAR:SYMBOL=LO&amp;VAR:INDEX=0"}</definedName>
    <definedName name="_1151__FDSAUDITLINK__" hidden="1">{"fdsup://directions/FAT Viewer?action=UPDATE&amp;creator=factset&amp;DYN_ARGS=TRUE&amp;DOC_NAME=FAT:FQL_AUDITING_CLIENT_TEMPLATE.FAT&amp;display_string=Audit&amp;VAR:KEY=BMTWHCJGTU&amp;VAR:QUERY=RkZfRElWX1lMRChBTk4sMy8xOS8wOSwzLzE5LzA5KQ==&amp;WINDOW=FIRST_POPUP&amp;HEIGHT=450&amp;WIDTH=450&amp;","START_MAXIMIZED=FALSE&amp;VAR:CALENDAR=US&amp;VAR:SYMBOL=LO&amp;VAR:INDEX=0"}</definedName>
    <definedName name="_1152">#REF!</definedName>
    <definedName name="_1152__FDSAUDITLINK__" localSheetId="0" hidden="1">{"fdsup://directions/FAT Viewer?action=UPDATE&amp;creator=factset&amp;DYN_ARGS=TRUE&amp;DOC_NAME=FAT:FQL_AUDITING_CLIENT_TEMPLATE.FAT&amp;display_string=Audit&amp;VAR:KEY=TCXYHGDEPE&amp;VAR:QUERY=RkZfRElWX1lMRChBTk4sMy8xMi8wOSwzLzEyLzA5KQ==&amp;WINDOW=FIRST_POPUP&amp;HEIGHT=450&amp;WIDTH=450&amp;","START_MAXIMIZED=FALSE&amp;VAR:CALENDAR=US&amp;VAR:SYMBOL=LO&amp;VAR:INDEX=0"}</definedName>
    <definedName name="_1152__FDSAUDITLINK__" hidden="1">{"fdsup://directions/FAT Viewer?action=UPDATE&amp;creator=factset&amp;DYN_ARGS=TRUE&amp;DOC_NAME=FAT:FQL_AUDITING_CLIENT_TEMPLATE.FAT&amp;display_string=Audit&amp;VAR:KEY=TCXYHGDEPE&amp;VAR:QUERY=RkZfRElWX1lMRChBTk4sMy8xMi8wOSwzLzEyLzA5KQ==&amp;WINDOW=FIRST_POPUP&amp;HEIGHT=450&amp;WIDTH=450&amp;","START_MAXIMIZED=FALSE&amp;VAR:CALENDAR=US&amp;VAR:SYMBOL=LO&amp;VAR:INDEX=0"}</definedName>
    <definedName name="_1153">#REF!</definedName>
    <definedName name="_1153__FDSAUDITLINK__" localSheetId="0" hidden="1">{"fdsup://directions/FAT Viewer?action=UPDATE&amp;creator=factset&amp;DYN_ARGS=TRUE&amp;DOC_NAME=FAT:FQL_AUDITING_CLIENT_TEMPLATE.FAT&amp;display_string=Audit&amp;VAR:KEY=LKTOPEHCJK&amp;VAR:QUERY=RkZfRElWX1lMRChBTk4sMy8wNS8wOSwzLzA1LzA5KQ==&amp;WINDOW=FIRST_POPUP&amp;HEIGHT=450&amp;WIDTH=450&amp;","START_MAXIMIZED=FALSE&amp;VAR:CALENDAR=US&amp;VAR:SYMBOL=LO&amp;VAR:INDEX=0"}</definedName>
    <definedName name="_1153__FDSAUDITLINK__" hidden="1">{"fdsup://directions/FAT Viewer?action=UPDATE&amp;creator=factset&amp;DYN_ARGS=TRUE&amp;DOC_NAME=FAT:FQL_AUDITING_CLIENT_TEMPLATE.FAT&amp;display_string=Audit&amp;VAR:KEY=LKTOPEHCJK&amp;VAR:QUERY=RkZfRElWX1lMRChBTk4sMy8wNS8wOSwzLzA1LzA5KQ==&amp;WINDOW=FIRST_POPUP&amp;HEIGHT=450&amp;WIDTH=450&amp;","START_MAXIMIZED=FALSE&amp;VAR:CALENDAR=US&amp;VAR:SYMBOL=LO&amp;VAR:INDEX=0"}</definedName>
    <definedName name="_1154">#REF!</definedName>
    <definedName name="_1154__FDSAUDITLINK__" localSheetId="0" hidden="1">{"fdsup://directions/FAT Viewer?action=UPDATE&amp;creator=factset&amp;DYN_ARGS=TRUE&amp;DOC_NAME=FAT:FQL_AUDITING_CLIENT_TEMPLATE.FAT&amp;display_string=Audit&amp;VAR:KEY=NEVYBSBGHA&amp;VAR:QUERY=RkZfRElWX1lMRChBTk4sMi8yNi8wOSwyLzI2LzA5KQ==&amp;WINDOW=FIRST_POPUP&amp;HEIGHT=450&amp;WIDTH=450&amp;","START_MAXIMIZED=FALSE&amp;VAR:CALENDAR=US&amp;VAR:SYMBOL=LO&amp;VAR:INDEX=0"}</definedName>
    <definedName name="_1154__FDSAUDITLINK__" hidden="1">{"fdsup://directions/FAT Viewer?action=UPDATE&amp;creator=factset&amp;DYN_ARGS=TRUE&amp;DOC_NAME=FAT:FQL_AUDITING_CLIENT_TEMPLATE.FAT&amp;display_string=Audit&amp;VAR:KEY=NEVYBSBGHA&amp;VAR:QUERY=RkZfRElWX1lMRChBTk4sMi8yNi8wOSwyLzI2LzA5KQ==&amp;WINDOW=FIRST_POPUP&amp;HEIGHT=450&amp;WIDTH=450&amp;","START_MAXIMIZED=FALSE&amp;VAR:CALENDAR=US&amp;VAR:SYMBOL=LO&amp;VAR:INDEX=0"}</definedName>
    <definedName name="_1155">#REF!</definedName>
    <definedName name="_1155__FDSAUDITLINK__" localSheetId="0" hidden="1">{"fdsup://directions/FAT Viewer?action=UPDATE&amp;creator=factset&amp;DYN_ARGS=TRUE&amp;DOC_NAME=FAT:FQL_AUDITING_CLIENT_TEMPLATE.FAT&amp;display_string=Audit&amp;VAR:KEY=BITYNGVSDS&amp;VAR:QUERY=RkZfRElWX1lMRChBTk4sMi8xOS8wOSwyLzE5LzA5KQ==&amp;WINDOW=FIRST_POPUP&amp;HEIGHT=450&amp;WIDTH=450&amp;","START_MAXIMIZED=FALSE&amp;VAR:CALENDAR=US&amp;VAR:SYMBOL=LO&amp;VAR:INDEX=0"}</definedName>
    <definedName name="_1155__FDSAUDITLINK__" hidden="1">{"fdsup://directions/FAT Viewer?action=UPDATE&amp;creator=factset&amp;DYN_ARGS=TRUE&amp;DOC_NAME=FAT:FQL_AUDITING_CLIENT_TEMPLATE.FAT&amp;display_string=Audit&amp;VAR:KEY=BITYNGVSDS&amp;VAR:QUERY=RkZfRElWX1lMRChBTk4sMi8xOS8wOSwyLzE5LzA5KQ==&amp;WINDOW=FIRST_POPUP&amp;HEIGHT=450&amp;WIDTH=450&amp;","START_MAXIMIZED=FALSE&amp;VAR:CALENDAR=US&amp;VAR:SYMBOL=LO&amp;VAR:INDEX=0"}</definedName>
    <definedName name="_1156__FDSAUDITLINK__" localSheetId="0" hidden="1">{"fdsup://directions/FAT Viewer?action=UPDATE&amp;creator=factset&amp;DYN_ARGS=TRUE&amp;DOC_NAME=FAT:FQL_AUDITING_CLIENT_TEMPLATE.FAT&amp;display_string=Audit&amp;VAR:KEY=DITCTCTWZU&amp;VAR:QUERY=RkZfRElWX1lMRChBTk4sMi8xMi8wOSwyLzEyLzA5KQ==&amp;WINDOW=FIRST_POPUP&amp;HEIGHT=450&amp;WIDTH=450&amp;","START_MAXIMIZED=FALSE&amp;VAR:CALENDAR=US&amp;VAR:SYMBOL=LO&amp;VAR:INDEX=0"}</definedName>
    <definedName name="_1156__FDSAUDITLINK__" hidden="1">{"fdsup://directions/FAT Viewer?action=UPDATE&amp;creator=factset&amp;DYN_ARGS=TRUE&amp;DOC_NAME=FAT:FQL_AUDITING_CLIENT_TEMPLATE.FAT&amp;display_string=Audit&amp;VAR:KEY=DITCTCTWZU&amp;VAR:QUERY=RkZfRElWX1lMRChBTk4sMi8xMi8wOSwyLzEyLzA5KQ==&amp;WINDOW=FIRST_POPUP&amp;HEIGHT=450&amp;WIDTH=450&amp;","START_MAXIMIZED=FALSE&amp;VAR:CALENDAR=US&amp;VAR:SYMBOL=LO&amp;VAR:INDEX=0"}</definedName>
    <definedName name="_1157__FDSAUDITLINK__" localSheetId="0" hidden="1">{"fdsup://directions/FAT Viewer?action=UPDATE&amp;creator=factset&amp;DYN_ARGS=TRUE&amp;DOC_NAME=FAT:FQL_AUDITING_CLIENT_TEMPLATE.FAT&amp;display_string=Audit&amp;VAR:KEY=BWTIXIDENQ&amp;VAR:QUERY=RkZfRElWX1lMRChBTk4sMi8wNS8wOSwyLzA1LzA5KQ==&amp;WINDOW=FIRST_POPUP&amp;HEIGHT=450&amp;WIDTH=450&amp;","START_MAXIMIZED=FALSE&amp;VAR:CALENDAR=US&amp;VAR:SYMBOL=LO&amp;VAR:INDEX=0"}</definedName>
    <definedName name="_1157__FDSAUDITLINK__" hidden="1">{"fdsup://directions/FAT Viewer?action=UPDATE&amp;creator=factset&amp;DYN_ARGS=TRUE&amp;DOC_NAME=FAT:FQL_AUDITING_CLIENT_TEMPLATE.FAT&amp;display_string=Audit&amp;VAR:KEY=BWTIXIDENQ&amp;VAR:QUERY=RkZfRElWX1lMRChBTk4sMi8wNS8wOSwyLzA1LzA5KQ==&amp;WINDOW=FIRST_POPUP&amp;HEIGHT=450&amp;WIDTH=450&amp;","START_MAXIMIZED=FALSE&amp;VAR:CALENDAR=US&amp;VAR:SYMBOL=LO&amp;VAR:INDEX=0"}</definedName>
    <definedName name="_1158">#REF!</definedName>
    <definedName name="_1158__FDSAUDITLINK__" localSheetId="0" hidden="1">{"fdsup://directions/FAT Viewer?action=UPDATE&amp;creator=factset&amp;DYN_ARGS=TRUE&amp;DOC_NAME=FAT:FQL_AUDITING_CLIENT_TEMPLATE.FAT&amp;display_string=Audit&amp;VAR:KEY=POTYHANIFM&amp;VAR:QUERY=RkZfRElWX1lMRChBTk4sMS8yOS8wOSwxLzI5LzA5KQ==&amp;WINDOW=FIRST_POPUP&amp;HEIGHT=450&amp;WIDTH=450&amp;","START_MAXIMIZED=FALSE&amp;VAR:CALENDAR=US&amp;VAR:SYMBOL=LO&amp;VAR:INDEX=0"}</definedName>
    <definedName name="_1158__FDSAUDITLINK__" hidden="1">{"fdsup://directions/FAT Viewer?action=UPDATE&amp;creator=factset&amp;DYN_ARGS=TRUE&amp;DOC_NAME=FAT:FQL_AUDITING_CLIENT_TEMPLATE.FAT&amp;display_string=Audit&amp;VAR:KEY=POTYHANIFM&amp;VAR:QUERY=RkZfRElWX1lMRChBTk4sMS8yOS8wOSwxLzI5LzA5KQ==&amp;WINDOW=FIRST_POPUP&amp;HEIGHT=450&amp;WIDTH=450&amp;","START_MAXIMIZED=FALSE&amp;VAR:CALENDAR=US&amp;VAR:SYMBOL=LO&amp;VAR:INDEX=0"}</definedName>
    <definedName name="_1159__FDSAUDITLINK__" localSheetId="0" hidden="1">{"fdsup://directions/FAT Viewer?action=UPDATE&amp;creator=factset&amp;DYN_ARGS=TRUE&amp;DOC_NAME=FAT:FQL_AUDITING_CLIENT_TEMPLATE.FAT&amp;display_string=Audit&amp;VAR:KEY=FKDUDURQZK&amp;VAR:QUERY=RkZfRElWX1lMRChBTk4sMS8yMi8wOSwxLzIyLzA5KQ==&amp;WINDOW=FIRST_POPUP&amp;HEIGHT=450&amp;WIDTH=450&amp;","START_MAXIMIZED=FALSE&amp;VAR:CALENDAR=US&amp;VAR:SYMBOL=LO&amp;VAR:INDEX=0"}</definedName>
    <definedName name="_1159__FDSAUDITLINK__" hidden="1">{"fdsup://directions/FAT Viewer?action=UPDATE&amp;creator=factset&amp;DYN_ARGS=TRUE&amp;DOC_NAME=FAT:FQL_AUDITING_CLIENT_TEMPLATE.FAT&amp;display_string=Audit&amp;VAR:KEY=FKDUDURQZK&amp;VAR:QUERY=RkZfRElWX1lMRChBTk4sMS8yMi8wOSwxLzIyLzA5KQ==&amp;WINDOW=FIRST_POPUP&amp;HEIGHT=450&amp;WIDTH=450&amp;","START_MAXIMIZED=FALSE&amp;VAR:CALENDAR=US&amp;VAR:SYMBOL=LO&amp;VAR:INDEX=0"}</definedName>
    <definedName name="_115s5_" hidden="1">{#N/A,#N/A,FALSE,"UNIT";#N/A,#N/A,FALSE,"UNIT";#N/A,#N/A,FALSE,"계정"}</definedName>
    <definedName name="_116__123Graph_EQRE_S_BY_CO.">#REF!</definedName>
    <definedName name="_116__123Graph_FWAGES_BY_B_U">#REF!</definedName>
    <definedName name="_116__FDSAUDITLINK__" localSheetId="0" hidden="1">{"fdsup://directions/FAT Viewer?action=UPDATE&amp;creator=factset&amp;DYN_ARGS=TRUE&amp;DOC_NAME=FAT:FQL_AUDITING_CLIENT_TEMPLATE.FAT&amp;display_string=Audit&amp;VAR:KEY=JSLUXYBULQ&amp;VAR:QUERY=RkZfRElWX1lMRChBTk4sMS8xNS8wOSwxLzE1LzA5KQ==&amp;WINDOW=FIRST_POPUP&amp;HEIGHT=450&amp;WIDTH=450&amp;","START_MAXIMIZED=FALSE&amp;VAR:CALENDAR=US&amp;VAR:SYMBOL=RAI&amp;VAR:INDEX=0"}</definedName>
    <definedName name="_116__FDSAUDITLINK__" hidden="1">{"fdsup://directions/FAT Viewer?action=UPDATE&amp;creator=factset&amp;DYN_ARGS=TRUE&amp;DOC_NAME=FAT:FQL_AUDITING_CLIENT_TEMPLATE.FAT&amp;display_string=Audit&amp;VAR:KEY=JSLUXYBULQ&amp;VAR:QUERY=RkZfRElWX1lMRChBTk4sMS8xNS8wOSwxLzE1LzA5KQ==&amp;WINDOW=FIRST_POPUP&amp;HEIGHT=450&amp;WIDTH=450&amp;","START_MAXIMIZED=FALSE&amp;VAR:CALENDAR=US&amp;VAR:SYMBOL=RAI&amp;VAR:INDEX=0"}</definedName>
    <definedName name="_1160__FDSAUDITLINK__" localSheetId="0" hidden="1">{"fdsup://directions/FAT Viewer?action=UPDATE&amp;creator=factset&amp;DYN_ARGS=TRUE&amp;DOC_NAME=FAT:FQL_AUDITING_CLIENT_TEMPLATE.FAT&amp;display_string=Audit&amp;VAR:KEY=TOPMHSHWHO&amp;VAR:QUERY=RkZfRElWX1lMRChBTk4sMS8xNS8wOSwxLzE1LzA5KQ==&amp;WINDOW=FIRST_POPUP&amp;HEIGHT=450&amp;WIDTH=450&amp;","START_MAXIMIZED=FALSE&amp;VAR:CALENDAR=US&amp;VAR:SYMBOL=LO&amp;VAR:INDEX=0"}</definedName>
    <definedName name="_1160__FDSAUDITLINK__" hidden="1">{"fdsup://directions/FAT Viewer?action=UPDATE&amp;creator=factset&amp;DYN_ARGS=TRUE&amp;DOC_NAME=FAT:FQL_AUDITING_CLIENT_TEMPLATE.FAT&amp;display_string=Audit&amp;VAR:KEY=TOPMHSHWHO&amp;VAR:QUERY=RkZfRElWX1lMRChBTk4sMS8xNS8wOSwxLzE1LzA5KQ==&amp;WINDOW=FIRST_POPUP&amp;HEIGHT=450&amp;WIDTH=450&amp;","START_MAXIMIZED=FALSE&amp;VAR:CALENDAR=US&amp;VAR:SYMBOL=LO&amp;VAR:INDEX=0"}</definedName>
    <definedName name="_1161__FDSAUDITLINK__" localSheetId="0" hidden="1">{"fdsup://directions/FAT Viewer?action=UPDATE&amp;creator=factset&amp;DYN_ARGS=TRUE&amp;DOC_NAME=FAT:FQL_AUDITING_CLIENT_TEMPLATE.FAT&amp;display_string=Audit&amp;VAR:KEY=JKXKNGTMVO&amp;VAR:QUERY=RkZfRElWX1lMRChBTk4sMS8wOC8wOSwxLzA4LzA5KQ==&amp;WINDOW=FIRST_POPUP&amp;HEIGHT=450&amp;WIDTH=450&amp;","START_MAXIMIZED=FALSE&amp;VAR:CALENDAR=US&amp;VAR:SYMBOL=LO&amp;VAR:INDEX=0"}</definedName>
    <definedName name="_1161__FDSAUDITLINK__" hidden="1">{"fdsup://directions/FAT Viewer?action=UPDATE&amp;creator=factset&amp;DYN_ARGS=TRUE&amp;DOC_NAME=FAT:FQL_AUDITING_CLIENT_TEMPLATE.FAT&amp;display_string=Audit&amp;VAR:KEY=JKXKNGTMVO&amp;VAR:QUERY=RkZfRElWX1lMRChBTk4sMS8wOC8wOSwxLzA4LzA5KQ==&amp;WINDOW=FIRST_POPUP&amp;HEIGHT=450&amp;WIDTH=450&amp;","START_MAXIMIZED=FALSE&amp;VAR:CALENDAR=US&amp;VAR:SYMBOL=LO&amp;VAR:INDEX=0"}</definedName>
    <definedName name="_1162__FDSAUDITLINK__" localSheetId="0" hidden="1">{"fdsup://directions/FAT Viewer?action=UPDATE&amp;creator=factset&amp;DYN_ARGS=TRUE&amp;DOC_NAME=FAT:FQL_AUDITING_CLIENT_TEMPLATE.FAT&amp;display_string=Audit&amp;VAR:KEY=JWPINGRKZM&amp;VAR:QUERY=RkZfRElWX1lMRChBTk4sMTIvMzEvMDgsMTIvMzEvMDgp&amp;WINDOW=FIRST_POPUP&amp;HEIGHT=450&amp;WIDTH=450&amp;","START_MAXIMIZED=FALSE&amp;VAR:CALENDAR=US&amp;VAR:SYMBOL=LO&amp;VAR:INDEX=0"}</definedName>
    <definedName name="_1162__FDSAUDITLINK__" hidden="1">{"fdsup://directions/FAT Viewer?action=UPDATE&amp;creator=factset&amp;DYN_ARGS=TRUE&amp;DOC_NAME=FAT:FQL_AUDITING_CLIENT_TEMPLATE.FAT&amp;display_string=Audit&amp;VAR:KEY=JWPINGRKZM&amp;VAR:QUERY=RkZfRElWX1lMRChBTk4sMTIvMzEvMDgsMTIvMzEvMDgp&amp;WINDOW=FIRST_POPUP&amp;HEIGHT=450&amp;WIDTH=450&amp;","START_MAXIMIZED=FALSE&amp;VAR:CALENDAR=US&amp;VAR:SYMBOL=LO&amp;VAR:INDEX=0"}</definedName>
    <definedName name="_1163">#REF!</definedName>
    <definedName name="_1163__FDSAUDITLINK__" localSheetId="0" hidden="1">{"fdsup://directions/FAT Viewer?action=UPDATE&amp;creator=factset&amp;DYN_ARGS=TRUE&amp;DOC_NAME=FAT:FQL_AUDITING_CLIENT_TEMPLATE.FAT&amp;display_string=Audit&amp;VAR:KEY=LUZWBINITC&amp;VAR:QUERY=RkZfRElWX1lMRChBTk4sMTIvMjQvMDgsMTIvMjQvMDgp&amp;WINDOW=FIRST_POPUP&amp;HEIGHT=450&amp;WIDTH=450&amp;","START_MAXIMIZED=FALSE&amp;VAR:CALENDAR=US&amp;VAR:SYMBOL=LO&amp;VAR:INDEX=0"}</definedName>
    <definedName name="_1163__FDSAUDITLINK__" hidden="1">{"fdsup://directions/FAT Viewer?action=UPDATE&amp;creator=factset&amp;DYN_ARGS=TRUE&amp;DOC_NAME=FAT:FQL_AUDITING_CLIENT_TEMPLATE.FAT&amp;display_string=Audit&amp;VAR:KEY=LUZWBINITC&amp;VAR:QUERY=RkZfRElWX1lMRChBTk4sMTIvMjQvMDgsMTIvMjQvMDgp&amp;WINDOW=FIRST_POPUP&amp;HEIGHT=450&amp;WIDTH=450&amp;","START_MAXIMIZED=FALSE&amp;VAR:CALENDAR=US&amp;VAR:SYMBOL=LO&amp;VAR:INDEX=0"}</definedName>
    <definedName name="_1164__FDSAUDITLINK__" localSheetId="0" hidden="1">{"fdsup://directions/FAT Viewer?action=UPDATE&amp;creator=factset&amp;DYN_ARGS=TRUE&amp;DOC_NAME=FAT:FQL_AUDITING_CLIENT_TEMPLATE.FAT&amp;display_string=Audit&amp;VAR:KEY=DGJENMHEHC&amp;VAR:QUERY=RkZfRElWX1lMRChBTk4sMTIvMTgvMDgsMTIvMTgvMDgp&amp;WINDOW=FIRST_POPUP&amp;HEIGHT=450&amp;WIDTH=450&amp;","START_MAXIMIZED=FALSE&amp;VAR:CALENDAR=US&amp;VAR:SYMBOL=LO&amp;VAR:INDEX=0"}</definedName>
    <definedName name="_1164__FDSAUDITLINK__" hidden="1">{"fdsup://directions/FAT Viewer?action=UPDATE&amp;creator=factset&amp;DYN_ARGS=TRUE&amp;DOC_NAME=FAT:FQL_AUDITING_CLIENT_TEMPLATE.FAT&amp;display_string=Audit&amp;VAR:KEY=DGJENMHEHC&amp;VAR:QUERY=RkZfRElWX1lMRChBTk4sMTIvMTgvMDgsMTIvMTgvMDgp&amp;WINDOW=FIRST_POPUP&amp;HEIGHT=450&amp;WIDTH=450&amp;","START_MAXIMIZED=FALSE&amp;VAR:CALENDAR=US&amp;VAR:SYMBOL=LO&amp;VAR:INDEX=0"}</definedName>
    <definedName name="_1165__FDSAUDITLINK__" localSheetId="0" hidden="1">{"fdsup://directions/FAT Viewer?action=UPDATE&amp;creator=factset&amp;DYN_ARGS=TRUE&amp;DOC_NAME=FAT:FQL_AUDITING_CLIENT_TEMPLATE.FAT&amp;display_string=Audit&amp;VAR:KEY=NYLULEDGNM&amp;VAR:QUERY=RkZfRElWX1lMRChBTk4sMTIvMTEvMDgsMTIvMTEvMDgp&amp;WINDOW=FIRST_POPUP&amp;HEIGHT=450&amp;WIDTH=450&amp;","START_MAXIMIZED=FALSE&amp;VAR:CALENDAR=US&amp;VAR:SYMBOL=LO&amp;VAR:INDEX=0"}</definedName>
    <definedName name="_1165__FDSAUDITLINK__" hidden="1">{"fdsup://directions/FAT Viewer?action=UPDATE&amp;creator=factset&amp;DYN_ARGS=TRUE&amp;DOC_NAME=FAT:FQL_AUDITING_CLIENT_TEMPLATE.FAT&amp;display_string=Audit&amp;VAR:KEY=NYLULEDGNM&amp;VAR:QUERY=RkZfRElWX1lMRChBTk4sMTIvMTEvMDgsMTIvMTEvMDgp&amp;WINDOW=FIRST_POPUP&amp;HEIGHT=450&amp;WIDTH=450&amp;","START_MAXIMIZED=FALSE&amp;VAR:CALENDAR=US&amp;VAR:SYMBOL=LO&amp;VAR:INDEX=0"}</definedName>
    <definedName name="_1166__FDSAUDITLINK__" localSheetId="0" hidden="1">{"fdsup://directions/FAT Viewer?action=UPDATE&amp;creator=factset&amp;DYN_ARGS=TRUE&amp;DOC_NAME=FAT:FQL_AUDITING_CLIENT_TEMPLATE.FAT&amp;display_string=Audit&amp;VAR:KEY=TADAJSNWZY&amp;VAR:QUERY=RkZfRElWX1lMRChBTk4sMTIvMDQvMDgsMTIvMDQvMDgp&amp;WINDOW=FIRST_POPUP&amp;HEIGHT=450&amp;WIDTH=450&amp;","START_MAXIMIZED=FALSE&amp;VAR:CALENDAR=US&amp;VAR:SYMBOL=LO&amp;VAR:INDEX=0"}</definedName>
    <definedName name="_1166__FDSAUDITLINK__" hidden="1">{"fdsup://directions/FAT Viewer?action=UPDATE&amp;creator=factset&amp;DYN_ARGS=TRUE&amp;DOC_NAME=FAT:FQL_AUDITING_CLIENT_TEMPLATE.FAT&amp;display_string=Audit&amp;VAR:KEY=TADAJSNWZY&amp;VAR:QUERY=RkZfRElWX1lMRChBTk4sMTIvMDQvMDgsMTIvMDQvMDgp&amp;WINDOW=FIRST_POPUP&amp;HEIGHT=450&amp;WIDTH=450&amp;","START_MAXIMIZED=FALSE&amp;VAR:CALENDAR=US&amp;VAR:SYMBOL=LO&amp;VAR:INDEX=0"}</definedName>
    <definedName name="_1167__FDSAUDITLINK__" localSheetId="0" hidden="1">{"fdsup://directions/FAT Viewer?action=UPDATE&amp;creator=factset&amp;DYN_ARGS=TRUE&amp;DOC_NAME=FAT:FQL_AUDITING_CLIENT_TEMPLATE.FAT&amp;display_string=Audit&amp;VAR:KEY=DUPWTGVMNC&amp;VAR:QUERY=RkZfRElWX1lMRChBTk4sMTEvMjYvMDgsMTEvMjYvMDgp&amp;WINDOW=FIRST_POPUP&amp;HEIGHT=450&amp;WIDTH=450&amp;","START_MAXIMIZED=FALSE&amp;VAR:CALENDAR=US&amp;VAR:SYMBOL=LO&amp;VAR:INDEX=0"}</definedName>
    <definedName name="_1167__FDSAUDITLINK__" hidden="1">{"fdsup://directions/FAT Viewer?action=UPDATE&amp;creator=factset&amp;DYN_ARGS=TRUE&amp;DOC_NAME=FAT:FQL_AUDITING_CLIENT_TEMPLATE.FAT&amp;display_string=Audit&amp;VAR:KEY=DUPWTGVMNC&amp;VAR:QUERY=RkZfRElWX1lMRChBTk4sMTEvMjYvMDgsMTEvMjYvMDgp&amp;WINDOW=FIRST_POPUP&amp;HEIGHT=450&amp;WIDTH=450&amp;","START_MAXIMIZED=FALSE&amp;VAR:CALENDAR=US&amp;VAR:SYMBOL=LO&amp;VAR:INDEX=0"}</definedName>
    <definedName name="_1168__FDSAUDITLINK__" localSheetId="0" hidden="1">{"fdsup://directions/FAT Viewer?action=UPDATE&amp;creator=factset&amp;DYN_ARGS=TRUE&amp;DOC_NAME=FAT:FQL_AUDITING_CLIENT_TEMPLATE.FAT&amp;display_string=Audit&amp;VAR:KEY=XOJSHALEXO&amp;VAR:QUERY=RkZfRElWX1lMRChBTk4sMTEvMjAvMDgsMTEvMjAvMDgp&amp;WINDOW=FIRST_POPUP&amp;HEIGHT=450&amp;WIDTH=450&amp;","START_MAXIMIZED=FALSE&amp;VAR:CALENDAR=US&amp;VAR:SYMBOL=LO&amp;VAR:INDEX=0"}</definedName>
    <definedName name="_1168__FDSAUDITLINK__" hidden="1">{"fdsup://directions/FAT Viewer?action=UPDATE&amp;creator=factset&amp;DYN_ARGS=TRUE&amp;DOC_NAME=FAT:FQL_AUDITING_CLIENT_TEMPLATE.FAT&amp;display_string=Audit&amp;VAR:KEY=XOJSHALEXO&amp;VAR:QUERY=RkZfRElWX1lMRChBTk4sMTEvMjAvMDgsMTEvMjAvMDgp&amp;WINDOW=FIRST_POPUP&amp;HEIGHT=450&amp;WIDTH=450&amp;","START_MAXIMIZED=FALSE&amp;VAR:CALENDAR=US&amp;VAR:SYMBOL=LO&amp;VAR:INDEX=0"}</definedName>
    <definedName name="_1169__FDSAUDITLINK__" localSheetId="0" hidden="1">{"fdsup://directions/FAT Viewer?action=UPDATE&amp;creator=factset&amp;DYN_ARGS=TRUE&amp;DOC_NAME=FAT:FQL_AUDITING_CLIENT_TEMPLATE.FAT&amp;display_string=Audit&amp;VAR:KEY=ZQHIXYPQBW&amp;VAR:QUERY=RkZfRElWX1lMRChBTk4sMTEvMTMvMDgsMTEvMTMvMDgp&amp;WINDOW=FIRST_POPUP&amp;HEIGHT=450&amp;WIDTH=450&amp;","START_MAXIMIZED=FALSE&amp;VAR:CALENDAR=US&amp;VAR:SYMBOL=LO&amp;VAR:INDEX=0"}</definedName>
    <definedName name="_1169__FDSAUDITLINK__" hidden="1">{"fdsup://directions/FAT Viewer?action=UPDATE&amp;creator=factset&amp;DYN_ARGS=TRUE&amp;DOC_NAME=FAT:FQL_AUDITING_CLIENT_TEMPLATE.FAT&amp;display_string=Audit&amp;VAR:KEY=ZQHIXYPQBW&amp;VAR:QUERY=RkZfRElWX1lMRChBTk4sMTEvMTMvMDgsMTEvMTMvMDgp&amp;WINDOW=FIRST_POPUP&amp;HEIGHT=450&amp;WIDTH=450&amp;","START_MAXIMIZED=FALSE&amp;VAR:CALENDAR=US&amp;VAR:SYMBOL=LO&amp;VAR:INDEX=0"}</definedName>
    <definedName name="_116s6_" hidden="1">{#N/A,#N/A,FALSE,"UNIT";#N/A,#N/A,FALSE,"UNIT";#N/A,#N/A,FALSE,"계정"}</definedName>
    <definedName name="_117">#REF!</definedName>
    <definedName name="_117__FDSAUDITLINK__" localSheetId="0" hidden="1">{"fdsup://directions/FAT Viewer?action=UPDATE&amp;creator=factset&amp;DYN_ARGS=TRUE&amp;DOC_NAME=FAT:FQL_AUDITING_CLIENT_TEMPLATE.FAT&amp;display_string=Audit&amp;VAR:KEY=TYLEREZMBQ&amp;VAR:QUERY=RkZfRElWX1lMRChBTk4sMS8wOC8wOSwxLzA4LzA5KQ==&amp;WINDOW=FIRST_POPUP&amp;HEIGHT=450&amp;WIDTH=450&amp;","START_MAXIMIZED=FALSE&amp;VAR:CALENDAR=US&amp;VAR:SYMBOL=RAI&amp;VAR:INDEX=0"}</definedName>
    <definedName name="_117__FDSAUDITLINK__" hidden="1">{"fdsup://directions/FAT Viewer?action=UPDATE&amp;creator=factset&amp;DYN_ARGS=TRUE&amp;DOC_NAME=FAT:FQL_AUDITING_CLIENT_TEMPLATE.FAT&amp;display_string=Audit&amp;VAR:KEY=TYLEREZMBQ&amp;VAR:QUERY=RkZfRElWX1lMRChBTk4sMS8wOC8wOSwxLzA4LzA5KQ==&amp;WINDOW=FIRST_POPUP&amp;HEIGHT=450&amp;WIDTH=450&amp;","START_MAXIMIZED=FALSE&amp;VAR:CALENDAR=US&amp;VAR:SYMBOL=RAI&amp;VAR:INDEX=0"}</definedName>
    <definedName name="_1170">#REF!</definedName>
    <definedName name="_1170__FDSAUDITLINK__" localSheetId="0" hidden="1">{"fdsup://directions/FAT Viewer?action=UPDATE&amp;creator=factset&amp;DYN_ARGS=TRUE&amp;DOC_NAME=FAT:FQL_AUDITING_CLIENT_TEMPLATE.FAT&amp;display_string=Audit&amp;VAR:KEY=DOFWNCHEFE&amp;VAR:QUERY=RkZfRElWX1lMRChBTk4sMTEvMDYvMDgsMTEvMDYvMDgp&amp;WINDOW=FIRST_POPUP&amp;HEIGHT=450&amp;WIDTH=450&amp;","START_MAXIMIZED=FALSE&amp;VAR:CALENDAR=US&amp;VAR:SYMBOL=LO&amp;VAR:INDEX=0"}</definedName>
    <definedName name="_1170__FDSAUDITLINK__" hidden="1">{"fdsup://directions/FAT Viewer?action=UPDATE&amp;creator=factset&amp;DYN_ARGS=TRUE&amp;DOC_NAME=FAT:FQL_AUDITING_CLIENT_TEMPLATE.FAT&amp;display_string=Audit&amp;VAR:KEY=DOFWNCHEFE&amp;VAR:QUERY=RkZfRElWX1lMRChBTk4sMTEvMDYvMDgsMTEvMDYvMDgp&amp;WINDOW=FIRST_POPUP&amp;HEIGHT=450&amp;WIDTH=450&amp;","START_MAXIMIZED=FALSE&amp;VAR:CALENDAR=US&amp;VAR:SYMBOL=LO&amp;VAR:INDEX=0"}</definedName>
    <definedName name="_1171">#REF!</definedName>
    <definedName name="_1171__FDSAUDITLINK__" localSheetId="0" hidden="1">{"fdsup://directions/FAT Viewer?action=UPDATE&amp;creator=factset&amp;DYN_ARGS=TRUE&amp;DOC_NAME=FAT:FQL_AUDITING_CLIENT_TEMPLATE.FAT&amp;display_string=Audit&amp;VAR:KEY=JKLMRCBIPG&amp;VAR:QUERY=RkZfRElWX1lMRChBTk4sMTAvMzAvMDgsMTAvMzAvMDgp&amp;WINDOW=FIRST_POPUP&amp;HEIGHT=450&amp;WIDTH=450&amp;","START_MAXIMIZED=FALSE&amp;VAR:CALENDAR=US&amp;VAR:SYMBOL=LO&amp;VAR:INDEX=0"}</definedName>
    <definedName name="_1171__FDSAUDITLINK__" hidden="1">{"fdsup://directions/FAT Viewer?action=UPDATE&amp;creator=factset&amp;DYN_ARGS=TRUE&amp;DOC_NAME=FAT:FQL_AUDITING_CLIENT_TEMPLATE.FAT&amp;display_string=Audit&amp;VAR:KEY=JKLMRCBIPG&amp;VAR:QUERY=RkZfRElWX1lMRChBTk4sMTAvMzAvMDgsMTAvMzAvMDgp&amp;WINDOW=FIRST_POPUP&amp;HEIGHT=450&amp;WIDTH=450&amp;","START_MAXIMIZED=FALSE&amp;VAR:CALENDAR=US&amp;VAR:SYMBOL=LO&amp;VAR:INDEX=0"}</definedName>
    <definedName name="_1172__FDSAUDITLINK__" localSheetId="0" hidden="1">{"fdsup://directions/FAT Viewer?action=UPDATE&amp;creator=factset&amp;DYN_ARGS=TRUE&amp;DOC_NAME=FAT:FQL_AUDITING_CLIENT_TEMPLATE.FAT&amp;display_string=Audit&amp;VAR:KEY=XALGRCBKNK&amp;VAR:QUERY=RkZfRElWX1lMRChBTk4sMTAvMjMvMDgsMTAvMjMvMDgp&amp;WINDOW=FIRST_POPUP&amp;HEIGHT=450&amp;WIDTH=450&amp;","START_MAXIMIZED=FALSE&amp;VAR:CALENDAR=US&amp;VAR:SYMBOL=LO&amp;VAR:INDEX=0"}</definedName>
    <definedName name="_1172__FDSAUDITLINK__" hidden="1">{"fdsup://directions/FAT Viewer?action=UPDATE&amp;creator=factset&amp;DYN_ARGS=TRUE&amp;DOC_NAME=FAT:FQL_AUDITING_CLIENT_TEMPLATE.FAT&amp;display_string=Audit&amp;VAR:KEY=XALGRCBKNK&amp;VAR:QUERY=RkZfRElWX1lMRChBTk4sMTAvMjMvMDgsMTAvMjMvMDgp&amp;WINDOW=FIRST_POPUP&amp;HEIGHT=450&amp;WIDTH=450&amp;","START_MAXIMIZED=FALSE&amp;VAR:CALENDAR=US&amp;VAR:SYMBOL=LO&amp;VAR:INDEX=0"}</definedName>
    <definedName name="_1173__FDSAUDITLINK__" localSheetId="0" hidden="1">{"fdsup://directions/FAT Viewer?action=UPDATE&amp;creator=factset&amp;DYN_ARGS=TRUE&amp;DOC_NAME=FAT:FQL_AUDITING_CLIENT_TEMPLATE.FAT&amp;display_string=Audit&amp;VAR:KEY=ZSZUPCZUJC&amp;VAR:QUERY=RkZfRElWX1lMRChBTk4sMTAvMTYvMDgsMTAvMTYvMDgp&amp;WINDOW=FIRST_POPUP&amp;HEIGHT=450&amp;WIDTH=450&amp;","START_MAXIMIZED=FALSE&amp;VAR:CALENDAR=US&amp;VAR:SYMBOL=LO&amp;VAR:INDEX=0"}</definedName>
    <definedName name="_1173__FDSAUDITLINK__" hidden="1">{"fdsup://directions/FAT Viewer?action=UPDATE&amp;creator=factset&amp;DYN_ARGS=TRUE&amp;DOC_NAME=FAT:FQL_AUDITING_CLIENT_TEMPLATE.FAT&amp;display_string=Audit&amp;VAR:KEY=ZSZUPCZUJC&amp;VAR:QUERY=RkZfRElWX1lMRChBTk4sMTAvMTYvMDgsMTAvMTYvMDgp&amp;WINDOW=FIRST_POPUP&amp;HEIGHT=450&amp;WIDTH=450&amp;","START_MAXIMIZED=FALSE&amp;VAR:CALENDAR=US&amp;VAR:SYMBOL=LO&amp;VAR:INDEX=0"}</definedName>
    <definedName name="_1174__FDSAUDITLINK__" localSheetId="0" hidden="1">{"fdsup://directions/FAT Viewer?action=UPDATE&amp;creator=factset&amp;DYN_ARGS=TRUE&amp;DOC_NAME=FAT:FQL_AUDITING_CLIENT_TEMPLATE.FAT&amp;display_string=Audit&amp;VAR:KEY=FWBURUVINA&amp;VAR:QUERY=RkZfRElWX1lMRChBTk4sMTAvMDkvMDgsMTAvMDkvMDgp&amp;WINDOW=FIRST_POPUP&amp;HEIGHT=450&amp;WIDTH=450&amp;","START_MAXIMIZED=FALSE&amp;VAR:CALENDAR=US&amp;VAR:SYMBOL=LO&amp;VAR:INDEX=0"}</definedName>
    <definedName name="_1174__FDSAUDITLINK__" hidden="1">{"fdsup://directions/FAT Viewer?action=UPDATE&amp;creator=factset&amp;DYN_ARGS=TRUE&amp;DOC_NAME=FAT:FQL_AUDITING_CLIENT_TEMPLATE.FAT&amp;display_string=Audit&amp;VAR:KEY=FWBURUVINA&amp;VAR:QUERY=RkZfRElWX1lMRChBTk4sMTAvMDkvMDgsMTAvMDkvMDgp&amp;WINDOW=FIRST_POPUP&amp;HEIGHT=450&amp;WIDTH=450&amp;","START_MAXIMIZED=FALSE&amp;VAR:CALENDAR=US&amp;VAR:SYMBOL=LO&amp;VAR:INDEX=0"}</definedName>
    <definedName name="_1175">#REF!</definedName>
    <definedName name="_1175__FDSAUDITLINK__" localSheetId="0" hidden="1">{"fdsup://directions/FAT Viewer?action=UPDATE&amp;creator=factset&amp;DYN_ARGS=TRUE&amp;DOC_NAME=FAT:FQL_AUDITING_CLIENT_TEMPLATE.FAT&amp;display_string=Audit&amp;VAR:KEY=BSZOZWBAFQ&amp;VAR:QUERY=RkZfRElWX1lMRChBTk4sMTAvMDIvMDgsMTAvMDIvMDgp&amp;WINDOW=FIRST_POPUP&amp;HEIGHT=450&amp;WIDTH=450&amp;","START_MAXIMIZED=FALSE&amp;VAR:CALENDAR=US&amp;VAR:SYMBOL=LO&amp;VAR:INDEX=0"}</definedName>
    <definedName name="_1175__FDSAUDITLINK__" hidden="1">{"fdsup://directions/FAT Viewer?action=UPDATE&amp;creator=factset&amp;DYN_ARGS=TRUE&amp;DOC_NAME=FAT:FQL_AUDITING_CLIENT_TEMPLATE.FAT&amp;display_string=Audit&amp;VAR:KEY=BSZOZWBAFQ&amp;VAR:QUERY=RkZfRElWX1lMRChBTk4sMTAvMDIvMDgsMTAvMDIvMDgp&amp;WINDOW=FIRST_POPUP&amp;HEIGHT=450&amp;WIDTH=450&amp;","START_MAXIMIZED=FALSE&amp;VAR:CALENDAR=US&amp;VAR:SYMBOL=LO&amp;VAR:INDEX=0"}</definedName>
    <definedName name="_1176__FDSAUDITLINK__" localSheetId="0" hidden="1">{"fdsup://directions/FAT Viewer?action=UPDATE&amp;creator=factset&amp;DYN_ARGS=TRUE&amp;DOC_NAME=FAT:FQL_AUDITING_CLIENT_TEMPLATE.FAT&amp;display_string=Audit&amp;VAR:KEY=BYXKJETONG&amp;VAR:QUERY=RkZfRElWX1lMRChBTk4sOS8yNS8wOCw5LzI1LzA4KQ==&amp;WINDOW=FIRST_POPUP&amp;HEIGHT=450&amp;WIDTH=450&amp;","START_MAXIMIZED=FALSE&amp;VAR:CALENDAR=US&amp;VAR:SYMBOL=LO&amp;VAR:INDEX=0"}</definedName>
    <definedName name="_1176__FDSAUDITLINK__" hidden="1">{"fdsup://directions/FAT Viewer?action=UPDATE&amp;creator=factset&amp;DYN_ARGS=TRUE&amp;DOC_NAME=FAT:FQL_AUDITING_CLIENT_TEMPLATE.FAT&amp;display_string=Audit&amp;VAR:KEY=BYXKJETONG&amp;VAR:QUERY=RkZfRElWX1lMRChBTk4sOS8yNS8wOCw5LzI1LzA4KQ==&amp;WINDOW=FIRST_POPUP&amp;HEIGHT=450&amp;WIDTH=450&amp;","START_MAXIMIZED=FALSE&amp;VAR:CALENDAR=US&amp;VAR:SYMBOL=LO&amp;VAR:INDEX=0"}</definedName>
    <definedName name="_1177__FDSAUDITLINK__" localSheetId="0" hidden="1">{"fdsup://directions/FAT Viewer?action=UPDATE&amp;creator=factset&amp;DYN_ARGS=TRUE&amp;DOC_NAME=FAT:FQL_AUDITING_CLIENT_TEMPLATE.FAT&amp;display_string=Audit&amp;VAR:KEY=LUTQRSFMBO&amp;VAR:QUERY=RkZfRElWX1lMRChBTk4sOS8xOC8wOCw5LzE4LzA4KQ==&amp;WINDOW=FIRST_POPUP&amp;HEIGHT=450&amp;WIDTH=450&amp;","START_MAXIMIZED=FALSE&amp;VAR:CALENDAR=US&amp;VAR:SYMBOL=LO&amp;VAR:INDEX=0"}</definedName>
    <definedName name="_1177__FDSAUDITLINK__" hidden="1">{"fdsup://directions/FAT Viewer?action=UPDATE&amp;creator=factset&amp;DYN_ARGS=TRUE&amp;DOC_NAME=FAT:FQL_AUDITING_CLIENT_TEMPLATE.FAT&amp;display_string=Audit&amp;VAR:KEY=LUTQRSFMBO&amp;VAR:QUERY=RkZfRElWX1lMRChBTk4sOS8xOC8wOCw5LzE4LzA4KQ==&amp;WINDOW=FIRST_POPUP&amp;HEIGHT=450&amp;WIDTH=450&amp;","START_MAXIMIZED=FALSE&amp;VAR:CALENDAR=US&amp;VAR:SYMBOL=LO&amp;VAR:INDEX=0"}</definedName>
    <definedName name="_1178__FDSAUDITLINK__" localSheetId="0" hidden="1">{"fdsup://directions/FAT Viewer?action=UPDATE&amp;creator=factset&amp;DYN_ARGS=TRUE&amp;DOC_NAME=FAT:FQL_AUDITING_CLIENT_TEMPLATE.FAT&amp;display_string=Audit&amp;VAR:KEY=NQNOBUHQPE&amp;VAR:QUERY=RkZfRElWX1lMRChBTk4sOS8xMS8wOCw5LzExLzA4KQ==&amp;WINDOW=FIRST_POPUP&amp;HEIGHT=450&amp;WIDTH=450&amp;","START_MAXIMIZED=FALSE&amp;VAR:CALENDAR=US&amp;VAR:SYMBOL=LO&amp;VAR:INDEX=0"}</definedName>
    <definedName name="_1178__FDSAUDITLINK__" hidden="1">{"fdsup://directions/FAT Viewer?action=UPDATE&amp;creator=factset&amp;DYN_ARGS=TRUE&amp;DOC_NAME=FAT:FQL_AUDITING_CLIENT_TEMPLATE.FAT&amp;display_string=Audit&amp;VAR:KEY=NQNOBUHQPE&amp;VAR:QUERY=RkZfRElWX1lMRChBTk4sOS8xMS8wOCw5LzExLzA4KQ==&amp;WINDOW=FIRST_POPUP&amp;HEIGHT=450&amp;WIDTH=450&amp;","START_MAXIMIZED=FALSE&amp;VAR:CALENDAR=US&amp;VAR:SYMBOL=LO&amp;VAR:INDEX=0"}</definedName>
    <definedName name="_1179">#REF!</definedName>
    <definedName name="_1179__FDSAUDITLINK__" localSheetId="0" hidden="1">{"fdsup://directions/FAT Viewer?action=UPDATE&amp;creator=factset&amp;DYN_ARGS=TRUE&amp;DOC_NAME=FAT:FQL_AUDITING_CLIENT_TEMPLATE.FAT&amp;display_string=Audit&amp;VAR:KEY=VINGDOHMVC&amp;VAR:QUERY=RkZfRElWX1lMRChBTk4sOS8wNC8wOCw5LzA0LzA4KQ==&amp;WINDOW=FIRST_POPUP&amp;HEIGHT=450&amp;WIDTH=450&amp;","START_MAXIMIZED=FALSE&amp;VAR:CALENDAR=US&amp;VAR:SYMBOL=LO&amp;VAR:INDEX=0"}</definedName>
    <definedName name="_1179__FDSAUDITLINK__" hidden="1">{"fdsup://directions/FAT Viewer?action=UPDATE&amp;creator=factset&amp;DYN_ARGS=TRUE&amp;DOC_NAME=FAT:FQL_AUDITING_CLIENT_TEMPLATE.FAT&amp;display_string=Audit&amp;VAR:KEY=VINGDOHMVC&amp;VAR:QUERY=RkZfRElWX1lMRChBTk4sOS8wNC8wOCw5LzA0LzA4KQ==&amp;WINDOW=FIRST_POPUP&amp;HEIGHT=450&amp;WIDTH=450&amp;","START_MAXIMIZED=FALSE&amp;VAR:CALENDAR=US&amp;VAR:SYMBOL=LO&amp;VAR:INDEX=0"}</definedName>
    <definedName name="_117s9_" hidden="1">{#N/A,#N/A,FALSE,"UNIT";#N/A,#N/A,FALSE,"UNIT";#N/A,#N/A,FALSE,"계정"}</definedName>
    <definedName name="_118">#REF!</definedName>
    <definedName name="_118__FDSAUDITLINK__" localSheetId="0" hidden="1">{"fdsup://directions/FAT Viewer?action=UPDATE&amp;creator=factset&amp;DYN_ARGS=TRUE&amp;DOC_NAME=FAT:FQL_AUDITING_CLIENT_TEMPLATE.FAT&amp;display_string=Audit&amp;VAR:KEY=VAFMJIJCBQ&amp;VAR:QUERY=QVZHKEZGX0RJVl9ZTEQoQU5OLDQxMDA5LC0xMEFZKSk=&amp;WINDOW=FIRST_POPUP&amp;HEIGHT=450&amp;WIDTH=450&amp;","START_MAXIMIZED=FALSE&amp;VAR:CALENDAR=US&amp;VAR:SYMBOL=SBUX"}</definedName>
    <definedName name="_118__FDSAUDITLINK__" hidden="1">{"fdsup://directions/FAT Viewer?action=UPDATE&amp;creator=factset&amp;DYN_ARGS=TRUE&amp;DOC_NAME=FAT:FQL_AUDITING_CLIENT_TEMPLATE.FAT&amp;display_string=Audit&amp;VAR:KEY=VAFMJIJCBQ&amp;VAR:QUERY=QVZHKEZGX0RJVl9ZTEQoQU5OLDQxMDA5LC0xMEFZKSk=&amp;WINDOW=FIRST_POPUP&amp;HEIGHT=450&amp;WIDTH=450&amp;","START_MAXIMIZED=FALSE&amp;VAR:CALENDAR=US&amp;VAR:SYMBOL=SBUX"}</definedName>
    <definedName name="_1180">#REF!</definedName>
    <definedName name="_1180__FDSAUDITLINK__" localSheetId="0" hidden="1">{"fdsup://directions/FAT Viewer?action=UPDATE&amp;creator=factset&amp;DYN_ARGS=TRUE&amp;DOC_NAME=FAT:FQL_AUDITING_CLIENT_TEMPLATE.FAT&amp;display_string=Audit&amp;VAR:KEY=JMDYJQBYHC&amp;VAR:QUERY=RkZfRElWX1lMRChBTk4sOC8yOC8wOCw4LzI4LzA4KQ==&amp;WINDOW=FIRST_POPUP&amp;HEIGHT=450&amp;WIDTH=450&amp;","START_MAXIMIZED=FALSE&amp;VAR:CALENDAR=US&amp;VAR:SYMBOL=LO&amp;VAR:INDEX=0"}</definedName>
    <definedName name="_1180__FDSAUDITLINK__" hidden="1">{"fdsup://directions/FAT Viewer?action=UPDATE&amp;creator=factset&amp;DYN_ARGS=TRUE&amp;DOC_NAME=FAT:FQL_AUDITING_CLIENT_TEMPLATE.FAT&amp;display_string=Audit&amp;VAR:KEY=JMDYJQBYHC&amp;VAR:QUERY=RkZfRElWX1lMRChBTk4sOC8yOC8wOCw4LzI4LzA4KQ==&amp;WINDOW=FIRST_POPUP&amp;HEIGHT=450&amp;WIDTH=450&amp;","START_MAXIMIZED=FALSE&amp;VAR:CALENDAR=US&amp;VAR:SYMBOL=LO&amp;VAR:INDEX=0"}</definedName>
    <definedName name="_1181">#REF!</definedName>
    <definedName name="_1181__FDSAUDITLINK__" localSheetId="0" hidden="1">{"fdsup://directions/FAT Viewer?action=UPDATE&amp;creator=factset&amp;DYN_ARGS=TRUE&amp;DOC_NAME=FAT:FQL_AUDITING_CLIENT_TEMPLATE.FAT&amp;display_string=Audit&amp;VAR:KEY=LAPOVYDGXW&amp;VAR:QUERY=RkZfRElWX1lMRChBTk4sOC8yMS8wOCw4LzIxLzA4KQ==&amp;WINDOW=FIRST_POPUP&amp;HEIGHT=450&amp;WIDTH=450&amp;","START_MAXIMIZED=FALSE&amp;VAR:CALENDAR=US&amp;VAR:SYMBOL=LO&amp;VAR:INDEX=0"}</definedName>
    <definedName name="_1181__FDSAUDITLINK__" hidden="1">{"fdsup://directions/FAT Viewer?action=UPDATE&amp;creator=factset&amp;DYN_ARGS=TRUE&amp;DOC_NAME=FAT:FQL_AUDITING_CLIENT_TEMPLATE.FAT&amp;display_string=Audit&amp;VAR:KEY=LAPOVYDGXW&amp;VAR:QUERY=RkZfRElWX1lMRChBTk4sOC8yMS8wOCw4LzIxLzA4KQ==&amp;WINDOW=FIRST_POPUP&amp;HEIGHT=450&amp;WIDTH=450&amp;","START_MAXIMIZED=FALSE&amp;VAR:CALENDAR=US&amp;VAR:SYMBOL=LO&amp;VAR:INDEX=0"}</definedName>
    <definedName name="_1182">#REF!</definedName>
    <definedName name="_1182__FDSAUDITLINK__" localSheetId="0" hidden="1">{"fdsup://directions/FAT Viewer?action=UPDATE&amp;creator=factset&amp;DYN_ARGS=TRUE&amp;DOC_NAME=FAT:FQL_AUDITING_CLIENT_TEMPLATE.FAT&amp;display_string=Audit&amp;VAR:KEY=VMTQXGPUNW&amp;VAR:QUERY=RkZfRElWX1lMRChBTk4sOC8xNC8wOCw4LzE0LzA4KQ==&amp;WINDOW=FIRST_POPUP&amp;HEIGHT=450&amp;WIDTH=450&amp;","START_MAXIMIZED=FALSE&amp;VAR:CALENDAR=US&amp;VAR:SYMBOL=LO&amp;VAR:INDEX=0"}</definedName>
    <definedName name="_1182__FDSAUDITLINK__" hidden="1">{"fdsup://directions/FAT Viewer?action=UPDATE&amp;creator=factset&amp;DYN_ARGS=TRUE&amp;DOC_NAME=FAT:FQL_AUDITING_CLIENT_TEMPLATE.FAT&amp;display_string=Audit&amp;VAR:KEY=VMTQXGPUNW&amp;VAR:QUERY=RkZfRElWX1lMRChBTk4sOC8xNC8wOCw4LzE0LzA4KQ==&amp;WINDOW=FIRST_POPUP&amp;HEIGHT=450&amp;WIDTH=450&amp;","START_MAXIMIZED=FALSE&amp;VAR:CALENDAR=US&amp;VAR:SYMBOL=LO&amp;VAR:INDEX=0"}</definedName>
    <definedName name="_1183">#REF!</definedName>
    <definedName name="_1183__FDSAUDITLINK__" localSheetId="0" hidden="1">{"fdsup://directions/FAT Viewer?action=UPDATE&amp;creator=factset&amp;DYN_ARGS=TRUE&amp;DOC_NAME=FAT:FQL_AUDITING_CLIENT_TEMPLATE.FAT&amp;display_string=Audit&amp;VAR:KEY=LQXAPAPWRC&amp;VAR:QUERY=RkZfRElWX1lMRChBTk4sOC8wNy8wOCw4LzA3LzA4KQ==&amp;WINDOW=FIRST_POPUP&amp;HEIGHT=450&amp;WIDTH=450&amp;","START_MAXIMIZED=FALSE&amp;VAR:CALENDAR=US&amp;VAR:SYMBOL=LO&amp;VAR:INDEX=0"}</definedName>
    <definedName name="_1183__FDSAUDITLINK__" hidden="1">{"fdsup://directions/FAT Viewer?action=UPDATE&amp;creator=factset&amp;DYN_ARGS=TRUE&amp;DOC_NAME=FAT:FQL_AUDITING_CLIENT_TEMPLATE.FAT&amp;display_string=Audit&amp;VAR:KEY=LQXAPAPWRC&amp;VAR:QUERY=RkZfRElWX1lMRChBTk4sOC8wNy8wOCw4LzA3LzA4KQ==&amp;WINDOW=FIRST_POPUP&amp;HEIGHT=450&amp;WIDTH=450&amp;","START_MAXIMIZED=FALSE&amp;VAR:CALENDAR=US&amp;VAR:SYMBOL=LO&amp;VAR:INDEX=0"}</definedName>
    <definedName name="_1184">#REF!</definedName>
    <definedName name="_1184__FDSAUDITLINK__" localSheetId="0" hidden="1">{"fdsup://directions/FAT Viewer?action=UPDATE&amp;creator=factset&amp;DYN_ARGS=TRUE&amp;DOC_NAME=FAT:FQL_AUDITING_CLIENT_TEMPLATE.FAT&amp;display_string=Audit&amp;VAR:KEY=HMHSBEHQFC&amp;VAR:QUERY=RkZfRElWX1lMRChBTk4sNy8zMS8wOCw3LzMxLzA4KQ==&amp;WINDOW=FIRST_POPUP&amp;HEIGHT=450&amp;WIDTH=450&amp;","START_MAXIMIZED=FALSE&amp;VAR:CALENDAR=US&amp;VAR:SYMBOL=LO&amp;VAR:INDEX=0"}</definedName>
    <definedName name="_1184__FDSAUDITLINK__" hidden="1">{"fdsup://directions/FAT Viewer?action=UPDATE&amp;creator=factset&amp;DYN_ARGS=TRUE&amp;DOC_NAME=FAT:FQL_AUDITING_CLIENT_TEMPLATE.FAT&amp;display_string=Audit&amp;VAR:KEY=HMHSBEHQFC&amp;VAR:QUERY=RkZfRElWX1lMRChBTk4sNy8zMS8wOCw3LzMxLzA4KQ==&amp;WINDOW=FIRST_POPUP&amp;HEIGHT=450&amp;WIDTH=450&amp;","START_MAXIMIZED=FALSE&amp;VAR:CALENDAR=US&amp;VAR:SYMBOL=LO&amp;VAR:INDEX=0"}</definedName>
    <definedName name="_1185">#REF!</definedName>
    <definedName name="_1185__FDSAUDITLINK__" localSheetId="0" hidden="1">{"fdsup://directions/FAT Viewer?action=UPDATE&amp;creator=factset&amp;DYN_ARGS=TRUE&amp;DOC_NAME=FAT:FQL_AUDITING_CLIENT_TEMPLATE.FAT&amp;display_string=Audit&amp;VAR:KEY=HIFAVUBQJY&amp;VAR:QUERY=RkZfRElWX1lMRChBTk4sNy8yNC8wOCw3LzI0LzA4KQ==&amp;WINDOW=FIRST_POPUP&amp;HEIGHT=450&amp;WIDTH=450&amp;","START_MAXIMIZED=FALSE&amp;VAR:CALENDAR=US&amp;VAR:SYMBOL=LO&amp;VAR:INDEX=0"}</definedName>
    <definedName name="_1185__FDSAUDITLINK__" hidden="1">{"fdsup://directions/FAT Viewer?action=UPDATE&amp;creator=factset&amp;DYN_ARGS=TRUE&amp;DOC_NAME=FAT:FQL_AUDITING_CLIENT_TEMPLATE.FAT&amp;display_string=Audit&amp;VAR:KEY=HIFAVUBQJY&amp;VAR:QUERY=RkZfRElWX1lMRChBTk4sNy8yNC8wOCw3LzI0LzA4KQ==&amp;WINDOW=FIRST_POPUP&amp;HEIGHT=450&amp;WIDTH=450&amp;","START_MAXIMIZED=FALSE&amp;VAR:CALENDAR=US&amp;VAR:SYMBOL=LO&amp;VAR:INDEX=0"}</definedName>
    <definedName name="_1186">#REF!</definedName>
    <definedName name="_1186__FDSAUDITLINK__" localSheetId="0" hidden="1">{"fdsup://directions/FAT Viewer?action=UPDATE&amp;creator=factset&amp;DYN_ARGS=TRUE&amp;DOC_NAME=FAT:FQL_AUDITING_CLIENT_TEMPLATE.FAT&amp;display_string=Audit&amp;VAR:KEY=RUDMTUBWBA&amp;VAR:QUERY=RkZfRElWX1lMRChBTk4sNy8xNy8wOCw3LzE3LzA4KQ==&amp;WINDOW=FIRST_POPUP&amp;HEIGHT=450&amp;WIDTH=450&amp;","START_MAXIMIZED=FALSE&amp;VAR:CALENDAR=US&amp;VAR:SYMBOL=LO&amp;VAR:INDEX=0"}</definedName>
    <definedName name="_1186__FDSAUDITLINK__" hidden="1">{"fdsup://directions/FAT Viewer?action=UPDATE&amp;creator=factset&amp;DYN_ARGS=TRUE&amp;DOC_NAME=FAT:FQL_AUDITING_CLIENT_TEMPLATE.FAT&amp;display_string=Audit&amp;VAR:KEY=RUDMTUBWBA&amp;VAR:QUERY=RkZfRElWX1lMRChBTk4sNy8xNy8wOCw3LzE3LzA4KQ==&amp;WINDOW=FIRST_POPUP&amp;HEIGHT=450&amp;WIDTH=450&amp;","START_MAXIMIZED=FALSE&amp;VAR:CALENDAR=US&amp;VAR:SYMBOL=LO&amp;VAR:INDEX=0"}</definedName>
    <definedName name="_1187">#REF!</definedName>
    <definedName name="_1187__FDSAUDITLINK__" localSheetId="0" hidden="1">{"fdsup://directions/FAT Viewer?action=UPDATE&amp;creator=factset&amp;DYN_ARGS=TRUE&amp;DOC_NAME=FAT:FQL_AUDITING_CLIENT_TEMPLATE.FAT&amp;display_string=Audit&amp;VAR:KEY=BUDWTGHANY&amp;VAR:QUERY=RkZfRElWX1lMRChBTk4sNy8xMC8wOCw3LzEwLzA4KQ==&amp;WINDOW=FIRST_POPUP&amp;HEIGHT=450&amp;WIDTH=450&amp;","START_MAXIMIZED=FALSE&amp;VAR:CALENDAR=US&amp;VAR:SYMBOL=LO&amp;VAR:INDEX=0"}</definedName>
    <definedName name="_1187__FDSAUDITLINK__" hidden="1">{"fdsup://directions/FAT Viewer?action=UPDATE&amp;creator=factset&amp;DYN_ARGS=TRUE&amp;DOC_NAME=FAT:FQL_AUDITING_CLIENT_TEMPLATE.FAT&amp;display_string=Audit&amp;VAR:KEY=BUDWTGHANY&amp;VAR:QUERY=RkZfRElWX1lMRChBTk4sNy8xMC8wOCw3LzEwLzA4KQ==&amp;WINDOW=FIRST_POPUP&amp;HEIGHT=450&amp;WIDTH=450&amp;","START_MAXIMIZED=FALSE&amp;VAR:CALENDAR=US&amp;VAR:SYMBOL=LO&amp;VAR:INDEX=0"}</definedName>
    <definedName name="_1188">#REF!</definedName>
    <definedName name="_1188__FDSAUDITLINK__" localSheetId="0" hidden="1">{"fdsup://directions/FAT Viewer?action=UPDATE&amp;creator=factset&amp;DYN_ARGS=TRUE&amp;DOC_NAME=FAT:FQL_AUDITING_CLIENT_TEMPLATE.FAT&amp;display_string=Audit&amp;VAR:KEY=NYRURQJETU&amp;VAR:QUERY=RkZfRElWX1lMRChBTk4sNy8wMy8wOCw3LzAzLzA4KQ==&amp;WINDOW=FIRST_POPUP&amp;HEIGHT=450&amp;WIDTH=450&amp;","START_MAXIMIZED=FALSE&amp;VAR:CALENDAR=US&amp;VAR:SYMBOL=LO&amp;VAR:INDEX=0"}</definedName>
    <definedName name="_1188__FDSAUDITLINK__" hidden="1">{"fdsup://directions/FAT Viewer?action=UPDATE&amp;creator=factset&amp;DYN_ARGS=TRUE&amp;DOC_NAME=FAT:FQL_AUDITING_CLIENT_TEMPLATE.FAT&amp;display_string=Audit&amp;VAR:KEY=NYRURQJETU&amp;VAR:QUERY=RkZfRElWX1lMRChBTk4sNy8wMy8wOCw3LzAzLzA4KQ==&amp;WINDOW=FIRST_POPUP&amp;HEIGHT=450&amp;WIDTH=450&amp;","START_MAXIMIZED=FALSE&amp;VAR:CALENDAR=US&amp;VAR:SYMBOL=LO&amp;VAR:INDEX=0"}</definedName>
    <definedName name="_1189">#REF!</definedName>
    <definedName name="_1189__FDSAUDITLINK__" localSheetId="0" hidden="1">{"fdsup://directions/FAT Viewer?action=UPDATE&amp;creator=factset&amp;DYN_ARGS=TRUE&amp;DOC_NAME=FAT:FQL_AUDITING_CLIENT_TEMPLATE.FAT&amp;display_string=Audit&amp;VAR:KEY=NQRMRIZSVS&amp;VAR:QUERY=RkZfRElWX1lMRChBTk4sNi8yNi8wOCw2LzI2LzA4KQ==&amp;WINDOW=FIRST_POPUP&amp;HEIGHT=450&amp;WIDTH=450&amp;","START_MAXIMIZED=FALSE&amp;VAR:CALENDAR=US&amp;VAR:SYMBOL=LO&amp;VAR:INDEX=0"}</definedName>
    <definedName name="_1189__FDSAUDITLINK__" hidden="1">{"fdsup://directions/FAT Viewer?action=UPDATE&amp;creator=factset&amp;DYN_ARGS=TRUE&amp;DOC_NAME=FAT:FQL_AUDITING_CLIENT_TEMPLATE.FAT&amp;display_string=Audit&amp;VAR:KEY=NQRMRIZSVS&amp;VAR:QUERY=RkZfRElWX1lMRChBTk4sNi8yNi8wOCw2LzI2LzA4KQ==&amp;WINDOW=FIRST_POPUP&amp;HEIGHT=450&amp;WIDTH=450&amp;","START_MAXIMIZED=FALSE&amp;VAR:CALENDAR=US&amp;VAR:SYMBOL=LO&amp;VAR:INDEX=0"}</definedName>
    <definedName name="_119">#REF!</definedName>
    <definedName name="_119__FDSAUDITLINK__" localSheetId="0" hidden="1">{"fdsup://directions/FAT Viewer?action=UPDATE&amp;creator=factset&amp;DYN_ARGS=TRUE&amp;DOC_NAME=FAT:FQL_AUDITING_CLIENT_TEMPLATE.FAT&amp;display_string=Audit&amp;VAR:KEY=PIFKDCJQJQ&amp;VAR:QUERY=RkZfRElWX1lMRChBTk4sMTIvMjQvMDgsMTIvMjQvMDgp&amp;WINDOW=FIRST_POPUP&amp;HEIGHT=450&amp;WIDTH=450&amp;","START_MAXIMIZED=FALSE&amp;VAR:CALENDAR=US&amp;VAR:SYMBOL=RAI&amp;VAR:INDEX=0"}</definedName>
    <definedName name="_119__FDSAUDITLINK__" hidden="1">{"fdsup://directions/FAT Viewer?action=UPDATE&amp;creator=factset&amp;DYN_ARGS=TRUE&amp;DOC_NAME=FAT:FQL_AUDITING_CLIENT_TEMPLATE.FAT&amp;display_string=Audit&amp;VAR:KEY=PIFKDCJQJQ&amp;VAR:QUERY=RkZfRElWX1lMRChBTk4sMTIvMjQvMDgsMTIvMjQvMDgp&amp;WINDOW=FIRST_POPUP&amp;HEIGHT=450&amp;WIDTH=450&amp;","START_MAXIMIZED=FALSE&amp;VAR:CALENDAR=US&amp;VAR:SYMBOL=RAI&amp;VAR:INDEX=0"}</definedName>
    <definedName name="_1190">#REF!</definedName>
    <definedName name="_1190__FDSAUDITLINK__" localSheetId="0" hidden="1">{"fdsup://directions/FAT Viewer?action=UPDATE&amp;creator=factset&amp;DYN_ARGS=TRUE&amp;DOC_NAME=FAT:FQL_AUDITING_CLIENT_TEMPLATE.FAT&amp;display_string=Audit&amp;VAR:KEY=RMZGBYTERU&amp;VAR:QUERY=RkZfRElWX1lMRChBTk4sNi8xOS8wOCw2LzE5LzA4KQ==&amp;WINDOW=FIRST_POPUP&amp;HEIGHT=450&amp;WIDTH=450&amp;","START_MAXIMIZED=FALSE&amp;VAR:CALENDAR=US&amp;VAR:SYMBOL=LO&amp;VAR:INDEX=0"}</definedName>
    <definedName name="_1190__FDSAUDITLINK__" hidden="1">{"fdsup://directions/FAT Viewer?action=UPDATE&amp;creator=factset&amp;DYN_ARGS=TRUE&amp;DOC_NAME=FAT:FQL_AUDITING_CLIENT_TEMPLATE.FAT&amp;display_string=Audit&amp;VAR:KEY=RMZGBYTERU&amp;VAR:QUERY=RkZfRElWX1lMRChBTk4sNi8xOS8wOCw2LzE5LzA4KQ==&amp;WINDOW=FIRST_POPUP&amp;HEIGHT=450&amp;WIDTH=450&amp;","START_MAXIMIZED=FALSE&amp;VAR:CALENDAR=US&amp;VAR:SYMBOL=LO&amp;VAR:INDEX=0"}</definedName>
    <definedName name="_1191">#REF!</definedName>
    <definedName name="_1191__FDSAUDITLINK__" localSheetId="0" hidden="1">{"fdsup://directions/FAT Viewer?action=UPDATE&amp;creator=factset&amp;DYN_ARGS=TRUE&amp;DOC_NAME=FAT:FQL_AUDITING_CLIENT_TEMPLATE.FAT&amp;display_string=Audit&amp;VAR:KEY=PSNQNEHKJI&amp;VAR:QUERY=RkZfRElWX1lMRChBTk4sNi8xMi8wOCw2LzEyLzA4KQ==&amp;WINDOW=FIRST_POPUP&amp;HEIGHT=450&amp;WIDTH=450&amp;","START_MAXIMIZED=FALSE&amp;VAR:CALENDAR=US&amp;VAR:SYMBOL=LO&amp;VAR:INDEX=0"}</definedName>
    <definedName name="_1191__FDSAUDITLINK__" hidden="1">{"fdsup://directions/FAT Viewer?action=UPDATE&amp;creator=factset&amp;DYN_ARGS=TRUE&amp;DOC_NAME=FAT:FQL_AUDITING_CLIENT_TEMPLATE.FAT&amp;display_string=Audit&amp;VAR:KEY=PSNQNEHKJI&amp;VAR:QUERY=RkZfRElWX1lMRChBTk4sNi8xMi8wOCw2LzEyLzA4KQ==&amp;WINDOW=FIRST_POPUP&amp;HEIGHT=450&amp;WIDTH=450&amp;","START_MAXIMIZED=FALSE&amp;VAR:CALENDAR=US&amp;VAR:SYMBOL=LO&amp;VAR:INDEX=0"}</definedName>
    <definedName name="_1192">#REF!</definedName>
    <definedName name="_1192__FDSAUDITLINK__" localSheetId="0" hidden="1">{"fdsup://directions/FAT Viewer?action=UPDATE&amp;creator=factset&amp;DYN_ARGS=TRUE&amp;DOC_NAME=FAT:FQL_AUDITING_CLIENT_TEMPLATE.FAT&amp;display_string=Audit&amp;VAR:KEY=HIPELSHODE&amp;VAR:QUERY=RkZfRElWX1lMRChBTk4sNi8wNS8wOCw2LzA1LzA4KQ==&amp;WINDOW=FIRST_POPUP&amp;HEIGHT=450&amp;WIDTH=450&amp;","START_MAXIMIZED=FALSE&amp;VAR:CALENDAR=US&amp;VAR:SYMBOL=LO&amp;VAR:INDEX=0"}</definedName>
    <definedName name="_1192__FDSAUDITLINK__" hidden="1">{"fdsup://directions/FAT Viewer?action=UPDATE&amp;creator=factset&amp;DYN_ARGS=TRUE&amp;DOC_NAME=FAT:FQL_AUDITING_CLIENT_TEMPLATE.FAT&amp;display_string=Audit&amp;VAR:KEY=HIPELSHODE&amp;VAR:QUERY=RkZfRElWX1lMRChBTk4sNi8wNS8wOCw2LzA1LzA4KQ==&amp;WINDOW=FIRST_POPUP&amp;HEIGHT=450&amp;WIDTH=450&amp;","START_MAXIMIZED=FALSE&amp;VAR:CALENDAR=US&amp;VAR:SYMBOL=LO&amp;VAR:INDEX=0"}</definedName>
    <definedName name="_1193">#REF!</definedName>
    <definedName name="_1193__FDSAUDITLINK__" localSheetId="0" hidden="1">{"fdsup://directions/FAT Viewer?action=UPDATE&amp;creator=factset&amp;DYN_ARGS=TRUE&amp;DOC_NAME=FAT:FQL_AUDITING_CLIENT_TEMPLATE.FAT&amp;display_string=Audit&amp;VAR:KEY=RGVAVOZSFE&amp;VAR:QUERY=RkZfRElWX1lMRChBTk4sNS8yOS8wOCw1LzI5LzA4KQ==&amp;WINDOW=FIRST_POPUP&amp;HEIGHT=450&amp;WIDTH=450&amp;","START_MAXIMIZED=FALSE&amp;VAR:CALENDAR=US&amp;VAR:SYMBOL=LO&amp;VAR:INDEX=0"}</definedName>
    <definedName name="_1193__FDSAUDITLINK__" hidden="1">{"fdsup://directions/FAT Viewer?action=UPDATE&amp;creator=factset&amp;DYN_ARGS=TRUE&amp;DOC_NAME=FAT:FQL_AUDITING_CLIENT_TEMPLATE.FAT&amp;display_string=Audit&amp;VAR:KEY=RGVAVOZSFE&amp;VAR:QUERY=RkZfRElWX1lMRChBTk4sNS8yOS8wOCw1LzI5LzA4KQ==&amp;WINDOW=FIRST_POPUP&amp;HEIGHT=450&amp;WIDTH=450&amp;","START_MAXIMIZED=FALSE&amp;VAR:CALENDAR=US&amp;VAR:SYMBOL=LO&amp;VAR:INDEX=0"}</definedName>
    <definedName name="_1194">#REF!</definedName>
    <definedName name="_1194__FDSAUDITLINK__" localSheetId="0" hidden="1">{"fdsup://directions/FAT Viewer?action=UPDATE&amp;creator=factset&amp;DYN_ARGS=TRUE&amp;DOC_NAME=FAT:FQL_AUDITING_CLIENT_TEMPLATE.FAT&amp;display_string=Audit&amp;VAR:KEY=HYFAPMVGNK&amp;VAR:QUERY=RkZfRElWX1lMRChBTk4sNS8yMi8wOCw1LzIyLzA4KQ==&amp;WINDOW=FIRST_POPUP&amp;HEIGHT=450&amp;WIDTH=450&amp;","START_MAXIMIZED=FALSE&amp;VAR:CALENDAR=US&amp;VAR:SYMBOL=LO&amp;VAR:INDEX=0"}</definedName>
    <definedName name="_1194__FDSAUDITLINK__" hidden="1">{"fdsup://directions/FAT Viewer?action=UPDATE&amp;creator=factset&amp;DYN_ARGS=TRUE&amp;DOC_NAME=FAT:FQL_AUDITING_CLIENT_TEMPLATE.FAT&amp;display_string=Audit&amp;VAR:KEY=HYFAPMVGNK&amp;VAR:QUERY=RkZfRElWX1lMRChBTk4sNS8yMi8wOCw1LzIyLzA4KQ==&amp;WINDOW=FIRST_POPUP&amp;HEIGHT=450&amp;WIDTH=450&amp;","START_MAXIMIZED=FALSE&amp;VAR:CALENDAR=US&amp;VAR:SYMBOL=LO&amp;VAR:INDEX=0"}</definedName>
    <definedName name="_1195">#REF!</definedName>
    <definedName name="_1195__FDSAUDITLINK__" localSheetId="0" hidden="1">{"fdsup://directions/FAT Viewer?action=UPDATE&amp;creator=factset&amp;DYN_ARGS=TRUE&amp;DOC_NAME=FAT:FQL_AUDITING_CLIENT_TEMPLATE.FAT&amp;display_string=Audit&amp;VAR:KEY=NYFGLGRQVI&amp;VAR:QUERY=RkZfRElWX1lMRChBTk4sNS8xNS8wOCw1LzE1LzA4KQ==&amp;WINDOW=FIRST_POPUP&amp;HEIGHT=450&amp;WIDTH=450&amp;","START_MAXIMIZED=FALSE&amp;VAR:CALENDAR=US&amp;VAR:SYMBOL=LO&amp;VAR:INDEX=0"}</definedName>
    <definedName name="_1195__FDSAUDITLINK__" hidden="1">{"fdsup://directions/FAT Viewer?action=UPDATE&amp;creator=factset&amp;DYN_ARGS=TRUE&amp;DOC_NAME=FAT:FQL_AUDITING_CLIENT_TEMPLATE.FAT&amp;display_string=Audit&amp;VAR:KEY=NYFGLGRQVI&amp;VAR:QUERY=RkZfRElWX1lMRChBTk4sNS8xNS8wOCw1LzE1LzA4KQ==&amp;WINDOW=FIRST_POPUP&amp;HEIGHT=450&amp;WIDTH=450&amp;","START_MAXIMIZED=FALSE&amp;VAR:CALENDAR=US&amp;VAR:SYMBOL=LO&amp;VAR:INDEX=0"}</definedName>
    <definedName name="_1196">#REF!</definedName>
    <definedName name="_1196__FDSAUDITLINK__" localSheetId="0" hidden="1">{"fdsup://directions/FAT Viewer?action=UPDATE&amp;creator=factset&amp;DYN_ARGS=TRUE&amp;DOC_NAME=FAT:FQL_AUDITING_CLIENT_TEMPLATE.FAT&amp;display_string=Audit&amp;VAR:KEY=NMZWFKNYZW&amp;VAR:QUERY=RkZfRElWX1lMRChBTk4sNS8wOC8wOCw1LzA4LzA4KQ==&amp;WINDOW=FIRST_POPUP&amp;HEIGHT=450&amp;WIDTH=450&amp;","START_MAXIMIZED=FALSE&amp;VAR:CALENDAR=US&amp;VAR:SYMBOL=LO&amp;VAR:INDEX=0"}</definedName>
    <definedName name="_1196__FDSAUDITLINK__" hidden="1">{"fdsup://directions/FAT Viewer?action=UPDATE&amp;creator=factset&amp;DYN_ARGS=TRUE&amp;DOC_NAME=FAT:FQL_AUDITING_CLIENT_TEMPLATE.FAT&amp;display_string=Audit&amp;VAR:KEY=NMZWFKNYZW&amp;VAR:QUERY=RkZfRElWX1lMRChBTk4sNS8wOC8wOCw1LzA4LzA4KQ==&amp;WINDOW=FIRST_POPUP&amp;HEIGHT=450&amp;WIDTH=450&amp;","START_MAXIMIZED=FALSE&amp;VAR:CALENDAR=US&amp;VAR:SYMBOL=LO&amp;VAR:INDEX=0"}</definedName>
    <definedName name="_1197">#REF!</definedName>
    <definedName name="_1197__FDSAUDITLINK__" localSheetId="0" hidden="1">{"fdsup://directions/FAT Viewer?action=UPDATE&amp;creator=factset&amp;DYN_ARGS=TRUE&amp;DOC_NAME=FAT:FQL_AUDITING_CLIENT_TEMPLATE.FAT&amp;display_string=Audit&amp;VAR:KEY=NGFWRWTYRU&amp;VAR:QUERY=RkZfRElWX1lMRChBTk4sNS8wMS8wOCw1LzAxLzA4KQ==&amp;WINDOW=FIRST_POPUP&amp;HEIGHT=450&amp;WIDTH=450&amp;","START_MAXIMIZED=FALSE&amp;VAR:CALENDAR=US&amp;VAR:SYMBOL=LO&amp;VAR:INDEX=0"}</definedName>
    <definedName name="_1197__FDSAUDITLINK__" hidden="1">{"fdsup://directions/FAT Viewer?action=UPDATE&amp;creator=factset&amp;DYN_ARGS=TRUE&amp;DOC_NAME=FAT:FQL_AUDITING_CLIENT_TEMPLATE.FAT&amp;display_string=Audit&amp;VAR:KEY=NGFWRWTYRU&amp;VAR:QUERY=RkZfRElWX1lMRChBTk4sNS8wMS8wOCw1LzAxLzA4KQ==&amp;WINDOW=FIRST_POPUP&amp;HEIGHT=450&amp;WIDTH=450&amp;","START_MAXIMIZED=FALSE&amp;VAR:CALENDAR=US&amp;VAR:SYMBOL=LO&amp;VAR:INDEX=0"}</definedName>
    <definedName name="_1198">#REF!</definedName>
    <definedName name="_1198__FDSAUDITLINK__" localSheetId="0" hidden="1">{"fdsup://directions/FAT Viewer?action=UPDATE&amp;creator=factset&amp;DYN_ARGS=TRUE&amp;DOC_NAME=FAT:FQL_AUDITING_CLIENT_TEMPLATE.FAT&amp;display_string=Audit&amp;VAR:KEY=ZQLILAPAHK&amp;VAR:QUERY=RkZfRElWX1lMRChBTk4sNC8yNC8wOCw0LzI0LzA4KQ==&amp;WINDOW=FIRST_POPUP&amp;HEIGHT=450&amp;WIDTH=450&amp;","START_MAXIMIZED=FALSE&amp;VAR:CALENDAR=US&amp;VAR:SYMBOL=LO&amp;VAR:INDEX=0"}</definedName>
    <definedName name="_1198__FDSAUDITLINK__" hidden="1">{"fdsup://directions/FAT Viewer?action=UPDATE&amp;creator=factset&amp;DYN_ARGS=TRUE&amp;DOC_NAME=FAT:FQL_AUDITING_CLIENT_TEMPLATE.FAT&amp;display_string=Audit&amp;VAR:KEY=ZQLILAPAHK&amp;VAR:QUERY=RkZfRElWX1lMRChBTk4sNC8yNC8wOCw0LzI0LzA4KQ==&amp;WINDOW=FIRST_POPUP&amp;HEIGHT=450&amp;WIDTH=450&amp;","START_MAXIMIZED=FALSE&amp;VAR:CALENDAR=US&amp;VAR:SYMBOL=LO&amp;VAR:INDEX=0"}</definedName>
    <definedName name="_1199__FDSAUDITLINK__" localSheetId="0" hidden="1">{"fdsup://directions/FAT Viewer?action=UPDATE&amp;creator=factset&amp;DYN_ARGS=TRUE&amp;DOC_NAME=FAT:FQL_AUDITING_CLIENT_TEMPLATE.FAT&amp;display_string=Audit&amp;VAR:KEY=DIJWDKJEJY&amp;VAR:QUERY=RkZfRElWX1lMRChBTk4sNC8xNy8wOCw0LzE3LzA4KQ==&amp;WINDOW=FIRST_POPUP&amp;HEIGHT=450&amp;WIDTH=450&amp;","START_MAXIMIZED=FALSE&amp;VAR:CALENDAR=US&amp;VAR:SYMBOL=LO&amp;VAR:INDEX=0"}</definedName>
    <definedName name="_1199__FDSAUDITLINK__" hidden="1">{"fdsup://directions/FAT Viewer?action=UPDATE&amp;creator=factset&amp;DYN_ARGS=TRUE&amp;DOC_NAME=FAT:FQL_AUDITING_CLIENT_TEMPLATE.FAT&amp;display_string=Audit&amp;VAR:KEY=DIJWDKJEJY&amp;VAR:QUERY=RkZfRElWX1lMRChBTk4sNC8xNy8wOCw0LzE3LzA4KQ==&amp;WINDOW=FIRST_POPUP&amp;HEIGHT=450&amp;WIDTH=450&amp;","START_MAXIMIZED=FALSE&amp;VAR:CALENDAR=US&amp;VAR:SYMBOL=LO&amp;VAR:INDEX=0"}</definedName>
    <definedName name="_11s13_" hidden="1">{#N/A,#N/A,FALSE,"UNIT";#N/A,#N/A,FALSE,"UNIT";#N/A,#N/A,FALSE,"계정"}</definedName>
    <definedName name="_11s16_" hidden="1">{#N/A,#N/A,FALSE,"UNIT";#N/A,#N/A,FALSE,"UNIT";#N/A,#N/A,FALSE,"계정"}</definedName>
    <definedName name="_11s17_" hidden="1">{#N/A,#N/A,FALSE,"UNIT";#N/A,#N/A,FALSE,"UNIT";#N/A,#N/A,FALSE,"계정"}</definedName>
    <definedName name="_11Table2_" hidden="1">#REF!</definedName>
    <definedName name="_11Z04_">#REF!</definedName>
    <definedName name="_12">#REF!</definedName>
    <definedName name="_12_????_3">#REF!</definedName>
    <definedName name="_12_????1_3">#REF!</definedName>
    <definedName name="_12_??1???_3">#REF!</definedName>
    <definedName name="_12___________P_L">#REF!</definedName>
    <definedName name="_12__123Graph_AChart_1A" hidden="1">#REF!</definedName>
    <definedName name="_12__123Graph_ACHART_3" hidden="1">#REF!</definedName>
    <definedName name="_12__123Graph_AChart_4I">#REF!</definedName>
    <definedName name="_12__123Graph_AQRE_S_BY_CO.">#REF!</definedName>
    <definedName name="_12__123Graph_ASENS_COMPARISON">#REF!</definedName>
    <definedName name="_12__123Graph_ASUPPLIES_BY_B_U">#REF!</definedName>
    <definedName name="_12__123Graph_AWAGES_BY_B_U">#REF!</definedName>
    <definedName name="_12__123Graph_BCHART_3">#REF!</definedName>
    <definedName name="_12__123Graph_BCONTRACT_BY_B_U">#REF!</definedName>
    <definedName name="_12__123Graph_BSENS_COMPARISON" hidden="1">#REF!</definedName>
    <definedName name="_12__123Graph_BSUPPLIES_BY_B_U">#REF!</definedName>
    <definedName name="_12__123Graph_BTAX_CREDIT">#REF!</definedName>
    <definedName name="_12__123Graph_BWAGES_BY_B_U">#REF!</definedName>
    <definedName name="_12__123Graph_XSALES_PIE" hidden="1">#REF!</definedName>
    <definedName name="_12__FDSAUDITLINK__" localSheetId="0" hidden="1">{"fdsup://directions/FAT Viewer?action=UPDATE&amp;creator=factset&amp;DYN_ARGS=TRUE&amp;DOC_NAME=FAT:FQL_AUDITING_CLIENT_TEMPLATE.FAT&amp;display_string=Audit&amp;VAR:KEY=OZSHCXKXWB&amp;VAR:QUERY=Q1NGX0RJVl9ZTEQoUVRSX1IsMy8zMS8yMDA4KQ==&amp;WINDOW=FIRST_POPUP&amp;HEIGHT=450&amp;WIDTH=450&amp;STAR","T_MAXIMIZED=FALSE&amp;VAR:CALENDAR=US&amp;VAR:SYMBOL=MO&amp;VAR:INDEX=0"}</definedName>
    <definedName name="_12__FDSAUDITLINK__" hidden="1">{"fdsup://directions/FAT Viewer?action=UPDATE&amp;creator=factset&amp;DYN_ARGS=TRUE&amp;DOC_NAME=FAT:FQL_AUDITING_CLIENT_TEMPLATE.FAT&amp;display_string=Audit&amp;VAR:KEY=OZSHCXKXWB&amp;VAR:QUERY=Q1NGX0RJVl9ZTEQoUVRSX1IsMy8zMS8yMDA4KQ==&amp;WINDOW=FIRST_POPUP&amp;HEIGHT=450&amp;WIDTH=450&amp;STAR","T_MAXIMIZED=FALSE&amp;VAR:CALENDAR=US&amp;VAR:SYMBOL=MO&amp;VAR:INDEX=0"}</definedName>
    <definedName name="_12_0_0_MatInverse" hidden="1">#REF!</definedName>
    <definedName name="_12_0_0PROJECT_O">#REF!</definedName>
    <definedName name="_12_0_S">#REF!</definedName>
    <definedName name="_12_0_Table2_" hidden="1">#REF!</definedName>
    <definedName name="_12_06_1999">#REF!</definedName>
    <definedName name="_120" hidden="1">#REF!</definedName>
    <definedName name="_120__123Graph_DSUPPLIES_BY_B_U">#REF!</definedName>
    <definedName name="_120__123Graph_XCHART_4">#REF!</definedName>
    <definedName name="_120__123Graph_XCONTRACT_BY_B_U">#REF!</definedName>
    <definedName name="_120__FDSAUDITLINK__" localSheetId="0" hidden="1">{"fdsup://directions/FAT Viewer?action=UPDATE&amp;creator=factset&amp;DYN_ARGS=TRUE&amp;DOC_NAME=FAT:FQL_AUDITING_CLIENT_TEMPLATE.FAT&amp;display_string=Audit&amp;VAR:KEY=VKBUFWXEBE&amp;VAR:QUERY=RkZfRElWX1lMRChBTk4sMTIvMTgvMDgsMTIvMTgvMDgp&amp;WINDOW=FIRST_POPUP&amp;HEIGHT=450&amp;WIDTH=450&amp;","START_MAXIMIZED=FALSE&amp;VAR:CALENDAR=US&amp;VAR:SYMBOL=RAI&amp;VAR:INDEX=0"}</definedName>
    <definedName name="_120__FDSAUDITLINK__" hidden="1">{"fdsup://directions/FAT Viewer?action=UPDATE&amp;creator=factset&amp;DYN_ARGS=TRUE&amp;DOC_NAME=FAT:FQL_AUDITING_CLIENT_TEMPLATE.FAT&amp;display_string=Audit&amp;VAR:KEY=VKBUFWXEBE&amp;VAR:QUERY=RkZfRElWX1lMRChBTk4sMTIvMTgvMDgsMTIvMTgvMDgp&amp;WINDOW=FIRST_POPUP&amp;HEIGHT=450&amp;WIDTH=450&amp;","START_MAXIMIZED=FALSE&amp;VAR:CALENDAR=US&amp;VAR:SYMBOL=RAI&amp;VAR:INDEX=0"}</definedName>
    <definedName name="_1200__FDSAUDITLINK__" localSheetId="0" hidden="1">{"fdsup://directions/FAT Viewer?action=UPDATE&amp;creator=factset&amp;DYN_ARGS=TRUE&amp;DOC_NAME=FAT:FQL_AUDITING_CLIENT_TEMPLATE.FAT&amp;display_string=Audit&amp;VAR:KEY=LCZERYPEZW&amp;VAR:QUERY=RkZfRElWX1lMRChBTk4sNC8xMC8wOCw0LzEwLzA4KQ==&amp;WINDOW=FIRST_POPUP&amp;HEIGHT=450&amp;WIDTH=450&amp;","START_MAXIMIZED=FALSE&amp;VAR:CALENDAR=US&amp;VAR:SYMBOL=LO&amp;VAR:INDEX=0"}</definedName>
    <definedName name="_1200__FDSAUDITLINK__" hidden="1">{"fdsup://directions/FAT Viewer?action=UPDATE&amp;creator=factset&amp;DYN_ARGS=TRUE&amp;DOC_NAME=FAT:FQL_AUDITING_CLIENT_TEMPLATE.FAT&amp;display_string=Audit&amp;VAR:KEY=LCZERYPEZW&amp;VAR:QUERY=RkZfRElWX1lMRChBTk4sNC8xMC8wOCw0LzEwLzA4KQ==&amp;WINDOW=FIRST_POPUP&amp;HEIGHT=450&amp;WIDTH=450&amp;","START_MAXIMIZED=FALSE&amp;VAR:CALENDAR=US&amp;VAR:SYMBOL=LO&amp;VAR:INDEX=0"}</definedName>
    <definedName name="_1201__FDSAUDITLINK__" localSheetId="0" hidden="1">{"fdsup://directions/FAT Viewer?action=UPDATE&amp;creator=factset&amp;DYN_ARGS=TRUE&amp;DOC_NAME=FAT:FQL_AUDITING_CLIENT_TEMPLATE.FAT&amp;display_string=Audit&amp;VAR:KEY=XSXCXWXUBG&amp;VAR:QUERY=RkZfRElWX1lMRChBTk4sNC8wMy8wOCw0LzAzLzA4KQ==&amp;WINDOW=FIRST_POPUP&amp;HEIGHT=450&amp;WIDTH=450&amp;","START_MAXIMIZED=FALSE&amp;VAR:CALENDAR=US&amp;VAR:SYMBOL=LO&amp;VAR:INDEX=0"}</definedName>
    <definedName name="_1201__FDSAUDITLINK__" hidden="1">{"fdsup://directions/FAT Viewer?action=UPDATE&amp;creator=factset&amp;DYN_ARGS=TRUE&amp;DOC_NAME=FAT:FQL_AUDITING_CLIENT_TEMPLATE.FAT&amp;display_string=Audit&amp;VAR:KEY=XSXCXWXUBG&amp;VAR:QUERY=RkZfRElWX1lMRChBTk4sNC8wMy8wOCw0LzAzLzA4KQ==&amp;WINDOW=FIRST_POPUP&amp;HEIGHT=450&amp;WIDTH=450&amp;","START_MAXIMIZED=FALSE&amp;VAR:CALENDAR=US&amp;VAR:SYMBOL=LO&amp;VAR:INDEX=0"}</definedName>
    <definedName name="_1202">#REF!</definedName>
    <definedName name="_1202__FDSAUDITLINK__" localSheetId="0" hidden="1">{"fdsup://directions/FAT Viewer?action=UPDATE&amp;creator=factset&amp;DYN_ARGS=TRUE&amp;DOC_NAME=FAT:FQL_AUDITING_CLIENT_TEMPLATE.FAT&amp;display_string=Audit&amp;VAR:KEY=DIXMZGJAZC&amp;VAR:QUERY=RkZfRElWX1lMRChBTk4sMy8yNy8wOCwzLzI3LzA4KQ==&amp;WINDOW=FIRST_POPUP&amp;HEIGHT=450&amp;WIDTH=450&amp;","START_MAXIMIZED=FALSE&amp;VAR:CALENDAR=US&amp;VAR:SYMBOL=LO&amp;VAR:INDEX=0"}</definedName>
    <definedName name="_1202__FDSAUDITLINK__" hidden="1">{"fdsup://directions/FAT Viewer?action=UPDATE&amp;creator=factset&amp;DYN_ARGS=TRUE&amp;DOC_NAME=FAT:FQL_AUDITING_CLIENT_TEMPLATE.FAT&amp;display_string=Audit&amp;VAR:KEY=DIXMZGJAZC&amp;VAR:QUERY=RkZfRElWX1lMRChBTk4sMy8yNy8wOCwzLzI3LzA4KQ==&amp;WINDOW=FIRST_POPUP&amp;HEIGHT=450&amp;WIDTH=450&amp;","START_MAXIMIZED=FALSE&amp;VAR:CALENDAR=US&amp;VAR:SYMBOL=LO&amp;VAR:INDEX=0"}</definedName>
    <definedName name="_1203__FDSAUDITLINK__" localSheetId="0" hidden="1">{"fdsup://directions/FAT Viewer?action=UPDATE&amp;creator=factset&amp;DYN_ARGS=TRUE&amp;DOC_NAME=FAT:FQL_AUDITING_CLIENT_TEMPLATE.FAT&amp;display_string=Audit&amp;VAR:KEY=ZSZMVQDMNK&amp;VAR:QUERY=RkZfRElWX1lMRChBTk4sMy8yMC8wOCwzLzIwLzA4KQ==&amp;WINDOW=FIRST_POPUP&amp;HEIGHT=450&amp;WIDTH=450&amp;","START_MAXIMIZED=FALSE&amp;VAR:CALENDAR=US&amp;VAR:SYMBOL=LO&amp;VAR:INDEX=0"}</definedName>
    <definedName name="_1203__FDSAUDITLINK__" hidden="1">{"fdsup://directions/FAT Viewer?action=UPDATE&amp;creator=factset&amp;DYN_ARGS=TRUE&amp;DOC_NAME=FAT:FQL_AUDITING_CLIENT_TEMPLATE.FAT&amp;display_string=Audit&amp;VAR:KEY=ZSZMVQDMNK&amp;VAR:QUERY=RkZfRElWX1lMRChBTk4sMy8yMC8wOCwzLzIwLzA4KQ==&amp;WINDOW=FIRST_POPUP&amp;HEIGHT=450&amp;WIDTH=450&amp;","START_MAXIMIZED=FALSE&amp;VAR:CALENDAR=US&amp;VAR:SYMBOL=LO&amp;VAR:INDEX=0"}</definedName>
    <definedName name="_1204__FDSAUDITLINK__" localSheetId="0" hidden="1">{"fdsup://directions/FAT Viewer?action=UPDATE&amp;creator=factset&amp;DYN_ARGS=TRUE&amp;DOC_NAME=FAT:FQL_AUDITING_CLIENT_TEMPLATE.FAT&amp;display_string=Audit&amp;VAR:KEY=DGTQZSXOJS&amp;VAR:QUERY=RkZfRElWX1lMRChBTk4sMy8xMy8wOCwzLzEzLzA4KQ==&amp;WINDOW=FIRST_POPUP&amp;HEIGHT=450&amp;WIDTH=450&amp;","START_MAXIMIZED=FALSE&amp;VAR:CALENDAR=US&amp;VAR:SYMBOL=LO&amp;VAR:INDEX=0"}</definedName>
    <definedName name="_1204__FDSAUDITLINK__" hidden="1">{"fdsup://directions/FAT Viewer?action=UPDATE&amp;creator=factset&amp;DYN_ARGS=TRUE&amp;DOC_NAME=FAT:FQL_AUDITING_CLIENT_TEMPLATE.FAT&amp;display_string=Audit&amp;VAR:KEY=DGTQZSXOJS&amp;VAR:QUERY=RkZfRElWX1lMRChBTk4sMy8xMy8wOCwzLzEzLzA4KQ==&amp;WINDOW=FIRST_POPUP&amp;HEIGHT=450&amp;WIDTH=450&amp;","START_MAXIMIZED=FALSE&amp;VAR:CALENDAR=US&amp;VAR:SYMBOL=LO&amp;VAR:INDEX=0"}</definedName>
    <definedName name="_1205__FDSAUDITLINK__" localSheetId="0" hidden="1">{"fdsup://directions/FAT Viewer?action=UPDATE&amp;creator=factset&amp;DYN_ARGS=TRUE&amp;DOC_NAME=FAT:FQL_AUDITING_CLIENT_TEMPLATE.FAT&amp;display_string=Audit&amp;VAR:KEY=BKFWBUPKLQ&amp;VAR:QUERY=RkZfRElWX1lMRChBTk4sMy8wNi8wOCwzLzA2LzA4KQ==&amp;WINDOW=FIRST_POPUP&amp;HEIGHT=450&amp;WIDTH=450&amp;","START_MAXIMIZED=FALSE&amp;VAR:CALENDAR=US&amp;VAR:SYMBOL=LO&amp;VAR:INDEX=0"}</definedName>
    <definedName name="_1205__FDSAUDITLINK__" hidden="1">{"fdsup://directions/FAT Viewer?action=UPDATE&amp;creator=factset&amp;DYN_ARGS=TRUE&amp;DOC_NAME=FAT:FQL_AUDITING_CLIENT_TEMPLATE.FAT&amp;display_string=Audit&amp;VAR:KEY=BKFWBUPKLQ&amp;VAR:QUERY=RkZfRElWX1lMRChBTk4sMy8wNi8wOCwzLzA2LzA4KQ==&amp;WINDOW=FIRST_POPUP&amp;HEIGHT=450&amp;WIDTH=450&amp;","START_MAXIMIZED=FALSE&amp;VAR:CALENDAR=US&amp;VAR:SYMBOL=LO&amp;VAR:INDEX=0"}</definedName>
    <definedName name="_1206__FDSAUDITLINK__" localSheetId="0" hidden="1">{"fdsup://directions/FAT Viewer?action=UPDATE&amp;creator=factset&amp;DYN_ARGS=TRUE&amp;DOC_NAME=FAT:FQL_AUDITING_CLIENT_TEMPLATE.FAT&amp;display_string=Audit&amp;VAR:KEY=VWDQBAXELA&amp;VAR:QUERY=RkZfRElWX1lMRChBTk4sMi8yOC8wOCwyLzI4LzA4KQ==&amp;WINDOW=FIRST_POPUP&amp;HEIGHT=450&amp;WIDTH=450&amp;","START_MAXIMIZED=FALSE&amp;VAR:CALENDAR=US&amp;VAR:SYMBOL=LO&amp;VAR:INDEX=0"}</definedName>
    <definedName name="_1206__FDSAUDITLINK__" hidden="1">{"fdsup://directions/FAT Viewer?action=UPDATE&amp;creator=factset&amp;DYN_ARGS=TRUE&amp;DOC_NAME=FAT:FQL_AUDITING_CLIENT_TEMPLATE.FAT&amp;display_string=Audit&amp;VAR:KEY=VWDQBAXELA&amp;VAR:QUERY=RkZfRElWX1lMRChBTk4sMi8yOC8wOCwyLzI4LzA4KQ==&amp;WINDOW=FIRST_POPUP&amp;HEIGHT=450&amp;WIDTH=450&amp;","START_MAXIMIZED=FALSE&amp;VAR:CALENDAR=US&amp;VAR:SYMBOL=LO&amp;VAR:INDEX=0"}</definedName>
    <definedName name="_1207">#REF!</definedName>
    <definedName name="_1207__FDSAUDITLINK__" localSheetId="0" hidden="1">{"fdsup://directions/FAT Viewer?action=UPDATE&amp;creator=factset&amp;DYN_ARGS=TRUE&amp;DOC_NAME=FAT:FQL_AUDITING_CLIENT_TEMPLATE.FAT&amp;display_string=Audit&amp;VAR:KEY=ZGDGTWPGDK&amp;VAR:QUERY=RkZfRElWX1lMRChBTk4sMi8yMS8wOCwyLzIxLzA4KQ==&amp;WINDOW=FIRST_POPUP&amp;HEIGHT=450&amp;WIDTH=450&amp;","START_MAXIMIZED=FALSE&amp;VAR:CALENDAR=US&amp;VAR:SYMBOL=LO&amp;VAR:INDEX=0"}</definedName>
    <definedName name="_1207__FDSAUDITLINK__" hidden="1">{"fdsup://directions/FAT Viewer?action=UPDATE&amp;creator=factset&amp;DYN_ARGS=TRUE&amp;DOC_NAME=FAT:FQL_AUDITING_CLIENT_TEMPLATE.FAT&amp;display_string=Audit&amp;VAR:KEY=ZGDGTWPGDK&amp;VAR:QUERY=RkZfRElWX1lMRChBTk4sMi8yMS8wOCwyLzIxLzA4KQ==&amp;WINDOW=FIRST_POPUP&amp;HEIGHT=450&amp;WIDTH=450&amp;","START_MAXIMIZED=FALSE&amp;VAR:CALENDAR=US&amp;VAR:SYMBOL=LO&amp;VAR:INDEX=0"}</definedName>
    <definedName name="_1208__FDSAUDITLINK__" localSheetId="0" hidden="1">{"fdsup://directions/FAT Viewer?action=UPDATE&amp;creator=factset&amp;DYN_ARGS=TRUE&amp;DOC_NAME=FAT:FQL_AUDITING_CLIENT_TEMPLATE.FAT&amp;display_string=Audit&amp;VAR:KEY=RQPEFWDORU&amp;VAR:QUERY=RkZfRElWX1lMRChBTk4sMi8xNC8wOCwyLzE0LzA4KQ==&amp;WINDOW=FIRST_POPUP&amp;HEIGHT=450&amp;WIDTH=450&amp;","START_MAXIMIZED=FALSE&amp;VAR:CALENDAR=US&amp;VAR:SYMBOL=LO&amp;VAR:INDEX=0"}</definedName>
    <definedName name="_1208__FDSAUDITLINK__" hidden="1">{"fdsup://directions/FAT Viewer?action=UPDATE&amp;creator=factset&amp;DYN_ARGS=TRUE&amp;DOC_NAME=FAT:FQL_AUDITING_CLIENT_TEMPLATE.FAT&amp;display_string=Audit&amp;VAR:KEY=RQPEFWDORU&amp;VAR:QUERY=RkZfRElWX1lMRChBTk4sMi8xNC8wOCwyLzE0LzA4KQ==&amp;WINDOW=FIRST_POPUP&amp;HEIGHT=450&amp;WIDTH=450&amp;","START_MAXIMIZED=FALSE&amp;VAR:CALENDAR=US&amp;VAR:SYMBOL=LO&amp;VAR:INDEX=0"}</definedName>
    <definedName name="_1209__FDSAUDITLINK__" localSheetId="0" hidden="1">{"fdsup://directions/FAT Viewer?action=UPDATE&amp;creator=factset&amp;DYN_ARGS=TRUE&amp;DOC_NAME=FAT:FQL_AUDITING_CLIENT_TEMPLATE.FAT&amp;display_string=Audit&amp;VAR:KEY=LEJOVUTMDU&amp;VAR:QUERY=RkZfRElWX1lMRChBTk4sMi8wNy8wOCwyLzA3LzA4KQ==&amp;WINDOW=FIRST_POPUP&amp;HEIGHT=450&amp;WIDTH=450&amp;","START_MAXIMIZED=FALSE&amp;VAR:CALENDAR=US&amp;VAR:SYMBOL=LO&amp;VAR:INDEX=0"}</definedName>
    <definedName name="_1209__FDSAUDITLINK__" hidden="1">{"fdsup://directions/FAT Viewer?action=UPDATE&amp;creator=factset&amp;DYN_ARGS=TRUE&amp;DOC_NAME=FAT:FQL_AUDITING_CLIENT_TEMPLATE.FAT&amp;display_string=Audit&amp;VAR:KEY=LEJOVUTMDU&amp;VAR:QUERY=RkZfRElWX1lMRChBTk4sMi8wNy8wOCwyLzA3LzA4KQ==&amp;WINDOW=FIRST_POPUP&amp;HEIGHT=450&amp;WIDTH=450&amp;","START_MAXIMIZED=FALSE&amp;VAR:CALENDAR=US&amp;VAR:SYMBOL=LO&amp;VAR:INDEX=0"}</definedName>
    <definedName name="_121">#REF!</definedName>
    <definedName name="_121__123Graph_DSUPPLIES_BY_B_U">#REF!</definedName>
    <definedName name="_121__123Graph_ESUPPLIES_BY_B_U">#REF!</definedName>
    <definedName name="_121__FDSAUDITLINK__" localSheetId="0" hidden="1">{"fdsup://directions/FAT Viewer?action=UPDATE&amp;creator=factset&amp;DYN_ARGS=TRUE&amp;DOC_NAME=FAT:FQL_AUDITING_CLIENT_TEMPLATE.FAT&amp;display_string=Audit&amp;VAR:KEY=VUPONWBMPC&amp;VAR:QUERY=RkZfRElWX1lMRChBTk4sMTIvMTEvMDgsMTIvMTEvMDgp&amp;WINDOW=FIRST_POPUP&amp;HEIGHT=450&amp;WIDTH=450&amp;","START_MAXIMIZED=FALSE&amp;VAR:CALENDAR=US&amp;VAR:SYMBOL=RAI&amp;VAR:INDEX=0"}</definedName>
    <definedName name="_121__FDSAUDITLINK__" hidden="1">{"fdsup://directions/FAT Viewer?action=UPDATE&amp;creator=factset&amp;DYN_ARGS=TRUE&amp;DOC_NAME=FAT:FQL_AUDITING_CLIENT_TEMPLATE.FAT&amp;display_string=Audit&amp;VAR:KEY=VUPONWBMPC&amp;VAR:QUERY=RkZfRElWX1lMRChBTk4sMTIvMTEvMDgsMTIvMTEvMDgp&amp;WINDOW=FIRST_POPUP&amp;HEIGHT=450&amp;WIDTH=450&amp;","START_MAXIMIZED=FALSE&amp;VAR:CALENDAR=US&amp;VAR:SYMBOL=RAI&amp;VAR:INDEX=0"}</definedName>
    <definedName name="_1210__FDSAUDITLINK__" localSheetId="0" hidden="1">{"fdsup://directions/FAT Viewer?action=UPDATE&amp;creator=factset&amp;DYN_ARGS=TRUE&amp;DOC_NAME=FAT:FQL_AUDITING_CLIENT_TEMPLATE.FAT&amp;display_string=Audit&amp;VAR:KEY=FCDKPGJOBU&amp;VAR:QUERY=RkZfRElWX1lMRChBTk4sMS8zMS8wOCwxLzMxLzA4KQ==&amp;WINDOW=FIRST_POPUP&amp;HEIGHT=450&amp;WIDTH=450&amp;","START_MAXIMIZED=FALSE&amp;VAR:CALENDAR=US&amp;VAR:SYMBOL=LO&amp;VAR:INDEX=0"}</definedName>
    <definedName name="_1210__FDSAUDITLINK__" hidden="1">{"fdsup://directions/FAT Viewer?action=UPDATE&amp;creator=factset&amp;DYN_ARGS=TRUE&amp;DOC_NAME=FAT:FQL_AUDITING_CLIENT_TEMPLATE.FAT&amp;display_string=Audit&amp;VAR:KEY=FCDKPGJOBU&amp;VAR:QUERY=RkZfRElWX1lMRChBTk4sMS8zMS8wOCwxLzMxLzA4KQ==&amp;WINDOW=FIRST_POPUP&amp;HEIGHT=450&amp;WIDTH=450&amp;","START_MAXIMIZED=FALSE&amp;VAR:CALENDAR=US&amp;VAR:SYMBOL=LO&amp;VAR:INDEX=0"}</definedName>
    <definedName name="_1211__FDSAUDITLINK__" localSheetId="0" hidden="1">{"fdsup://directions/FAT Viewer?action=UPDATE&amp;creator=factset&amp;DYN_ARGS=TRUE&amp;DOC_NAME=FAT:FQL_AUDITING_CLIENT_TEMPLATE.FAT&amp;display_string=Audit&amp;VAR:KEY=VULQJULSFA&amp;VAR:QUERY=RkZfRElWX1lMRChBTk4sMS8yNC8wOCwxLzI0LzA4KQ==&amp;WINDOW=FIRST_POPUP&amp;HEIGHT=450&amp;WIDTH=450&amp;","START_MAXIMIZED=FALSE&amp;VAR:CALENDAR=US&amp;VAR:SYMBOL=LO&amp;VAR:INDEX=0"}</definedName>
    <definedName name="_1211__FDSAUDITLINK__" hidden="1">{"fdsup://directions/FAT Viewer?action=UPDATE&amp;creator=factset&amp;DYN_ARGS=TRUE&amp;DOC_NAME=FAT:FQL_AUDITING_CLIENT_TEMPLATE.FAT&amp;display_string=Audit&amp;VAR:KEY=VULQJULSFA&amp;VAR:QUERY=RkZfRElWX1lMRChBTk4sMS8yNC8wOCwxLzI0LzA4KQ==&amp;WINDOW=FIRST_POPUP&amp;HEIGHT=450&amp;WIDTH=450&amp;","START_MAXIMIZED=FALSE&amp;VAR:CALENDAR=US&amp;VAR:SYMBOL=LO&amp;VAR:INDEX=0"}</definedName>
    <definedName name="_1212__FDSAUDITLINK__" localSheetId="0" hidden="1">{"fdsup://directions/FAT Viewer?action=UPDATE&amp;creator=factset&amp;DYN_ARGS=TRUE&amp;DOC_NAME=FAT:FQL_AUDITING_CLIENT_TEMPLATE.FAT&amp;display_string=Audit&amp;VAR:KEY=BWHIFYZUVC&amp;VAR:QUERY=RkZfRElWX1lMRChBTk4sMS8xNy8wOCwxLzE3LzA4KQ==&amp;WINDOW=FIRST_POPUP&amp;HEIGHT=450&amp;WIDTH=450&amp;","START_MAXIMIZED=FALSE&amp;VAR:CALENDAR=US&amp;VAR:SYMBOL=LO&amp;VAR:INDEX=0"}</definedName>
    <definedName name="_1212__FDSAUDITLINK__" hidden="1">{"fdsup://directions/FAT Viewer?action=UPDATE&amp;creator=factset&amp;DYN_ARGS=TRUE&amp;DOC_NAME=FAT:FQL_AUDITING_CLIENT_TEMPLATE.FAT&amp;display_string=Audit&amp;VAR:KEY=BWHIFYZUVC&amp;VAR:QUERY=RkZfRElWX1lMRChBTk4sMS8xNy8wOCwxLzE3LzA4KQ==&amp;WINDOW=FIRST_POPUP&amp;HEIGHT=450&amp;WIDTH=450&amp;","START_MAXIMIZED=FALSE&amp;VAR:CALENDAR=US&amp;VAR:SYMBOL=LO&amp;VAR:INDEX=0"}</definedName>
    <definedName name="_1213__FDSAUDITLINK__" localSheetId="0" hidden="1">{"fdsup://directions/FAT Viewer?action=UPDATE&amp;creator=factset&amp;DYN_ARGS=TRUE&amp;DOC_NAME=FAT:FQL_AUDITING_CLIENT_TEMPLATE.FAT&amp;display_string=Audit&amp;VAR:KEY=HEXETEHUXQ&amp;VAR:QUERY=RkZfRElWX1lMRChBTk4sMS8xMC8wOCwxLzEwLzA4KQ==&amp;WINDOW=FIRST_POPUP&amp;HEIGHT=450&amp;WIDTH=450&amp;","START_MAXIMIZED=FALSE&amp;VAR:CALENDAR=US&amp;VAR:SYMBOL=LO&amp;VAR:INDEX=0"}</definedName>
    <definedName name="_1213__FDSAUDITLINK__" hidden="1">{"fdsup://directions/FAT Viewer?action=UPDATE&amp;creator=factset&amp;DYN_ARGS=TRUE&amp;DOC_NAME=FAT:FQL_AUDITING_CLIENT_TEMPLATE.FAT&amp;display_string=Audit&amp;VAR:KEY=HEXETEHUXQ&amp;VAR:QUERY=RkZfRElWX1lMRChBTk4sMS8xMC8wOCwxLzEwLzA4KQ==&amp;WINDOW=FIRST_POPUP&amp;HEIGHT=450&amp;WIDTH=450&amp;","START_MAXIMIZED=FALSE&amp;VAR:CALENDAR=US&amp;VAR:SYMBOL=LO&amp;VAR:INDEX=0"}</definedName>
    <definedName name="_1214__FDSAUDITLINK__" localSheetId="0" hidden="1">{"fdsup://directions/FAT Viewer?action=UPDATE&amp;creator=factset&amp;DYN_ARGS=TRUE&amp;DOC_NAME=FAT:FQL_AUDITING_CLIENT_TEMPLATE.FAT&amp;display_string=Audit&amp;VAR:KEY=DCPUFIRARE&amp;VAR:QUERY=RkZfRElWX1lMRChBTk4sMS8wMy8wOCwxLzAzLzA4KQ==&amp;WINDOW=FIRST_POPUP&amp;HEIGHT=450&amp;WIDTH=450&amp;","START_MAXIMIZED=FALSE&amp;VAR:CALENDAR=US&amp;VAR:SYMBOL=LO&amp;VAR:INDEX=0"}</definedName>
    <definedName name="_1214__FDSAUDITLINK__" hidden="1">{"fdsup://directions/FAT Viewer?action=UPDATE&amp;creator=factset&amp;DYN_ARGS=TRUE&amp;DOC_NAME=FAT:FQL_AUDITING_CLIENT_TEMPLATE.FAT&amp;display_string=Audit&amp;VAR:KEY=DCPUFIRARE&amp;VAR:QUERY=RkZfRElWX1lMRChBTk4sMS8wMy8wOCwxLzAzLzA4KQ==&amp;WINDOW=FIRST_POPUP&amp;HEIGHT=450&amp;WIDTH=450&amp;","START_MAXIMIZED=FALSE&amp;VAR:CALENDAR=US&amp;VAR:SYMBOL=LO&amp;VAR:INDEX=0"}</definedName>
    <definedName name="_1215">#REF!</definedName>
    <definedName name="_1215__FDSAUDITLINK__" localSheetId="0" hidden="1">{"fdsup://directions/FAT Viewer?action=UPDATE&amp;creator=factset&amp;DYN_ARGS=TRUE&amp;DOC_NAME=FAT:FQL_AUDITING_CLIENT_TEMPLATE.FAT&amp;display_string=Audit&amp;VAR:KEY=HGZIVYZMRS&amp;VAR:QUERY=RkZfRElWX1lMRChBTk4sMTIvMjcvMDcsMTIvMjcvMDcp&amp;WINDOW=FIRST_POPUP&amp;HEIGHT=450&amp;WIDTH=450&amp;","START_MAXIMIZED=FALSE&amp;VAR:CALENDAR=US&amp;VAR:SYMBOL=LO&amp;VAR:INDEX=0"}</definedName>
    <definedName name="_1215__FDSAUDITLINK__" hidden="1">{"fdsup://directions/FAT Viewer?action=UPDATE&amp;creator=factset&amp;DYN_ARGS=TRUE&amp;DOC_NAME=FAT:FQL_AUDITING_CLIENT_TEMPLATE.FAT&amp;display_string=Audit&amp;VAR:KEY=HGZIVYZMRS&amp;VAR:QUERY=RkZfRElWX1lMRChBTk4sMTIvMjcvMDcsMTIvMjcvMDcp&amp;WINDOW=FIRST_POPUP&amp;HEIGHT=450&amp;WIDTH=450&amp;","START_MAXIMIZED=FALSE&amp;VAR:CALENDAR=US&amp;VAR:SYMBOL=LO&amp;VAR:INDEX=0"}</definedName>
    <definedName name="_1216__FDSAUDITLINK__" localSheetId="0" hidden="1">{"fdsup://directions/FAT Viewer?action=UPDATE&amp;creator=factset&amp;DYN_ARGS=TRUE&amp;DOC_NAME=FAT:FQL_AUDITING_CLIENT_TEMPLATE.FAT&amp;display_string=Audit&amp;VAR:KEY=LCDMJQBKHS&amp;VAR:QUERY=RkZfRElWX1lMRChBTk4sMTIvMjAvMDcsMTIvMjAvMDcp&amp;WINDOW=FIRST_POPUP&amp;HEIGHT=450&amp;WIDTH=450&amp;","START_MAXIMIZED=FALSE&amp;VAR:CALENDAR=US&amp;VAR:SYMBOL=LO&amp;VAR:INDEX=0"}</definedName>
    <definedName name="_1216__FDSAUDITLINK__" hidden="1">{"fdsup://directions/FAT Viewer?action=UPDATE&amp;creator=factset&amp;DYN_ARGS=TRUE&amp;DOC_NAME=FAT:FQL_AUDITING_CLIENT_TEMPLATE.FAT&amp;display_string=Audit&amp;VAR:KEY=LCDMJQBKHS&amp;VAR:QUERY=RkZfRElWX1lMRChBTk4sMTIvMjAvMDcsMTIvMjAvMDcp&amp;WINDOW=FIRST_POPUP&amp;HEIGHT=450&amp;WIDTH=450&amp;","START_MAXIMIZED=FALSE&amp;VAR:CALENDAR=US&amp;VAR:SYMBOL=LO&amp;VAR:INDEX=0"}</definedName>
    <definedName name="_1217__FDSAUDITLINK__" localSheetId="0" hidden="1">{"fdsup://directions/FAT Viewer?action=UPDATE&amp;creator=factset&amp;DYN_ARGS=TRUE&amp;DOC_NAME=FAT:FQL_AUDITING_CLIENT_TEMPLATE.FAT&amp;display_string=Audit&amp;VAR:KEY=PEBERIDSHA&amp;VAR:QUERY=RkZfRElWX1lMRChBTk4sMTIvMTMvMDcsMTIvMTMvMDcp&amp;WINDOW=FIRST_POPUP&amp;HEIGHT=450&amp;WIDTH=450&amp;","START_MAXIMIZED=FALSE&amp;VAR:CALENDAR=US&amp;VAR:SYMBOL=LO&amp;VAR:INDEX=0"}</definedName>
    <definedName name="_1217__FDSAUDITLINK__" hidden="1">{"fdsup://directions/FAT Viewer?action=UPDATE&amp;creator=factset&amp;DYN_ARGS=TRUE&amp;DOC_NAME=FAT:FQL_AUDITING_CLIENT_TEMPLATE.FAT&amp;display_string=Audit&amp;VAR:KEY=PEBERIDSHA&amp;VAR:QUERY=RkZfRElWX1lMRChBTk4sMTIvMTMvMDcsMTIvMTMvMDcp&amp;WINDOW=FIRST_POPUP&amp;HEIGHT=450&amp;WIDTH=450&amp;","START_MAXIMIZED=FALSE&amp;VAR:CALENDAR=US&amp;VAR:SYMBOL=LO&amp;VAR:INDEX=0"}</definedName>
    <definedName name="_1218__FDSAUDITLINK__" localSheetId="0" hidden="1">{"fdsup://directions/FAT Viewer?action=UPDATE&amp;creator=factset&amp;DYN_ARGS=TRUE&amp;DOC_NAME=FAT:FQL_AUDITING_CLIENT_TEMPLATE.FAT&amp;display_string=Audit&amp;VAR:KEY=NGNQBANWHC&amp;VAR:QUERY=RkZfRElWX1lMRChBTk4sMTIvMDYvMDcsMTIvMDYvMDcp&amp;WINDOW=FIRST_POPUP&amp;HEIGHT=450&amp;WIDTH=450&amp;","START_MAXIMIZED=FALSE&amp;VAR:CALENDAR=US&amp;VAR:SYMBOL=LO&amp;VAR:INDEX=0"}</definedName>
    <definedName name="_1218__FDSAUDITLINK__" hidden="1">{"fdsup://directions/FAT Viewer?action=UPDATE&amp;creator=factset&amp;DYN_ARGS=TRUE&amp;DOC_NAME=FAT:FQL_AUDITING_CLIENT_TEMPLATE.FAT&amp;display_string=Audit&amp;VAR:KEY=NGNQBANWHC&amp;VAR:QUERY=RkZfRElWX1lMRChBTk4sMTIvMDYvMDcsMTIvMDYvMDcp&amp;WINDOW=FIRST_POPUP&amp;HEIGHT=450&amp;WIDTH=450&amp;","START_MAXIMIZED=FALSE&amp;VAR:CALENDAR=US&amp;VAR:SYMBOL=LO&amp;VAR:INDEX=0"}</definedName>
    <definedName name="_1219">#REF!</definedName>
    <definedName name="_1219__FDSAUDITLINK__" localSheetId="0" hidden="1">{"fdsup://directions/FAT Viewer?action=UPDATE&amp;creator=factset&amp;DYN_ARGS=TRUE&amp;DOC_NAME=FAT:FQL_AUDITING_CLIENT_TEMPLATE.FAT&amp;display_string=Audit&amp;VAR:KEY=TKTMHIJQZI&amp;VAR:QUERY=RkZfRElWX1lMRChBTk4sMTEvMjkvMDcsMTEvMjkvMDcp&amp;WINDOW=FIRST_POPUP&amp;HEIGHT=450&amp;WIDTH=450&amp;","START_MAXIMIZED=FALSE&amp;VAR:CALENDAR=US&amp;VAR:SYMBOL=LO&amp;VAR:INDEX=0"}</definedName>
    <definedName name="_1219__FDSAUDITLINK__" hidden="1">{"fdsup://directions/FAT Viewer?action=UPDATE&amp;creator=factset&amp;DYN_ARGS=TRUE&amp;DOC_NAME=FAT:FQL_AUDITING_CLIENT_TEMPLATE.FAT&amp;display_string=Audit&amp;VAR:KEY=TKTMHIJQZI&amp;VAR:QUERY=RkZfRElWX1lMRChBTk4sMTEvMjkvMDcsMTEvMjkvMDcp&amp;WINDOW=FIRST_POPUP&amp;HEIGHT=450&amp;WIDTH=450&amp;","START_MAXIMIZED=FALSE&amp;VAR:CALENDAR=US&amp;VAR:SYMBOL=LO&amp;VAR:INDEX=0"}</definedName>
    <definedName name="_122__FDSAUDITLINK__" localSheetId="0" hidden="1">{"fdsup://directions/FAT Viewer?action=UPDATE&amp;creator=factset&amp;DYN_ARGS=TRUE&amp;DOC_NAME=FAT:FQL_AUDITING_CLIENT_TEMPLATE.FAT&amp;display_string=Audit&amp;VAR:KEY=ZGLWVCZOJS&amp;VAR:QUERY=RkZfRElWX1lMRChBTk4sMTIvMDQvMDgsMTIvMDQvMDgp&amp;WINDOW=FIRST_POPUP&amp;HEIGHT=450&amp;WIDTH=450&amp;","START_MAXIMIZED=FALSE&amp;VAR:CALENDAR=US&amp;VAR:SYMBOL=RAI&amp;VAR:INDEX=0"}</definedName>
    <definedName name="_122__FDSAUDITLINK__" hidden="1">{"fdsup://directions/FAT Viewer?action=UPDATE&amp;creator=factset&amp;DYN_ARGS=TRUE&amp;DOC_NAME=FAT:FQL_AUDITING_CLIENT_TEMPLATE.FAT&amp;display_string=Audit&amp;VAR:KEY=ZGLWVCZOJS&amp;VAR:QUERY=RkZfRElWX1lMRChBTk4sMTIvMDQvMDgsMTIvMDQvMDgp&amp;WINDOW=FIRST_POPUP&amp;HEIGHT=450&amp;WIDTH=450&amp;","START_MAXIMIZED=FALSE&amp;VAR:CALENDAR=US&amp;VAR:SYMBOL=RAI&amp;VAR:INDEX=0"}</definedName>
    <definedName name="_1220__FDSAUDITLINK__" localSheetId="0" hidden="1">{"fdsup://directions/FAT Viewer?action=UPDATE&amp;creator=factset&amp;DYN_ARGS=TRUE&amp;DOC_NAME=FAT:FQL_AUDITING_CLIENT_TEMPLATE.FAT&amp;display_string=Audit&amp;VAR:KEY=HWHCNSTQNU&amp;VAR:QUERY=RkZfRElWX1lMRChBTk4sMTEvMjEvMDcsMTEvMjEvMDcp&amp;WINDOW=FIRST_POPUP&amp;HEIGHT=450&amp;WIDTH=450&amp;","START_MAXIMIZED=FALSE&amp;VAR:CALENDAR=US&amp;VAR:SYMBOL=LO&amp;VAR:INDEX=0"}</definedName>
    <definedName name="_1220__FDSAUDITLINK__" hidden="1">{"fdsup://directions/FAT Viewer?action=UPDATE&amp;creator=factset&amp;DYN_ARGS=TRUE&amp;DOC_NAME=FAT:FQL_AUDITING_CLIENT_TEMPLATE.FAT&amp;display_string=Audit&amp;VAR:KEY=HWHCNSTQNU&amp;VAR:QUERY=RkZfRElWX1lMRChBTk4sMTEvMjEvMDcsMTEvMjEvMDcp&amp;WINDOW=FIRST_POPUP&amp;HEIGHT=450&amp;WIDTH=450&amp;","START_MAXIMIZED=FALSE&amp;VAR:CALENDAR=US&amp;VAR:SYMBOL=LO&amp;VAR:INDEX=0"}</definedName>
    <definedName name="_1221__FDSAUDITLINK__" localSheetId="0" hidden="1">{"fdsup://directions/FAT Viewer?action=UPDATE&amp;creator=factset&amp;DYN_ARGS=TRUE&amp;DOC_NAME=FAT:FQL_AUDITING_CLIENT_TEMPLATE.FAT&amp;display_string=Audit&amp;VAR:KEY=JIDILIBGBM&amp;VAR:QUERY=RkZfRElWX1lMRChBTk4sMTEvMTUvMDcsMTEvMTUvMDcp&amp;WINDOW=FIRST_POPUP&amp;HEIGHT=450&amp;WIDTH=450&amp;","START_MAXIMIZED=FALSE&amp;VAR:CALENDAR=US&amp;VAR:SYMBOL=LO&amp;VAR:INDEX=0"}</definedName>
    <definedName name="_1221__FDSAUDITLINK__" hidden="1">{"fdsup://directions/FAT Viewer?action=UPDATE&amp;creator=factset&amp;DYN_ARGS=TRUE&amp;DOC_NAME=FAT:FQL_AUDITING_CLIENT_TEMPLATE.FAT&amp;display_string=Audit&amp;VAR:KEY=JIDILIBGBM&amp;VAR:QUERY=RkZfRElWX1lMRChBTk4sMTEvMTUvMDcsMTEvMTUvMDcp&amp;WINDOW=FIRST_POPUP&amp;HEIGHT=450&amp;WIDTH=450&amp;","START_MAXIMIZED=FALSE&amp;VAR:CALENDAR=US&amp;VAR:SYMBOL=LO&amp;VAR:INDEX=0"}</definedName>
    <definedName name="_1222">#REF!</definedName>
    <definedName name="_1222__FDSAUDITLINK__" localSheetId="0" hidden="1">{"fdsup://directions/FAT Viewer?action=UPDATE&amp;creator=factset&amp;DYN_ARGS=TRUE&amp;DOC_NAME=FAT:FQL_AUDITING_CLIENT_TEMPLATE.FAT&amp;display_string=Audit&amp;VAR:KEY=PATETYFAXA&amp;VAR:QUERY=RkZfRElWX1lMRChBTk4sMTEvMDgvMDcsMTEvMDgvMDcp&amp;WINDOW=FIRST_POPUP&amp;HEIGHT=450&amp;WIDTH=450&amp;","START_MAXIMIZED=FALSE&amp;VAR:CALENDAR=US&amp;VAR:SYMBOL=LO&amp;VAR:INDEX=0"}</definedName>
    <definedName name="_1222__FDSAUDITLINK__" hidden="1">{"fdsup://directions/FAT Viewer?action=UPDATE&amp;creator=factset&amp;DYN_ARGS=TRUE&amp;DOC_NAME=FAT:FQL_AUDITING_CLIENT_TEMPLATE.FAT&amp;display_string=Audit&amp;VAR:KEY=PATETYFAXA&amp;VAR:QUERY=RkZfRElWX1lMRChBTk4sMTEvMDgvMDcsMTEvMDgvMDcp&amp;WINDOW=FIRST_POPUP&amp;HEIGHT=450&amp;WIDTH=450&amp;","START_MAXIMIZED=FALSE&amp;VAR:CALENDAR=US&amp;VAR:SYMBOL=LO&amp;VAR:INDEX=0"}</definedName>
    <definedName name="_1223">#REF!</definedName>
    <definedName name="_1223__FDSAUDITLINK__" localSheetId="0" hidden="1">{"fdsup://directions/FAT Viewer?action=UPDATE&amp;creator=factset&amp;DYN_ARGS=TRUE&amp;DOC_NAME=FAT:FQL_AUDITING_CLIENT_TEMPLATE.FAT&amp;display_string=Audit&amp;VAR:KEY=HEXIRSNEBE&amp;VAR:QUERY=RkZfRElWX1lMRChBTk4sMTEvMDEvMDcsMTEvMDEvMDcp&amp;WINDOW=FIRST_POPUP&amp;HEIGHT=450&amp;WIDTH=450&amp;","START_MAXIMIZED=FALSE&amp;VAR:CALENDAR=US&amp;VAR:SYMBOL=LO&amp;VAR:INDEX=0"}</definedName>
    <definedName name="_1223__FDSAUDITLINK__" hidden="1">{"fdsup://directions/FAT Viewer?action=UPDATE&amp;creator=factset&amp;DYN_ARGS=TRUE&amp;DOC_NAME=FAT:FQL_AUDITING_CLIENT_TEMPLATE.FAT&amp;display_string=Audit&amp;VAR:KEY=HEXIRSNEBE&amp;VAR:QUERY=RkZfRElWX1lMRChBTk4sMTEvMDEvMDcsMTEvMDEvMDcp&amp;WINDOW=FIRST_POPUP&amp;HEIGHT=450&amp;WIDTH=450&amp;","START_MAXIMIZED=FALSE&amp;VAR:CALENDAR=US&amp;VAR:SYMBOL=LO&amp;VAR:INDEX=0"}</definedName>
    <definedName name="_1224">#REF!</definedName>
    <definedName name="_1224__FDSAUDITLINK__" localSheetId="0" hidden="1">{"fdsup://directions/FAT Viewer?action=UPDATE&amp;creator=factset&amp;DYN_ARGS=TRUE&amp;DOC_NAME=FAT:FQL_AUDITING_CLIENT_TEMPLATE.FAT&amp;display_string=Audit&amp;VAR:KEY=FQFCNQLEPG&amp;VAR:QUERY=RkZfRElWX1lMRChBTk4sMTAvMjUvMDcsMTAvMjUvMDcp&amp;WINDOW=FIRST_POPUP&amp;HEIGHT=450&amp;WIDTH=450&amp;","START_MAXIMIZED=FALSE&amp;VAR:CALENDAR=US&amp;VAR:SYMBOL=LO&amp;VAR:INDEX=0"}</definedName>
    <definedName name="_1224__FDSAUDITLINK__" hidden="1">{"fdsup://directions/FAT Viewer?action=UPDATE&amp;creator=factset&amp;DYN_ARGS=TRUE&amp;DOC_NAME=FAT:FQL_AUDITING_CLIENT_TEMPLATE.FAT&amp;display_string=Audit&amp;VAR:KEY=FQFCNQLEPG&amp;VAR:QUERY=RkZfRElWX1lMRChBTk4sMTAvMjUvMDcsMTAvMjUvMDcp&amp;WINDOW=FIRST_POPUP&amp;HEIGHT=450&amp;WIDTH=450&amp;","START_MAXIMIZED=FALSE&amp;VAR:CALENDAR=US&amp;VAR:SYMBOL=LO&amp;VAR:INDEX=0"}</definedName>
    <definedName name="_1225">#REF!</definedName>
    <definedName name="_1225__FDSAUDITLINK__" localSheetId="0" hidden="1">{"fdsup://directions/FAT Viewer?action=UPDATE&amp;creator=factset&amp;DYN_ARGS=TRUE&amp;DOC_NAME=FAT:FQL_AUDITING_CLIENT_TEMPLATE.FAT&amp;display_string=Audit&amp;VAR:KEY=ZILKNQPSBK&amp;VAR:QUERY=RkZfRElWX1lMRChBTk4sMTAvMTgvMDcsMTAvMTgvMDcp&amp;WINDOW=FIRST_POPUP&amp;HEIGHT=450&amp;WIDTH=450&amp;","START_MAXIMIZED=FALSE&amp;VAR:CALENDAR=US&amp;VAR:SYMBOL=LO&amp;VAR:INDEX=0"}</definedName>
    <definedName name="_1225__FDSAUDITLINK__" hidden="1">{"fdsup://directions/FAT Viewer?action=UPDATE&amp;creator=factset&amp;DYN_ARGS=TRUE&amp;DOC_NAME=FAT:FQL_AUDITING_CLIENT_TEMPLATE.FAT&amp;display_string=Audit&amp;VAR:KEY=ZILKNQPSBK&amp;VAR:QUERY=RkZfRElWX1lMRChBTk4sMTAvMTgvMDcsMTAvMTgvMDcp&amp;WINDOW=FIRST_POPUP&amp;HEIGHT=450&amp;WIDTH=450&amp;","START_MAXIMIZED=FALSE&amp;VAR:CALENDAR=US&amp;VAR:SYMBOL=LO&amp;VAR:INDEX=0"}</definedName>
    <definedName name="_1226">#REF!</definedName>
    <definedName name="_1226__FDSAUDITLINK__" localSheetId="0" hidden="1">{"fdsup://directions/FAT Viewer?action=UPDATE&amp;creator=factset&amp;DYN_ARGS=TRUE&amp;DOC_NAME=FAT:FQL_AUDITING_CLIENT_TEMPLATE.FAT&amp;display_string=Audit&amp;VAR:KEY=VOXIFUHQPE&amp;VAR:QUERY=RkZfRElWX1lMRChBTk4sMTAvMTEvMDcsMTAvMTEvMDcp&amp;WINDOW=FIRST_POPUP&amp;HEIGHT=450&amp;WIDTH=450&amp;","START_MAXIMIZED=FALSE&amp;VAR:CALENDAR=US&amp;VAR:SYMBOL=LO&amp;VAR:INDEX=0"}</definedName>
    <definedName name="_1226__FDSAUDITLINK__" hidden="1">{"fdsup://directions/FAT Viewer?action=UPDATE&amp;creator=factset&amp;DYN_ARGS=TRUE&amp;DOC_NAME=FAT:FQL_AUDITING_CLIENT_TEMPLATE.FAT&amp;display_string=Audit&amp;VAR:KEY=VOXIFUHQPE&amp;VAR:QUERY=RkZfRElWX1lMRChBTk4sMTAvMTEvMDcsMTAvMTEvMDcp&amp;WINDOW=FIRST_POPUP&amp;HEIGHT=450&amp;WIDTH=450&amp;","START_MAXIMIZED=FALSE&amp;VAR:CALENDAR=US&amp;VAR:SYMBOL=LO&amp;VAR:INDEX=0"}</definedName>
    <definedName name="_1227">#REF!</definedName>
    <definedName name="_1227__FDSAUDITLINK__" localSheetId="0" hidden="1">{"fdsup://directions/FAT Viewer?action=UPDATE&amp;creator=factset&amp;DYN_ARGS=TRUE&amp;DOC_NAME=FAT:FQL_AUDITING_CLIENT_TEMPLATE.FAT&amp;display_string=Audit&amp;VAR:KEY=VEJUNIHSJG&amp;VAR:QUERY=RkZfRElWX1lMRChBTk4sMTAvMDQvMDcsMTAvMDQvMDcp&amp;WINDOW=FIRST_POPUP&amp;HEIGHT=450&amp;WIDTH=450&amp;","START_MAXIMIZED=FALSE&amp;VAR:CALENDAR=US&amp;VAR:SYMBOL=LO&amp;VAR:INDEX=0"}</definedName>
    <definedName name="_1227__FDSAUDITLINK__" hidden="1">{"fdsup://directions/FAT Viewer?action=UPDATE&amp;creator=factset&amp;DYN_ARGS=TRUE&amp;DOC_NAME=FAT:FQL_AUDITING_CLIENT_TEMPLATE.FAT&amp;display_string=Audit&amp;VAR:KEY=VEJUNIHSJG&amp;VAR:QUERY=RkZfRElWX1lMRChBTk4sMTAvMDQvMDcsMTAvMDQvMDcp&amp;WINDOW=FIRST_POPUP&amp;HEIGHT=450&amp;WIDTH=450&amp;","START_MAXIMIZED=FALSE&amp;VAR:CALENDAR=US&amp;VAR:SYMBOL=LO&amp;VAR:INDEX=0"}</definedName>
    <definedName name="_1228">#REF!</definedName>
    <definedName name="_1228__FDSAUDITLINK__" localSheetId="0" hidden="1">{"fdsup://directions/FAT Viewer?action=UPDATE&amp;creator=factset&amp;DYN_ARGS=TRUE&amp;DOC_NAME=FAT:FQL_AUDITING_CLIENT_TEMPLATE.FAT&amp;display_string=Audit&amp;VAR:KEY=TWVKLSHGXK&amp;VAR:QUERY=RkZfRElWX1lMRChBTk4sOS8yNy8wNyw5LzI3LzA3KQ==&amp;WINDOW=FIRST_POPUP&amp;HEIGHT=450&amp;WIDTH=450&amp;","START_MAXIMIZED=FALSE&amp;VAR:CALENDAR=US&amp;VAR:SYMBOL=LO&amp;VAR:INDEX=0"}</definedName>
    <definedName name="_1228__FDSAUDITLINK__" hidden="1">{"fdsup://directions/FAT Viewer?action=UPDATE&amp;creator=factset&amp;DYN_ARGS=TRUE&amp;DOC_NAME=FAT:FQL_AUDITING_CLIENT_TEMPLATE.FAT&amp;display_string=Audit&amp;VAR:KEY=TWVKLSHGXK&amp;VAR:QUERY=RkZfRElWX1lMRChBTk4sOS8yNy8wNyw5LzI3LzA3KQ==&amp;WINDOW=FIRST_POPUP&amp;HEIGHT=450&amp;WIDTH=450&amp;","START_MAXIMIZED=FALSE&amp;VAR:CALENDAR=US&amp;VAR:SYMBOL=LO&amp;VAR:INDEX=0"}</definedName>
    <definedName name="_1229">#REF!</definedName>
    <definedName name="_1229__FDSAUDITLINK__" localSheetId="0" hidden="1">{"fdsup://directions/FAT Viewer?action=UPDATE&amp;creator=factset&amp;DYN_ARGS=TRUE&amp;DOC_NAME=FAT:FQL_AUDITING_CLIENT_TEMPLATE.FAT&amp;display_string=Audit&amp;VAR:KEY=TYBCVCTAFK&amp;VAR:QUERY=RkZfRElWX1lMRChBTk4sOS8yMC8wNyw5LzIwLzA3KQ==&amp;WINDOW=FIRST_POPUP&amp;HEIGHT=450&amp;WIDTH=450&amp;","START_MAXIMIZED=FALSE&amp;VAR:CALENDAR=US&amp;VAR:SYMBOL=LO&amp;VAR:INDEX=0"}</definedName>
    <definedName name="_1229__FDSAUDITLINK__" hidden="1">{"fdsup://directions/FAT Viewer?action=UPDATE&amp;creator=factset&amp;DYN_ARGS=TRUE&amp;DOC_NAME=FAT:FQL_AUDITING_CLIENT_TEMPLATE.FAT&amp;display_string=Audit&amp;VAR:KEY=TYBCVCTAFK&amp;VAR:QUERY=RkZfRElWX1lMRChBTk4sOS8yMC8wNyw5LzIwLzA3KQ==&amp;WINDOW=FIRST_POPUP&amp;HEIGHT=450&amp;WIDTH=450&amp;","START_MAXIMIZED=FALSE&amp;VAR:CALENDAR=US&amp;VAR:SYMBOL=LO&amp;VAR:INDEX=0"}</definedName>
    <definedName name="_123">#REF!</definedName>
    <definedName name="_123__FDSAUDITLINK__" localSheetId="0" hidden="1">{"fdsup://directions/FAT Viewer?action=UPDATE&amp;creator=factset&amp;DYN_ARGS=TRUE&amp;DOC_NAME=FAT:FQL_AUDITING_CLIENT_TEMPLATE.FAT&amp;display_string=Audit&amp;VAR:KEY=XMXMBAFIJG&amp;VAR:QUERY=RkZfRElWX1lMRChBTk4sMTEvMjYvMDgsMTEvMjYvMDgp&amp;WINDOW=FIRST_POPUP&amp;HEIGHT=450&amp;WIDTH=450&amp;","START_MAXIMIZED=FALSE&amp;VAR:CALENDAR=US&amp;VAR:SYMBOL=RAI&amp;VAR:INDEX=0"}</definedName>
    <definedName name="_123__FDSAUDITLINK__" hidden="1">{"fdsup://directions/FAT Viewer?action=UPDATE&amp;creator=factset&amp;DYN_ARGS=TRUE&amp;DOC_NAME=FAT:FQL_AUDITING_CLIENT_TEMPLATE.FAT&amp;display_string=Audit&amp;VAR:KEY=XMXMBAFIJG&amp;VAR:QUERY=RkZfRElWX1lMRChBTk4sMTEvMjYvMDgsMTEvMjYvMDgp&amp;WINDOW=FIRST_POPUP&amp;HEIGHT=450&amp;WIDTH=450&amp;","START_MAXIMIZED=FALSE&amp;VAR:CALENDAR=US&amp;VAR:SYMBOL=RAI&amp;VAR:INDEX=0"}</definedName>
    <definedName name="_1230">#REF!</definedName>
    <definedName name="_1230__FDSAUDITLINK__" localSheetId="0" hidden="1">{"fdsup://directions/FAT Viewer?action=UPDATE&amp;creator=factset&amp;DYN_ARGS=TRUE&amp;DOC_NAME=FAT:FQL_AUDITING_CLIENT_TEMPLATE.FAT&amp;display_string=Audit&amp;VAR:KEY=FWNUHENUFI&amp;VAR:QUERY=RkZfRElWX1lMRChBTk4sOS8xMy8wNyw5LzEzLzA3KQ==&amp;WINDOW=FIRST_POPUP&amp;HEIGHT=450&amp;WIDTH=450&amp;","START_MAXIMIZED=FALSE&amp;VAR:CALENDAR=US&amp;VAR:SYMBOL=LO&amp;VAR:INDEX=0"}</definedName>
    <definedName name="_1230__FDSAUDITLINK__" hidden="1">{"fdsup://directions/FAT Viewer?action=UPDATE&amp;creator=factset&amp;DYN_ARGS=TRUE&amp;DOC_NAME=FAT:FQL_AUDITING_CLIENT_TEMPLATE.FAT&amp;display_string=Audit&amp;VAR:KEY=FWNUHENUFI&amp;VAR:QUERY=RkZfRElWX1lMRChBTk4sOS8xMy8wNyw5LzEzLzA3KQ==&amp;WINDOW=FIRST_POPUP&amp;HEIGHT=450&amp;WIDTH=450&amp;","START_MAXIMIZED=FALSE&amp;VAR:CALENDAR=US&amp;VAR:SYMBOL=LO&amp;VAR:INDEX=0"}</definedName>
    <definedName name="_1231">#REF!</definedName>
    <definedName name="_1231__FDSAUDITLINK__" localSheetId="0" hidden="1">{"fdsup://directions/FAT Viewer?action=UPDATE&amp;creator=factset&amp;DYN_ARGS=TRUE&amp;DOC_NAME=FAT:FQL_AUDITING_CLIENT_TEMPLATE.FAT&amp;display_string=Audit&amp;VAR:KEY=ZQVGLOHCLM&amp;VAR:QUERY=RkZfRElWX1lMRChBTk4sOS8wNi8wNyw5LzA2LzA3KQ==&amp;WINDOW=FIRST_POPUP&amp;HEIGHT=450&amp;WIDTH=450&amp;","START_MAXIMIZED=FALSE&amp;VAR:CALENDAR=US&amp;VAR:SYMBOL=LO&amp;VAR:INDEX=0"}</definedName>
    <definedName name="_1231__FDSAUDITLINK__" hidden="1">{"fdsup://directions/FAT Viewer?action=UPDATE&amp;creator=factset&amp;DYN_ARGS=TRUE&amp;DOC_NAME=FAT:FQL_AUDITING_CLIENT_TEMPLATE.FAT&amp;display_string=Audit&amp;VAR:KEY=ZQVGLOHCLM&amp;VAR:QUERY=RkZfRElWX1lMRChBTk4sOS8wNi8wNyw5LzA2LzA3KQ==&amp;WINDOW=FIRST_POPUP&amp;HEIGHT=450&amp;WIDTH=450&amp;","START_MAXIMIZED=FALSE&amp;VAR:CALENDAR=US&amp;VAR:SYMBOL=LO&amp;VAR:INDEX=0"}</definedName>
    <definedName name="_1232">#REF!</definedName>
    <definedName name="_1232__FDSAUDITLINK__" localSheetId="0" hidden="1">{"fdsup://directions/FAT Viewer?action=UPDATE&amp;creator=factset&amp;DYN_ARGS=TRUE&amp;DOC_NAME=FAT:FQL_AUDITING_CLIENT_TEMPLATE.FAT&amp;display_string=Audit&amp;VAR:KEY=ZGTQNSHYPA&amp;VAR:QUERY=RkZfRElWX1lMRChBTk4sOC8zMC8wNyw4LzMwLzA3KQ==&amp;WINDOW=FIRST_POPUP&amp;HEIGHT=450&amp;WIDTH=450&amp;","START_MAXIMIZED=FALSE&amp;VAR:CALENDAR=US&amp;VAR:SYMBOL=LO&amp;VAR:INDEX=0"}</definedName>
    <definedName name="_1232__FDSAUDITLINK__" hidden="1">{"fdsup://directions/FAT Viewer?action=UPDATE&amp;creator=factset&amp;DYN_ARGS=TRUE&amp;DOC_NAME=FAT:FQL_AUDITING_CLIENT_TEMPLATE.FAT&amp;display_string=Audit&amp;VAR:KEY=ZGTQNSHYPA&amp;VAR:QUERY=RkZfRElWX1lMRChBTk4sOC8zMC8wNyw4LzMwLzA3KQ==&amp;WINDOW=FIRST_POPUP&amp;HEIGHT=450&amp;WIDTH=450&amp;","START_MAXIMIZED=FALSE&amp;VAR:CALENDAR=US&amp;VAR:SYMBOL=LO&amp;VAR:INDEX=0"}</definedName>
    <definedName name="_1233">#REF!</definedName>
    <definedName name="_1233__FDSAUDITLINK__" localSheetId="0" hidden="1">{"fdsup://directions/FAT Viewer?action=UPDATE&amp;creator=factset&amp;DYN_ARGS=TRUE&amp;DOC_NAME=FAT:FQL_AUDITING_CLIENT_TEMPLATE.FAT&amp;display_string=Audit&amp;VAR:KEY=PWLCDKFQNW&amp;VAR:QUERY=RkZfRElWX1lMRChBTk4sOC8yMy8wNyw4LzIzLzA3KQ==&amp;WINDOW=FIRST_POPUP&amp;HEIGHT=450&amp;WIDTH=450&amp;","START_MAXIMIZED=FALSE&amp;VAR:CALENDAR=US&amp;VAR:SYMBOL=LO&amp;VAR:INDEX=0"}</definedName>
    <definedName name="_1233__FDSAUDITLINK__" hidden="1">{"fdsup://directions/FAT Viewer?action=UPDATE&amp;creator=factset&amp;DYN_ARGS=TRUE&amp;DOC_NAME=FAT:FQL_AUDITING_CLIENT_TEMPLATE.FAT&amp;display_string=Audit&amp;VAR:KEY=PWLCDKFQNW&amp;VAR:QUERY=RkZfRElWX1lMRChBTk4sOC8yMy8wNyw4LzIzLzA3KQ==&amp;WINDOW=FIRST_POPUP&amp;HEIGHT=450&amp;WIDTH=450&amp;","START_MAXIMIZED=FALSE&amp;VAR:CALENDAR=US&amp;VAR:SYMBOL=LO&amp;VAR:INDEX=0"}</definedName>
    <definedName name="_1234">#REF!</definedName>
    <definedName name="_1234__FDSAUDITLINK__" localSheetId="0" hidden="1">{"fdsup://directions/FAT Viewer?action=UPDATE&amp;creator=factset&amp;DYN_ARGS=TRUE&amp;DOC_NAME=FAT:FQL_AUDITING_CLIENT_TEMPLATE.FAT&amp;display_string=Audit&amp;VAR:KEY=XOTOJADALW&amp;VAR:QUERY=RkZfRElWX1lMRChBTk4sOC8xNi8wNyw4LzE2LzA3KQ==&amp;WINDOW=FIRST_POPUP&amp;HEIGHT=450&amp;WIDTH=450&amp;","START_MAXIMIZED=FALSE&amp;VAR:CALENDAR=US&amp;VAR:SYMBOL=LO&amp;VAR:INDEX=0"}</definedName>
    <definedName name="_1234__FDSAUDITLINK__" hidden="1">{"fdsup://directions/FAT Viewer?action=UPDATE&amp;creator=factset&amp;DYN_ARGS=TRUE&amp;DOC_NAME=FAT:FQL_AUDITING_CLIENT_TEMPLATE.FAT&amp;display_string=Audit&amp;VAR:KEY=XOTOJADALW&amp;VAR:QUERY=RkZfRElWX1lMRChBTk4sOC8xNi8wNyw4LzE2LzA3KQ==&amp;WINDOW=FIRST_POPUP&amp;HEIGHT=450&amp;WIDTH=450&amp;","START_MAXIMIZED=FALSE&amp;VAR:CALENDAR=US&amp;VAR:SYMBOL=LO&amp;VAR:INDEX=0"}</definedName>
    <definedName name="_1235">#REF!</definedName>
    <definedName name="_1235__FDSAUDITLINK__" localSheetId="0" hidden="1">{"fdsup://directions/FAT Viewer?action=UPDATE&amp;creator=factset&amp;DYN_ARGS=TRUE&amp;DOC_NAME=FAT:FQL_AUDITING_CLIENT_TEMPLATE.FAT&amp;display_string=Audit&amp;VAR:KEY=ZCRSBCPWDM&amp;VAR:QUERY=RkZfRElWX1lMRChBTk4sOC8wOS8wNyw4LzA5LzA3KQ==&amp;WINDOW=FIRST_POPUP&amp;HEIGHT=450&amp;WIDTH=450&amp;","START_MAXIMIZED=FALSE&amp;VAR:CALENDAR=US&amp;VAR:SYMBOL=LO&amp;VAR:INDEX=0"}</definedName>
    <definedName name="_1235__FDSAUDITLINK__" hidden="1">{"fdsup://directions/FAT Viewer?action=UPDATE&amp;creator=factset&amp;DYN_ARGS=TRUE&amp;DOC_NAME=FAT:FQL_AUDITING_CLIENT_TEMPLATE.FAT&amp;display_string=Audit&amp;VAR:KEY=ZCRSBCPWDM&amp;VAR:QUERY=RkZfRElWX1lMRChBTk4sOC8wOS8wNyw4LzA5LzA3KQ==&amp;WINDOW=FIRST_POPUP&amp;HEIGHT=450&amp;WIDTH=450&amp;","START_MAXIMIZED=FALSE&amp;VAR:CALENDAR=US&amp;VAR:SYMBOL=LO&amp;VAR:INDEX=0"}</definedName>
    <definedName name="_1236">#REF!</definedName>
    <definedName name="_1236__FDSAUDITLINK__" localSheetId="0" hidden="1">{"fdsup://directions/FAT Viewer?action=UPDATE&amp;creator=factset&amp;DYN_ARGS=TRUE&amp;DOC_NAME=FAT:FQL_AUDITING_CLIENT_TEMPLATE.FAT&amp;display_string=Audit&amp;VAR:KEY=FGFSPYTSFI&amp;VAR:QUERY=RkZfRElWX1lMRChBTk4sOC8wMi8wNyw4LzAyLzA3KQ==&amp;WINDOW=FIRST_POPUP&amp;HEIGHT=450&amp;WIDTH=450&amp;","START_MAXIMIZED=FALSE&amp;VAR:CALENDAR=US&amp;VAR:SYMBOL=LO&amp;VAR:INDEX=0"}</definedName>
    <definedName name="_1236__FDSAUDITLINK__" hidden="1">{"fdsup://directions/FAT Viewer?action=UPDATE&amp;creator=factset&amp;DYN_ARGS=TRUE&amp;DOC_NAME=FAT:FQL_AUDITING_CLIENT_TEMPLATE.FAT&amp;display_string=Audit&amp;VAR:KEY=FGFSPYTSFI&amp;VAR:QUERY=RkZfRElWX1lMRChBTk4sOC8wMi8wNyw4LzAyLzA3KQ==&amp;WINDOW=FIRST_POPUP&amp;HEIGHT=450&amp;WIDTH=450&amp;","START_MAXIMIZED=FALSE&amp;VAR:CALENDAR=US&amp;VAR:SYMBOL=LO&amp;VAR:INDEX=0"}</definedName>
    <definedName name="_1237">#REF!</definedName>
    <definedName name="_1237__FDSAUDITLINK__" localSheetId="0" hidden="1">{"fdsup://directions/FAT Viewer?action=UPDATE&amp;creator=factset&amp;DYN_ARGS=TRUE&amp;DOC_NAME=FAT:FQL_AUDITING_CLIENT_TEMPLATE.FAT&amp;display_string=Audit&amp;VAR:KEY=NGDSHMDKVM&amp;VAR:QUERY=RkZfRElWX1lMRChBTk4sNy8yNi8wNyw3LzI2LzA3KQ==&amp;WINDOW=FIRST_POPUP&amp;HEIGHT=450&amp;WIDTH=450&amp;","START_MAXIMIZED=FALSE&amp;VAR:CALENDAR=US&amp;VAR:SYMBOL=LO&amp;VAR:INDEX=0"}</definedName>
    <definedName name="_1237__FDSAUDITLINK__" hidden="1">{"fdsup://directions/FAT Viewer?action=UPDATE&amp;creator=factset&amp;DYN_ARGS=TRUE&amp;DOC_NAME=FAT:FQL_AUDITING_CLIENT_TEMPLATE.FAT&amp;display_string=Audit&amp;VAR:KEY=NGDSHMDKVM&amp;VAR:QUERY=RkZfRElWX1lMRChBTk4sNy8yNi8wNyw3LzI2LzA3KQ==&amp;WINDOW=FIRST_POPUP&amp;HEIGHT=450&amp;WIDTH=450&amp;","START_MAXIMIZED=FALSE&amp;VAR:CALENDAR=US&amp;VAR:SYMBOL=LO&amp;VAR:INDEX=0"}</definedName>
    <definedName name="_1238">#REF!</definedName>
    <definedName name="_1238__FDSAUDITLINK__" localSheetId="0" hidden="1">{"fdsup://directions/FAT Viewer?action=UPDATE&amp;creator=factset&amp;DYN_ARGS=TRUE&amp;DOC_NAME=FAT:FQL_AUDITING_CLIENT_TEMPLATE.FAT&amp;display_string=Audit&amp;VAR:KEY=XUBGVSZWBK&amp;VAR:QUERY=RkZfRElWX1lMRChBTk4sNy8xOS8wNyw3LzE5LzA3KQ==&amp;WINDOW=FIRST_POPUP&amp;HEIGHT=450&amp;WIDTH=450&amp;","START_MAXIMIZED=FALSE&amp;VAR:CALENDAR=US&amp;VAR:SYMBOL=LO&amp;VAR:INDEX=0"}</definedName>
    <definedName name="_1238__FDSAUDITLINK__" hidden="1">{"fdsup://directions/FAT Viewer?action=UPDATE&amp;creator=factset&amp;DYN_ARGS=TRUE&amp;DOC_NAME=FAT:FQL_AUDITING_CLIENT_TEMPLATE.FAT&amp;display_string=Audit&amp;VAR:KEY=XUBGVSZWBK&amp;VAR:QUERY=RkZfRElWX1lMRChBTk4sNy8xOS8wNyw3LzE5LzA3KQ==&amp;WINDOW=FIRST_POPUP&amp;HEIGHT=450&amp;WIDTH=450&amp;","START_MAXIMIZED=FALSE&amp;VAR:CALENDAR=US&amp;VAR:SYMBOL=LO&amp;VAR:INDEX=0"}</definedName>
    <definedName name="_1239">#REF!</definedName>
    <definedName name="_1239__FDSAUDITLINK__" localSheetId="0" hidden="1">{"fdsup://directions/FAT Viewer?action=UPDATE&amp;creator=factset&amp;DYN_ARGS=TRUE&amp;DOC_NAME=FAT:FQL_AUDITING_CLIENT_TEMPLATE.FAT&amp;display_string=Audit&amp;VAR:KEY=JGJMVYHCHO&amp;VAR:QUERY=RkZfRElWX1lMRChBTk4sNy8xMi8wNyw3LzEyLzA3KQ==&amp;WINDOW=FIRST_POPUP&amp;HEIGHT=450&amp;WIDTH=450&amp;","START_MAXIMIZED=FALSE&amp;VAR:CALENDAR=US&amp;VAR:SYMBOL=LO&amp;VAR:INDEX=0"}</definedName>
    <definedName name="_1239__FDSAUDITLINK__" hidden="1">{"fdsup://directions/FAT Viewer?action=UPDATE&amp;creator=factset&amp;DYN_ARGS=TRUE&amp;DOC_NAME=FAT:FQL_AUDITING_CLIENT_TEMPLATE.FAT&amp;display_string=Audit&amp;VAR:KEY=JGJMVYHCHO&amp;VAR:QUERY=RkZfRElWX1lMRChBTk4sNy8xMi8wNyw3LzEyLzA3KQ==&amp;WINDOW=FIRST_POPUP&amp;HEIGHT=450&amp;WIDTH=450&amp;","START_MAXIMIZED=FALSE&amp;VAR:CALENDAR=US&amp;VAR:SYMBOL=LO&amp;VAR:INDEX=0"}</definedName>
    <definedName name="_123Gra">#REF!</definedName>
    <definedName name="_123Graph">#REF!</definedName>
    <definedName name="_123Graph_E2">#REF!</definedName>
    <definedName name="_123Graph_E3">#REF!</definedName>
    <definedName name="_123Graph_F2">#REF!</definedName>
    <definedName name="_123Graph_F3">#REF!</definedName>
    <definedName name="_124__123Graph_XQRE_S_BY_CO.">#REF!</definedName>
    <definedName name="_124__FDSAUDITLINK__" localSheetId="0" hidden="1">{"fdsup://directions/FAT Viewer?action=UPDATE&amp;creator=factset&amp;DYN_ARGS=TRUE&amp;DOC_NAME=FAT:FQL_AUDITING_CLIENT_TEMPLATE.FAT&amp;display_string=Audit&amp;VAR:KEY=LQDCZQFSDW&amp;VAR:QUERY=RkZfRElWX1lMRChBTk4sMTEvMjAvMDgsMTEvMjAvMDgp&amp;WINDOW=FIRST_POPUP&amp;HEIGHT=450&amp;WIDTH=450&amp;","START_MAXIMIZED=FALSE&amp;VAR:CALENDAR=US&amp;VAR:SYMBOL=RAI&amp;VAR:INDEX=0"}</definedName>
    <definedName name="_124__FDSAUDITLINK__" hidden="1">{"fdsup://directions/FAT Viewer?action=UPDATE&amp;creator=factset&amp;DYN_ARGS=TRUE&amp;DOC_NAME=FAT:FQL_AUDITING_CLIENT_TEMPLATE.FAT&amp;display_string=Audit&amp;VAR:KEY=LQDCZQFSDW&amp;VAR:QUERY=RkZfRElWX1lMRChBTk4sMTEvMjAvMDgsMTEvMjAvMDgp&amp;WINDOW=FIRST_POPUP&amp;HEIGHT=450&amp;WIDTH=450&amp;","START_MAXIMIZED=FALSE&amp;VAR:CALENDAR=US&amp;VAR:SYMBOL=RAI&amp;VAR:INDEX=0"}</definedName>
    <definedName name="_1240">#REF!</definedName>
    <definedName name="_1240__FDSAUDITLINK__" localSheetId="0" hidden="1">{"fdsup://directions/FAT Viewer?action=UPDATE&amp;creator=factset&amp;DYN_ARGS=TRUE&amp;DOC_NAME=FAT:FQL_AUDITING_CLIENT_TEMPLATE.FAT&amp;display_string=Audit&amp;VAR:KEY=LSDGDGFATI&amp;VAR:QUERY=RkZfRElWX1lMRChBTk4sNy8wNS8wNyw3LzA1LzA3KQ==&amp;WINDOW=FIRST_POPUP&amp;HEIGHT=450&amp;WIDTH=450&amp;","START_MAXIMIZED=FALSE&amp;VAR:CALENDAR=US&amp;VAR:SYMBOL=LO&amp;VAR:INDEX=0"}</definedName>
    <definedName name="_1240__FDSAUDITLINK__" hidden="1">{"fdsup://directions/FAT Viewer?action=UPDATE&amp;creator=factset&amp;DYN_ARGS=TRUE&amp;DOC_NAME=FAT:FQL_AUDITING_CLIENT_TEMPLATE.FAT&amp;display_string=Audit&amp;VAR:KEY=LSDGDGFATI&amp;VAR:QUERY=RkZfRElWX1lMRChBTk4sNy8wNS8wNyw3LzA1LzA3KQ==&amp;WINDOW=FIRST_POPUP&amp;HEIGHT=450&amp;WIDTH=450&amp;","START_MAXIMIZED=FALSE&amp;VAR:CALENDAR=US&amp;VAR:SYMBOL=LO&amp;VAR:INDEX=0"}</definedName>
    <definedName name="_1241">#REF!</definedName>
    <definedName name="_1241__FDSAUDITLINK__" localSheetId="0" hidden="1">{"fdsup://directions/FAT Viewer?action=UPDATE&amp;creator=factset&amp;DYN_ARGS=TRUE&amp;DOC_NAME=FAT:FQL_AUDITING_CLIENT_TEMPLATE.FAT&amp;display_string=Audit&amp;VAR:KEY=HYHEPELYVI&amp;VAR:QUERY=RkZfRElWX1lMRChBTk4sNi8yOC8wNyw2LzI4LzA3KQ==&amp;WINDOW=FIRST_POPUP&amp;HEIGHT=450&amp;WIDTH=450&amp;","START_MAXIMIZED=FALSE&amp;VAR:CALENDAR=US&amp;VAR:SYMBOL=LO&amp;VAR:INDEX=0"}</definedName>
    <definedName name="_1241__FDSAUDITLINK__" hidden="1">{"fdsup://directions/FAT Viewer?action=UPDATE&amp;creator=factset&amp;DYN_ARGS=TRUE&amp;DOC_NAME=FAT:FQL_AUDITING_CLIENT_TEMPLATE.FAT&amp;display_string=Audit&amp;VAR:KEY=HYHEPELYVI&amp;VAR:QUERY=RkZfRElWX1lMRChBTk4sNi8yOC8wNyw2LzI4LzA3KQ==&amp;WINDOW=FIRST_POPUP&amp;HEIGHT=450&amp;WIDTH=450&amp;","START_MAXIMIZED=FALSE&amp;VAR:CALENDAR=US&amp;VAR:SYMBOL=LO&amp;VAR:INDEX=0"}</definedName>
    <definedName name="_1242__FDSAUDITLINK__" localSheetId="0" hidden="1">{"fdsup://directions/FAT Viewer?action=UPDATE&amp;creator=factset&amp;DYN_ARGS=TRUE&amp;DOC_NAME=FAT:FQL_AUDITING_CLIENT_TEMPLATE.FAT&amp;display_string=Audit&amp;VAR:KEY=VCRMBMPUNM&amp;VAR:QUERY=RkZfRElWX1lMRChBTk4sNi8yMS8wNyw2LzIxLzA3KQ==&amp;WINDOW=FIRST_POPUP&amp;HEIGHT=450&amp;WIDTH=450&amp;","START_MAXIMIZED=FALSE&amp;VAR:CALENDAR=US&amp;VAR:SYMBOL=LO&amp;VAR:INDEX=0"}</definedName>
    <definedName name="_1242__FDSAUDITLINK__" hidden="1">{"fdsup://directions/FAT Viewer?action=UPDATE&amp;creator=factset&amp;DYN_ARGS=TRUE&amp;DOC_NAME=FAT:FQL_AUDITING_CLIENT_TEMPLATE.FAT&amp;display_string=Audit&amp;VAR:KEY=VCRMBMPUNM&amp;VAR:QUERY=RkZfRElWX1lMRChBTk4sNi8yMS8wNyw2LzIxLzA3KQ==&amp;WINDOW=FIRST_POPUP&amp;HEIGHT=450&amp;WIDTH=450&amp;","START_MAXIMIZED=FALSE&amp;VAR:CALENDAR=US&amp;VAR:SYMBOL=LO&amp;VAR:INDEX=0"}</definedName>
    <definedName name="_1243__FDSAUDITLINK__" localSheetId="0" hidden="1">{"fdsup://directions/FAT Viewer?action=UPDATE&amp;creator=factset&amp;DYN_ARGS=TRUE&amp;DOC_NAME=FAT:FQL_AUDITING_CLIENT_TEMPLATE.FAT&amp;display_string=Audit&amp;VAR:KEY=LGLATGBYJG&amp;VAR:QUERY=RkZfRElWX1lMRChBTk4sNi8xNC8wNyw2LzE0LzA3KQ==&amp;WINDOW=FIRST_POPUP&amp;HEIGHT=450&amp;WIDTH=450&amp;","START_MAXIMIZED=FALSE&amp;VAR:CALENDAR=US&amp;VAR:SYMBOL=LO&amp;VAR:INDEX=0"}</definedName>
    <definedName name="_1243__FDSAUDITLINK__" hidden="1">{"fdsup://directions/FAT Viewer?action=UPDATE&amp;creator=factset&amp;DYN_ARGS=TRUE&amp;DOC_NAME=FAT:FQL_AUDITING_CLIENT_TEMPLATE.FAT&amp;display_string=Audit&amp;VAR:KEY=LGLATGBYJG&amp;VAR:QUERY=RkZfRElWX1lMRChBTk4sNi8xNC8wNyw2LzE0LzA3KQ==&amp;WINDOW=FIRST_POPUP&amp;HEIGHT=450&amp;WIDTH=450&amp;","START_MAXIMIZED=FALSE&amp;VAR:CALENDAR=US&amp;VAR:SYMBOL=LO&amp;VAR:INDEX=0"}</definedName>
    <definedName name="_1244__FDSAUDITLINK__" localSheetId="0" hidden="1">{"fdsup://directions/FAT Viewer?action=UPDATE&amp;creator=factset&amp;DYN_ARGS=TRUE&amp;DOC_NAME=FAT:FQL_AUDITING_CLIENT_TEMPLATE.FAT&amp;display_string=Audit&amp;VAR:KEY=FKROFGHCXS&amp;VAR:QUERY=RkZfRElWX1lMRChBTk4sNi8wNy8wNyw2LzA3LzA3KQ==&amp;WINDOW=FIRST_POPUP&amp;HEIGHT=450&amp;WIDTH=450&amp;","START_MAXIMIZED=FALSE&amp;VAR:CALENDAR=US&amp;VAR:SYMBOL=LO&amp;VAR:INDEX=0"}</definedName>
    <definedName name="_1244__FDSAUDITLINK__" hidden="1">{"fdsup://directions/FAT Viewer?action=UPDATE&amp;creator=factset&amp;DYN_ARGS=TRUE&amp;DOC_NAME=FAT:FQL_AUDITING_CLIENT_TEMPLATE.FAT&amp;display_string=Audit&amp;VAR:KEY=FKROFGHCXS&amp;VAR:QUERY=RkZfRElWX1lMRChBTk4sNi8wNy8wNyw2LzA3LzA3KQ==&amp;WINDOW=FIRST_POPUP&amp;HEIGHT=450&amp;WIDTH=450&amp;","START_MAXIMIZED=FALSE&amp;VAR:CALENDAR=US&amp;VAR:SYMBOL=LO&amp;VAR:INDEX=0"}</definedName>
    <definedName name="_1245__FDSAUDITLINK__" localSheetId="0" hidden="1">{"fdsup://directions/FAT Viewer?action=UPDATE&amp;creator=factset&amp;DYN_ARGS=TRUE&amp;DOC_NAME=FAT:FQL_AUDITING_CLIENT_TEMPLATE.FAT&amp;display_string=Audit&amp;VAR:KEY=BWNOFWRQLI&amp;VAR:QUERY=RkZfRElWX1lMRChBTk4sNS8zMS8wNyw1LzMxLzA3KQ==&amp;WINDOW=FIRST_POPUP&amp;HEIGHT=450&amp;WIDTH=450&amp;","START_MAXIMIZED=FALSE&amp;VAR:CALENDAR=US&amp;VAR:SYMBOL=LO&amp;VAR:INDEX=0"}</definedName>
    <definedName name="_1245__FDSAUDITLINK__" hidden="1">{"fdsup://directions/FAT Viewer?action=UPDATE&amp;creator=factset&amp;DYN_ARGS=TRUE&amp;DOC_NAME=FAT:FQL_AUDITING_CLIENT_TEMPLATE.FAT&amp;display_string=Audit&amp;VAR:KEY=BWNOFWRQLI&amp;VAR:QUERY=RkZfRElWX1lMRChBTk4sNS8zMS8wNyw1LzMxLzA3KQ==&amp;WINDOW=FIRST_POPUP&amp;HEIGHT=450&amp;WIDTH=450&amp;","START_MAXIMIZED=FALSE&amp;VAR:CALENDAR=US&amp;VAR:SYMBOL=LO&amp;VAR:INDEX=0"}</definedName>
    <definedName name="_1246">#REF!</definedName>
    <definedName name="_1246__FDSAUDITLINK__" localSheetId="0" hidden="1">{"fdsup://directions/FAT Viewer?action=UPDATE&amp;creator=factset&amp;DYN_ARGS=TRUE&amp;DOC_NAME=FAT:FQL_AUDITING_CLIENT_TEMPLATE.FAT&amp;display_string=Audit&amp;VAR:KEY=JCJGBIHSNA&amp;VAR:QUERY=RkZfRElWX1lMRChBTk4sNS8yNC8wNyw1LzI0LzA3KQ==&amp;WINDOW=FIRST_POPUP&amp;HEIGHT=450&amp;WIDTH=450&amp;","START_MAXIMIZED=FALSE&amp;VAR:CALENDAR=US&amp;VAR:SYMBOL=LO&amp;VAR:INDEX=0"}</definedName>
    <definedName name="_1246__FDSAUDITLINK__" hidden="1">{"fdsup://directions/FAT Viewer?action=UPDATE&amp;creator=factset&amp;DYN_ARGS=TRUE&amp;DOC_NAME=FAT:FQL_AUDITING_CLIENT_TEMPLATE.FAT&amp;display_string=Audit&amp;VAR:KEY=JCJGBIHSNA&amp;VAR:QUERY=RkZfRElWX1lMRChBTk4sNS8yNC8wNyw1LzI0LzA3KQ==&amp;WINDOW=FIRST_POPUP&amp;HEIGHT=450&amp;WIDTH=450&amp;","START_MAXIMIZED=FALSE&amp;VAR:CALENDAR=US&amp;VAR:SYMBOL=LO&amp;VAR:INDEX=0"}</definedName>
    <definedName name="_1247__FDSAUDITLINK__" localSheetId="0" hidden="1">{"fdsup://directions/FAT Viewer?action=UPDATE&amp;creator=factset&amp;DYN_ARGS=TRUE&amp;DOC_NAME=FAT:FQL_AUDITING_CLIENT_TEMPLATE.FAT&amp;display_string=Audit&amp;VAR:KEY=XYBCFQJMNG&amp;VAR:QUERY=RkZfRElWX1lMRChBTk4sNS8xNy8wNyw1LzE3LzA3KQ==&amp;WINDOW=FIRST_POPUP&amp;HEIGHT=450&amp;WIDTH=450&amp;","START_MAXIMIZED=FALSE&amp;VAR:CALENDAR=US&amp;VAR:SYMBOL=LO&amp;VAR:INDEX=0"}</definedName>
    <definedName name="_1247__FDSAUDITLINK__" hidden="1">{"fdsup://directions/FAT Viewer?action=UPDATE&amp;creator=factset&amp;DYN_ARGS=TRUE&amp;DOC_NAME=FAT:FQL_AUDITING_CLIENT_TEMPLATE.FAT&amp;display_string=Audit&amp;VAR:KEY=XYBCFQJMNG&amp;VAR:QUERY=RkZfRElWX1lMRChBTk4sNS8xNy8wNyw1LzE3LzA3KQ==&amp;WINDOW=FIRST_POPUP&amp;HEIGHT=450&amp;WIDTH=450&amp;","START_MAXIMIZED=FALSE&amp;VAR:CALENDAR=US&amp;VAR:SYMBOL=LO&amp;VAR:INDEX=0"}</definedName>
    <definedName name="_1248__FDSAUDITLINK__" localSheetId="0" hidden="1">{"fdsup://directions/FAT Viewer?action=UPDATE&amp;creator=factset&amp;DYN_ARGS=TRUE&amp;DOC_NAME=FAT:FQL_AUDITING_CLIENT_TEMPLATE.FAT&amp;display_string=Audit&amp;VAR:KEY=JQBGJYRGFA&amp;VAR:QUERY=RkZfRElWX1lMRChBTk4sNS8xMC8wNyw1LzEwLzA3KQ==&amp;WINDOW=FIRST_POPUP&amp;HEIGHT=450&amp;WIDTH=450&amp;","START_MAXIMIZED=FALSE&amp;VAR:CALENDAR=US&amp;VAR:SYMBOL=LO&amp;VAR:INDEX=0"}</definedName>
    <definedName name="_1248__FDSAUDITLINK__" hidden="1">{"fdsup://directions/FAT Viewer?action=UPDATE&amp;creator=factset&amp;DYN_ARGS=TRUE&amp;DOC_NAME=FAT:FQL_AUDITING_CLIENT_TEMPLATE.FAT&amp;display_string=Audit&amp;VAR:KEY=JQBGJYRGFA&amp;VAR:QUERY=RkZfRElWX1lMRChBTk4sNS8xMC8wNyw1LzEwLzA3KQ==&amp;WINDOW=FIRST_POPUP&amp;HEIGHT=450&amp;WIDTH=450&amp;","START_MAXIMIZED=FALSE&amp;VAR:CALENDAR=US&amp;VAR:SYMBOL=LO&amp;VAR:INDEX=0"}</definedName>
    <definedName name="_1249__FDSAUDITLINK__" localSheetId="0" hidden="1">{"fdsup://directions/FAT Viewer?action=UPDATE&amp;creator=factset&amp;DYN_ARGS=TRUE&amp;DOC_NAME=FAT:FQL_AUDITING_CLIENT_TEMPLATE.FAT&amp;display_string=Audit&amp;VAR:KEY=HGTWLCFQPY&amp;VAR:QUERY=RkZfRElWX1lMRChBTk4sNS8wMy8wNyw1LzAzLzA3KQ==&amp;WINDOW=FIRST_POPUP&amp;HEIGHT=450&amp;WIDTH=450&amp;","START_MAXIMIZED=FALSE&amp;VAR:CALENDAR=US&amp;VAR:SYMBOL=LO&amp;VAR:INDEX=0"}</definedName>
    <definedName name="_1249__FDSAUDITLINK__" hidden="1">{"fdsup://directions/FAT Viewer?action=UPDATE&amp;creator=factset&amp;DYN_ARGS=TRUE&amp;DOC_NAME=FAT:FQL_AUDITING_CLIENT_TEMPLATE.FAT&amp;display_string=Audit&amp;VAR:KEY=HGTWLCFQPY&amp;VAR:QUERY=RkZfRElWX1lMRChBTk4sNS8wMy8wNyw1LzAzLzA3KQ==&amp;WINDOW=FIRST_POPUP&amp;HEIGHT=450&amp;WIDTH=450&amp;","START_MAXIMIZED=FALSE&amp;VAR:CALENDAR=US&amp;VAR:SYMBOL=LO&amp;VAR:INDEX=0"}</definedName>
    <definedName name="_125__123Graph_XCHART_8">#REF!</definedName>
    <definedName name="_125__FDSAUDITLINK__" localSheetId="0" hidden="1">{"fdsup://directions/FAT Viewer?action=UPDATE&amp;creator=factset&amp;DYN_ARGS=TRUE&amp;DOC_NAME=FAT:FQL_AUDITING_CLIENT_TEMPLATE.FAT&amp;display_string=Audit&amp;VAR:KEY=XQNYPWJUTU&amp;VAR:QUERY=RkZfRElWX1lMRChBTk4sMTEvMTMvMDgsMTEvMTMvMDgp&amp;WINDOW=FIRST_POPUP&amp;HEIGHT=450&amp;WIDTH=450&amp;","START_MAXIMIZED=FALSE&amp;VAR:CALENDAR=US&amp;VAR:SYMBOL=RAI&amp;VAR:INDEX=0"}</definedName>
    <definedName name="_125__FDSAUDITLINK__" hidden="1">{"fdsup://directions/FAT Viewer?action=UPDATE&amp;creator=factset&amp;DYN_ARGS=TRUE&amp;DOC_NAME=FAT:FQL_AUDITING_CLIENT_TEMPLATE.FAT&amp;display_string=Audit&amp;VAR:KEY=XQNYPWJUTU&amp;VAR:QUERY=RkZfRElWX1lMRChBTk4sMTEvMTMvMDgsMTEvMTMvMDgp&amp;WINDOW=FIRST_POPUP&amp;HEIGHT=450&amp;WIDTH=450&amp;","START_MAXIMIZED=FALSE&amp;VAR:CALENDAR=US&amp;VAR:SYMBOL=RAI&amp;VAR:INDEX=0"}</definedName>
    <definedName name="_1250__FDSAUDITLINK__" localSheetId="0" hidden="1">{"fdsup://directions/FAT Viewer?action=UPDATE&amp;creator=factset&amp;DYN_ARGS=TRUE&amp;DOC_NAME=FAT:FQL_AUDITING_CLIENT_TEMPLATE.FAT&amp;display_string=Audit&amp;VAR:KEY=NQLWZADUXQ&amp;VAR:QUERY=RkZfRElWX1lMRChBTk4sNC8yNi8wNyw0LzI2LzA3KQ==&amp;WINDOW=FIRST_POPUP&amp;HEIGHT=450&amp;WIDTH=450&amp;","START_MAXIMIZED=FALSE&amp;VAR:CALENDAR=US&amp;VAR:SYMBOL=LO&amp;VAR:INDEX=0"}</definedName>
    <definedName name="_1250__FDSAUDITLINK__" hidden="1">{"fdsup://directions/FAT Viewer?action=UPDATE&amp;creator=factset&amp;DYN_ARGS=TRUE&amp;DOC_NAME=FAT:FQL_AUDITING_CLIENT_TEMPLATE.FAT&amp;display_string=Audit&amp;VAR:KEY=NQLWZADUXQ&amp;VAR:QUERY=RkZfRElWX1lMRChBTk4sNC8yNi8wNyw0LzI2LzA3KQ==&amp;WINDOW=FIRST_POPUP&amp;HEIGHT=450&amp;WIDTH=450&amp;","START_MAXIMIZED=FALSE&amp;VAR:CALENDAR=US&amp;VAR:SYMBOL=LO&amp;VAR:INDEX=0"}</definedName>
    <definedName name="_1251">#REF!</definedName>
    <definedName name="_1251__FDSAUDITLINK__" localSheetId="0" hidden="1">{"fdsup://directions/FAT Viewer?action=UPDATE&amp;creator=factset&amp;DYN_ARGS=TRUE&amp;DOC_NAME=FAT:FQL_AUDITING_CLIENT_TEMPLATE.FAT&amp;display_string=Audit&amp;VAR:KEY=BWVSFEXKBM&amp;VAR:QUERY=RkZfRElWX1lMRChBTk4sNC8xOS8wNyw0LzE5LzA3KQ==&amp;WINDOW=FIRST_POPUP&amp;HEIGHT=450&amp;WIDTH=450&amp;","START_MAXIMIZED=FALSE&amp;VAR:CALENDAR=US&amp;VAR:SYMBOL=LO&amp;VAR:INDEX=0"}</definedName>
    <definedName name="_1251__FDSAUDITLINK__" hidden="1">{"fdsup://directions/FAT Viewer?action=UPDATE&amp;creator=factset&amp;DYN_ARGS=TRUE&amp;DOC_NAME=FAT:FQL_AUDITING_CLIENT_TEMPLATE.FAT&amp;display_string=Audit&amp;VAR:KEY=BWVSFEXKBM&amp;VAR:QUERY=RkZfRElWX1lMRChBTk4sNC8xOS8wNyw0LzE5LzA3KQ==&amp;WINDOW=FIRST_POPUP&amp;HEIGHT=450&amp;WIDTH=450&amp;","START_MAXIMIZED=FALSE&amp;VAR:CALENDAR=US&amp;VAR:SYMBOL=LO&amp;VAR:INDEX=0"}</definedName>
    <definedName name="_1252__FDSAUDITLINK__" localSheetId="0" hidden="1">{"fdsup://directions/FAT Viewer?action=UPDATE&amp;creator=factset&amp;DYN_ARGS=TRUE&amp;DOC_NAME=FAT:FQL_AUDITING_CLIENT_TEMPLATE.FAT&amp;display_string=Audit&amp;VAR:KEY=VYTYNGTAXG&amp;VAR:QUERY=RkZfRElWX1lMRChBTk4sNC8xMi8wNyw0LzEyLzA3KQ==&amp;WINDOW=FIRST_POPUP&amp;HEIGHT=450&amp;WIDTH=450&amp;","START_MAXIMIZED=FALSE&amp;VAR:CALENDAR=US&amp;VAR:SYMBOL=LO&amp;VAR:INDEX=0"}</definedName>
    <definedName name="_1252__FDSAUDITLINK__" hidden="1">{"fdsup://directions/FAT Viewer?action=UPDATE&amp;creator=factset&amp;DYN_ARGS=TRUE&amp;DOC_NAME=FAT:FQL_AUDITING_CLIENT_TEMPLATE.FAT&amp;display_string=Audit&amp;VAR:KEY=VYTYNGTAXG&amp;VAR:QUERY=RkZfRElWX1lMRChBTk4sNC8xMi8wNyw0LzEyLzA3KQ==&amp;WINDOW=FIRST_POPUP&amp;HEIGHT=450&amp;WIDTH=450&amp;","START_MAXIMIZED=FALSE&amp;VAR:CALENDAR=US&amp;VAR:SYMBOL=LO&amp;VAR:INDEX=0"}</definedName>
    <definedName name="_1253__FDSAUDITLINK__" localSheetId="0" hidden="1">{"fdsup://directions/FAT Viewer?action=UPDATE&amp;creator=factset&amp;DYN_ARGS=TRUE&amp;DOC_NAME=FAT:FQL_AUDITING_CLIENT_TEMPLATE.FAT&amp;display_string=Audit&amp;VAR:KEY=ZIVADEHQJE&amp;VAR:QUERY=RkZfRElWX1lMRChBTk4sNC8wNS8wNyw0LzA1LzA3KQ==&amp;WINDOW=FIRST_POPUP&amp;HEIGHT=450&amp;WIDTH=450&amp;","START_MAXIMIZED=FALSE&amp;VAR:CALENDAR=US&amp;VAR:SYMBOL=LO&amp;VAR:INDEX=0"}</definedName>
    <definedName name="_1253__FDSAUDITLINK__" hidden="1">{"fdsup://directions/FAT Viewer?action=UPDATE&amp;creator=factset&amp;DYN_ARGS=TRUE&amp;DOC_NAME=FAT:FQL_AUDITING_CLIENT_TEMPLATE.FAT&amp;display_string=Audit&amp;VAR:KEY=ZIVADEHQJE&amp;VAR:QUERY=RkZfRElWX1lMRChBTk4sNC8wNS8wNyw0LzA1LzA3KQ==&amp;WINDOW=FIRST_POPUP&amp;HEIGHT=450&amp;WIDTH=450&amp;","START_MAXIMIZED=FALSE&amp;VAR:CALENDAR=US&amp;VAR:SYMBOL=LO&amp;VAR:INDEX=0"}</definedName>
    <definedName name="_1254__FDSAUDITLINK__" localSheetId="0" hidden="1">{"fdsup://directions/FAT Viewer?action=UPDATE&amp;creator=factset&amp;DYN_ARGS=TRUE&amp;DOC_NAME=FAT:FQL_AUDITING_CLIENT_TEMPLATE.FAT&amp;display_string=Audit&amp;VAR:KEY=ZOFAPYBKZA&amp;VAR:QUERY=RkZfRElWX1lMRChBTk4sMy8yOS8wNywzLzI5LzA3KQ==&amp;WINDOW=FIRST_POPUP&amp;HEIGHT=450&amp;WIDTH=450&amp;","START_MAXIMIZED=FALSE&amp;VAR:CALENDAR=US&amp;VAR:SYMBOL=LO&amp;VAR:INDEX=0"}</definedName>
    <definedName name="_1254__FDSAUDITLINK__" hidden="1">{"fdsup://directions/FAT Viewer?action=UPDATE&amp;creator=factset&amp;DYN_ARGS=TRUE&amp;DOC_NAME=FAT:FQL_AUDITING_CLIENT_TEMPLATE.FAT&amp;display_string=Audit&amp;VAR:KEY=ZOFAPYBKZA&amp;VAR:QUERY=RkZfRElWX1lMRChBTk4sMy8yOS8wNywzLzI5LzA3KQ==&amp;WINDOW=FIRST_POPUP&amp;HEIGHT=450&amp;WIDTH=450&amp;","START_MAXIMIZED=FALSE&amp;VAR:CALENDAR=US&amp;VAR:SYMBOL=LO&amp;VAR:INDEX=0"}</definedName>
    <definedName name="_1255__FDSAUDITLINK__" localSheetId="0" hidden="1">{"fdsup://directions/FAT Viewer?action=UPDATE&amp;creator=factset&amp;DYN_ARGS=TRUE&amp;DOC_NAME=FAT:FQL_AUDITING_CLIENT_TEMPLATE.FAT&amp;display_string=Audit&amp;VAR:KEY=XIRCBGRCFO&amp;VAR:QUERY=RkZfRElWX1lMRChBTk4sMy8yMi8wNywzLzIyLzA3KQ==&amp;WINDOW=FIRST_POPUP&amp;HEIGHT=450&amp;WIDTH=450&amp;","START_MAXIMIZED=FALSE&amp;VAR:CALENDAR=US&amp;VAR:SYMBOL=LO&amp;VAR:INDEX=0"}</definedName>
    <definedName name="_1255__FDSAUDITLINK__" hidden="1">{"fdsup://directions/FAT Viewer?action=UPDATE&amp;creator=factset&amp;DYN_ARGS=TRUE&amp;DOC_NAME=FAT:FQL_AUDITING_CLIENT_TEMPLATE.FAT&amp;display_string=Audit&amp;VAR:KEY=XIRCBGRCFO&amp;VAR:QUERY=RkZfRElWX1lMRChBTk4sMy8yMi8wNywzLzIyLzA3KQ==&amp;WINDOW=FIRST_POPUP&amp;HEIGHT=450&amp;WIDTH=450&amp;","START_MAXIMIZED=FALSE&amp;VAR:CALENDAR=US&amp;VAR:SYMBOL=LO&amp;VAR:INDEX=0"}</definedName>
    <definedName name="_1256__FDSAUDITLINK__" localSheetId="0" hidden="1">{"fdsup://directions/FAT Viewer?action=UPDATE&amp;creator=factset&amp;DYN_ARGS=TRUE&amp;DOC_NAME=FAT:FQL_AUDITING_CLIENT_TEMPLATE.FAT&amp;display_string=Audit&amp;VAR:KEY=HCJIZAHONQ&amp;VAR:QUERY=RkZfRElWX1lMRChBTk4sMy8xNS8wNywzLzE1LzA3KQ==&amp;WINDOW=FIRST_POPUP&amp;HEIGHT=450&amp;WIDTH=450&amp;","START_MAXIMIZED=FALSE&amp;VAR:CALENDAR=US&amp;VAR:SYMBOL=LO&amp;VAR:INDEX=0"}</definedName>
    <definedName name="_1256__FDSAUDITLINK__" hidden="1">{"fdsup://directions/FAT Viewer?action=UPDATE&amp;creator=factset&amp;DYN_ARGS=TRUE&amp;DOC_NAME=FAT:FQL_AUDITING_CLIENT_TEMPLATE.FAT&amp;display_string=Audit&amp;VAR:KEY=HCJIZAHONQ&amp;VAR:QUERY=RkZfRElWX1lMRChBTk4sMy8xNS8wNywzLzE1LzA3KQ==&amp;WINDOW=FIRST_POPUP&amp;HEIGHT=450&amp;WIDTH=450&amp;","START_MAXIMIZED=FALSE&amp;VAR:CALENDAR=US&amp;VAR:SYMBOL=LO&amp;VAR:INDEX=0"}</definedName>
    <definedName name="_1257__FDSAUDITLINK__" localSheetId="0" hidden="1">{"fdsup://directions/FAT Viewer?action=UPDATE&amp;creator=factset&amp;DYN_ARGS=TRUE&amp;DOC_NAME=FAT:FQL_AUDITING_CLIENT_TEMPLATE.FAT&amp;display_string=Audit&amp;VAR:KEY=JWJINORQHO&amp;VAR:QUERY=RkZfRElWX1lMRChBTk4sMy8wOC8wNywzLzA4LzA3KQ==&amp;WINDOW=FIRST_POPUP&amp;HEIGHT=450&amp;WIDTH=450&amp;","START_MAXIMIZED=FALSE&amp;VAR:CALENDAR=US&amp;VAR:SYMBOL=LO&amp;VAR:INDEX=0"}</definedName>
    <definedName name="_1257__FDSAUDITLINK__" hidden="1">{"fdsup://directions/FAT Viewer?action=UPDATE&amp;creator=factset&amp;DYN_ARGS=TRUE&amp;DOC_NAME=FAT:FQL_AUDITING_CLIENT_TEMPLATE.FAT&amp;display_string=Audit&amp;VAR:KEY=JWJINORQHO&amp;VAR:QUERY=RkZfRElWX1lMRChBTk4sMy8wOC8wNywzLzA4LzA3KQ==&amp;WINDOW=FIRST_POPUP&amp;HEIGHT=450&amp;WIDTH=450&amp;","START_MAXIMIZED=FALSE&amp;VAR:CALENDAR=US&amp;VAR:SYMBOL=LO&amp;VAR:INDEX=0"}</definedName>
    <definedName name="_1258__FDSAUDITLINK__" localSheetId="0" hidden="1">{"fdsup://directions/FAT Viewer?action=UPDATE&amp;creator=factset&amp;DYN_ARGS=TRUE&amp;DOC_NAME=FAT:FQL_AUDITING_CLIENT_TEMPLATE.FAT&amp;display_string=Audit&amp;VAR:KEY=ZSRKNMHALA&amp;VAR:QUERY=RkZfRElWX1lMRChBTk4sMy8wMS8wNywzLzAxLzA3KQ==&amp;WINDOW=FIRST_POPUP&amp;HEIGHT=450&amp;WIDTH=450&amp;","START_MAXIMIZED=FALSE&amp;VAR:CALENDAR=US&amp;VAR:SYMBOL=LO&amp;VAR:INDEX=0"}</definedName>
    <definedName name="_1258__FDSAUDITLINK__" hidden="1">{"fdsup://directions/FAT Viewer?action=UPDATE&amp;creator=factset&amp;DYN_ARGS=TRUE&amp;DOC_NAME=FAT:FQL_AUDITING_CLIENT_TEMPLATE.FAT&amp;display_string=Audit&amp;VAR:KEY=ZSRKNMHALA&amp;VAR:QUERY=RkZfRElWX1lMRChBTk4sMy8wMS8wNywzLzAxLzA3KQ==&amp;WINDOW=FIRST_POPUP&amp;HEIGHT=450&amp;WIDTH=450&amp;","START_MAXIMIZED=FALSE&amp;VAR:CALENDAR=US&amp;VAR:SYMBOL=LO&amp;VAR:INDEX=0"}</definedName>
    <definedName name="_1259">#REF!</definedName>
    <definedName name="_1259__FDSAUDITLINK__" localSheetId="0" hidden="1">{"fdsup://directions/FAT Viewer?action=UPDATE&amp;creator=factset&amp;DYN_ARGS=TRUE&amp;DOC_NAME=FAT:FQL_AUDITING_CLIENT_TEMPLATE.FAT&amp;display_string=Audit&amp;VAR:KEY=NAZELMRAFE&amp;VAR:QUERY=RkZfRElWX1lMRChBTk4sMi8yMi8wNywyLzIyLzA3KQ==&amp;WINDOW=FIRST_POPUP&amp;HEIGHT=450&amp;WIDTH=450&amp;","START_MAXIMIZED=FALSE&amp;VAR:CALENDAR=US&amp;VAR:SYMBOL=LO&amp;VAR:INDEX=0"}</definedName>
    <definedName name="_1259__FDSAUDITLINK__" hidden="1">{"fdsup://directions/FAT Viewer?action=UPDATE&amp;creator=factset&amp;DYN_ARGS=TRUE&amp;DOC_NAME=FAT:FQL_AUDITING_CLIENT_TEMPLATE.FAT&amp;display_string=Audit&amp;VAR:KEY=NAZELMRAFE&amp;VAR:QUERY=RkZfRElWX1lMRChBTk4sMi8yMi8wNywyLzIyLzA3KQ==&amp;WINDOW=FIRST_POPUP&amp;HEIGHT=450&amp;WIDTH=450&amp;","START_MAXIMIZED=FALSE&amp;VAR:CALENDAR=US&amp;VAR:SYMBOL=LO&amp;VAR:INDEX=0"}</definedName>
    <definedName name="_126">#REF!</definedName>
    <definedName name="_126__123Graph_DWAGES_BY_B_U">#REF!</definedName>
    <definedName name="_126__123Graph_EWAGES_BY_B_U">#REF!</definedName>
    <definedName name="_126__FDSAUDITLINK__" localSheetId="0" hidden="1">{"fdsup://directions/FAT Viewer?action=UPDATE&amp;creator=factset&amp;DYN_ARGS=TRUE&amp;DOC_NAME=FAT:FQL_AUDITING_CLIENT_TEMPLATE.FAT&amp;display_string=Audit&amp;VAR:KEY=ZYZGLCBYRY&amp;VAR:QUERY=RkZfRElWX1lMRChBTk4sMTEvMDYvMDgsMTEvMDYvMDgp&amp;WINDOW=FIRST_POPUP&amp;HEIGHT=450&amp;WIDTH=450&amp;","START_MAXIMIZED=FALSE&amp;VAR:CALENDAR=US&amp;VAR:SYMBOL=RAI&amp;VAR:INDEX=0"}</definedName>
    <definedName name="_126__FDSAUDITLINK__" hidden="1">{"fdsup://directions/FAT Viewer?action=UPDATE&amp;creator=factset&amp;DYN_ARGS=TRUE&amp;DOC_NAME=FAT:FQL_AUDITING_CLIENT_TEMPLATE.FAT&amp;display_string=Audit&amp;VAR:KEY=ZYZGLCBYRY&amp;VAR:QUERY=RkZfRElWX1lMRChBTk4sMTEvMDYvMDgsMTEvMDYvMDgp&amp;WINDOW=FIRST_POPUP&amp;HEIGHT=450&amp;WIDTH=450&amp;","START_MAXIMIZED=FALSE&amp;VAR:CALENDAR=US&amp;VAR:SYMBOL=RAI&amp;VAR:INDEX=0"}</definedName>
    <definedName name="_1260__FDSAUDITLINK__" localSheetId="0" hidden="1">{"fdsup://directions/FAT Viewer?action=UPDATE&amp;creator=factset&amp;DYN_ARGS=TRUE&amp;DOC_NAME=FAT:FQL_AUDITING_CLIENT_TEMPLATE.FAT&amp;display_string=Audit&amp;VAR:KEY=NGLSXKRWBA&amp;VAR:QUERY=RkZfRElWX1lMRChBTk4sMi8xNS8wNywyLzE1LzA3KQ==&amp;WINDOW=FIRST_POPUP&amp;HEIGHT=450&amp;WIDTH=450&amp;","START_MAXIMIZED=FALSE&amp;VAR:CALENDAR=US&amp;VAR:SYMBOL=LO&amp;VAR:INDEX=0"}</definedName>
    <definedName name="_1260__FDSAUDITLINK__" hidden="1">{"fdsup://directions/FAT Viewer?action=UPDATE&amp;creator=factset&amp;DYN_ARGS=TRUE&amp;DOC_NAME=FAT:FQL_AUDITING_CLIENT_TEMPLATE.FAT&amp;display_string=Audit&amp;VAR:KEY=NGLSXKRWBA&amp;VAR:QUERY=RkZfRElWX1lMRChBTk4sMi8xNS8wNywyLzE1LzA3KQ==&amp;WINDOW=FIRST_POPUP&amp;HEIGHT=450&amp;WIDTH=450&amp;","START_MAXIMIZED=FALSE&amp;VAR:CALENDAR=US&amp;VAR:SYMBOL=LO&amp;VAR:INDEX=0"}</definedName>
    <definedName name="_1261__FDSAUDITLINK__" localSheetId="0" hidden="1">{"fdsup://directions/FAT Viewer?action=UPDATE&amp;creator=factset&amp;DYN_ARGS=TRUE&amp;DOC_NAME=FAT:FQL_AUDITING_CLIENT_TEMPLATE.FAT&amp;display_string=Audit&amp;VAR:KEY=XCZOHQHETK&amp;VAR:QUERY=RkZfRElWX1lMRChBTk4sMi8wOC8wNywyLzA4LzA3KQ==&amp;WINDOW=FIRST_POPUP&amp;HEIGHT=450&amp;WIDTH=450&amp;","START_MAXIMIZED=FALSE&amp;VAR:CALENDAR=US&amp;VAR:SYMBOL=LO&amp;VAR:INDEX=0"}</definedName>
    <definedName name="_1261__FDSAUDITLINK__" hidden="1">{"fdsup://directions/FAT Viewer?action=UPDATE&amp;creator=factset&amp;DYN_ARGS=TRUE&amp;DOC_NAME=FAT:FQL_AUDITING_CLIENT_TEMPLATE.FAT&amp;display_string=Audit&amp;VAR:KEY=XCZOHQHETK&amp;VAR:QUERY=RkZfRElWX1lMRChBTk4sMi8wOC8wNywyLzA4LzA3KQ==&amp;WINDOW=FIRST_POPUP&amp;HEIGHT=450&amp;WIDTH=450&amp;","START_MAXIMIZED=FALSE&amp;VAR:CALENDAR=US&amp;VAR:SYMBOL=LO&amp;VAR:INDEX=0"}</definedName>
    <definedName name="_1262__FDSAUDITLINK__" localSheetId="0" hidden="1">{"fdsup://directions/FAT Viewer?action=UPDATE&amp;creator=factset&amp;DYN_ARGS=TRUE&amp;DOC_NAME=FAT:FQL_AUDITING_CLIENT_TEMPLATE.FAT&amp;display_string=Audit&amp;VAR:KEY=TCBSNGFSFQ&amp;VAR:QUERY=RkZfRElWX1lMRChBTk4sMi8wMS8wNywyLzAxLzA3KQ==&amp;WINDOW=FIRST_POPUP&amp;HEIGHT=450&amp;WIDTH=450&amp;","START_MAXIMIZED=FALSE&amp;VAR:CALENDAR=US&amp;VAR:SYMBOL=LO&amp;VAR:INDEX=0"}</definedName>
    <definedName name="_1262__FDSAUDITLINK__" hidden="1">{"fdsup://directions/FAT Viewer?action=UPDATE&amp;creator=factset&amp;DYN_ARGS=TRUE&amp;DOC_NAME=FAT:FQL_AUDITING_CLIENT_TEMPLATE.FAT&amp;display_string=Audit&amp;VAR:KEY=TCBSNGFSFQ&amp;VAR:QUERY=RkZfRElWX1lMRChBTk4sMi8wMS8wNywyLzAxLzA3KQ==&amp;WINDOW=FIRST_POPUP&amp;HEIGHT=450&amp;WIDTH=450&amp;","START_MAXIMIZED=FALSE&amp;VAR:CALENDAR=US&amp;VAR:SYMBOL=LO&amp;VAR:INDEX=0"}</definedName>
    <definedName name="_1263">#REF!</definedName>
    <definedName name="_1263__FDSAUDITLINK__" localSheetId="0" hidden="1">{"fdsup://directions/FAT Viewer?action=UPDATE&amp;creator=factset&amp;DYN_ARGS=TRUE&amp;DOC_NAME=FAT:FQL_AUDITING_CLIENT_TEMPLATE.FAT&amp;display_string=Audit&amp;VAR:KEY=RGTCNEFGNC&amp;VAR:QUERY=RkZfRElWX1lMRChBTk4sMS8yNS8wNywxLzI1LzA3KQ==&amp;WINDOW=FIRST_POPUP&amp;HEIGHT=450&amp;WIDTH=450&amp;","START_MAXIMIZED=FALSE&amp;VAR:CALENDAR=US&amp;VAR:SYMBOL=LO&amp;VAR:INDEX=0"}</definedName>
    <definedName name="_1263__FDSAUDITLINK__" hidden="1">{"fdsup://directions/FAT Viewer?action=UPDATE&amp;creator=factset&amp;DYN_ARGS=TRUE&amp;DOC_NAME=FAT:FQL_AUDITING_CLIENT_TEMPLATE.FAT&amp;display_string=Audit&amp;VAR:KEY=RGTCNEFGNC&amp;VAR:QUERY=RkZfRElWX1lMRChBTk4sMS8yNS8wNywxLzI1LzA3KQ==&amp;WINDOW=FIRST_POPUP&amp;HEIGHT=450&amp;WIDTH=450&amp;","START_MAXIMIZED=FALSE&amp;VAR:CALENDAR=US&amp;VAR:SYMBOL=LO&amp;VAR:INDEX=0"}</definedName>
    <definedName name="_1264__FDSAUDITLINK__" localSheetId="0" hidden="1">{"fdsup://directions/FAT Viewer?action=UPDATE&amp;creator=factset&amp;DYN_ARGS=TRUE&amp;DOC_NAME=FAT:FQL_AUDITING_CLIENT_TEMPLATE.FAT&amp;display_string=Audit&amp;VAR:KEY=NKVEPMJAXS&amp;VAR:QUERY=RkZfRElWX1lMRChBTk4sMS8xOC8wNywxLzE4LzA3KQ==&amp;WINDOW=FIRST_POPUP&amp;HEIGHT=450&amp;WIDTH=450&amp;","START_MAXIMIZED=FALSE&amp;VAR:CALENDAR=US&amp;VAR:SYMBOL=LO&amp;VAR:INDEX=0"}</definedName>
    <definedName name="_1264__FDSAUDITLINK__" hidden="1">{"fdsup://directions/FAT Viewer?action=UPDATE&amp;creator=factset&amp;DYN_ARGS=TRUE&amp;DOC_NAME=FAT:FQL_AUDITING_CLIENT_TEMPLATE.FAT&amp;display_string=Audit&amp;VAR:KEY=NKVEPMJAXS&amp;VAR:QUERY=RkZfRElWX1lMRChBTk4sMS8xOC8wNywxLzE4LzA3KQ==&amp;WINDOW=FIRST_POPUP&amp;HEIGHT=450&amp;WIDTH=450&amp;","START_MAXIMIZED=FALSE&amp;VAR:CALENDAR=US&amp;VAR:SYMBOL=LO&amp;VAR:INDEX=0"}</definedName>
    <definedName name="_1265">#REF!</definedName>
    <definedName name="_1265__FDSAUDITLINK__" localSheetId="0" hidden="1">{"fdsup://directions/FAT Viewer?action=UPDATE&amp;creator=factset&amp;DYN_ARGS=TRUE&amp;DOC_NAME=FAT:FQL_AUDITING_CLIENT_TEMPLATE.FAT&amp;display_string=Audit&amp;VAR:KEY=NGXUNKXIRW&amp;VAR:QUERY=RkZfRElWX1lMRChBTk4sMS8xMS8wNywxLzExLzA3KQ==&amp;WINDOW=FIRST_POPUP&amp;HEIGHT=450&amp;WIDTH=450&amp;","START_MAXIMIZED=FALSE&amp;VAR:CALENDAR=US&amp;VAR:SYMBOL=LO&amp;VAR:INDEX=0"}</definedName>
    <definedName name="_1265__FDSAUDITLINK__" hidden="1">{"fdsup://directions/FAT Viewer?action=UPDATE&amp;creator=factset&amp;DYN_ARGS=TRUE&amp;DOC_NAME=FAT:FQL_AUDITING_CLIENT_TEMPLATE.FAT&amp;display_string=Audit&amp;VAR:KEY=NGXUNKXIRW&amp;VAR:QUERY=RkZfRElWX1lMRChBTk4sMS8xMS8wNywxLzExLzA3KQ==&amp;WINDOW=FIRST_POPUP&amp;HEIGHT=450&amp;WIDTH=450&amp;","START_MAXIMIZED=FALSE&amp;VAR:CALENDAR=US&amp;VAR:SYMBOL=LO&amp;VAR:INDEX=0"}</definedName>
    <definedName name="_1266">#REF!</definedName>
    <definedName name="_1266__FDSAUDITLINK__" localSheetId="0" hidden="1">{"fdsup://directions/FAT Viewer?action=UPDATE&amp;creator=factset&amp;DYN_ARGS=TRUE&amp;DOC_NAME=FAT:FQL_AUDITING_CLIENT_TEMPLATE.FAT&amp;display_string=Audit&amp;VAR:KEY=TABEJOXOFS&amp;VAR:QUERY=RkZfRElWX1lMRChBTk4sMS8wNC8wNywxLzA0LzA3KQ==&amp;WINDOW=FIRST_POPUP&amp;HEIGHT=450&amp;WIDTH=450&amp;","START_MAXIMIZED=FALSE&amp;VAR:CALENDAR=US&amp;VAR:SYMBOL=LO&amp;VAR:INDEX=0"}</definedName>
    <definedName name="_1266__FDSAUDITLINK__" hidden="1">{"fdsup://directions/FAT Viewer?action=UPDATE&amp;creator=factset&amp;DYN_ARGS=TRUE&amp;DOC_NAME=FAT:FQL_AUDITING_CLIENT_TEMPLATE.FAT&amp;display_string=Audit&amp;VAR:KEY=TABEJOXOFS&amp;VAR:QUERY=RkZfRElWX1lMRChBTk4sMS8wNC8wNywxLzA0LzA3KQ==&amp;WINDOW=FIRST_POPUP&amp;HEIGHT=450&amp;WIDTH=450&amp;","START_MAXIMIZED=FALSE&amp;VAR:CALENDAR=US&amp;VAR:SYMBOL=LO&amp;VAR:INDEX=0"}</definedName>
    <definedName name="_1267">#REF!</definedName>
    <definedName name="_1267__FDSAUDITLINK__" localSheetId="0" hidden="1">{"fdsup://directions/FAT Viewer?action=UPDATE&amp;creator=factset&amp;DYN_ARGS=TRUE&amp;DOC_NAME=FAT:FQL_AUDITING_CLIENT_TEMPLATE.FAT&amp;display_string=Audit&amp;VAR:KEY=BWPUFEFYRW&amp;VAR:QUERY=RkZfRElWX1lMRChBTk4sMTIvMjgvMDYsMTIvMjgvMDYp&amp;WINDOW=FIRST_POPUP&amp;HEIGHT=450&amp;WIDTH=450&amp;","START_MAXIMIZED=FALSE&amp;VAR:CALENDAR=US&amp;VAR:SYMBOL=LO&amp;VAR:INDEX=0"}</definedName>
    <definedName name="_1267__FDSAUDITLINK__" hidden="1">{"fdsup://directions/FAT Viewer?action=UPDATE&amp;creator=factset&amp;DYN_ARGS=TRUE&amp;DOC_NAME=FAT:FQL_AUDITING_CLIENT_TEMPLATE.FAT&amp;display_string=Audit&amp;VAR:KEY=BWPUFEFYRW&amp;VAR:QUERY=RkZfRElWX1lMRChBTk4sMTIvMjgvMDYsMTIvMjgvMDYp&amp;WINDOW=FIRST_POPUP&amp;HEIGHT=450&amp;WIDTH=450&amp;","START_MAXIMIZED=FALSE&amp;VAR:CALENDAR=US&amp;VAR:SYMBOL=LO&amp;VAR:INDEX=0"}</definedName>
    <definedName name="_1268">#REF!</definedName>
    <definedName name="_1268__FDSAUDITLINK__" localSheetId="0" hidden="1">{"fdsup://directions/FAT Viewer?action=UPDATE&amp;creator=factset&amp;DYN_ARGS=TRUE&amp;DOC_NAME=FAT:FQL_AUDITING_CLIENT_TEMPLATE.FAT&amp;display_string=Audit&amp;VAR:KEY=JWRIROFOPI&amp;VAR:QUERY=RkZfRElWX1lMRChBTk4sMTIvMjEvMDYsMTIvMjEvMDYp&amp;WINDOW=FIRST_POPUP&amp;HEIGHT=450&amp;WIDTH=450&amp;","START_MAXIMIZED=FALSE&amp;VAR:CALENDAR=US&amp;VAR:SYMBOL=LO&amp;VAR:INDEX=0"}</definedName>
    <definedName name="_1268__FDSAUDITLINK__" hidden="1">{"fdsup://directions/FAT Viewer?action=UPDATE&amp;creator=factset&amp;DYN_ARGS=TRUE&amp;DOC_NAME=FAT:FQL_AUDITING_CLIENT_TEMPLATE.FAT&amp;display_string=Audit&amp;VAR:KEY=JWRIROFOPI&amp;VAR:QUERY=RkZfRElWX1lMRChBTk4sMTIvMjEvMDYsMTIvMjEvMDYp&amp;WINDOW=FIRST_POPUP&amp;HEIGHT=450&amp;WIDTH=450&amp;","START_MAXIMIZED=FALSE&amp;VAR:CALENDAR=US&amp;VAR:SYMBOL=LO&amp;VAR:INDEX=0"}</definedName>
    <definedName name="_1269">#REF!</definedName>
    <definedName name="_1269__FDSAUDITLINK__" localSheetId="0" hidden="1">{"fdsup://directions/FAT Viewer?action=UPDATE&amp;creator=factset&amp;DYN_ARGS=TRUE&amp;DOC_NAME=FAT:FQL_AUDITING_CLIENT_TEMPLATE.FAT&amp;display_string=Audit&amp;VAR:KEY=PKBKBALKJS&amp;VAR:QUERY=RkZfRElWX1lMRChBTk4sMTIvMTQvMDYsMTIvMTQvMDYp&amp;WINDOW=FIRST_POPUP&amp;HEIGHT=450&amp;WIDTH=450&amp;","START_MAXIMIZED=FALSE&amp;VAR:CALENDAR=US&amp;VAR:SYMBOL=LO&amp;VAR:INDEX=0"}</definedName>
    <definedName name="_1269__FDSAUDITLINK__" hidden="1">{"fdsup://directions/FAT Viewer?action=UPDATE&amp;creator=factset&amp;DYN_ARGS=TRUE&amp;DOC_NAME=FAT:FQL_AUDITING_CLIENT_TEMPLATE.FAT&amp;display_string=Audit&amp;VAR:KEY=PKBKBALKJS&amp;VAR:QUERY=RkZfRElWX1lMRChBTk4sMTIvMTQvMDYsMTIvMTQvMDYp&amp;WINDOW=FIRST_POPUP&amp;HEIGHT=450&amp;WIDTH=450&amp;","START_MAXIMIZED=FALSE&amp;VAR:CALENDAR=US&amp;VAR:SYMBOL=LO&amp;VAR:INDEX=0"}</definedName>
    <definedName name="_127">#REF!</definedName>
    <definedName name="_127__123Graph_DWAGES_BY_B_U">#REF!</definedName>
    <definedName name="_127__FDSAUDITLINK__" localSheetId="0" hidden="1">{"fdsup://directions/FAT Viewer?action=UPDATE&amp;creator=factset&amp;DYN_ARGS=TRUE&amp;DOC_NAME=FAT:FQL_AUDITING_CLIENT_TEMPLATE.FAT&amp;display_string=Audit&amp;VAR:KEY=LGZGJMXSNQ&amp;VAR:QUERY=RkZfRElWX1lMRChBTk4sMTAvMzAvMDgsMTAvMzAvMDgp&amp;WINDOW=FIRST_POPUP&amp;HEIGHT=450&amp;WIDTH=450&amp;","START_MAXIMIZED=FALSE&amp;VAR:CALENDAR=US&amp;VAR:SYMBOL=RAI&amp;VAR:INDEX=0"}</definedName>
    <definedName name="_127__FDSAUDITLINK__" hidden="1">{"fdsup://directions/FAT Viewer?action=UPDATE&amp;creator=factset&amp;DYN_ARGS=TRUE&amp;DOC_NAME=FAT:FQL_AUDITING_CLIENT_TEMPLATE.FAT&amp;display_string=Audit&amp;VAR:KEY=LGZGJMXSNQ&amp;VAR:QUERY=RkZfRElWX1lMRChBTk4sMTAvMzAvMDgsMTAvMzAvMDgp&amp;WINDOW=FIRST_POPUP&amp;HEIGHT=450&amp;WIDTH=450&amp;","START_MAXIMIZED=FALSE&amp;VAR:CALENDAR=US&amp;VAR:SYMBOL=RAI&amp;VAR:INDEX=0"}</definedName>
    <definedName name="_1270">#REF!</definedName>
    <definedName name="_1270__FDSAUDITLINK__" localSheetId="0" hidden="1">{"fdsup://directions/FAT Viewer?action=UPDATE&amp;creator=factset&amp;DYN_ARGS=TRUE&amp;DOC_NAME=FAT:FQL_AUDITING_CLIENT_TEMPLATE.FAT&amp;display_string=Audit&amp;VAR:KEY=ZUZSVUJSXW&amp;VAR:QUERY=RkZfRElWX1lMRChBTk4sMTIvMDcvMDYsMTIvMDcvMDYp&amp;WINDOW=FIRST_POPUP&amp;HEIGHT=450&amp;WIDTH=450&amp;","START_MAXIMIZED=FALSE&amp;VAR:CALENDAR=US&amp;VAR:SYMBOL=LO&amp;VAR:INDEX=0"}</definedName>
    <definedName name="_1270__FDSAUDITLINK__" hidden="1">{"fdsup://directions/FAT Viewer?action=UPDATE&amp;creator=factset&amp;DYN_ARGS=TRUE&amp;DOC_NAME=FAT:FQL_AUDITING_CLIENT_TEMPLATE.FAT&amp;display_string=Audit&amp;VAR:KEY=ZUZSVUJSXW&amp;VAR:QUERY=RkZfRElWX1lMRChBTk4sMTIvMDcvMDYsMTIvMDcvMDYp&amp;WINDOW=FIRST_POPUP&amp;HEIGHT=450&amp;WIDTH=450&amp;","START_MAXIMIZED=FALSE&amp;VAR:CALENDAR=US&amp;VAR:SYMBOL=LO&amp;VAR:INDEX=0"}</definedName>
    <definedName name="_1271">#REF!</definedName>
    <definedName name="_1271__FDSAUDITLINK__" localSheetId="0" hidden="1">{"fdsup://directions/FAT Viewer?action=UPDATE&amp;creator=factset&amp;DYN_ARGS=TRUE&amp;DOC_NAME=FAT:FQL_AUDITING_CLIENT_TEMPLATE.FAT&amp;display_string=Audit&amp;VAR:KEY=JCTGPSDMRE&amp;VAR:QUERY=RkZfRElWX1lMRChBTk4sMTEvMzAvMDYsMTEvMzAvMDYp&amp;WINDOW=FIRST_POPUP&amp;HEIGHT=450&amp;WIDTH=450&amp;","START_MAXIMIZED=FALSE&amp;VAR:CALENDAR=US&amp;VAR:SYMBOL=LO&amp;VAR:INDEX=0"}</definedName>
    <definedName name="_1271__FDSAUDITLINK__" hidden="1">{"fdsup://directions/FAT Viewer?action=UPDATE&amp;creator=factset&amp;DYN_ARGS=TRUE&amp;DOC_NAME=FAT:FQL_AUDITING_CLIENT_TEMPLATE.FAT&amp;display_string=Audit&amp;VAR:KEY=JCTGPSDMRE&amp;VAR:QUERY=RkZfRElWX1lMRChBTk4sMTEvMzAvMDYsMTEvMzAvMDYp&amp;WINDOW=FIRST_POPUP&amp;HEIGHT=450&amp;WIDTH=450&amp;","START_MAXIMIZED=FALSE&amp;VAR:CALENDAR=US&amp;VAR:SYMBOL=LO&amp;VAR:INDEX=0"}</definedName>
    <definedName name="_1272">#REF!</definedName>
    <definedName name="_1272__FDSAUDITLINK__" localSheetId="0" hidden="1">{"fdsup://directions/FAT Viewer?action=UPDATE&amp;creator=factset&amp;DYN_ARGS=TRUE&amp;DOC_NAME=FAT:FQL_AUDITING_CLIENT_TEMPLATE.FAT&amp;display_string=Audit&amp;VAR:KEY=RMFMHQHKFK&amp;VAR:QUERY=RkZfRElWX1lMRChBTk4sMTEvMjIvMDYsMTEvMjIvMDYp&amp;WINDOW=FIRST_POPUP&amp;HEIGHT=450&amp;WIDTH=450&amp;","START_MAXIMIZED=FALSE&amp;VAR:CALENDAR=US&amp;VAR:SYMBOL=LO&amp;VAR:INDEX=0"}</definedName>
    <definedName name="_1272__FDSAUDITLINK__" hidden="1">{"fdsup://directions/FAT Viewer?action=UPDATE&amp;creator=factset&amp;DYN_ARGS=TRUE&amp;DOC_NAME=FAT:FQL_AUDITING_CLIENT_TEMPLATE.FAT&amp;display_string=Audit&amp;VAR:KEY=RMFMHQHKFK&amp;VAR:QUERY=RkZfRElWX1lMRChBTk4sMTEvMjIvMDYsMTEvMjIvMDYp&amp;WINDOW=FIRST_POPUP&amp;HEIGHT=450&amp;WIDTH=450&amp;","START_MAXIMIZED=FALSE&amp;VAR:CALENDAR=US&amp;VAR:SYMBOL=LO&amp;VAR:INDEX=0"}</definedName>
    <definedName name="_1273">#REF!</definedName>
    <definedName name="_1273__FDSAUDITLINK__" localSheetId="0" hidden="1">{"fdsup://directions/FAT Viewer?action=UPDATE&amp;creator=factset&amp;DYN_ARGS=TRUE&amp;DOC_NAME=FAT:FQL_AUDITING_CLIENT_TEMPLATE.FAT&amp;display_string=Audit&amp;VAR:KEY=VEZYNSHSXG&amp;VAR:QUERY=RkZfRElWX1lMRChBTk4sMTEvMTYvMDYsMTEvMTYvMDYp&amp;WINDOW=FIRST_POPUP&amp;HEIGHT=450&amp;WIDTH=450&amp;","START_MAXIMIZED=FALSE&amp;VAR:CALENDAR=US&amp;VAR:SYMBOL=LO&amp;VAR:INDEX=0"}</definedName>
    <definedName name="_1273__FDSAUDITLINK__" hidden="1">{"fdsup://directions/FAT Viewer?action=UPDATE&amp;creator=factset&amp;DYN_ARGS=TRUE&amp;DOC_NAME=FAT:FQL_AUDITING_CLIENT_TEMPLATE.FAT&amp;display_string=Audit&amp;VAR:KEY=VEZYNSHSXG&amp;VAR:QUERY=RkZfRElWX1lMRChBTk4sMTEvMTYvMDYsMTEvMTYvMDYp&amp;WINDOW=FIRST_POPUP&amp;HEIGHT=450&amp;WIDTH=450&amp;","START_MAXIMIZED=FALSE&amp;VAR:CALENDAR=US&amp;VAR:SYMBOL=LO&amp;VAR:INDEX=0"}</definedName>
    <definedName name="_1274">#REF!</definedName>
    <definedName name="_1274__FDSAUDITLINK__" localSheetId="0" hidden="1">{"fdsup://directions/FAT Viewer?action=UPDATE&amp;creator=factset&amp;DYN_ARGS=TRUE&amp;DOC_NAME=FAT:FQL_AUDITING_CLIENT_TEMPLATE.FAT&amp;display_string=Audit&amp;VAR:KEY=DKVSNQVOXI&amp;VAR:QUERY=RkZfRElWX1lMRChBTk4sMTEvMDkvMDYsMTEvMDkvMDYp&amp;WINDOW=FIRST_POPUP&amp;HEIGHT=450&amp;WIDTH=450&amp;","START_MAXIMIZED=FALSE&amp;VAR:CALENDAR=US&amp;VAR:SYMBOL=LO&amp;VAR:INDEX=0"}</definedName>
    <definedName name="_1274__FDSAUDITLINK__" hidden="1">{"fdsup://directions/FAT Viewer?action=UPDATE&amp;creator=factset&amp;DYN_ARGS=TRUE&amp;DOC_NAME=FAT:FQL_AUDITING_CLIENT_TEMPLATE.FAT&amp;display_string=Audit&amp;VAR:KEY=DKVSNQVOXI&amp;VAR:QUERY=RkZfRElWX1lMRChBTk4sMTEvMDkvMDYsMTEvMDkvMDYp&amp;WINDOW=FIRST_POPUP&amp;HEIGHT=450&amp;WIDTH=450&amp;","START_MAXIMIZED=FALSE&amp;VAR:CALENDAR=US&amp;VAR:SYMBOL=LO&amp;VAR:INDEX=0"}</definedName>
    <definedName name="_1275">#REF!</definedName>
    <definedName name="_1275__FDSAUDITLINK__" localSheetId="0" hidden="1">{"fdsup://directions/FAT Viewer?action=UPDATE&amp;creator=factset&amp;DYN_ARGS=TRUE&amp;DOC_NAME=FAT:FQL_AUDITING_CLIENT_TEMPLATE.FAT&amp;display_string=Audit&amp;VAR:KEY=PUVWHIFQVC&amp;VAR:QUERY=RkZfRElWX1lMRChBTk4sMTEvMDIvMDYsMTEvMDIvMDYp&amp;WINDOW=FIRST_POPUP&amp;HEIGHT=450&amp;WIDTH=450&amp;","START_MAXIMIZED=FALSE&amp;VAR:CALENDAR=US&amp;VAR:SYMBOL=LO&amp;VAR:INDEX=0"}</definedName>
    <definedName name="_1275__FDSAUDITLINK__" hidden="1">{"fdsup://directions/FAT Viewer?action=UPDATE&amp;creator=factset&amp;DYN_ARGS=TRUE&amp;DOC_NAME=FAT:FQL_AUDITING_CLIENT_TEMPLATE.FAT&amp;display_string=Audit&amp;VAR:KEY=PUVWHIFQVC&amp;VAR:QUERY=RkZfRElWX1lMRChBTk4sMTEvMDIvMDYsMTEvMDIvMDYp&amp;WINDOW=FIRST_POPUP&amp;HEIGHT=450&amp;WIDTH=450&amp;","START_MAXIMIZED=FALSE&amp;VAR:CALENDAR=US&amp;VAR:SYMBOL=LO&amp;VAR:INDEX=0"}</definedName>
    <definedName name="_1276">#REF!</definedName>
    <definedName name="_1276__FDSAUDITLINK__" localSheetId="0" hidden="1">{"fdsup://directions/FAT Viewer?action=UPDATE&amp;creator=factset&amp;DYN_ARGS=TRUE&amp;DOC_NAME=FAT:FQL_AUDITING_CLIENT_TEMPLATE.FAT&amp;display_string=Audit&amp;VAR:KEY=LUTKZCXIHW&amp;VAR:QUERY=RkZfRElWX1lMRChBTk4sMTAvMjYvMDYsMTAvMjYvMDYp&amp;WINDOW=FIRST_POPUP&amp;HEIGHT=450&amp;WIDTH=450&amp;","START_MAXIMIZED=FALSE&amp;VAR:CALENDAR=US&amp;VAR:SYMBOL=LO&amp;VAR:INDEX=0"}</definedName>
    <definedName name="_1276__FDSAUDITLINK__" hidden="1">{"fdsup://directions/FAT Viewer?action=UPDATE&amp;creator=factset&amp;DYN_ARGS=TRUE&amp;DOC_NAME=FAT:FQL_AUDITING_CLIENT_TEMPLATE.FAT&amp;display_string=Audit&amp;VAR:KEY=LUTKZCXIHW&amp;VAR:QUERY=RkZfRElWX1lMRChBTk4sMTAvMjYvMDYsMTAvMjYvMDYp&amp;WINDOW=FIRST_POPUP&amp;HEIGHT=450&amp;WIDTH=450&amp;","START_MAXIMIZED=FALSE&amp;VAR:CALENDAR=US&amp;VAR:SYMBOL=LO&amp;VAR:INDEX=0"}</definedName>
    <definedName name="_1277">#REF!</definedName>
    <definedName name="_1277__FDSAUDITLINK__" localSheetId="0" hidden="1">{"fdsup://directions/FAT Viewer?action=UPDATE&amp;creator=factset&amp;DYN_ARGS=TRUE&amp;DOC_NAME=FAT:FQL_AUDITING_CLIENT_TEMPLATE.FAT&amp;display_string=Audit&amp;VAR:KEY=HAHMFSJCTW&amp;VAR:QUERY=RkZfRElWX1lMRChBTk4sMTAvMTkvMDYsMTAvMTkvMDYp&amp;WINDOW=FIRST_POPUP&amp;HEIGHT=450&amp;WIDTH=450&amp;","START_MAXIMIZED=FALSE&amp;VAR:CALENDAR=US&amp;VAR:SYMBOL=LO&amp;VAR:INDEX=0"}</definedName>
    <definedName name="_1277__FDSAUDITLINK__" hidden="1">{"fdsup://directions/FAT Viewer?action=UPDATE&amp;creator=factset&amp;DYN_ARGS=TRUE&amp;DOC_NAME=FAT:FQL_AUDITING_CLIENT_TEMPLATE.FAT&amp;display_string=Audit&amp;VAR:KEY=HAHMFSJCTW&amp;VAR:QUERY=RkZfRElWX1lMRChBTk4sMTAvMTkvMDYsMTAvMTkvMDYp&amp;WINDOW=FIRST_POPUP&amp;HEIGHT=450&amp;WIDTH=450&amp;","START_MAXIMIZED=FALSE&amp;VAR:CALENDAR=US&amp;VAR:SYMBOL=LO&amp;VAR:INDEX=0"}</definedName>
    <definedName name="_1278">#REF!</definedName>
    <definedName name="_1278__FDSAUDITLINK__" localSheetId="0" hidden="1">{"fdsup://directions/FAT Viewer?action=UPDATE&amp;creator=factset&amp;DYN_ARGS=TRUE&amp;DOC_NAME=FAT:FQL_AUDITING_CLIENT_TEMPLATE.FAT&amp;display_string=Audit&amp;VAR:KEY=NOLANYDADW&amp;VAR:QUERY=RkZfRElWX1lMRChBTk4sMTAvMTIvMDYsMTAvMTIvMDYp&amp;WINDOW=FIRST_POPUP&amp;HEIGHT=450&amp;WIDTH=450&amp;","START_MAXIMIZED=FALSE&amp;VAR:CALENDAR=US&amp;VAR:SYMBOL=LO&amp;VAR:INDEX=0"}</definedName>
    <definedName name="_1278__FDSAUDITLINK__" hidden="1">{"fdsup://directions/FAT Viewer?action=UPDATE&amp;creator=factset&amp;DYN_ARGS=TRUE&amp;DOC_NAME=FAT:FQL_AUDITING_CLIENT_TEMPLATE.FAT&amp;display_string=Audit&amp;VAR:KEY=NOLANYDADW&amp;VAR:QUERY=RkZfRElWX1lMRChBTk4sMTAvMTIvMDYsMTAvMTIvMDYp&amp;WINDOW=FIRST_POPUP&amp;HEIGHT=450&amp;WIDTH=450&amp;","START_MAXIMIZED=FALSE&amp;VAR:CALENDAR=US&amp;VAR:SYMBOL=LO&amp;VAR:INDEX=0"}</definedName>
    <definedName name="_1279">#REF!</definedName>
    <definedName name="_1279__FDSAUDITLINK__" localSheetId="0" hidden="1">{"fdsup://directions/FAT Viewer?action=UPDATE&amp;creator=factset&amp;DYN_ARGS=TRUE&amp;DOC_NAME=FAT:FQL_AUDITING_CLIENT_TEMPLATE.FAT&amp;display_string=Audit&amp;VAR:KEY=VYNCLOBMTW&amp;VAR:QUERY=RkZfRElWX1lMRChBTk4sMTAvMDUvMDYsMTAvMDUvMDYp&amp;WINDOW=FIRST_POPUP&amp;HEIGHT=450&amp;WIDTH=450&amp;","START_MAXIMIZED=FALSE&amp;VAR:CALENDAR=US&amp;VAR:SYMBOL=LO&amp;VAR:INDEX=0"}</definedName>
    <definedName name="_1279__FDSAUDITLINK__" hidden="1">{"fdsup://directions/FAT Viewer?action=UPDATE&amp;creator=factset&amp;DYN_ARGS=TRUE&amp;DOC_NAME=FAT:FQL_AUDITING_CLIENT_TEMPLATE.FAT&amp;display_string=Audit&amp;VAR:KEY=VYNCLOBMTW&amp;VAR:QUERY=RkZfRElWX1lMRChBTk4sMTAvMDUvMDYsMTAvMDUvMDYp&amp;WINDOW=FIRST_POPUP&amp;HEIGHT=450&amp;WIDTH=450&amp;","START_MAXIMIZED=FALSE&amp;VAR:CALENDAR=US&amp;VAR:SYMBOL=LO&amp;VAR:INDEX=0"}</definedName>
    <definedName name="_128">#REF!</definedName>
    <definedName name="_128__123Graph_XQRE_S_BY_TYPE">#REF!</definedName>
    <definedName name="_128__FDSAUDITLINK__" localSheetId="0" hidden="1">{"fdsup://directions/FAT Viewer?action=UPDATE&amp;creator=factset&amp;DYN_ARGS=TRUE&amp;DOC_NAME=FAT:FQL_AUDITING_CLIENT_TEMPLATE.FAT&amp;display_string=Audit&amp;VAR:KEY=JMPQNENEPI&amp;VAR:QUERY=RkZfRElWX1lMRChBTk4sMTAvMjMvMDgsMTAvMjMvMDgp&amp;WINDOW=FIRST_POPUP&amp;HEIGHT=450&amp;WIDTH=450&amp;","START_MAXIMIZED=FALSE&amp;VAR:CALENDAR=US&amp;VAR:SYMBOL=RAI&amp;VAR:INDEX=0"}</definedName>
    <definedName name="_128__FDSAUDITLINK__" hidden="1">{"fdsup://directions/FAT Viewer?action=UPDATE&amp;creator=factset&amp;DYN_ARGS=TRUE&amp;DOC_NAME=FAT:FQL_AUDITING_CLIENT_TEMPLATE.FAT&amp;display_string=Audit&amp;VAR:KEY=JMPQNENEPI&amp;VAR:QUERY=RkZfRElWX1lMRChBTk4sMTAvMjMvMDgsMTAvMjMvMDgp&amp;WINDOW=FIRST_POPUP&amp;HEIGHT=450&amp;WIDTH=450&amp;","START_MAXIMIZED=FALSE&amp;VAR:CALENDAR=US&amp;VAR:SYMBOL=RAI&amp;VAR:INDEX=0"}</definedName>
    <definedName name="_1280">#REF!</definedName>
    <definedName name="_1280__FDSAUDITLINK__" localSheetId="0" hidden="1">{"fdsup://directions/FAT Viewer?action=UPDATE&amp;creator=factset&amp;DYN_ARGS=TRUE&amp;DOC_NAME=FAT:FQL_AUDITING_CLIENT_TEMPLATE.FAT&amp;display_string=Audit&amp;VAR:KEY=XEZUTIPOZS&amp;VAR:QUERY=RkZfRElWX1lMRChBTk4sOS8yOC8wNiw5LzI4LzA2KQ==&amp;WINDOW=FIRST_POPUP&amp;HEIGHT=450&amp;WIDTH=450&amp;","START_MAXIMIZED=FALSE&amp;VAR:CALENDAR=US&amp;VAR:SYMBOL=LO&amp;VAR:INDEX=0"}</definedName>
    <definedName name="_1280__FDSAUDITLINK__" hidden="1">{"fdsup://directions/FAT Viewer?action=UPDATE&amp;creator=factset&amp;DYN_ARGS=TRUE&amp;DOC_NAME=FAT:FQL_AUDITING_CLIENT_TEMPLATE.FAT&amp;display_string=Audit&amp;VAR:KEY=XEZUTIPOZS&amp;VAR:QUERY=RkZfRElWX1lMRChBTk4sOS8yOC8wNiw5LzI4LzA2KQ==&amp;WINDOW=FIRST_POPUP&amp;HEIGHT=450&amp;WIDTH=450&amp;","START_MAXIMIZED=FALSE&amp;VAR:CALENDAR=US&amp;VAR:SYMBOL=LO&amp;VAR:INDEX=0"}</definedName>
    <definedName name="_1281">#REF!</definedName>
    <definedName name="_1281__FDSAUDITLINK__" localSheetId="0" hidden="1">{"fdsup://directions/FAT Viewer?action=UPDATE&amp;creator=factset&amp;DYN_ARGS=TRUE&amp;DOC_NAME=FAT:FQL_AUDITING_CLIENT_TEMPLATE.FAT&amp;display_string=Audit&amp;VAR:KEY=LKBIDMPCFQ&amp;VAR:QUERY=RkZfRElWX1lMRChBTk4sOS8yMS8wNiw5LzIxLzA2KQ==&amp;WINDOW=FIRST_POPUP&amp;HEIGHT=450&amp;WIDTH=450&amp;","START_MAXIMIZED=FALSE&amp;VAR:CALENDAR=US&amp;VAR:SYMBOL=LO&amp;VAR:INDEX=0"}</definedName>
    <definedName name="_1281__FDSAUDITLINK__" hidden="1">{"fdsup://directions/FAT Viewer?action=UPDATE&amp;creator=factset&amp;DYN_ARGS=TRUE&amp;DOC_NAME=FAT:FQL_AUDITING_CLIENT_TEMPLATE.FAT&amp;display_string=Audit&amp;VAR:KEY=LKBIDMPCFQ&amp;VAR:QUERY=RkZfRElWX1lMRChBTk4sOS8yMS8wNiw5LzIxLzA2KQ==&amp;WINDOW=FIRST_POPUP&amp;HEIGHT=450&amp;WIDTH=450&amp;","START_MAXIMIZED=FALSE&amp;VAR:CALENDAR=US&amp;VAR:SYMBOL=LO&amp;VAR:INDEX=0"}</definedName>
    <definedName name="_1282">#REF!</definedName>
    <definedName name="_1282__FDSAUDITLINK__" localSheetId="0" hidden="1">{"fdsup://directions/FAT Viewer?action=UPDATE&amp;creator=factset&amp;DYN_ARGS=TRUE&amp;DOC_NAME=FAT:FQL_AUDITING_CLIENT_TEMPLATE.FAT&amp;display_string=Audit&amp;VAR:KEY=XOBYXUBQDQ&amp;VAR:QUERY=RkZfRElWX1lMRChBTk4sOS8xNC8wNiw5LzE0LzA2KQ==&amp;WINDOW=FIRST_POPUP&amp;HEIGHT=450&amp;WIDTH=450&amp;","START_MAXIMIZED=FALSE&amp;VAR:CALENDAR=US&amp;VAR:SYMBOL=LO&amp;VAR:INDEX=0"}</definedName>
    <definedName name="_1282__FDSAUDITLINK__" hidden="1">{"fdsup://directions/FAT Viewer?action=UPDATE&amp;creator=factset&amp;DYN_ARGS=TRUE&amp;DOC_NAME=FAT:FQL_AUDITING_CLIENT_TEMPLATE.FAT&amp;display_string=Audit&amp;VAR:KEY=XOBYXUBQDQ&amp;VAR:QUERY=RkZfRElWX1lMRChBTk4sOS8xNC8wNiw5LzE0LzA2KQ==&amp;WINDOW=FIRST_POPUP&amp;HEIGHT=450&amp;WIDTH=450&amp;","START_MAXIMIZED=FALSE&amp;VAR:CALENDAR=US&amp;VAR:SYMBOL=LO&amp;VAR:INDEX=0"}</definedName>
    <definedName name="_1283">#REF!</definedName>
    <definedName name="_1283__FDSAUDITLINK__" localSheetId="0" hidden="1">{"fdsup://directions/FAT Viewer?action=UPDATE&amp;creator=factset&amp;DYN_ARGS=TRUE&amp;DOC_NAME=FAT:FQL_AUDITING_CLIENT_TEMPLATE.FAT&amp;display_string=Audit&amp;VAR:KEY=DEDUXEPKTK&amp;VAR:QUERY=RkZfRElWX1lMRChBTk4sOS8wNy8wNiw5LzA3LzA2KQ==&amp;WINDOW=FIRST_POPUP&amp;HEIGHT=450&amp;WIDTH=450&amp;","START_MAXIMIZED=FALSE&amp;VAR:CALENDAR=US&amp;VAR:SYMBOL=LO&amp;VAR:INDEX=0"}</definedName>
    <definedName name="_1283__FDSAUDITLINK__" hidden="1">{"fdsup://directions/FAT Viewer?action=UPDATE&amp;creator=factset&amp;DYN_ARGS=TRUE&amp;DOC_NAME=FAT:FQL_AUDITING_CLIENT_TEMPLATE.FAT&amp;display_string=Audit&amp;VAR:KEY=DEDUXEPKTK&amp;VAR:QUERY=RkZfRElWX1lMRChBTk4sOS8wNy8wNiw5LzA3LzA2KQ==&amp;WINDOW=FIRST_POPUP&amp;HEIGHT=450&amp;WIDTH=450&amp;","START_MAXIMIZED=FALSE&amp;VAR:CALENDAR=US&amp;VAR:SYMBOL=LO&amp;VAR:INDEX=0"}</definedName>
    <definedName name="_1284">#REF!</definedName>
    <definedName name="_1284__FDSAUDITLINK__" localSheetId="0" hidden="1">{"fdsup://directions/FAT Viewer?action=UPDATE&amp;creator=factset&amp;DYN_ARGS=TRUE&amp;DOC_NAME=FAT:FQL_AUDITING_CLIENT_TEMPLATE.FAT&amp;display_string=Audit&amp;VAR:KEY=BWTANWROZC&amp;VAR:QUERY=RkZfRElWX1lMRChBTk4sOC8zMS8wNiw4LzMxLzA2KQ==&amp;WINDOW=FIRST_POPUP&amp;HEIGHT=450&amp;WIDTH=450&amp;","START_MAXIMIZED=FALSE&amp;VAR:CALENDAR=US&amp;VAR:SYMBOL=LO&amp;VAR:INDEX=0"}</definedName>
    <definedName name="_1284__FDSAUDITLINK__" hidden="1">{"fdsup://directions/FAT Viewer?action=UPDATE&amp;creator=factset&amp;DYN_ARGS=TRUE&amp;DOC_NAME=FAT:FQL_AUDITING_CLIENT_TEMPLATE.FAT&amp;display_string=Audit&amp;VAR:KEY=BWTANWROZC&amp;VAR:QUERY=RkZfRElWX1lMRChBTk4sOC8zMS8wNiw4LzMxLzA2KQ==&amp;WINDOW=FIRST_POPUP&amp;HEIGHT=450&amp;WIDTH=450&amp;","START_MAXIMIZED=FALSE&amp;VAR:CALENDAR=US&amp;VAR:SYMBOL=LO&amp;VAR:INDEX=0"}</definedName>
    <definedName name="_1285">#REF!</definedName>
    <definedName name="_1285__FDSAUDITLINK__" localSheetId="0" hidden="1">{"fdsup://directions/FAT Viewer?action=UPDATE&amp;creator=factset&amp;DYN_ARGS=TRUE&amp;DOC_NAME=FAT:FQL_AUDITING_CLIENT_TEMPLATE.FAT&amp;display_string=Audit&amp;VAR:KEY=JMTGHQDAHQ&amp;VAR:QUERY=RkZfRElWX1lMRChBTk4sOC8yNC8wNiw4LzI0LzA2KQ==&amp;WINDOW=FIRST_POPUP&amp;HEIGHT=450&amp;WIDTH=450&amp;","START_MAXIMIZED=FALSE&amp;VAR:CALENDAR=US&amp;VAR:SYMBOL=LO&amp;VAR:INDEX=0"}</definedName>
    <definedName name="_1285__FDSAUDITLINK__" hidden="1">{"fdsup://directions/FAT Viewer?action=UPDATE&amp;creator=factset&amp;DYN_ARGS=TRUE&amp;DOC_NAME=FAT:FQL_AUDITING_CLIENT_TEMPLATE.FAT&amp;display_string=Audit&amp;VAR:KEY=JMTGHQDAHQ&amp;VAR:QUERY=RkZfRElWX1lMRChBTk4sOC8yNC8wNiw4LzI0LzA2KQ==&amp;WINDOW=FIRST_POPUP&amp;HEIGHT=450&amp;WIDTH=450&amp;","START_MAXIMIZED=FALSE&amp;VAR:CALENDAR=US&amp;VAR:SYMBOL=LO&amp;VAR:INDEX=0"}</definedName>
    <definedName name="_1286__FDSAUDITLINK__" localSheetId="0" hidden="1">{"fdsup://directions/FAT Viewer?action=UPDATE&amp;creator=factset&amp;DYN_ARGS=TRUE&amp;DOC_NAME=FAT:FQL_AUDITING_CLIENT_TEMPLATE.FAT&amp;display_string=Audit&amp;VAR:KEY=FEDMDKJIHG&amp;VAR:QUERY=RkZfRElWX1lMRChBTk4sOC8xNy8wNiw4LzE3LzA2KQ==&amp;WINDOW=FIRST_POPUP&amp;HEIGHT=450&amp;WIDTH=450&amp;","START_MAXIMIZED=FALSE&amp;VAR:CALENDAR=US&amp;VAR:SYMBOL=LO&amp;VAR:INDEX=0"}</definedName>
    <definedName name="_1286__FDSAUDITLINK__" hidden="1">{"fdsup://directions/FAT Viewer?action=UPDATE&amp;creator=factset&amp;DYN_ARGS=TRUE&amp;DOC_NAME=FAT:FQL_AUDITING_CLIENT_TEMPLATE.FAT&amp;display_string=Audit&amp;VAR:KEY=FEDMDKJIHG&amp;VAR:QUERY=RkZfRElWX1lMRChBTk4sOC8xNy8wNiw4LzE3LzA2KQ==&amp;WINDOW=FIRST_POPUP&amp;HEIGHT=450&amp;WIDTH=450&amp;","START_MAXIMIZED=FALSE&amp;VAR:CALENDAR=US&amp;VAR:SYMBOL=LO&amp;VAR:INDEX=0"}</definedName>
    <definedName name="_1287__FDSAUDITLINK__" localSheetId="0" hidden="1">{"fdsup://directions/FAT Viewer?action=UPDATE&amp;creator=factset&amp;DYN_ARGS=TRUE&amp;DOC_NAME=FAT:FQL_AUDITING_CLIENT_TEMPLATE.FAT&amp;display_string=Audit&amp;VAR:KEY=HGVSXANWNM&amp;VAR:QUERY=RkZfRElWX1lMRChBTk4sOC8xMC8wNiw4LzEwLzA2KQ==&amp;WINDOW=FIRST_POPUP&amp;HEIGHT=450&amp;WIDTH=450&amp;","START_MAXIMIZED=FALSE&amp;VAR:CALENDAR=US&amp;VAR:SYMBOL=LO&amp;VAR:INDEX=0"}</definedName>
    <definedName name="_1287__FDSAUDITLINK__" hidden="1">{"fdsup://directions/FAT Viewer?action=UPDATE&amp;creator=factset&amp;DYN_ARGS=TRUE&amp;DOC_NAME=FAT:FQL_AUDITING_CLIENT_TEMPLATE.FAT&amp;display_string=Audit&amp;VAR:KEY=HGVSXANWNM&amp;VAR:QUERY=RkZfRElWX1lMRChBTk4sOC8xMC8wNiw4LzEwLzA2KQ==&amp;WINDOW=FIRST_POPUP&amp;HEIGHT=450&amp;WIDTH=450&amp;","START_MAXIMIZED=FALSE&amp;VAR:CALENDAR=US&amp;VAR:SYMBOL=LO&amp;VAR:INDEX=0"}</definedName>
    <definedName name="_1288__FDSAUDITLINK__" localSheetId="0" hidden="1">{"fdsup://directions/FAT Viewer?action=UPDATE&amp;creator=factset&amp;DYN_ARGS=TRUE&amp;DOC_NAME=FAT:FQL_AUDITING_CLIENT_TEMPLATE.FAT&amp;display_string=Audit&amp;VAR:KEY=RMLIZUTYJS&amp;VAR:QUERY=RkZfRElWX1lMRChBTk4sOC8wMy8wNiw4LzAzLzA2KQ==&amp;WINDOW=FIRST_POPUP&amp;HEIGHT=450&amp;WIDTH=450&amp;","START_MAXIMIZED=FALSE&amp;VAR:CALENDAR=US&amp;VAR:SYMBOL=LO&amp;VAR:INDEX=0"}</definedName>
    <definedName name="_1288__FDSAUDITLINK__" hidden="1">{"fdsup://directions/FAT Viewer?action=UPDATE&amp;creator=factset&amp;DYN_ARGS=TRUE&amp;DOC_NAME=FAT:FQL_AUDITING_CLIENT_TEMPLATE.FAT&amp;display_string=Audit&amp;VAR:KEY=RMLIZUTYJS&amp;VAR:QUERY=RkZfRElWX1lMRChBTk4sOC8wMy8wNiw4LzAzLzA2KQ==&amp;WINDOW=FIRST_POPUP&amp;HEIGHT=450&amp;WIDTH=450&amp;","START_MAXIMIZED=FALSE&amp;VAR:CALENDAR=US&amp;VAR:SYMBOL=LO&amp;VAR:INDEX=0"}</definedName>
    <definedName name="_1289__FDSAUDITLINK__" localSheetId="0" hidden="1">{"fdsup://directions/FAT Viewer?action=UPDATE&amp;creator=factset&amp;DYN_ARGS=TRUE&amp;DOC_NAME=FAT:FQL_AUDITING_CLIENT_TEMPLATE.FAT&amp;display_string=Audit&amp;VAR:KEY=NQVAVUVCFG&amp;VAR:QUERY=RkZfRElWX1lMRChBTk4sNy8yNy8wNiw3LzI3LzA2KQ==&amp;WINDOW=FIRST_POPUP&amp;HEIGHT=450&amp;WIDTH=450&amp;","START_MAXIMIZED=FALSE&amp;VAR:CALENDAR=US&amp;VAR:SYMBOL=LO&amp;VAR:INDEX=0"}</definedName>
    <definedName name="_1289__FDSAUDITLINK__" hidden="1">{"fdsup://directions/FAT Viewer?action=UPDATE&amp;creator=factset&amp;DYN_ARGS=TRUE&amp;DOC_NAME=FAT:FQL_AUDITING_CLIENT_TEMPLATE.FAT&amp;display_string=Audit&amp;VAR:KEY=NQVAVUVCFG&amp;VAR:QUERY=RkZfRElWX1lMRChBTk4sNy8yNy8wNiw3LzI3LzA2KQ==&amp;WINDOW=FIRST_POPUP&amp;HEIGHT=450&amp;WIDTH=450&amp;","START_MAXIMIZED=FALSE&amp;VAR:CALENDAR=US&amp;VAR:SYMBOL=LO&amp;VAR:INDEX=0"}</definedName>
    <definedName name="_129">#REF!</definedName>
    <definedName name="_129__FDSAUDITLINK__" localSheetId="0" hidden="1">{"fdsup://directions/FAT Viewer?action=UPDATE&amp;creator=factset&amp;DYN_ARGS=TRUE&amp;DOC_NAME=FAT:FQL_AUDITING_CLIENT_TEMPLATE.FAT&amp;display_string=Audit&amp;VAR:KEY=HQJCJYXGFQ&amp;VAR:QUERY=RkZfRElWX1lMRChBTk4sMTAvMTYvMDgsMTAvMTYvMDgp&amp;WINDOW=FIRST_POPUP&amp;HEIGHT=450&amp;WIDTH=450&amp;","START_MAXIMIZED=FALSE&amp;VAR:CALENDAR=US&amp;VAR:SYMBOL=RAI&amp;VAR:INDEX=0"}</definedName>
    <definedName name="_129__FDSAUDITLINK__" hidden="1">{"fdsup://directions/FAT Viewer?action=UPDATE&amp;creator=factset&amp;DYN_ARGS=TRUE&amp;DOC_NAME=FAT:FQL_AUDITING_CLIENT_TEMPLATE.FAT&amp;display_string=Audit&amp;VAR:KEY=HQJCJYXGFQ&amp;VAR:QUERY=RkZfRElWX1lMRChBTk4sMTAvMTYvMDgsMTAvMTYvMDgp&amp;WINDOW=FIRST_POPUP&amp;HEIGHT=450&amp;WIDTH=450&amp;","START_MAXIMIZED=FALSE&amp;VAR:CALENDAR=US&amp;VAR:SYMBOL=RAI&amp;VAR:INDEX=0"}</definedName>
    <definedName name="_1290">#REF!</definedName>
    <definedName name="_1290__FDSAUDITLINK__" localSheetId="0" hidden="1">{"fdsup://directions/FAT Viewer?action=UPDATE&amp;creator=factset&amp;DYN_ARGS=TRUE&amp;DOC_NAME=FAT:FQL_AUDITING_CLIENT_TEMPLATE.FAT&amp;display_string=Audit&amp;VAR:KEY=HSZYNOFITA&amp;VAR:QUERY=RkZfRElWX1lMRChBTk4sNy8yMC8wNiw3LzIwLzA2KQ==&amp;WINDOW=FIRST_POPUP&amp;HEIGHT=450&amp;WIDTH=450&amp;","START_MAXIMIZED=FALSE&amp;VAR:CALENDAR=US&amp;VAR:SYMBOL=LO&amp;VAR:INDEX=0"}</definedName>
    <definedName name="_1290__FDSAUDITLINK__" hidden="1">{"fdsup://directions/FAT Viewer?action=UPDATE&amp;creator=factset&amp;DYN_ARGS=TRUE&amp;DOC_NAME=FAT:FQL_AUDITING_CLIENT_TEMPLATE.FAT&amp;display_string=Audit&amp;VAR:KEY=HSZYNOFITA&amp;VAR:QUERY=RkZfRElWX1lMRChBTk4sNy8yMC8wNiw3LzIwLzA2KQ==&amp;WINDOW=FIRST_POPUP&amp;HEIGHT=450&amp;WIDTH=450&amp;","START_MAXIMIZED=FALSE&amp;VAR:CALENDAR=US&amp;VAR:SYMBOL=LO&amp;VAR:INDEX=0"}</definedName>
    <definedName name="_1291__FDSAUDITLINK__" localSheetId="0" hidden="1">{"fdsup://directions/FAT Viewer?action=UPDATE&amp;creator=factset&amp;DYN_ARGS=TRUE&amp;DOC_NAME=FAT:FQL_AUDITING_CLIENT_TEMPLATE.FAT&amp;display_string=Audit&amp;VAR:KEY=FMHMDSVUXC&amp;VAR:QUERY=RkZfRElWX1lMRChBTk4sNy8xMy8wNiw3LzEzLzA2KQ==&amp;WINDOW=FIRST_POPUP&amp;HEIGHT=450&amp;WIDTH=450&amp;","START_MAXIMIZED=FALSE&amp;VAR:CALENDAR=US&amp;VAR:SYMBOL=LO&amp;VAR:INDEX=0"}</definedName>
    <definedName name="_1291__FDSAUDITLINK__" hidden="1">{"fdsup://directions/FAT Viewer?action=UPDATE&amp;creator=factset&amp;DYN_ARGS=TRUE&amp;DOC_NAME=FAT:FQL_AUDITING_CLIENT_TEMPLATE.FAT&amp;display_string=Audit&amp;VAR:KEY=FMHMDSVUXC&amp;VAR:QUERY=RkZfRElWX1lMRChBTk4sNy8xMy8wNiw3LzEzLzA2KQ==&amp;WINDOW=FIRST_POPUP&amp;HEIGHT=450&amp;WIDTH=450&amp;","START_MAXIMIZED=FALSE&amp;VAR:CALENDAR=US&amp;VAR:SYMBOL=LO&amp;VAR:INDEX=0"}</definedName>
    <definedName name="_1292__FDSAUDITLINK__" localSheetId="0" hidden="1">{"fdsup://directions/FAT Viewer?action=UPDATE&amp;creator=factset&amp;DYN_ARGS=TRUE&amp;DOC_NAME=FAT:FQL_AUDITING_CLIENT_TEMPLATE.FAT&amp;display_string=Audit&amp;VAR:KEY=HCVIVSJYZO&amp;VAR:QUERY=RkZfRElWX1lMRChBTk4sNy8wNi8wNiw3LzA2LzA2KQ==&amp;WINDOW=FIRST_POPUP&amp;HEIGHT=450&amp;WIDTH=450&amp;","START_MAXIMIZED=FALSE&amp;VAR:CALENDAR=US&amp;VAR:SYMBOL=LO&amp;VAR:INDEX=0"}</definedName>
    <definedName name="_1292__FDSAUDITLINK__" hidden="1">{"fdsup://directions/FAT Viewer?action=UPDATE&amp;creator=factset&amp;DYN_ARGS=TRUE&amp;DOC_NAME=FAT:FQL_AUDITING_CLIENT_TEMPLATE.FAT&amp;display_string=Audit&amp;VAR:KEY=HCVIVSJYZO&amp;VAR:QUERY=RkZfRElWX1lMRChBTk4sNy8wNi8wNiw3LzA2LzA2KQ==&amp;WINDOW=FIRST_POPUP&amp;HEIGHT=450&amp;WIDTH=450&amp;","START_MAXIMIZED=FALSE&amp;VAR:CALENDAR=US&amp;VAR:SYMBOL=LO&amp;VAR:INDEX=0"}</definedName>
    <definedName name="_1293__FDSAUDITLINK__" localSheetId="0" hidden="1">{"fdsup://directions/FAT Viewer?action=UPDATE&amp;creator=factset&amp;DYN_ARGS=TRUE&amp;DOC_NAME=FAT:FQL_AUDITING_CLIENT_TEMPLATE.FAT&amp;display_string=Audit&amp;VAR:KEY=LOJUBCHKFO&amp;VAR:QUERY=RkZfRElWX1lMRChBTk4sNi8yOS8wNiw2LzI5LzA2KQ==&amp;WINDOW=FIRST_POPUP&amp;HEIGHT=450&amp;WIDTH=450&amp;","START_MAXIMIZED=FALSE&amp;VAR:CALENDAR=US&amp;VAR:SYMBOL=LO&amp;VAR:INDEX=0"}</definedName>
    <definedName name="_1293__FDSAUDITLINK__" hidden="1">{"fdsup://directions/FAT Viewer?action=UPDATE&amp;creator=factset&amp;DYN_ARGS=TRUE&amp;DOC_NAME=FAT:FQL_AUDITING_CLIENT_TEMPLATE.FAT&amp;display_string=Audit&amp;VAR:KEY=LOJUBCHKFO&amp;VAR:QUERY=RkZfRElWX1lMRChBTk4sNi8yOS8wNiw2LzI5LzA2KQ==&amp;WINDOW=FIRST_POPUP&amp;HEIGHT=450&amp;WIDTH=450&amp;","START_MAXIMIZED=FALSE&amp;VAR:CALENDAR=US&amp;VAR:SYMBOL=LO&amp;VAR:INDEX=0"}</definedName>
    <definedName name="_1294__FDSAUDITLINK__" localSheetId="0" hidden="1">{"fdsup://directions/FAT Viewer?action=UPDATE&amp;creator=factset&amp;DYN_ARGS=TRUE&amp;DOC_NAME=FAT:FQL_AUDITING_CLIENT_TEMPLATE.FAT&amp;display_string=Audit&amp;VAR:KEY=DEDSFIXMBO&amp;VAR:QUERY=RkZfRElWX1lMRChBTk4sNi8yMi8wNiw2LzIyLzA2KQ==&amp;WINDOW=FIRST_POPUP&amp;HEIGHT=450&amp;WIDTH=450&amp;","START_MAXIMIZED=FALSE&amp;VAR:CALENDAR=US&amp;VAR:SYMBOL=LO&amp;VAR:INDEX=0"}</definedName>
    <definedName name="_1294__FDSAUDITLINK__" hidden="1">{"fdsup://directions/FAT Viewer?action=UPDATE&amp;creator=factset&amp;DYN_ARGS=TRUE&amp;DOC_NAME=FAT:FQL_AUDITING_CLIENT_TEMPLATE.FAT&amp;display_string=Audit&amp;VAR:KEY=DEDSFIXMBO&amp;VAR:QUERY=RkZfRElWX1lMRChBTk4sNi8yMi8wNiw2LzIyLzA2KQ==&amp;WINDOW=FIRST_POPUP&amp;HEIGHT=450&amp;WIDTH=450&amp;","START_MAXIMIZED=FALSE&amp;VAR:CALENDAR=US&amp;VAR:SYMBOL=LO&amp;VAR:INDEX=0"}</definedName>
    <definedName name="_1295">#REF!</definedName>
    <definedName name="_1295__FDSAUDITLINK__" localSheetId="0" hidden="1">{"fdsup://directions/FAT Viewer?action=UPDATE&amp;creator=factset&amp;DYN_ARGS=TRUE&amp;DOC_NAME=FAT:FQL_AUDITING_CLIENT_TEMPLATE.FAT&amp;display_string=Audit&amp;VAR:KEY=RCNYBOFGPO&amp;VAR:QUERY=RkZfRElWX1lMRChBTk4sNi8xNS8wNiw2LzE1LzA2KQ==&amp;WINDOW=FIRST_POPUP&amp;HEIGHT=450&amp;WIDTH=450&amp;","START_MAXIMIZED=FALSE&amp;VAR:CALENDAR=US&amp;VAR:SYMBOL=LO&amp;VAR:INDEX=0"}</definedName>
    <definedName name="_1295__FDSAUDITLINK__" hidden="1">{"fdsup://directions/FAT Viewer?action=UPDATE&amp;creator=factset&amp;DYN_ARGS=TRUE&amp;DOC_NAME=FAT:FQL_AUDITING_CLIENT_TEMPLATE.FAT&amp;display_string=Audit&amp;VAR:KEY=RCNYBOFGPO&amp;VAR:QUERY=RkZfRElWX1lMRChBTk4sNi8xNS8wNiw2LzE1LzA2KQ==&amp;WINDOW=FIRST_POPUP&amp;HEIGHT=450&amp;WIDTH=450&amp;","START_MAXIMIZED=FALSE&amp;VAR:CALENDAR=US&amp;VAR:SYMBOL=LO&amp;VAR:INDEX=0"}</definedName>
    <definedName name="_1296__FDSAUDITLINK__" localSheetId="0" hidden="1">{"fdsup://directions/FAT Viewer?action=UPDATE&amp;creator=factset&amp;DYN_ARGS=TRUE&amp;DOC_NAME=FAT:FQL_AUDITING_CLIENT_TEMPLATE.FAT&amp;display_string=Audit&amp;VAR:KEY=RKZALCFMNI&amp;VAR:QUERY=RkZfRElWX1lMRChBTk4sNi8wOC8wNiw2LzA4LzA2KQ==&amp;WINDOW=FIRST_POPUP&amp;HEIGHT=450&amp;WIDTH=450&amp;","START_MAXIMIZED=FALSE&amp;VAR:CALENDAR=US&amp;VAR:SYMBOL=LO&amp;VAR:INDEX=0"}</definedName>
    <definedName name="_1296__FDSAUDITLINK__" hidden="1">{"fdsup://directions/FAT Viewer?action=UPDATE&amp;creator=factset&amp;DYN_ARGS=TRUE&amp;DOC_NAME=FAT:FQL_AUDITING_CLIENT_TEMPLATE.FAT&amp;display_string=Audit&amp;VAR:KEY=RKZALCFMNI&amp;VAR:QUERY=RkZfRElWX1lMRChBTk4sNi8wOC8wNiw2LzA4LzA2KQ==&amp;WINDOW=FIRST_POPUP&amp;HEIGHT=450&amp;WIDTH=450&amp;","START_MAXIMIZED=FALSE&amp;VAR:CALENDAR=US&amp;VAR:SYMBOL=LO&amp;VAR:INDEX=0"}</definedName>
    <definedName name="_1297__FDSAUDITLINK__" localSheetId="0" hidden="1">{"fdsup://directions/FAT Viewer?action=UPDATE&amp;creator=factset&amp;DYN_ARGS=TRUE&amp;DOC_NAME=FAT:FQL_AUDITING_CLIENT_TEMPLATE.FAT&amp;display_string=Audit&amp;VAR:KEY=RMBGTIDGBU&amp;VAR:QUERY=RkZfRElWX1lMRChBTk4sNi8wMS8wNiw2LzAxLzA2KQ==&amp;WINDOW=FIRST_POPUP&amp;HEIGHT=450&amp;WIDTH=450&amp;","START_MAXIMIZED=FALSE&amp;VAR:CALENDAR=US&amp;VAR:SYMBOL=LO&amp;VAR:INDEX=0"}</definedName>
    <definedName name="_1297__FDSAUDITLINK__" hidden="1">{"fdsup://directions/FAT Viewer?action=UPDATE&amp;creator=factset&amp;DYN_ARGS=TRUE&amp;DOC_NAME=FAT:FQL_AUDITING_CLIENT_TEMPLATE.FAT&amp;display_string=Audit&amp;VAR:KEY=RMBGTIDGBU&amp;VAR:QUERY=RkZfRElWX1lMRChBTk4sNi8wMS8wNiw2LzAxLzA2KQ==&amp;WINDOW=FIRST_POPUP&amp;HEIGHT=450&amp;WIDTH=450&amp;","START_MAXIMIZED=FALSE&amp;VAR:CALENDAR=US&amp;VAR:SYMBOL=LO&amp;VAR:INDEX=0"}</definedName>
    <definedName name="_1298__FDSAUDITLINK__" localSheetId="0" hidden="1">{"fdsup://directions/FAT Viewer?action=UPDATE&amp;creator=factset&amp;DYN_ARGS=TRUE&amp;DOC_NAME=FAT:FQL_AUDITING_CLIENT_TEMPLATE.FAT&amp;display_string=Audit&amp;VAR:KEY=NCRUFSRMJI&amp;VAR:QUERY=RkZfRElWX1lMRChBTk4sNS8yNS8wNiw1LzI1LzA2KQ==&amp;WINDOW=FIRST_POPUP&amp;HEIGHT=450&amp;WIDTH=450&amp;","START_MAXIMIZED=FALSE&amp;VAR:CALENDAR=US&amp;VAR:SYMBOL=LO&amp;VAR:INDEX=0"}</definedName>
    <definedName name="_1298__FDSAUDITLINK__" hidden="1">{"fdsup://directions/FAT Viewer?action=UPDATE&amp;creator=factset&amp;DYN_ARGS=TRUE&amp;DOC_NAME=FAT:FQL_AUDITING_CLIENT_TEMPLATE.FAT&amp;display_string=Audit&amp;VAR:KEY=NCRUFSRMJI&amp;VAR:QUERY=RkZfRElWX1lMRChBTk4sNS8yNS8wNiw1LzI1LzA2KQ==&amp;WINDOW=FIRST_POPUP&amp;HEIGHT=450&amp;WIDTH=450&amp;","START_MAXIMIZED=FALSE&amp;VAR:CALENDAR=US&amp;VAR:SYMBOL=LO&amp;VAR:INDEX=0"}</definedName>
    <definedName name="_1299__FDSAUDITLINK__" localSheetId="0" hidden="1">{"fdsup://directions/FAT Viewer?action=UPDATE&amp;creator=factset&amp;DYN_ARGS=TRUE&amp;DOC_NAME=FAT:FQL_AUDITING_CLIENT_TEMPLATE.FAT&amp;display_string=Audit&amp;VAR:KEY=FWBOJUHWXK&amp;VAR:QUERY=RkZfRElWX1lMRChBTk4sNS8xOC8wNiw1LzE4LzA2KQ==&amp;WINDOW=FIRST_POPUP&amp;HEIGHT=450&amp;WIDTH=450&amp;","START_MAXIMIZED=FALSE&amp;VAR:CALENDAR=US&amp;VAR:SYMBOL=LO&amp;VAR:INDEX=0"}</definedName>
    <definedName name="_1299__FDSAUDITLINK__" hidden="1">{"fdsup://directions/FAT Viewer?action=UPDATE&amp;creator=factset&amp;DYN_ARGS=TRUE&amp;DOC_NAME=FAT:FQL_AUDITING_CLIENT_TEMPLATE.FAT&amp;display_string=Audit&amp;VAR:KEY=FWBOJUHWXK&amp;VAR:QUERY=RkZfRElWX1lMRChBTk4sNS8xOC8wNiw1LzE4LzA2KQ==&amp;WINDOW=FIRST_POPUP&amp;HEIGHT=450&amp;WIDTH=450&amp;","START_MAXIMIZED=FALSE&amp;VAR:CALENDAR=US&amp;VAR:SYMBOL=LO&amp;VAR:INDEX=0"}</definedName>
    <definedName name="_12J___K" hidden="1">#REF!</definedName>
    <definedName name="_12main_form_account_grants_list_13_j_id1022">#REF!</definedName>
    <definedName name="_12s14_" hidden="1">{#N/A,#N/A,FALSE,"UNIT";#N/A,#N/A,FALSE,"UNIT";#N/A,#N/A,FALSE,"계정"}</definedName>
    <definedName name="_12s17_" hidden="1">{#N/A,#N/A,FALSE,"UNIT";#N/A,#N/A,FALSE,"UNIT";#N/A,#N/A,FALSE,"계정"}</definedName>
    <definedName name="_12s2_" hidden="1">{#N/A,#N/A,FALSE,"UNIT";#N/A,#N/A,FALSE,"UNIT";#N/A,#N/A,FALSE,"계정"}</definedName>
    <definedName name="_12Table2_" hidden="1">#REF!</definedName>
    <definedName name="_13">#REF!</definedName>
    <definedName name="_13__________B_S">#REF!</definedName>
    <definedName name="_13__123Graph_ACHART_26" hidden="1">#REF!</definedName>
    <definedName name="_13__123Graph_AChart_5J">#REF!</definedName>
    <definedName name="_13__123Graph_AQRE_S_BY_CO.">#REF!</definedName>
    <definedName name="_13__123Graph_AQRE_S_BY_TYPE" hidden="1">#REF!</definedName>
    <definedName name="_13__123Graph_ASENS_COMPARISON">#REF!</definedName>
    <definedName name="_13__123Graph_AWAGES_BY_B_U">#REF!</definedName>
    <definedName name="_13__123Graph_BCONTRACT_BY_B_U">#REF!</definedName>
    <definedName name="_13__123Graph_BQRE_S_BY_CO.">#REF!</definedName>
    <definedName name="_13__123Graph_BSUPPLIES_BY_B_U" hidden="1">#REF!</definedName>
    <definedName name="_13__123Graph_BTAX_CREDIT">#REF!</definedName>
    <definedName name="_13__123Graph_BWAGES_BY_B_U">#REF!</definedName>
    <definedName name="_13__123Graph_CCONTRACT_BY_B_U">#REF!</definedName>
    <definedName name="_13__FDSAUDITLINK__" localSheetId="0" hidden="1">{"fdsup://directions/FAT Viewer?action=UPDATE&amp;creator=factset&amp;DYN_ARGS=TRUE&amp;DOC_NAME=FAT:FQL_AUDITING_CLIENT_TEMPLATE.FAT&amp;display_string=Audit&amp;VAR:KEY=CFIHWBOHKR&amp;VAR:QUERY=Q1NGX0RJVl9ZTEQoUVRSX1IsMTIvMzEvMjAwNyk=&amp;WINDOW=FIRST_POPUP&amp;HEIGHT=450&amp;WIDTH=450&amp;STAR","T_MAXIMIZED=FALSE&amp;VAR:CALENDAR=US&amp;VAR:SYMBOL=MO&amp;VAR:INDEX=0"}</definedName>
    <definedName name="_13__FDSAUDITLINK__" hidden="1">{"fdsup://directions/FAT Viewer?action=UPDATE&amp;creator=factset&amp;DYN_ARGS=TRUE&amp;DOC_NAME=FAT:FQL_AUDITING_CLIENT_TEMPLATE.FAT&amp;display_string=Audit&amp;VAR:KEY=CFIHWBOHKR&amp;VAR:QUERY=Q1NGX0RJVl9ZTEQoUVRSX1IsMTIvMzEvMjAwNyk=&amp;WINDOW=FIRST_POPUP&amp;HEIGHT=450&amp;WIDTH=450&amp;STAR","T_MAXIMIZED=FALSE&amp;VAR:CALENDAR=US&amp;VAR:SYMBOL=MO&amp;VAR:INDEX=0"}</definedName>
    <definedName name="_13_02_1998">#REF!</definedName>
    <definedName name="_13_12_2000">#REF!</definedName>
    <definedName name="_130__FDSAUDITLINK__" localSheetId="0" hidden="1">{"fdsup://directions/FAT Viewer?action=UPDATE&amp;creator=factset&amp;DYN_ARGS=TRUE&amp;DOC_NAME=FAT:FQL_AUDITING_CLIENT_TEMPLATE.FAT&amp;display_string=Audit&amp;VAR:KEY=BGNEZEVUJC&amp;VAR:QUERY=RkZfRElWX1lMRChBTk4sMTAvMDkvMDgsMTAvMDkvMDgp&amp;WINDOW=FIRST_POPUP&amp;HEIGHT=450&amp;WIDTH=450&amp;","START_MAXIMIZED=FALSE&amp;VAR:CALENDAR=US&amp;VAR:SYMBOL=RAI&amp;VAR:INDEX=0"}</definedName>
    <definedName name="_130__FDSAUDITLINK__" hidden="1">{"fdsup://directions/FAT Viewer?action=UPDATE&amp;creator=factset&amp;DYN_ARGS=TRUE&amp;DOC_NAME=FAT:FQL_AUDITING_CLIENT_TEMPLATE.FAT&amp;display_string=Audit&amp;VAR:KEY=BGNEZEVUJC&amp;VAR:QUERY=RkZfRElWX1lMRChBTk4sMTAvMDkvMDgsMTAvMDkvMDgp&amp;WINDOW=FIRST_POPUP&amp;HEIGHT=450&amp;WIDTH=450&amp;","START_MAXIMIZED=FALSE&amp;VAR:CALENDAR=US&amp;VAR:SYMBOL=RAI&amp;VAR:INDEX=0"}</definedName>
    <definedName name="_1300__FDSAUDITLINK__" localSheetId="0" hidden="1">{"fdsup://directions/FAT Viewer?action=UPDATE&amp;creator=factset&amp;DYN_ARGS=TRUE&amp;DOC_NAME=FAT:FQL_AUDITING_CLIENT_TEMPLATE.FAT&amp;display_string=Audit&amp;VAR:KEY=JKNQRQHCJQ&amp;VAR:QUERY=RkZfRElWX1lMRChBTk4sNS8xMS8wNiw1LzExLzA2KQ==&amp;WINDOW=FIRST_POPUP&amp;HEIGHT=450&amp;WIDTH=450&amp;","START_MAXIMIZED=FALSE&amp;VAR:CALENDAR=US&amp;VAR:SYMBOL=LO&amp;VAR:INDEX=0"}</definedName>
    <definedName name="_1300__FDSAUDITLINK__" hidden="1">{"fdsup://directions/FAT Viewer?action=UPDATE&amp;creator=factset&amp;DYN_ARGS=TRUE&amp;DOC_NAME=FAT:FQL_AUDITING_CLIENT_TEMPLATE.FAT&amp;display_string=Audit&amp;VAR:KEY=JKNQRQHCJQ&amp;VAR:QUERY=RkZfRElWX1lMRChBTk4sNS8xMS8wNiw1LzExLzA2KQ==&amp;WINDOW=FIRST_POPUP&amp;HEIGHT=450&amp;WIDTH=450&amp;","START_MAXIMIZED=FALSE&amp;VAR:CALENDAR=US&amp;VAR:SYMBOL=LO&amp;VAR:INDEX=0"}</definedName>
    <definedName name="_1301__FDSAUDITLINK__" localSheetId="0" hidden="1">{"fdsup://directions/FAT Viewer?action=UPDATE&amp;creator=factset&amp;DYN_ARGS=TRUE&amp;DOC_NAME=FAT:FQL_AUDITING_CLIENT_TEMPLATE.FAT&amp;display_string=Audit&amp;VAR:KEY=VIVITQNKNW&amp;VAR:QUERY=RkZfRElWX1lMRChBTk4sNS8wNC8wNiw1LzA0LzA2KQ==&amp;WINDOW=FIRST_POPUP&amp;HEIGHT=450&amp;WIDTH=450&amp;","START_MAXIMIZED=FALSE&amp;VAR:CALENDAR=US&amp;VAR:SYMBOL=LO&amp;VAR:INDEX=0"}</definedName>
    <definedName name="_1301__FDSAUDITLINK__" hidden="1">{"fdsup://directions/FAT Viewer?action=UPDATE&amp;creator=factset&amp;DYN_ARGS=TRUE&amp;DOC_NAME=FAT:FQL_AUDITING_CLIENT_TEMPLATE.FAT&amp;display_string=Audit&amp;VAR:KEY=VIVITQNKNW&amp;VAR:QUERY=RkZfRElWX1lMRChBTk4sNS8wNC8wNiw1LzA0LzA2KQ==&amp;WINDOW=FIRST_POPUP&amp;HEIGHT=450&amp;WIDTH=450&amp;","START_MAXIMIZED=FALSE&amp;VAR:CALENDAR=US&amp;VAR:SYMBOL=LO&amp;VAR:INDEX=0"}</definedName>
    <definedName name="_1302__FDSAUDITLINK__" localSheetId="0" hidden="1">{"fdsup://directions/FAT Viewer?action=UPDATE&amp;creator=factset&amp;DYN_ARGS=TRUE&amp;DOC_NAME=FAT:FQL_AUDITING_CLIENT_TEMPLATE.FAT&amp;display_string=Audit&amp;VAR:KEY=DQHONKRILQ&amp;VAR:QUERY=RkZfRElWX1lMRChBTk4sNC8yNy8wNiw0LzI3LzA2KQ==&amp;WINDOW=FIRST_POPUP&amp;HEIGHT=450&amp;WIDTH=450&amp;","START_MAXIMIZED=FALSE&amp;VAR:CALENDAR=US&amp;VAR:SYMBOL=LO&amp;VAR:INDEX=0"}</definedName>
    <definedName name="_1302__FDSAUDITLINK__" hidden="1">{"fdsup://directions/FAT Viewer?action=UPDATE&amp;creator=factset&amp;DYN_ARGS=TRUE&amp;DOC_NAME=FAT:FQL_AUDITING_CLIENT_TEMPLATE.FAT&amp;display_string=Audit&amp;VAR:KEY=DQHONKRILQ&amp;VAR:QUERY=RkZfRElWX1lMRChBTk4sNC8yNy8wNiw0LzI3LzA2KQ==&amp;WINDOW=FIRST_POPUP&amp;HEIGHT=450&amp;WIDTH=450&amp;","START_MAXIMIZED=FALSE&amp;VAR:CALENDAR=US&amp;VAR:SYMBOL=LO&amp;VAR:INDEX=0"}</definedName>
    <definedName name="_1303">#REF!</definedName>
    <definedName name="_1303__FDSAUDITLINK__" localSheetId="0" hidden="1">{"fdsup://directions/FAT Viewer?action=UPDATE&amp;creator=factset&amp;DYN_ARGS=TRUE&amp;DOC_NAME=FAT:FQL_AUDITING_CLIENT_TEMPLATE.FAT&amp;display_string=Audit&amp;VAR:KEY=XMZAZEPYPE&amp;VAR:QUERY=RkZfRElWX1lMRChBTk4sNC8yMC8wNiw0LzIwLzA2KQ==&amp;WINDOW=FIRST_POPUP&amp;HEIGHT=450&amp;WIDTH=450&amp;","START_MAXIMIZED=FALSE&amp;VAR:CALENDAR=US&amp;VAR:SYMBOL=LO&amp;VAR:INDEX=0"}</definedName>
    <definedName name="_1303__FDSAUDITLINK__" hidden="1">{"fdsup://directions/FAT Viewer?action=UPDATE&amp;creator=factset&amp;DYN_ARGS=TRUE&amp;DOC_NAME=FAT:FQL_AUDITING_CLIENT_TEMPLATE.FAT&amp;display_string=Audit&amp;VAR:KEY=XMZAZEPYPE&amp;VAR:QUERY=RkZfRElWX1lMRChBTk4sNC8yMC8wNiw0LzIwLzA2KQ==&amp;WINDOW=FIRST_POPUP&amp;HEIGHT=450&amp;WIDTH=450&amp;","START_MAXIMIZED=FALSE&amp;VAR:CALENDAR=US&amp;VAR:SYMBOL=LO&amp;VAR:INDEX=0"}</definedName>
    <definedName name="_1304__FDSAUDITLINK__" localSheetId="0" hidden="1">{"fdsup://directions/FAT Viewer?action=UPDATE&amp;creator=factset&amp;DYN_ARGS=TRUE&amp;DOC_NAME=FAT:FQL_AUDITING_CLIENT_TEMPLATE.FAT&amp;display_string=Audit&amp;VAR:KEY=HMZALOBQFE&amp;VAR:QUERY=RkZfRElWX1lMRChBTk4sNC8xMy8wNiw0LzEzLzA2KQ==&amp;WINDOW=FIRST_POPUP&amp;HEIGHT=450&amp;WIDTH=450&amp;","START_MAXIMIZED=FALSE&amp;VAR:CALENDAR=US&amp;VAR:SYMBOL=LO&amp;VAR:INDEX=0"}</definedName>
    <definedName name="_1304__FDSAUDITLINK__" hidden="1">{"fdsup://directions/FAT Viewer?action=UPDATE&amp;creator=factset&amp;DYN_ARGS=TRUE&amp;DOC_NAME=FAT:FQL_AUDITING_CLIENT_TEMPLATE.FAT&amp;display_string=Audit&amp;VAR:KEY=HMZALOBQFE&amp;VAR:QUERY=RkZfRElWX1lMRChBTk4sNC8xMy8wNiw0LzEzLzA2KQ==&amp;WINDOW=FIRST_POPUP&amp;HEIGHT=450&amp;WIDTH=450&amp;","START_MAXIMIZED=FALSE&amp;VAR:CALENDAR=US&amp;VAR:SYMBOL=LO&amp;VAR:INDEX=0"}</definedName>
    <definedName name="_1305__FDSAUDITLINK__" localSheetId="0" hidden="1">{"fdsup://directions/FAT Viewer?action=UPDATE&amp;creator=factset&amp;DYN_ARGS=TRUE&amp;DOC_NAME=FAT:FQL_AUDITING_CLIENT_TEMPLATE.FAT&amp;display_string=Audit&amp;VAR:KEY=NINUNQLGHW&amp;VAR:QUERY=RkZfRElWX1lMRChBTk4sNC8wNi8wNiw0LzA2LzA2KQ==&amp;WINDOW=FIRST_POPUP&amp;HEIGHT=450&amp;WIDTH=450&amp;","START_MAXIMIZED=FALSE&amp;VAR:CALENDAR=US&amp;VAR:SYMBOL=LO&amp;VAR:INDEX=0"}</definedName>
    <definedName name="_1305__FDSAUDITLINK__" hidden="1">{"fdsup://directions/FAT Viewer?action=UPDATE&amp;creator=factset&amp;DYN_ARGS=TRUE&amp;DOC_NAME=FAT:FQL_AUDITING_CLIENT_TEMPLATE.FAT&amp;display_string=Audit&amp;VAR:KEY=NINUNQLGHW&amp;VAR:QUERY=RkZfRElWX1lMRChBTk4sNC8wNi8wNiw0LzA2LzA2KQ==&amp;WINDOW=FIRST_POPUP&amp;HEIGHT=450&amp;WIDTH=450&amp;","START_MAXIMIZED=FALSE&amp;VAR:CALENDAR=US&amp;VAR:SYMBOL=LO&amp;VAR:INDEX=0"}</definedName>
    <definedName name="_1306__FDSAUDITLINK__" localSheetId="0" hidden="1">{"fdsup://directions/FAT Viewer?action=UPDATE&amp;creator=factset&amp;DYN_ARGS=TRUE&amp;DOC_NAME=FAT:FQL_AUDITING_CLIENT_TEMPLATE.FAT&amp;display_string=Audit&amp;VAR:KEY=LGVQRMLORY&amp;VAR:QUERY=RkZfRElWX1lMRChBTk4sMy8zMC8wNiwzLzMwLzA2KQ==&amp;WINDOW=FIRST_POPUP&amp;HEIGHT=450&amp;WIDTH=450&amp;","START_MAXIMIZED=FALSE&amp;VAR:CALENDAR=US&amp;VAR:SYMBOL=LO&amp;VAR:INDEX=0"}</definedName>
    <definedName name="_1306__FDSAUDITLINK__" hidden="1">{"fdsup://directions/FAT Viewer?action=UPDATE&amp;creator=factset&amp;DYN_ARGS=TRUE&amp;DOC_NAME=FAT:FQL_AUDITING_CLIENT_TEMPLATE.FAT&amp;display_string=Audit&amp;VAR:KEY=LGVQRMLORY&amp;VAR:QUERY=RkZfRElWX1lMRChBTk4sMy8zMC8wNiwzLzMwLzA2KQ==&amp;WINDOW=FIRST_POPUP&amp;HEIGHT=450&amp;WIDTH=450&amp;","START_MAXIMIZED=FALSE&amp;VAR:CALENDAR=US&amp;VAR:SYMBOL=LO&amp;VAR:INDEX=0"}</definedName>
    <definedName name="_1307">#REF!</definedName>
    <definedName name="_1307__FDSAUDITLINK__" localSheetId="0" hidden="1">{"fdsup://directions/FAT Viewer?action=UPDATE&amp;creator=factset&amp;DYN_ARGS=TRUE&amp;DOC_NAME=FAT:FQL_AUDITING_CLIENT_TEMPLATE.FAT&amp;display_string=Audit&amp;VAR:KEY=TGJCLYRQXE&amp;VAR:QUERY=RkZfRElWX1lMRChBTk4sMy8yMy8wNiwzLzIzLzA2KQ==&amp;WINDOW=FIRST_POPUP&amp;HEIGHT=450&amp;WIDTH=450&amp;","START_MAXIMIZED=FALSE&amp;VAR:CALENDAR=US&amp;VAR:SYMBOL=LO&amp;VAR:INDEX=0"}</definedName>
    <definedName name="_1307__FDSAUDITLINK__" hidden="1">{"fdsup://directions/FAT Viewer?action=UPDATE&amp;creator=factset&amp;DYN_ARGS=TRUE&amp;DOC_NAME=FAT:FQL_AUDITING_CLIENT_TEMPLATE.FAT&amp;display_string=Audit&amp;VAR:KEY=TGJCLYRQXE&amp;VAR:QUERY=RkZfRElWX1lMRChBTk4sMy8yMy8wNiwzLzIzLzA2KQ==&amp;WINDOW=FIRST_POPUP&amp;HEIGHT=450&amp;WIDTH=450&amp;","START_MAXIMIZED=FALSE&amp;VAR:CALENDAR=US&amp;VAR:SYMBOL=LO&amp;VAR:INDEX=0"}</definedName>
    <definedName name="_1308">#REF!</definedName>
    <definedName name="_1308__FDSAUDITLINK__" localSheetId="0" hidden="1">{"fdsup://directions/FAT Viewer?action=UPDATE&amp;creator=factset&amp;DYN_ARGS=TRUE&amp;DOC_NAME=FAT:FQL_AUDITING_CLIENT_TEMPLATE.FAT&amp;display_string=Audit&amp;VAR:KEY=XEFAFQHKHE&amp;VAR:QUERY=RkZfRElWX1lMRChBTk4sMy8xNi8wNiwzLzE2LzA2KQ==&amp;WINDOW=FIRST_POPUP&amp;HEIGHT=450&amp;WIDTH=450&amp;","START_MAXIMIZED=FALSE&amp;VAR:CALENDAR=US&amp;VAR:SYMBOL=LO&amp;VAR:INDEX=0"}</definedName>
    <definedName name="_1308__FDSAUDITLINK__" hidden="1">{"fdsup://directions/FAT Viewer?action=UPDATE&amp;creator=factset&amp;DYN_ARGS=TRUE&amp;DOC_NAME=FAT:FQL_AUDITING_CLIENT_TEMPLATE.FAT&amp;display_string=Audit&amp;VAR:KEY=XEFAFQHKHE&amp;VAR:QUERY=RkZfRElWX1lMRChBTk4sMy8xNi8wNiwzLzE2LzA2KQ==&amp;WINDOW=FIRST_POPUP&amp;HEIGHT=450&amp;WIDTH=450&amp;","START_MAXIMIZED=FALSE&amp;VAR:CALENDAR=US&amp;VAR:SYMBOL=LO&amp;VAR:INDEX=0"}</definedName>
    <definedName name="_1309">#REF!</definedName>
    <definedName name="_1309__FDSAUDITLINK__" localSheetId="0" hidden="1">{"fdsup://directions/FAT Viewer?action=UPDATE&amp;creator=factset&amp;DYN_ARGS=TRUE&amp;DOC_NAME=FAT:FQL_AUDITING_CLIENT_TEMPLATE.FAT&amp;display_string=Audit&amp;VAR:KEY=BCHIPWZANQ&amp;VAR:QUERY=RkZfRElWX1lMRChBTk4sMy8wOS8wNiwzLzA5LzA2KQ==&amp;WINDOW=FIRST_POPUP&amp;HEIGHT=450&amp;WIDTH=450&amp;","START_MAXIMIZED=FALSE&amp;VAR:CALENDAR=US&amp;VAR:SYMBOL=LO&amp;VAR:INDEX=0"}</definedName>
    <definedName name="_1309__FDSAUDITLINK__" hidden="1">{"fdsup://directions/FAT Viewer?action=UPDATE&amp;creator=factset&amp;DYN_ARGS=TRUE&amp;DOC_NAME=FAT:FQL_AUDITING_CLIENT_TEMPLATE.FAT&amp;display_string=Audit&amp;VAR:KEY=BCHIPWZANQ&amp;VAR:QUERY=RkZfRElWX1lMRChBTk4sMy8wOS8wNiwzLzA5LzA2KQ==&amp;WINDOW=FIRST_POPUP&amp;HEIGHT=450&amp;WIDTH=450&amp;","START_MAXIMIZED=FALSE&amp;VAR:CALENDAR=US&amp;VAR:SYMBOL=LO&amp;VAR:INDEX=0"}</definedName>
    <definedName name="_131">#REF!</definedName>
    <definedName name="_131__123Graph_FCONTRACT_BY_B_U">#REF!</definedName>
    <definedName name="_131__FDSAUDITLINK__" localSheetId="0" hidden="1">{"fdsup://directions/FAT Viewer?action=UPDATE&amp;creator=factset&amp;DYN_ARGS=TRUE&amp;DOC_NAME=FAT:FQL_AUDITING_CLIENT_TEMPLATE.FAT&amp;display_string=Audit&amp;VAR:KEY=PQZADAXODG&amp;VAR:QUERY=RkZfRElWX1lMRChBTk4sMTAvMDIvMDgsMTAvMDIvMDgp&amp;WINDOW=FIRST_POPUP&amp;HEIGHT=450&amp;WIDTH=450&amp;","START_MAXIMIZED=FALSE&amp;VAR:CALENDAR=US&amp;VAR:SYMBOL=RAI&amp;VAR:INDEX=0"}</definedName>
    <definedName name="_131__FDSAUDITLINK__" hidden="1">{"fdsup://directions/FAT Viewer?action=UPDATE&amp;creator=factset&amp;DYN_ARGS=TRUE&amp;DOC_NAME=FAT:FQL_AUDITING_CLIENT_TEMPLATE.FAT&amp;display_string=Audit&amp;VAR:KEY=PQZADAXODG&amp;VAR:QUERY=RkZfRElWX1lMRChBTk4sMTAvMDIvMDgsMTAvMDIvMDgp&amp;WINDOW=FIRST_POPUP&amp;HEIGHT=450&amp;WIDTH=450&amp;","START_MAXIMIZED=FALSE&amp;VAR:CALENDAR=US&amp;VAR:SYMBOL=RAI&amp;VAR:INDEX=0"}</definedName>
    <definedName name="_1310">#REF!</definedName>
    <definedName name="_1310__FDSAUDITLINK__" localSheetId="0" hidden="1">{"fdsup://directions/FAT Viewer?action=UPDATE&amp;creator=factset&amp;DYN_ARGS=TRUE&amp;DOC_NAME=FAT:FQL_AUDITING_CLIENT_TEMPLATE.FAT&amp;display_string=Audit&amp;VAR:KEY=ZCRMNCBMBW&amp;VAR:QUERY=RkZfRElWX1lMRChBTk4sMy8wMi8wNiwzLzAyLzA2KQ==&amp;WINDOW=FIRST_POPUP&amp;HEIGHT=450&amp;WIDTH=450&amp;","START_MAXIMIZED=FALSE&amp;VAR:CALENDAR=US&amp;VAR:SYMBOL=LO&amp;VAR:INDEX=0"}</definedName>
    <definedName name="_1310__FDSAUDITLINK__" hidden="1">{"fdsup://directions/FAT Viewer?action=UPDATE&amp;creator=factset&amp;DYN_ARGS=TRUE&amp;DOC_NAME=FAT:FQL_AUDITING_CLIENT_TEMPLATE.FAT&amp;display_string=Audit&amp;VAR:KEY=ZCRMNCBMBW&amp;VAR:QUERY=RkZfRElWX1lMRChBTk4sMy8wMi8wNiwzLzAyLzA2KQ==&amp;WINDOW=FIRST_POPUP&amp;HEIGHT=450&amp;WIDTH=450&amp;","START_MAXIMIZED=FALSE&amp;VAR:CALENDAR=US&amp;VAR:SYMBOL=LO&amp;VAR:INDEX=0"}</definedName>
    <definedName name="_1311">#REF!</definedName>
    <definedName name="_1311__FDSAUDITLINK__" localSheetId="0" hidden="1">{"fdsup://directions/FAT Viewer?action=UPDATE&amp;creator=factset&amp;DYN_ARGS=TRUE&amp;DOC_NAME=FAT:FQL_AUDITING_CLIENT_TEMPLATE.FAT&amp;display_string=Audit&amp;VAR:KEY=JWNWVOZYBC&amp;VAR:QUERY=RkZfRElWX1lMRChBTk4sMi8yMy8wNiwyLzIzLzA2KQ==&amp;WINDOW=FIRST_POPUP&amp;HEIGHT=450&amp;WIDTH=450&amp;","START_MAXIMIZED=FALSE&amp;VAR:CALENDAR=US&amp;VAR:SYMBOL=LO&amp;VAR:INDEX=0"}</definedName>
    <definedName name="_1311__FDSAUDITLINK__" hidden="1">{"fdsup://directions/FAT Viewer?action=UPDATE&amp;creator=factset&amp;DYN_ARGS=TRUE&amp;DOC_NAME=FAT:FQL_AUDITING_CLIENT_TEMPLATE.FAT&amp;display_string=Audit&amp;VAR:KEY=JWNWVOZYBC&amp;VAR:QUERY=RkZfRElWX1lMRChBTk4sMi8yMy8wNiwyLzIzLzA2KQ==&amp;WINDOW=FIRST_POPUP&amp;HEIGHT=450&amp;WIDTH=450&amp;","START_MAXIMIZED=FALSE&amp;VAR:CALENDAR=US&amp;VAR:SYMBOL=LO&amp;VAR:INDEX=0"}</definedName>
    <definedName name="_1312">#REF!</definedName>
    <definedName name="_1312__FDSAUDITLINK__" localSheetId="0" hidden="1">{"fdsup://directions/FAT Viewer?action=UPDATE&amp;creator=factset&amp;DYN_ARGS=TRUE&amp;DOC_NAME=FAT:FQL_AUDITING_CLIENT_TEMPLATE.FAT&amp;display_string=Audit&amp;VAR:KEY=JGNENIBEBQ&amp;VAR:QUERY=RkZfRElWX1lMRChBTk4sMi8xNi8wNiwyLzE2LzA2KQ==&amp;WINDOW=FIRST_POPUP&amp;HEIGHT=450&amp;WIDTH=450&amp;","START_MAXIMIZED=FALSE&amp;VAR:CALENDAR=US&amp;VAR:SYMBOL=LO&amp;VAR:INDEX=0"}</definedName>
    <definedName name="_1312__FDSAUDITLINK__" hidden="1">{"fdsup://directions/FAT Viewer?action=UPDATE&amp;creator=factset&amp;DYN_ARGS=TRUE&amp;DOC_NAME=FAT:FQL_AUDITING_CLIENT_TEMPLATE.FAT&amp;display_string=Audit&amp;VAR:KEY=JGNENIBEBQ&amp;VAR:QUERY=RkZfRElWX1lMRChBTk4sMi8xNi8wNiwyLzE2LzA2KQ==&amp;WINDOW=FIRST_POPUP&amp;HEIGHT=450&amp;WIDTH=450&amp;","START_MAXIMIZED=FALSE&amp;VAR:CALENDAR=US&amp;VAR:SYMBOL=LO&amp;VAR:INDEX=0"}</definedName>
    <definedName name="_1313">#REF!</definedName>
    <definedName name="_1313__FDSAUDITLINK__" localSheetId="0" hidden="1">{"fdsup://directions/FAT Viewer?action=UPDATE&amp;creator=factset&amp;DYN_ARGS=TRUE&amp;DOC_NAME=FAT:FQL_AUDITING_CLIENT_TEMPLATE.FAT&amp;display_string=Audit&amp;VAR:KEY=ZAHMXUXMNI&amp;VAR:QUERY=RkZfRElWX1lMRChBTk4sMi8wOS8wNiwyLzA5LzA2KQ==&amp;WINDOW=FIRST_POPUP&amp;HEIGHT=450&amp;WIDTH=450&amp;","START_MAXIMIZED=FALSE&amp;VAR:CALENDAR=US&amp;VAR:SYMBOL=LO&amp;VAR:INDEX=0"}</definedName>
    <definedName name="_1313__FDSAUDITLINK__" hidden="1">{"fdsup://directions/FAT Viewer?action=UPDATE&amp;creator=factset&amp;DYN_ARGS=TRUE&amp;DOC_NAME=FAT:FQL_AUDITING_CLIENT_TEMPLATE.FAT&amp;display_string=Audit&amp;VAR:KEY=ZAHMXUXMNI&amp;VAR:QUERY=RkZfRElWX1lMRChBTk4sMi8wOS8wNiwyLzA5LzA2KQ==&amp;WINDOW=FIRST_POPUP&amp;HEIGHT=450&amp;WIDTH=450&amp;","START_MAXIMIZED=FALSE&amp;VAR:CALENDAR=US&amp;VAR:SYMBOL=LO&amp;VAR:INDEX=0"}</definedName>
    <definedName name="_1314">#REF!</definedName>
    <definedName name="_1314__FDSAUDITLINK__" localSheetId="0" hidden="1">{"fdsup://directions/FAT Viewer?action=UPDATE&amp;creator=factset&amp;DYN_ARGS=TRUE&amp;DOC_NAME=FAT:FQL_AUDITING_CLIENT_TEMPLATE.FAT&amp;display_string=Audit&amp;VAR:KEY=HAXGVYBCVQ&amp;VAR:QUERY=RkZfRElWX1lMRChBTk4sMi8wMi8wNiwyLzAyLzA2KQ==&amp;WINDOW=FIRST_POPUP&amp;HEIGHT=450&amp;WIDTH=450&amp;","START_MAXIMIZED=FALSE&amp;VAR:CALENDAR=US&amp;VAR:SYMBOL=LO&amp;VAR:INDEX=0"}</definedName>
    <definedName name="_1314__FDSAUDITLINK__" hidden="1">{"fdsup://directions/FAT Viewer?action=UPDATE&amp;creator=factset&amp;DYN_ARGS=TRUE&amp;DOC_NAME=FAT:FQL_AUDITING_CLIENT_TEMPLATE.FAT&amp;display_string=Audit&amp;VAR:KEY=HAXGVYBCVQ&amp;VAR:QUERY=RkZfRElWX1lMRChBTk4sMi8wMi8wNiwyLzAyLzA2KQ==&amp;WINDOW=FIRST_POPUP&amp;HEIGHT=450&amp;WIDTH=450&amp;","START_MAXIMIZED=FALSE&amp;VAR:CALENDAR=US&amp;VAR:SYMBOL=LO&amp;VAR:INDEX=0"}</definedName>
    <definedName name="_1315">#REF!</definedName>
    <definedName name="_1315__FDSAUDITLINK__" localSheetId="0" hidden="1">{"fdsup://directions/FAT Viewer?action=UPDATE&amp;creator=factset&amp;DYN_ARGS=TRUE&amp;DOC_NAME=FAT:FQL_AUDITING_CLIENT_TEMPLATE.FAT&amp;display_string=Audit&amp;VAR:KEY=BYVMFENORQ&amp;VAR:QUERY=RkZfRElWX1lMRChBTk4sMS8yNi8wNiwxLzI2LzA2KQ==&amp;WINDOW=FIRST_POPUP&amp;HEIGHT=450&amp;WIDTH=450&amp;","START_MAXIMIZED=FALSE&amp;VAR:CALENDAR=US&amp;VAR:SYMBOL=LO&amp;VAR:INDEX=0"}</definedName>
    <definedName name="_1315__FDSAUDITLINK__" hidden="1">{"fdsup://directions/FAT Viewer?action=UPDATE&amp;creator=factset&amp;DYN_ARGS=TRUE&amp;DOC_NAME=FAT:FQL_AUDITING_CLIENT_TEMPLATE.FAT&amp;display_string=Audit&amp;VAR:KEY=BYVMFENORQ&amp;VAR:QUERY=RkZfRElWX1lMRChBTk4sMS8yNi8wNiwxLzI2LzA2KQ==&amp;WINDOW=FIRST_POPUP&amp;HEIGHT=450&amp;WIDTH=450&amp;","START_MAXIMIZED=FALSE&amp;VAR:CALENDAR=US&amp;VAR:SYMBOL=LO&amp;VAR:INDEX=0"}</definedName>
    <definedName name="_1316">#REF!</definedName>
    <definedName name="_1316__FDSAUDITLINK__" localSheetId="0" hidden="1">{"fdsup://directions/FAT Viewer?action=UPDATE&amp;creator=factset&amp;DYN_ARGS=TRUE&amp;DOC_NAME=FAT:FQL_AUDITING_CLIENT_TEMPLATE.FAT&amp;display_string=Audit&amp;VAR:KEY=LQNIVMFENU&amp;VAR:QUERY=RkZfRElWX1lMRChBTk4sMS8xOS8wNiwxLzE5LzA2KQ==&amp;WINDOW=FIRST_POPUP&amp;HEIGHT=450&amp;WIDTH=450&amp;","START_MAXIMIZED=FALSE&amp;VAR:CALENDAR=US&amp;VAR:SYMBOL=LO&amp;VAR:INDEX=0"}</definedName>
    <definedName name="_1316__FDSAUDITLINK__" hidden="1">{"fdsup://directions/FAT Viewer?action=UPDATE&amp;creator=factset&amp;DYN_ARGS=TRUE&amp;DOC_NAME=FAT:FQL_AUDITING_CLIENT_TEMPLATE.FAT&amp;display_string=Audit&amp;VAR:KEY=LQNIVMFENU&amp;VAR:QUERY=RkZfRElWX1lMRChBTk4sMS8xOS8wNiwxLzE5LzA2KQ==&amp;WINDOW=FIRST_POPUP&amp;HEIGHT=450&amp;WIDTH=450&amp;","START_MAXIMIZED=FALSE&amp;VAR:CALENDAR=US&amp;VAR:SYMBOL=LO&amp;VAR:INDEX=0"}</definedName>
    <definedName name="_1317">#REF!</definedName>
    <definedName name="_1317__FDSAUDITLINK__" localSheetId="0" hidden="1">{"fdsup://directions/FAT Viewer?action=UPDATE&amp;creator=factset&amp;DYN_ARGS=TRUE&amp;DOC_NAME=FAT:FQL_AUDITING_CLIENT_TEMPLATE.FAT&amp;display_string=Audit&amp;VAR:KEY=XCLKDOLCBA&amp;VAR:QUERY=RkZfRElWX1lMRChBTk4sMS8xMi8wNiwxLzEyLzA2KQ==&amp;WINDOW=FIRST_POPUP&amp;HEIGHT=450&amp;WIDTH=450&amp;","START_MAXIMIZED=FALSE&amp;VAR:CALENDAR=US&amp;VAR:SYMBOL=LO&amp;VAR:INDEX=0"}</definedName>
    <definedName name="_1317__FDSAUDITLINK__" hidden="1">{"fdsup://directions/FAT Viewer?action=UPDATE&amp;creator=factset&amp;DYN_ARGS=TRUE&amp;DOC_NAME=FAT:FQL_AUDITING_CLIENT_TEMPLATE.FAT&amp;display_string=Audit&amp;VAR:KEY=XCLKDOLCBA&amp;VAR:QUERY=RkZfRElWX1lMRChBTk4sMS8xMi8wNiwxLzEyLzA2KQ==&amp;WINDOW=FIRST_POPUP&amp;HEIGHT=450&amp;WIDTH=450&amp;","START_MAXIMIZED=FALSE&amp;VAR:CALENDAR=US&amp;VAR:SYMBOL=LO&amp;VAR:INDEX=0"}</definedName>
    <definedName name="_1318">#REF!</definedName>
    <definedName name="_1318__FDSAUDITLINK__" localSheetId="0" hidden="1">{"fdsup://directions/FAT Viewer?action=UPDATE&amp;creator=factset&amp;DYN_ARGS=TRUE&amp;DOC_NAME=FAT:FQL_AUDITING_CLIENT_TEMPLATE.FAT&amp;display_string=Audit&amp;VAR:KEY=DIXAPGJGXS&amp;VAR:QUERY=RkZfRElWX1lMRChBTk4sMS8wNS8wNiwxLzA1LzA2KQ==&amp;WINDOW=FIRST_POPUP&amp;HEIGHT=450&amp;WIDTH=450&amp;","START_MAXIMIZED=FALSE&amp;VAR:CALENDAR=US&amp;VAR:SYMBOL=LO&amp;VAR:INDEX=0"}</definedName>
    <definedName name="_1318__FDSAUDITLINK__" hidden="1">{"fdsup://directions/FAT Viewer?action=UPDATE&amp;creator=factset&amp;DYN_ARGS=TRUE&amp;DOC_NAME=FAT:FQL_AUDITING_CLIENT_TEMPLATE.FAT&amp;display_string=Audit&amp;VAR:KEY=DIXAPGJGXS&amp;VAR:QUERY=RkZfRElWX1lMRChBTk4sMS8wNS8wNiwxLzA1LzA2KQ==&amp;WINDOW=FIRST_POPUP&amp;HEIGHT=450&amp;WIDTH=450&amp;","START_MAXIMIZED=FALSE&amp;VAR:CALENDAR=US&amp;VAR:SYMBOL=LO&amp;VAR:INDEX=0"}</definedName>
    <definedName name="_1319">#REF!</definedName>
    <definedName name="_1319__FDSAUDITLINK__" localSheetId="0" hidden="1">{"fdsup://directions/FAT Viewer?action=UPDATE&amp;creator=factset&amp;DYN_ARGS=TRUE&amp;DOC_NAME=FAT:FQL_AUDITING_CLIENT_TEMPLATE.FAT&amp;display_string=Audit&amp;VAR:KEY=FKTKXSHSJI&amp;VAR:QUERY=RkZfRElWX1lMRChBTk4sMTIvMjkvMDUsMTIvMjkvMDUp&amp;WINDOW=FIRST_POPUP&amp;HEIGHT=450&amp;WIDTH=450&amp;","START_MAXIMIZED=FALSE&amp;VAR:CALENDAR=US&amp;VAR:SYMBOL=LO&amp;VAR:INDEX=0"}</definedName>
    <definedName name="_1319__FDSAUDITLINK__" hidden="1">{"fdsup://directions/FAT Viewer?action=UPDATE&amp;creator=factset&amp;DYN_ARGS=TRUE&amp;DOC_NAME=FAT:FQL_AUDITING_CLIENT_TEMPLATE.FAT&amp;display_string=Audit&amp;VAR:KEY=FKTKXSHSJI&amp;VAR:QUERY=RkZfRElWX1lMRChBTk4sMTIvMjkvMDUsMTIvMjkvMDUp&amp;WINDOW=FIRST_POPUP&amp;HEIGHT=450&amp;WIDTH=450&amp;","START_MAXIMIZED=FALSE&amp;VAR:CALENDAR=US&amp;VAR:SYMBOL=LO&amp;VAR:INDEX=0"}</definedName>
    <definedName name="_131S">#REF!</definedName>
    <definedName name="_132">#REF!</definedName>
    <definedName name="_132__123Graph_ECONTRACT_BY_B_U">#REF!</definedName>
    <definedName name="_132__123Graph_XSUPPLIES_BY_B_U">#REF!</definedName>
    <definedName name="_132__FDSAUDITLINK__" localSheetId="0" hidden="1">{"fdsup://directions/FAT Viewer?action=UPDATE&amp;creator=factset&amp;DYN_ARGS=TRUE&amp;DOC_NAME=FAT:FQL_AUDITING_CLIENT_TEMPLATE.FAT&amp;display_string=Audit&amp;VAR:KEY=JEDAZETWPA&amp;VAR:QUERY=RkZfRElWX1lMRChBTk4sOS8yNS8wOCw5LzI1LzA4KQ==&amp;WINDOW=FIRST_POPUP&amp;HEIGHT=450&amp;WIDTH=450&amp;","START_MAXIMIZED=FALSE&amp;VAR:CALENDAR=US&amp;VAR:SYMBOL=RAI&amp;VAR:INDEX=0"}</definedName>
    <definedName name="_132__FDSAUDITLINK__" hidden="1">{"fdsup://directions/FAT Viewer?action=UPDATE&amp;creator=factset&amp;DYN_ARGS=TRUE&amp;DOC_NAME=FAT:FQL_AUDITING_CLIENT_TEMPLATE.FAT&amp;display_string=Audit&amp;VAR:KEY=JEDAZETWPA&amp;VAR:QUERY=RkZfRElWX1lMRChBTk4sOS8yNS8wOCw5LzI1LzA4KQ==&amp;WINDOW=FIRST_POPUP&amp;HEIGHT=450&amp;WIDTH=450&amp;","START_MAXIMIZED=FALSE&amp;VAR:CALENDAR=US&amp;VAR:SYMBOL=RAI&amp;VAR:INDEX=0"}</definedName>
    <definedName name="_1320">#REF!</definedName>
    <definedName name="_1320__FDSAUDITLINK__" localSheetId="0" hidden="1">{"fdsup://directions/FAT Viewer?action=UPDATE&amp;creator=factset&amp;DYN_ARGS=TRUE&amp;DOC_NAME=FAT:FQL_AUDITING_CLIENT_TEMPLATE.FAT&amp;display_string=Audit&amp;VAR:KEY=ZMHEXGJYTK&amp;VAR:QUERY=RkZfRElWX1lMRChBTk4sMTIvMjIvMDUsMTIvMjIvMDUp&amp;WINDOW=FIRST_POPUP&amp;HEIGHT=450&amp;WIDTH=450&amp;","START_MAXIMIZED=FALSE&amp;VAR:CALENDAR=US&amp;VAR:SYMBOL=LO&amp;VAR:INDEX=0"}</definedName>
    <definedName name="_1320__FDSAUDITLINK__" hidden="1">{"fdsup://directions/FAT Viewer?action=UPDATE&amp;creator=factset&amp;DYN_ARGS=TRUE&amp;DOC_NAME=FAT:FQL_AUDITING_CLIENT_TEMPLATE.FAT&amp;display_string=Audit&amp;VAR:KEY=ZMHEXGJYTK&amp;VAR:QUERY=RkZfRElWX1lMRChBTk4sMTIvMjIvMDUsMTIvMjIvMDUp&amp;WINDOW=FIRST_POPUP&amp;HEIGHT=450&amp;WIDTH=450&amp;","START_MAXIMIZED=FALSE&amp;VAR:CALENDAR=US&amp;VAR:SYMBOL=LO&amp;VAR:INDEX=0"}</definedName>
    <definedName name="_1321">#REF!</definedName>
    <definedName name="_1321__FDSAUDITLINK__" localSheetId="0" hidden="1">{"fdsup://directions/FAT Viewer?action=UPDATE&amp;creator=factset&amp;DYN_ARGS=TRUE&amp;DOC_NAME=FAT:FQL_AUDITING_CLIENT_TEMPLATE.FAT&amp;display_string=Audit&amp;VAR:KEY=NWRAJGBINU&amp;VAR:QUERY=RkZfRElWX1lMRChBTk4sMTIvMTUvMDUsMTIvMTUvMDUp&amp;WINDOW=FIRST_POPUP&amp;HEIGHT=450&amp;WIDTH=450&amp;","START_MAXIMIZED=FALSE&amp;VAR:CALENDAR=US&amp;VAR:SYMBOL=LO&amp;VAR:INDEX=0"}</definedName>
    <definedName name="_1321__FDSAUDITLINK__" hidden="1">{"fdsup://directions/FAT Viewer?action=UPDATE&amp;creator=factset&amp;DYN_ARGS=TRUE&amp;DOC_NAME=FAT:FQL_AUDITING_CLIENT_TEMPLATE.FAT&amp;display_string=Audit&amp;VAR:KEY=NWRAJGBINU&amp;VAR:QUERY=RkZfRElWX1lMRChBTk4sMTIvMTUvMDUsMTIvMTUvMDUp&amp;WINDOW=FIRST_POPUP&amp;HEIGHT=450&amp;WIDTH=450&amp;","START_MAXIMIZED=FALSE&amp;VAR:CALENDAR=US&amp;VAR:SYMBOL=LO&amp;VAR:INDEX=0"}</definedName>
    <definedName name="_1322">#REF!</definedName>
    <definedName name="_1322__FDSAUDITLINK__" localSheetId="0" hidden="1">{"fdsup://directions/FAT Viewer?action=UPDATE&amp;creator=factset&amp;DYN_ARGS=TRUE&amp;DOC_NAME=FAT:FQL_AUDITING_CLIENT_TEMPLATE.FAT&amp;display_string=Audit&amp;VAR:KEY=RQXGNIFARI&amp;VAR:QUERY=RkZfRElWX1lMRChBTk4sMTIvMDgvMDUsMTIvMDgvMDUp&amp;WINDOW=FIRST_POPUP&amp;HEIGHT=450&amp;WIDTH=450&amp;","START_MAXIMIZED=FALSE&amp;VAR:CALENDAR=US&amp;VAR:SYMBOL=LO&amp;VAR:INDEX=0"}</definedName>
    <definedName name="_1322__FDSAUDITLINK__" hidden="1">{"fdsup://directions/FAT Viewer?action=UPDATE&amp;creator=factset&amp;DYN_ARGS=TRUE&amp;DOC_NAME=FAT:FQL_AUDITING_CLIENT_TEMPLATE.FAT&amp;display_string=Audit&amp;VAR:KEY=RQXGNIFARI&amp;VAR:QUERY=RkZfRElWX1lMRChBTk4sMTIvMDgvMDUsMTIvMDgvMDUp&amp;WINDOW=FIRST_POPUP&amp;HEIGHT=450&amp;WIDTH=450&amp;","START_MAXIMIZED=FALSE&amp;VAR:CALENDAR=US&amp;VAR:SYMBOL=LO&amp;VAR:INDEX=0"}</definedName>
    <definedName name="_1323">#REF!</definedName>
    <definedName name="_1323__FDSAUDITLINK__" localSheetId="0" hidden="1">{"fdsup://directions/FAT Viewer?action=UPDATE&amp;creator=factset&amp;DYN_ARGS=TRUE&amp;DOC_NAME=FAT:FQL_AUDITING_CLIENT_TEMPLATE.FAT&amp;display_string=Audit&amp;VAR:KEY=HATMXWDOFI&amp;VAR:QUERY=RkZfRElWX1lMRChBTk4sMTIvMDEvMDUsMTIvMDEvMDUp&amp;WINDOW=FIRST_POPUP&amp;HEIGHT=450&amp;WIDTH=450&amp;","START_MAXIMIZED=FALSE&amp;VAR:CALENDAR=US&amp;VAR:SYMBOL=LO&amp;VAR:INDEX=0"}</definedName>
    <definedName name="_1323__FDSAUDITLINK__" hidden="1">{"fdsup://directions/FAT Viewer?action=UPDATE&amp;creator=factset&amp;DYN_ARGS=TRUE&amp;DOC_NAME=FAT:FQL_AUDITING_CLIENT_TEMPLATE.FAT&amp;display_string=Audit&amp;VAR:KEY=HATMXWDOFI&amp;VAR:QUERY=RkZfRElWX1lMRChBTk4sMTIvMDEvMDUsMTIvMDEvMDUp&amp;WINDOW=FIRST_POPUP&amp;HEIGHT=450&amp;WIDTH=450&amp;","START_MAXIMIZED=FALSE&amp;VAR:CALENDAR=US&amp;VAR:SYMBOL=LO&amp;VAR:INDEX=0"}</definedName>
    <definedName name="_1324">#REF!</definedName>
    <definedName name="_1324__FDSAUDITLINK__" localSheetId="0" hidden="1">{"fdsup://directions/FAT Viewer?action=UPDATE&amp;creator=factset&amp;DYN_ARGS=TRUE&amp;DOC_NAME=FAT:FQL_AUDITING_CLIENT_TEMPLATE.FAT&amp;display_string=Audit&amp;VAR:KEY=VKREVQPETK&amp;VAR:QUERY=RkZfRElWX1lMRChBTk4sMTEvMjMvMDUsMTEvMjMvMDUp&amp;WINDOW=FIRST_POPUP&amp;HEIGHT=450&amp;WIDTH=450&amp;","START_MAXIMIZED=FALSE&amp;VAR:CALENDAR=US&amp;VAR:SYMBOL=LO&amp;VAR:INDEX=0"}</definedName>
    <definedName name="_1324__FDSAUDITLINK__" hidden="1">{"fdsup://directions/FAT Viewer?action=UPDATE&amp;creator=factset&amp;DYN_ARGS=TRUE&amp;DOC_NAME=FAT:FQL_AUDITING_CLIENT_TEMPLATE.FAT&amp;display_string=Audit&amp;VAR:KEY=VKREVQPETK&amp;VAR:QUERY=RkZfRElWX1lMRChBTk4sMTEvMjMvMDUsMTEvMjMvMDUp&amp;WINDOW=FIRST_POPUP&amp;HEIGHT=450&amp;WIDTH=450&amp;","START_MAXIMIZED=FALSE&amp;VAR:CALENDAR=US&amp;VAR:SYMBOL=LO&amp;VAR:INDEX=0"}</definedName>
    <definedName name="_1325">#REF!</definedName>
    <definedName name="_1325__FDSAUDITLINK__" localSheetId="0" hidden="1">{"fdsup://directions/FAT Viewer?action=UPDATE&amp;creator=factset&amp;DYN_ARGS=TRUE&amp;DOC_NAME=FAT:FQL_AUDITING_CLIENT_TEMPLATE.FAT&amp;display_string=Audit&amp;VAR:KEY=BMFANGZIDW&amp;VAR:QUERY=RkZfRElWX1lMRChBTk4sMTEvMTcvMDUsMTEvMTcvMDUp&amp;WINDOW=FIRST_POPUP&amp;HEIGHT=450&amp;WIDTH=450&amp;","START_MAXIMIZED=FALSE&amp;VAR:CALENDAR=US&amp;VAR:SYMBOL=LO&amp;VAR:INDEX=0"}</definedName>
    <definedName name="_1325__FDSAUDITLINK__" hidden="1">{"fdsup://directions/FAT Viewer?action=UPDATE&amp;creator=factset&amp;DYN_ARGS=TRUE&amp;DOC_NAME=FAT:FQL_AUDITING_CLIENT_TEMPLATE.FAT&amp;display_string=Audit&amp;VAR:KEY=BMFANGZIDW&amp;VAR:QUERY=RkZfRElWX1lMRChBTk4sMTEvMTcvMDUsMTEvMTcvMDUp&amp;WINDOW=FIRST_POPUP&amp;HEIGHT=450&amp;WIDTH=450&amp;","START_MAXIMIZED=FALSE&amp;VAR:CALENDAR=US&amp;VAR:SYMBOL=LO&amp;VAR:INDEX=0"}</definedName>
    <definedName name="_1326">#REF!</definedName>
    <definedName name="_1326__FDSAUDITLINK__" localSheetId="0" hidden="1">{"fdsup://directions/FAT Viewer?action=UPDATE&amp;creator=factset&amp;DYN_ARGS=TRUE&amp;DOC_NAME=FAT:FQL_AUDITING_CLIENT_TEMPLATE.FAT&amp;display_string=Audit&amp;VAR:KEY=PMLWVMHSFY&amp;VAR:QUERY=RkZfRElWX1lMRChBTk4sMTEvMTAvMDUsMTEvMTAvMDUp&amp;WINDOW=FIRST_POPUP&amp;HEIGHT=450&amp;WIDTH=450&amp;","START_MAXIMIZED=FALSE&amp;VAR:CALENDAR=US&amp;VAR:SYMBOL=LO&amp;VAR:INDEX=0"}</definedName>
    <definedName name="_1326__FDSAUDITLINK__" hidden="1">{"fdsup://directions/FAT Viewer?action=UPDATE&amp;creator=factset&amp;DYN_ARGS=TRUE&amp;DOC_NAME=FAT:FQL_AUDITING_CLIENT_TEMPLATE.FAT&amp;display_string=Audit&amp;VAR:KEY=PMLWVMHSFY&amp;VAR:QUERY=RkZfRElWX1lMRChBTk4sMTEvMTAvMDUsMTEvMTAvMDUp&amp;WINDOW=FIRST_POPUP&amp;HEIGHT=450&amp;WIDTH=450&amp;","START_MAXIMIZED=FALSE&amp;VAR:CALENDAR=US&amp;VAR:SYMBOL=LO&amp;VAR:INDEX=0"}</definedName>
    <definedName name="_1327">#REF!</definedName>
    <definedName name="_1327__FDSAUDITLINK__" localSheetId="0" hidden="1">{"fdsup://directions/FAT Viewer?action=UPDATE&amp;creator=factset&amp;DYN_ARGS=TRUE&amp;DOC_NAME=FAT:FQL_AUDITING_CLIENT_TEMPLATE.FAT&amp;display_string=Audit&amp;VAR:KEY=VMVYVIXCHK&amp;VAR:QUERY=RkZfRElWX1lMRChBTk4sMTEvMDMvMDUsMTEvMDMvMDUp&amp;WINDOW=FIRST_POPUP&amp;HEIGHT=450&amp;WIDTH=450&amp;","START_MAXIMIZED=FALSE&amp;VAR:CALENDAR=US&amp;VAR:SYMBOL=LO&amp;VAR:INDEX=0"}</definedName>
    <definedName name="_1327__FDSAUDITLINK__" hidden="1">{"fdsup://directions/FAT Viewer?action=UPDATE&amp;creator=factset&amp;DYN_ARGS=TRUE&amp;DOC_NAME=FAT:FQL_AUDITING_CLIENT_TEMPLATE.FAT&amp;display_string=Audit&amp;VAR:KEY=VMVYVIXCHK&amp;VAR:QUERY=RkZfRElWX1lMRChBTk4sMTEvMDMvMDUsMTEvMDMvMDUp&amp;WINDOW=FIRST_POPUP&amp;HEIGHT=450&amp;WIDTH=450&amp;","START_MAXIMIZED=FALSE&amp;VAR:CALENDAR=US&amp;VAR:SYMBOL=LO&amp;VAR:INDEX=0"}</definedName>
    <definedName name="_1328__FDSAUDITLINK__" localSheetId="0" hidden="1">{"fdsup://directions/FAT Viewer?action=UPDATE&amp;creator=factset&amp;DYN_ARGS=TRUE&amp;DOC_NAME=FAT:FQL_AUDITING_CLIENT_TEMPLATE.FAT&amp;display_string=Audit&amp;VAR:KEY=HOPCVWRATM&amp;VAR:QUERY=RkZfRElWX1lMRChBTk4sMTAvMjcvMDUsMTAvMjcvMDUp&amp;WINDOW=FIRST_POPUP&amp;HEIGHT=450&amp;WIDTH=450&amp;","START_MAXIMIZED=FALSE&amp;VAR:CALENDAR=US&amp;VAR:SYMBOL=LO&amp;VAR:INDEX=0"}</definedName>
    <definedName name="_1328__FDSAUDITLINK__" hidden="1">{"fdsup://directions/FAT Viewer?action=UPDATE&amp;creator=factset&amp;DYN_ARGS=TRUE&amp;DOC_NAME=FAT:FQL_AUDITING_CLIENT_TEMPLATE.FAT&amp;display_string=Audit&amp;VAR:KEY=HOPCVWRATM&amp;VAR:QUERY=RkZfRElWX1lMRChBTk4sMTAvMjcvMDUsMTAvMjcvMDUp&amp;WINDOW=FIRST_POPUP&amp;HEIGHT=450&amp;WIDTH=450&amp;","START_MAXIMIZED=FALSE&amp;VAR:CALENDAR=US&amp;VAR:SYMBOL=LO&amp;VAR:INDEX=0"}</definedName>
    <definedName name="_1329">#REF!</definedName>
    <definedName name="_1329__FDSAUDITLINK__" localSheetId="0" hidden="1">{"fdsup://directions/FAT Viewer?action=UPDATE&amp;creator=factset&amp;DYN_ARGS=TRUE&amp;DOC_NAME=FAT:FQL_AUDITING_CLIENT_TEMPLATE.FAT&amp;display_string=Audit&amp;VAR:KEY=PSZCXWDMBS&amp;VAR:QUERY=RkZfRElWX1lMRChBTk4sMTAvMjAvMDUsMTAvMjAvMDUp&amp;WINDOW=FIRST_POPUP&amp;HEIGHT=450&amp;WIDTH=450&amp;","START_MAXIMIZED=FALSE&amp;VAR:CALENDAR=US&amp;VAR:SYMBOL=LO&amp;VAR:INDEX=0"}</definedName>
    <definedName name="_1329__FDSAUDITLINK__" hidden="1">{"fdsup://directions/FAT Viewer?action=UPDATE&amp;creator=factset&amp;DYN_ARGS=TRUE&amp;DOC_NAME=FAT:FQL_AUDITING_CLIENT_TEMPLATE.FAT&amp;display_string=Audit&amp;VAR:KEY=PSZCXWDMBS&amp;VAR:QUERY=RkZfRElWX1lMRChBTk4sMTAvMjAvMDUsMTAvMjAvMDUp&amp;WINDOW=FIRST_POPUP&amp;HEIGHT=450&amp;WIDTH=450&amp;","START_MAXIMIZED=FALSE&amp;VAR:CALENDAR=US&amp;VAR:SYMBOL=LO&amp;VAR:INDEX=0"}</definedName>
    <definedName name="_133__123Graph_ECONTRACT_BY_B_U">#REF!</definedName>
    <definedName name="_133__FDSAUDITLINK__" localSheetId="0" hidden="1">{"fdsup://directions/FAT Viewer?action=UPDATE&amp;creator=factset&amp;DYN_ARGS=TRUE&amp;DOC_NAME=FAT:FQL_AUDITING_CLIENT_TEMPLATE.FAT&amp;display_string=Audit&amp;VAR:KEY=DSFEBAVOXO&amp;VAR:QUERY=RkZfRElWX1lMRChBTk4sOS8xOC8wOCw5LzE4LzA4KQ==&amp;WINDOW=FIRST_POPUP&amp;HEIGHT=450&amp;WIDTH=450&amp;","START_MAXIMIZED=FALSE&amp;VAR:CALENDAR=US&amp;VAR:SYMBOL=RAI&amp;VAR:INDEX=0"}</definedName>
    <definedName name="_133__FDSAUDITLINK__" hidden="1">{"fdsup://directions/FAT Viewer?action=UPDATE&amp;creator=factset&amp;DYN_ARGS=TRUE&amp;DOC_NAME=FAT:FQL_AUDITING_CLIENT_TEMPLATE.FAT&amp;display_string=Audit&amp;VAR:KEY=DSFEBAVOXO&amp;VAR:QUERY=RkZfRElWX1lMRChBTk4sOS8xOC8wOCw5LzE4LzA4KQ==&amp;WINDOW=FIRST_POPUP&amp;HEIGHT=450&amp;WIDTH=450&amp;","START_MAXIMIZED=FALSE&amp;VAR:CALENDAR=US&amp;VAR:SYMBOL=RAI&amp;VAR:INDEX=0"}</definedName>
    <definedName name="_1330__FDSAUDITLINK__" localSheetId="0" hidden="1">{"fdsup://directions/FAT Viewer?action=UPDATE&amp;creator=factset&amp;DYN_ARGS=TRUE&amp;DOC_NAME=FAT:FQL_AUDITING_CLIENT_TEMPLATE.FAT&amp;display_string=Audit&amp;VAR:KEY=ROXSPUXAJY&amp;VAR:QUERY=RkZfRElWX1lMRChBTk4sMTAvMTMvMDUsMTAvMTMvMDUp&amp;WINDOW=FIRST_POPUP&amp;HEIGHT=450&amp;WIDTH=450&amp;","START_MAXIMIZED=FALSE&amp;VAR:CALENDAR=US&amp;VAR:SYMBOL=LO&amp;VAR:INDEX=0"}</definedName>
    <definedName name="_1330__FDSAUDITLINK__" hidden="1">{"fdsup://directions/FAT Viewer?action=UPDATE&amp;creator=factset&amp;DYN_ARGS=TRUE&amp;DOC_NAME=FAT:FQL_AUDITING_CLIENT_TEMPLATE.FAT&amp;display_string=Audit&amp;VAR:KEY=ROXSPUXAJY&amp;VAR:QUERY=RkZfRElWX1lMRChBTk4sMTAvMTMvMDUsMTAvMTMvMDUp&amp;WINDOW=FIRST_POPUP&amp;HEIGHT=450&amp;WIDTH=450&amp;","START_MAXIMIZED=FALSE&amp;VAR:CALENDAR=US&amp;VAR:SYMBOL=LO&amp;VAR:INDEX=0"}</definedName>
    <definedName name="_1331__FDSAUDITLINK__" localSheetId="0" hidden="1">{"fdsup://directions/FAT Viewer?action=UPDATE&amp;creator=factset&amp;DYN_ARGS=TRUE&amp;DOC_NAME=FAT:FQL_AUDITING_CLIENT_TEMPLATE.FAT&amp;display_string=Audit&amp;VAR:KEY=DMDSHSPAFK&amp;VAR:QUERY=RkZfRElWX1lMRChBTk4sMTAvMDYvMDUsMTAvMDYvMDUp&amp;WINDOW=FIRST_POPUP&amp;HEIGHT=450&amp;WIDTH=450&amp;","START_MAXIMIZED=FALSE&amp;VAR:CALENDAR=US&amp;VAR:SYMBOL=LO&amp;VAR:INDEX=0"}</definedName>
    <definedName name="_1331__FDSAUDITLINK__" hidden="1">{"fdsup://directions/FAT Viewer?action=UPDATE&amp;creator=factset&amp;DYN_ARGS=TRUE&amp;DOC_NAME=FAT:FQL_AUDITING_CLIENT_TEMPLATE.FAT&amp;display_string=Audit&amp;VAR:KEY=DMDSHSPAFK&amp;VAR:QUERY=RkZfRElWX1lMRChBTk4sMTAvMDYvMDUsMTAvMDYvMDUp&amp;WINDOW=FIRST_POPUP&amp;HEIGHT=450&amp;WIDTH=450&amp;","START_MAXIMIZED=FALSE&amp;VAR:CALENDAR=US&amp;VAR:SYMBOL=LO&amp;VAR:INDEX=0"}</definedName>
    <definedName name="_1332__FDSAUDITLINK__" localSheetId="0" hidden="1">{"fdsup://directions/FAT Viewer?action=UPDATE&amp;creator=factset&amp;DYN_ARGS=TRUE&amp;DOC_NAME=FAT:FQL_AUDITING_CLIENT_TEMPLATE.FAT&amp;display_string=Audit&amp;VAR:KEY=FMVQRENUXI&amp;VAR:QUERY=RkZfRElWX1lMRChBTk4sOS8yOS8wNSw5LzI5LzA1KQ==&amp;WINDOW=FIRST_POPUP&amp;HEIGHT=450&amp;WIDTH=450&amp;","START_MAXIMIZED=FALSE&amp;VAR:CALENDAR=US&amp;VAR:SYMBOL=LO&amp;VAR:INDEX=0"}</definedName>
    <definedName name="_1332__FDSAUDITLINK__" hidden="1">{"fdsup://directions/FAT Viewer?action=UPDATE&amp;creator=factset&amp;DYN_ARGS=TRUE&amp;DOC_NAME=FAT:FQL_AUDITING_CLIENT_TEMPLATE.FAT&amp;display_string=Audit&amp;VAR:KEY=FMVQRENUXI&amp;VAR:QUERY=RkZfRElWX1lMRChBTk4sOS8yOS8wNSw5LzI5LzA1KQ==&amp;WINDOW=FIRST_POPUP&amp;HEIGHT=450&amp;WIDTH=450&amp;","START_MAXIMIZED=FALSE&amp;VAR:CALENDAR=US&amp;VAR:SYMBOL=LO&amp;VAR:INDEX=0"}</definedName>
    <definedName name="_1333__FDSAUDITLINK__" localSheetId="0" hidden="1">{"fdsup://directions/FAT Viewer?action=UPDATE&amp;creator=factset&amp;DYN_ARGS=TRUE&amp;DOC_NAME=FAT:FQL_AUDITING_CLIENT_TEMPLATE.FAT&amp;display_string=Audit&amp;VAR:KEY=PGROBCDSBA&amp;VAR:QUERY=RkZfRElWX1lMRChBTk4sOS8yMi8wNSw5LzIyLzA1KQ==&amp;WINDOW=FIRST_POPUP&amp;HEIGHT=450&amp;WIDTH=450&amp;","START_MAXIMIZED=FALSE&amp;VAR:CALENDAR=US&amp;VAR:SYMBOL=LO&amp;VAR:INDEX=0"}</definedName>
    <definedName name="_1333__FDSAUDITLINK__" hidden="1">{"fdsup://directions/FAT Viewer?action=UPDATE&amp;creator=factset&amp;DYN_ARGS=TRUE&amp;DOC_NAME=FAT:FQL_AUDITING_CLIENT_TEMPLATE.FAT&amp;display_string=Audit&amp;VAR:KEY=PGROBCDSBA&amp;VAR:QUERY=RkZfRElWX1lMRChBTk4sOS8yMi8wNSw5LzIyLzA1KQ==&amp;WINDOW=FIRST_POPUP&amp;HEIGHT=450&amp;WIDTH=450&amp;","START_MAXIMIZED=FALSE&amp;VAR:CALENDAR=US&amp;VAR:SYMBOL=LO&amp;VAR:INDEX=0"}</definedName>
    <definedName name="_1334">#REF!</definedName>
    <definedName name="_1334__FDSAUDITLINK__" localSheetId="0" hidden="1">{"fdsup://directions/FAT Viewer?action=UPDATE&amp;creator=factset&amp;DYN_ARGS=TRUE&amp;DOC_NAME=FAT:FQL_AUDITING_CLIENT_TEMPLATE.FAT&amp;display_string=Audit&amp;VAR:KEY=VQFWTEXCFI&amp;VAR:QUERY=RkZfRElWX1lMRChBTk4sOS8xNS8wNSw5LzE1LzA1KQ==&amp;WINDOW=FIRST_POPUP&amp;HEIGHT=450&amp;WIDTH=450&amp;","START_MAXIMIZED=FALSE&amp;VAR:CALENDAR=US&amp;VAR:SYMBOL=LO&amp;VAR:INDEX=0"}</definedName>
    <definedName name="_1334__FDSAUDITLINK__" hidden="1">{"fdsup://directions/FAT Viewer?action=UPDATE&amp;creator=factset&amp;DYN_ARGS=TRUE&amp;DOC_NAME=FAT:FQL_AUDITING_CLIENT_TEMPLATE.FAT&amp;display_string=Audit&amp;VAR:KEY=VQFWTEXCFI&amp;VAR:QUERY=RkZfRElWX1lMRChBTk4sOS8xNS8wNSw5LzE1LzA1KQ==&amp;WINDOW=FIRST_POPUP&amp;HEIGHT=450&amp;WIDTH=450&amp;","START_MAXIMIZED=FALSE&amp;VAR:CALENDAR=US&amp;VAR:SYMBOL=LO&amp;VAR:INDEX=0"}</definedName>
    <definedName name="_1335__FDSAUDITLINK__" localSheetId="0" hidden="1">{"fdsup://directions/FAT Viewer?action=UPDATE&amp;creator=factset&amp;DYN_ARGS=TRUE&amp;DOC_NAME=FAT:FQL_AUDITING_CLIENT_TEMPLATE.FAT&amp;display_string=Audit&amp;VAR:KEY=DSFUHUPIFS&amp;VAR:QUERY=RkZfRElWX1lMRChBTk4sOS8wOC8wNSw5LzA4LzA1KQ==&amp;WINDOW=FIRST_POPUP&amp;HEIGHT=450&amp;WIDTH=450&amp;","START_MAXIMIZED=FALSE&amp;VAR:CALENDAR=US&amp;VAR:SYMBOL=LO&amp;VAR:INDEX=0"}</definedName>
    <definedName name="_1335__FDSAUDITLINK__" hidden="1">{"fdsup://directions/FAT Viewer?action=UPDATE&amp;creator=factset&amp;DYN_ARGS=TRUE&amp;DOC_NAME=FAT:FQL_AUDITING_CLIENT_TEMPLATE.FAT&amp;display_string=Audit&amp;VAR:KEY=DSFUHUPIFS&amp;VAR:QUERY=RkZfRElWX1lMRChBTk4sOS8wOC8wNSw5LzA4LzA1KQ==&amp;WINDOW=FIRST_POPUP&amp;HEIGHT=450&amp;WIDTH=450&amp;","START_MAXIMIZED=FALSE&amp;VAR:CALENDAR=US&amp;VAR:SYMBOL=LO&amp;VAR:INDEX=0"}</definedName>
    <definedName name="_1336__FDSAUDITLINK__" localSheetId="0" hidden="1">{"fdsup://directions/FAT Viewer?action=UPDATE&amp;creator=factset&amp;DYN_ARGS=TRUE&amp;DOC_NAME=FAT:FQL_AUDITING_CLIENT_TEMPLATE.FAT&amp;display_string=Audit&amp;VAR:KEY=TCZUVIRGJK&amp;VAR:QUERY=RkZfRElWX1lMRChBTk4sOS8wMS8wNSw5LzAxLzA1KQ==&amp;WINDOW=FIRST_POPUP&amp;HEIGHT=450&amp;WIDTH=450&amp;","START_MAXIMIZED=FALSE&amp;VAR:CALENDAR=US&amp;VAR:SYMBOL=LO&amp;VAR:INDEX=0"}</definedName>
    <definedName name="_1336__FDSAUDITLINK__" hidden="1">{"fdsup://directions/FAT Viewer?action=UPDATE&amp;creator=factset&amp;DYN_ARGS=TRUE&amp;DOC_NAME=FAT:FQL_AUDITING_CLIENT_TEMPLATE.FAT&amp;display_string=Audit&amp;VAR:KEY=TCZUVIRGJK&amp;VAR:QUERY=RkZfRElWX1lMRChBTk4sOS8wMS8wNSw5LzAxLzA1KQ==&amp;WINDOW=FIRST_POPUP&amp;HEIGHT=450&amp;WIDTH=450&amp;","START_MAXIMIZED=FALSE&amp;VAR:CALENDAR=US&amp;VAR:SYMBOL=LO&amp;VAR:INDEX=0"}</definedName>
    <definedName name="_1337__FDSAUDITLINK__" localSheetId="0" hidden="1">{"fdsup://directions/FAT Viewer?action=UPDATE&amp;creator=factset&amp;DYN_ARGS=TRUE&amp;DOC_NAME=FAT:FQL_AUDITING_CLIENT_TEMPLATE.FAT&amp;display_string=Audit&amp;VAR:KEY=FKFGBOXIPE&amp;VAR:QUERY=RkZfRElWX1lMRChBTk4sOC8yNS8wNSw4LzI1LzA1KQ==&amp;WINDOW=FIRST_POPUP&amp;HEIGHT=450&amp;WIDTH=450&amp;","START_MAXIMIZED=FALSE&amp;VAR:CALENDAR=US&amp;VAR:SYMBOL=LO&amp;VAR:INDEX=0"}</definedName>
    <definedName name="_1337__FDSAUDITLINK__" hidden="1">{"fdsup://directions/FAT Viewer?action=UPDATE&amp;creator=factset&amp;DYN_ARGS=TRUE&amp;DOC_NAME=FAT:FQL_AUDITING_CLIENT_TEMPLATE.FAT&amp;display_string=Audit&amp;VAR:KEY=FKFGBOXIPE&amp;VAR:QUERY=RkZfRElWX1lMRChBTk4sOC8yNS8wNSw4LzI1LzA1KQ==&amp;WINDOW=FIRST_POPUP&amp;HEIGHT=450&amp;WIDTH=450&amp;","START_MAXIMIZED=FALSE&amp;VAR:CALENDAR=US&amp;VAR:SYMBOL=LO&amp;VAR:INDEX=0"}</definedName>
    <definedName name="_1338__FDSAUDITLINK__" localSheetId="0" hidden="1">{"fdsup://directions/FAT Viewer?action=UPDATE&amp;creator=factset&amp;DYN_ARGS=TRUE&amp;DOC_NAME=FAT:FQL_AUDITING_CLIENT_TEMPLATE.FAT&amp;display_string=Audit&amp;VAR:KEY=HELGLAFYRM&amp;VAR:QUERY=RkZfRElWX1lMRChBTk4sOC8xOC8wNSw4LzE4LzA1KQ==&amp;WINDOW=FIRST_POPUP&amp;HEIGHT=450&amp;WIDTH=450&amp;","START_MAXIMIZED=FALSE&amp;VAR:CALENDAR=US&amp;VAR:SYMBOL=LO&amp;VAR:INDEX=0"}</definedName>
    <definedName name="_1338__FDSAUDITLINK__" hidden="1">{"fdsup://directions/FAT Viewer?action=UPDATE&amp;creator=factset&amp;DYN_ARGS=TRUE&amp;DOC_NAME=FAT:FQL_AUDITING_CLIENT_TEMPLATE.FAT&amp;display_string=Audit&amp;VAR:KEY=HELGLAFYRM&amp;VAR:QUERY=RkZfRElWX1lMRChBTk4sOC8xOC8wNSw4LzE4LzA1KQ==&amp;WINDOW=FIRST_POPUP&amp;HEIGHT=450&amp;WIDTH=450&amp;","START_MAXIMIZED=FALSE&amp;VAR:CALENDAR=US&amp;VAR:SYMBOL=LO&amp;VAR:INDEX=0"}</definedName>
    <definedName name="_1339">#REF!</definedName>
    <definedName name="_1339__FDSAUDITLINK__" localSheetId="0" hidden="1">{"fdsup://directions/FAT Viewer?action=UPDATE&amp;creator=factset&amp;DYN_ARGS=TRUE&amp;DOC_NAME=FAT:FQL_AUDITING_CLIENT_TEMPLATE.FAT&amp;display_string=Audit&amp;VAR:KEY=XWNCLQPGDQ&amp;VAR:QUERY=RkZfRElWX1lMRChBTk4sOC8xMS8wNSw4LzExLzA1KQ==&amp;WINDOW=FIRST_POPUP&amp;HEIGHT=450&amp;WIDTH=450&amp;","START_MAXIMIZED=FALSE&amp;VAR:CALENDAR=US&amp;VAR:SYMBOL=LO&amp;VAR:INDEX=0"}</definedName>
    <definedName name="_1339__FDSAUDITLINK__" hidden="1">{"fdsup://directions/FAT Viewer?action=UPDATE&amp;creator=factset&amp;DYN_ARGS=TRUE&amp;DOC_NAME=FAT:FQL_AUDITING_CLIENT_TEMPLATE.FAT&amp;display_string=Audit&amp;VAR:KEY=XWNCLQPGDQ&amp;VAR:QUERY=RkZfRElWX1lMRChBTk4sOC8xMS8wNSw4LzExLzA1KQ==&amp;WINDOW=FIRST_POPUP&amp;HEIGHT=450&amp;WIDTH=450&amp;","START_MAXIMIZED=FALSE&amp;VAR:CALENDAR=US&amp;VAR:SYMBOL=LO&amp;VAR:INDEX=0"}</definedName>
    <definedName name="_134">#REF!</definedName>
    <definedName name="_134__FDSAUDITLINK__" localSheetId="0" hidden="1">{"fdsup://directions/FAT Viewer?action=UPDATE&amp;creator=factset&amp;DYN_ARGS=TRUE&amp;DOC_NAME=FAT:FQL_AUDITING_CLIENT_TEMPLATE.FAT&amp;display_string=Audit&amp;VAR:KEY=FSFINMFKLU&amp;VAR:QUERY=RkZfRElWX1lMRChBTk4sOS8xMS8wOCw5LzExLzA4KQ==&amp;WINDOW=FIRST_POPUP&amp;HEIGHT=450&amp;WIDTH=450&amp;","START_MAXIMIZED=FALSE&amp;VAR:CALENDAR=US&amp;VAR:SYMBOL=RAI&amp;VAR:INDEX=0"}</definedName>
    <definedName name="_134__FDSAUDITLINK__" hidden="1">{"fdsup://directions/FAT Viewer?action=UPDATE&amp;creator=factset&amp;DYN_ARGS=TRUE&amp;DOC_NAME=FAT:FQL_AUDITING_CLIENT_TEMPLATE.FAT&amp;display_string=Audit&amp;VAR:KEY=FSFINMFKLU&amp;VAR:QUERY=RkZfRElWX1lMRChBTk4sOS8xMS8wOCw5LzExLzA4KQ==&amp;WINDOW=FIRST_POPUP&amp;HEIGHT=450&amp;WIDTH=450&amp;","START_MAXIMIZED=FALSE&amp;VAR:CALENDAR=US&amp;VAR:SYMBOL=RAI&amp;VAR:INDEX=0"}</definedName>
    <definedName name="_1340__FDSAUDITLINK__" localSheetId="0" hidden="1">{"fdsup://directions/FAT Viewer?action=UPDATE&amp;creator=factset&amp;DYN_ARGS=TRUE&amp;DOC_NAME=FAT:FQL_AUDITING_CLIENT_TEMPLATE.FAT&amp;display_string=Audit&amp;VAR:KEY=DELENOHURU&amp;VAR:QUERY=RkZfRElWX1lMRChBTk4sOC8wNC8wNSw4LzA0LzA1KQ==&amp;WINDOW=FIRST_POPUP&amp;HEIGHT=450&amp;WIDTH=450&amp;","START_MAXIMIZED=FALSE&amp;VAR:CALENDAR=US&amp;VAR:SYMBOL=LO&amp;VAR:INDEX=0"}</definedName>
    <definedName name="_1340__FDSAUDITLINK__" hidden="1">{"fdsup://directions/FAT Viewer?action=UPDATE&amp;creator=factset&amp;DYN_ARGS=TRUE&amp;DOC_NAME=FAT:FQL_AUDITING_CLIENT_TEMPLATE.FAT&amp;display_string=Audit&amp;VAR:KEY=DELENOHURU&amp;VAR:QUERY=RkZfRElWX1lMRChBTk4sOC8wNC8wNSw4LzA0LzA1KQ==&amp;WINDOW=FIRST_POPUP&amp;HEIGHT=450&amp;WIDTH=450&amp;","START_MAXIMIZED=FALSE&amp;VAR:CALENDAR=US&amp;VAR:SYMBOL=LO&amp;VAR:INDEX=0"}</definedName>
    <definedName name="_1341__FDSAUDITLINK__" localSheetId="0" hidden="1">{"fdsup://directions/FAT Viewer?action=UPDATE&amp;creator=factset&amp;DYN_ARGS=TRUE&amp;DOC_NAME=FAT:FQL_AUDITING_CLIENT_TEMPLATE.FAT&amp;display_string=Audit&amp;VAR:KEY=XAFCJCLSBK&amp;VAR:QUERY=RkZfRElWX1lMRChBTk4sNy8yOC8wNSw3LzI4LzA1KQ==&amp;WINDOW=FIRST_POPUP&amp;HEIGHT=450&amp;WIDTH=450&amp;","START_MAXIMIZED=FALSE&amp;VAR:CALENDAR=US&amp;VAR:SYMBOL=LO&amp;VAR:INDEX=0"}</definedName>
    <definedName name="_1341__FDSAUDITLINK__" hidden="1">{"fdsup://directions/FAT Viewer?action=UPDATE&amp;creator=factset&amp;DYN_ARGS=TRUE&amp;DOC_NAME=FAT:FQL_AUDITING_CLIENT_TEMPLATE.FAT&amp;display_string=Audit&amp;VAR:KEY=XAFCJCLSBK&amp;VAR:QUERY=RkZfRElWX1lMRChBTk4sNy8yOC8wNSw3LzI4LzA1KQ==&amp;WINDOW=FIRST_POPUP&amp;HEIGHT=450&amp;WIDTH=450&amp;","START_MAXIMIZED=FALSE&amp;VAR:CALENDAR=US&amp;VAR:SYMBOL=LO&amp;VAR:INDEX=0"}</definedName>
    <definedName name="_1342__FDSAUDITLINK__" localSheetId="0" hidden="1">{"fdsup://directions/FAT Viewer?action=UPDATE&amp;creator=factset&amp;DYN_ARGS=TRUE&amp;DOC_NAME=FAT:FQL_AUDITING_CLIENT_TEMPLATE.FAT&amp;display_string=Audit&amp;VAR:KEY=RWPOFMRINM&amp;VAR:QUERY=RkZfRElWX1lMRChBTk4sNy8yMS8wNSw3LzIxLzA1KQ==&amp;WINDOW=FIRST_POPUP&amp;HEIGHT=450&amp;WIDTH=450&amp;","START_MAXIMIZED=FALSE&amp;VAR:CALENDAR=US&amp;VAR:SYMBOL=LO&amp;VAR:INDEX=0"}</definedName>
    <definedName name="_1342__FDSAUDITLINK__" hidden="1">{"fdsup://directions/FAT Viewer?action=UPDATE&amp;creator=factset&amp;DYN_ARGS=TRUE&amp;DOC_NAME=FAT:FQL_AUDITING_CLIENT_TEMPLATE.FAT&amp;display_string=Audit&amp;VAR:KEY=RWPOFMRINM&amp;VAR:QUERY=RkZfRElWX1lMRChBTk4sNy8yMS8wNSw3LzIxLzA1KQ==&amp;WINDOW=FIRST_POPUP&amp;HEIGHT=450&amp;WIDTH=450&amp;","START_MAXIMIZED=FALSE&amp;VAR:CALENDAR=US&amp;VAR:SYMBOL=LO&amp;VAR:INDEX=0"}</definedName>
    <definedName name="_1343__FDSAUDITLINK__" localSheetId="0" hidden="1">{"fdsup://directions/FAT Viewer?action=UPDATE&amp;creator=factset&amp;DYN_ARGS=TRUE&amp;DOC_NAME=FAT:FQL_AUDITING_CLIENT_TEMPLATE.FAT&amp;display_string=Audit&amp;VAR:KEY=ZYNAFCNOXE&amp;VAR:QUERY=RkZfRElWX1lMRChBTk4sNy8xNC8wNSw3LzE0LzA1KQ==&amp;WINDOW=FIRST_POPUP&amp;HEIGHT=450&amp;WIDTH=450&amp;","START_MAXIMIZED=FALSE&amp;VAR:CALENDAR=US&amp;VAR:SYMBOL=LO&amp;VAR:INDEX=0"}</definedName>
    <definedName name="_1343__FDSAUDITLINK__" hidden="1">{"fdsup://directions/FAT Viewer?action=UPDATE&amp;creator=factset&amp;DYN_ARGS=TRUE&amp;DOC_NAME=FAT:FQL_AUDITING_CLIENT_TEMPLATE.FAT&amp;display_string=Audit&amp;VAR:KEY=ZYNAFCNOXE&amp;VAR:QUERY=RkZfRElWX1lMRChBTk4sNy8xNC8wNSw3LzE0LzA1KQ==&amp;WINDOW=FIRST_POPUP&amp;HEIGHT=450&amp;WIDTH=450&amp;","START_MAXIMIZED=FALSE&amp;VAR:CALENDAR=US&amp;VAR:SYMBOL=LO&amp;VAR:INDEX=0"}</definedName>
    <definedName name="_1344__FDSAUDITLINK__" localSheetId="0" hidden="1">{"fdsup://directions/FAT Viewer?action=UPDATE&amp;creator=factset&amp;DYN_ARGS=TRUE&amp;DOC_NAME=FAT:FQL_AUDITING_CLIENT_TEMPLATE.FAT&amp;display_string=Audit&amp;VAR:KEY=JYPAHYNKJK&amp;VAR:QUERY=RkZfRElWX1lMRChBTk4sNy8wNy8wNSw3LzA3LzA1KQ==&amp;WINDOW=FIRST_POPUP&amp;HEIGHT=450&amp;WIDTH=450&amp;","START_MAXIMIZED=FALSE&amp;VAR:CALENDAR=US&amp;VAR:SYMBOL=LO&amp;VAR:INDEX=0"}</definedName>
    <definedName name="_1344__FDSAUDITLINK__" hidden="1">{"fdsup://directions/FAT Viewer?action=UPDATE&amp;creator=factset&amp;DYN_ARGS=TRUE&amp;DOC_NAME=FAT:FQL_AUDITING_CLIENT_TEMPLATE.FAT&amp;display_string=Audit&amp;VAR:KEY=JYPAHYNKJK&amp;VAR:QUERY=RkZfRElWX1lMRChBTk4sNy8wNy8wNSw3LzA3LzA1KQ==&amp;WINDOW=FIRST_POPUP&amp;HEIGHT=450&amp;WIDTH=450&amp;","START_MAXIMIZED=FALSE&amp;VAR:CALENDAR=US&amp;VAR:SYMBOL=LO&amp;VAR:INDEX=0"}</definedName>
    <definedName name="_1345__FDSAUDITLINK__" localSheetId="0" hidden="1">{"fdsup://directions/FAT Viewer?action=UPDATE&amp;creator=factset&amp;DYN_ARGS=TRUE&amp;DOC_NAME=FAT:FQL_AUDITING_CLIENT_TEMPLATE.FAT&amp;display_string=Audit&amp;VAR:KEY=BALMVMLONW&amp;VAR:QUERY=RkZfRElWX1lMRChBTk4sNi8zMC8wNSw2LzMwLzA1KQ==&amp;WINDOW=FIRST_POPUP&amp;HEIGHT=450&amp;WIDTH=450&amp;","START_MAXIMIZED=FALSE&amp;VAR:CALENDAR=US&amp;VAR:SYMBOL=LO&amp;VAR:INDEX=0"}</definedName>
    <definedName name="_1345__FDSAUDITLINK__" hidden="1">{"fdsup://directions/FAT Viewer?action=UPDATE&amp;creator=factset&amp;DYN_ARGS=TRUE&amp;DOC_NAME=FAT:FQL_AUDITING_CLIENT_TEMPLATE.FAT&amp;display_string=Audit&amp;VAR:KEY=BALMVMLONW&amp;VAR:QUERY=RkZfRElWX1lMRChBTk4sNi8zMC8wNSw2LzMwLzA1KQ==&amp;WINDOW=FIRST_POPUP&amp;HEIGHT=450&amp;WIDTH=450&amp;","START_MAXIMIZED=FALSE&amp;VAR:CALENDAR=US&amp;VAR:SYMBOL=LO&amp;VAR:INDEX=0"}</definedName>
    <definedName name="_1346__FDSAUDITLINK__" localSheetId="0" hidden="1">{"fdsup://directions/FAT Viewer?action=UPDATE&amp;creator=factset&amp;DYN_ARGS=TRUE&amp;DOC_NAME=FAT:FQL_AUDITING_CLIENT_TEMPLATE.FAT&amp;display_string=Audit&amp;VAR:KEY=ROFQFKHGFQ&amp;VAR:QUERY=RkZfRElWX1lMRChBTk4sNi8yMy8wNSw2LzIzLzA1KQ==&amp;WINDOW=FIRST_POPUP&amp;HEIGHT=450&amp;WIDTH=450&amp;","START_MAXIMIZED=FALSE&amp;VAR:CALENDAR=US&amp;VAR:SYMBOL=LO&amp;VAR:INDEX=0"}</definedName>
    <definedName name="_1346__FDSAUDITLINK__" hidden="1">{"fdsup://directions/FAT Viewer?action=UPDATE&amp;creator=factset&amp;DYN_ARGS=TRUE&amp;DOC_NAME=FAT:FQL_AUDITING_CLIENT_TEMPLATE.FAT&amp;display_string=Audit&amp;VAR:KEY=ROFQFKHGFQ&amp;VAR:QUERY=RkZfRElWX1lMRChBTk4sNi8yMy8wNSw2LzIzLzA1KQ==&amp;WINDOW=FIRST_POPUP&amp;HEIGHT=450&amp;WIDTH=450&amp;","START_MAXIMIZED=FALSE&amp;VAR:CALENDAR=US&amp;VAR:SYMBOL=LO&amp;VAR:INDEX=0"}</definedName>
    <definedName name="_1347">#REF!</definedName>
    <definedName name="_1347__FDSAUDITLINK__" localSheetId="0" hidden="1">{"fdsup://directions/FAT Viewer?action=UPDATE&amp;creator=factset&amp;DYN_ARGS=TRUE&amp;DOC_NAME=FAT:FQL_AUDITING_CLIENT_TEMPLATE.FAT&amp;display_string=Audit&amp;VAR:KEY=ZIPCTMBYTE&amp;VAR:QUERY=RkZfRElWX1lMRChBTk4sNi8xNi8wNSw2LzE2LzA1KQ==&amp;WINDOW=FIRST_POPUP&amp;HEIGHT=450&amp;WIDTH=450&amp;","START_MAXIMIZED=FALSE&amp;VAR:CALENDAR=US&amp;VAR:SYMBOL=LO&amp;VAR:INDEX=0"}</definedName>
    <definedName name="_1347__FDSAUDITLINK__" hidden="1">{"fdsup://directions/FAT Viewer?action=UPDATE&amp;creator=factset&amp;DYN_ARGS=TRUE&amp;DOC_NAME=FAT:FQL_AUDITING_CLIENT_TEMPLATE.FAT&amp;display_string=Audit&amp;VAR:KEY=ZIPCTMBYTE&amp;VAR:QUERY=RkZfRElWX1lMRChBTk4sNi8xNi8wNSw2LzE2LzA1KQ==&amp;WINDOW=FIRST_POPUP&amp;HEIGHT=450&amp;WIDTH=450&amp;","START_MAXIMIZED=FALSE&amp;VAR:CALENDAR=US&amp;VAR:SYMBOL=LO&amp;VAR:INDEX=0"}</definedName>
    <definedName name="_1348__FDSAUDITLINK__" localSheetId="0" hidden="1">{"fdsup://directions/FAT Viewer?action=UPDATE&amp;creator=factset&amp;DYN_ARGS=TRUE&amp;DOC_NAME=FAT:FQL_AUDITING_CLIENT_TEMPLATE.FAT&amp;display_string=Audit&amp;VAR:KEY=BQTODQVAPK&amp;VAR:QUERY=RkZfRElWX1lMRChBTk4sNi8wOS8wNSw2LzA5LzA1KQ==&amp;WINDOW=FIRST_POPUP&amp;HEIGHT=450&amp;WIDTH=450&amp;","START_MAXIMIZED=FALSE&amp;VAR:CALENDAR=US&amp;VAR:SYMBOL=LO&amp;VAR:INDEX=0"}</definedName>
    <definedName name="_1348__FDSAUDITLINK__" hidden="1">{"fdsup://directions/FAT Viewer?action=UPDATE&amp;creator=factset&amp;DYN_ARGS=TRUE&amp;DOC_NAME=FAT:FQL_AUDITING_CLIENT_TEMPLATE.FAT&amp;display_string=Audit&amp;VAR:KEY=BQTODQVAPK&amp;VAR:QUERY=RkZfRElWX1lMRChBTk4sNi8wOS8wNSw2LzA5LzA1KQ==&amp;WINDOW=FIRST_POPUP&amp;HEIGHT=450&amp;WIDTH=450&amp;","START_MAXIMIZED=FALSE&amp;VAR:CALENDAR=US&amp;VAR:SYMBOL=LO&amp;VAR:INDEX=0"}</definedName>
    <definedName name="_1349__FDSAUDITLINK__" localSheetId="0" hidden="1">{"fdsup://directions/FAT Viewer?action=UPDATE&amp;creator=factset&amp;DYN_ARGS=TRUE&amp;DOC_NAME=FAT:FQL_AUDITING_CLIENT_TEMPLATE.FAT&amp;display_string=Audit&amp;VAR:KEY=NYXEZQPEFE&amp;VAR:QUERY=RkZfRElWX1lMRChBTk4sNi8wMi8wNSw2LzAyLzA1KQ==&amp;WINDOW=FIRST_POPUP&amp;HEIGHT=450&amp;WIDTH=450&amp;","START_MAXIMIZED=FALSE&amp;VAR:CALENDAR=US&amp;VAR:SYMBOL=LO&amp;VAR:INDEX=0"}</definedName>
    <definedName name="_1349__FDSAUDITLINK__" hidden="1">{"fdsup://directions/FAT Viewer?action=UPDATE&amp;creator=factset&amp;DYN_ARGS=TRUE&amp;DOC_NAME=FAT:FQL_AUDITING_CLIENT_TEMPLATE.FAT&amp;display_string=Audit&amp;VAR:KEY=NYXEZQPEFE&amp;VAR:QUERY=RkZfRElWX1lMRChBTk4sNi8wMi8wNSw2LzAyLzA1KQ==&amp;WINDOW=FIRST_POPUP&amp;HEIGHT=450&amp;WIDTH=450&amp;","START_MAXIMIZED=FALSE&amp;VAR:CALENDAR=US&amp;VAR:SYMBOL=LO&amp;VAR:INDEX=0"}</definedName>
    <definedName name="_135">#REF!</definedName>
    <definedName name="_135__FDSAUDITLINK__" localSheetId="0" hidden="1">{"fdsup://directions/FAT Viewer?action=UPDATE&amp;creator=factset&amp;DYN_ARGS=TRUE&amp;DOC_NAME=FAT:FQL_AUDITING_CLIENT_TEMPLATE.FAT&amp;display_string=Audit&amp;VAR:KEY=HSBYRIFUXG&amp;VAR:QUERY=RkZfRElWX1lMRChBTk4sOS8wNC8wOCw5LzA0LzA4KQ==&amp;WINDOW=FIRST_POPUP&amp;HEIGHT=450&amp;WIDTH=450&amp;","START_MAXIMIZED=FALSE&amp;VAR:CALENDAR=US&amp;VAR:SYMBOL=RAI&amp;VAR:INDEX=0"}</definedName>
    <definedName name="_135__FDSAUDITLINK__" hidden="1">{"fdsup://directions/FAT Viewer?action=UPDATE&amp;creator=factset&amp;DYN_ARGS=TRUE&amp;DOC_NAME=FAT:FQL_AUDITING_CLIENT_TEMPLATE.FAT&amp;display_string=Audit&amp;VAR:KEY=HSBYRIFUXG&amp;VAR:QUERY=RkZfRElWX1lMRChBTk4sOS8wNC8wOCw5LzA0LzA4KQ==&amp;WINDOW=FIRST_POPUP&amp;HEIGHT=450&amp;WIDTH=450&amp;","START_MAXIMIZED=FALSE&amp;VAR:CALENDAR=US&amp;VAR:SYMBOL=RAI&amp;VAR:INDEX=0"}</definedName>
    <definedName name="_1350__FDSAUDITLINK__" localSheetId="0" hidden="1">{"fdsup://directions/FAT Viewer?action=UPDATE&amp;creator=factset&amp;DYN_ARGS=TRUE&amp;DOC_NAME=FAT:FQL_AUDITING_CLIENT_TEMPLATE.FAT&amp;display_string=Audit&amp;VAR:KEY=XCHGRABIFS&amp;VAR:QUERY=RkZfRElWX1lMRChBTk4sNS8yNi8wNSw1LzI2LzA1KQ==&amp;WINDOW=FIRST_POPUP&amp;HEIGHT=450&amp;WIDTH=450&amp;","START_MAXIMIZED=FALSE&amp;VAR:CALENDAR=US&amp;VAR:SYMBOL=LO&amp;VAR:INDEX=0"}</definedName>
    <definedName name="_1350__FDSAUDITLINK__" hidden="1">{"fdsup://directions/FAT Viewer?action=UPDATE&amp;creator=factset&amp;DYN_ARGS=TRUE&amp;DOC_NAME=FAT:FQL_AUDITING_CLIENT_TEMPLATE.FAT&amp;display_string=Audit&amp;VAR:KEY=XCHGRABIFS&amp;VAR:QUERY=RkZfRElWX1lMRChBTk4sNS8yNi8wNSw1LzI2LzA1KQ==&amp;WINDOW=FIRST_POPUP&amp;HEIGHT=450&amp;WIDTH=450&amp;","START_MAXIMIZED=FALSE&amp;VAR:CALENDAR=US&amp;VAR:SYMBOL=LO&amp;VAR:INDEX=0"}</definedName>
    <definedName name="_1351">#REF!</definedName>
    <definedName name="_1351__FDSAUDITLINK__" localSheetId="0" hidden="1">{"fdsup://directions/FAT Viewer?action=UPDATE&amp;creator=factset&amp;DYN_ARGS=TRUE&amp;DOC_NAME=FAT:FQL_AUDITING_CLIENT_TEMPLATE.FAT&amp;display_string=Audit&amp;VAR:KEY=NYFUBSREJC&amp;VAR:QUERY=RkZfRElWX1lMRChBTk4sNS8xOS8wNSw1LzE5LzA1KQ==&amp;WINDOW=FIRST_POPUP&amp;HEIGHT=450&amp;WIDTH=450&amp;","START_MAXIMIZED=FALSE&amp;VAR:CALENDAR=US&amp;VAR:SYMBOL=LO&amp;VAR:INDEX=0"}</definedName>
    <definedName name="_1351__FDSAUDITLINK__" hidden="1">{"fdsup://directions/FAT Viewer?action=UPDATE&amp;creator=factset&amp;DYN_ARGS=TRUE&amp;DOC_NAME=FAT:FQL_AUDITING_CLIENT_TEMPLATE.FAT&amp;display_string=Audit&amp;VAR:KEY=NYFUBSREJC&amp;VAR:QUERY=RkZfRElWX1lMRChBTk4sNS8xOS8wNSw1LzE5LzA1KQ==&amp;WINDOW=FIRST_POPUP&amp;HEIGHT=450&amp;WIDTH=450&amp;","START_MAXIMIZED=FALSE&amp;VAR:CALENDAR=US&amp;VAR:SYMBOL=LO&amp;VAR:INDEX=0"}</definedName>
    <definedName name="_1352">#REF!</definedName>
    <definedName name="_1352__FDSAUDITLINK__" localSheetId="0" hidden="1">{"fdsup://directions/FAT Viewer?action=UPDATE&amp;creator=factset&amp;DYN_ARGS=TRUE&amp;DOC_NAME=FAT:FQL_AUDITING_CLIENT_TEMPLATE.FAT&amp;display_string=Audit&amp;VAR:KEY=HWHIRKZYDC&amp;VAR:QUERY=RkZfRElWX1lMRChBTk4sNS8xMi8wNSw1LzEyLzA1KQ==&amp;WINDOW=FIRST_POPUP&amp;HEIGHT=450&amp;WIDTH=450&amp;","START_MAXIMIZED=FALSE&amp;VAR:CALENDAR=US&amp;VAR:SYMBOL=LO&amp;VAR:INDEX=0"}</definedName>
    <definedName name="_1352__FDSAUDITLINK__" hidden="1">{"fdsup://directions/FAT Viewer?action=UPDATE&amp;creator=factset&amp;DYN_ARGS=TRUE&amp;DOC_NAME=FAT:FQL_AUDITING_CLIENT_TEMPLATE.FAT&amp;display_string=Audit&amp;VAR:KEY=HWHIRKZYDC&amp;VAR:QUERY=RkZfRElWX1lMRChBTk4sNS8xMi8wNSw1LzEyLzA1KQ==&amp;WINDOW=FIRST_POPUP&amp;HEIGHT=450&amp;WIDTH=450&amp;","START_MAXIMIZED=FALSE&amp;VAR:CALENDAR=US&amp;VAR:SYMBOL=LO&amp;VAR:INDEX=0"}</definedName>
    <definedName name="_1353">#REF!</definedName>
    <definedName name="_1353__FDSAUDITLINK__" localSheetId="0" hidden="1">{"fdsup://directions/FAT Viewer?action=UPDATE&amp;creator=factset&amp;DYN_ARGS=TRUE&amp;DOC_NAME=FAT:FQL_AUDITING_CLIENT_TEMPLATE.FAT&amp;display_string=Audit&amp;VAR:KEY=ZMBOFMZYPU&amp;VAR:QUERY=RkZfRElWX1lMRChBTk4sNS8wNS8wNSw1LzA1LzA1KQ==&amp;WINDOW=FIRST_POPUP&amp;HEIGHT=450&amp;WIDTH=450&amp;","START_MAXIMIZED=FALSE&amp;VAR:CALENDAR=US&amp;VAR:SYMBOL=LO&amp;VAR:INDEX=0"}</definedName>
    <definedName name="_1353__FDSAUDITLINK__" hidden="1">{"fdsup://directions/FAT Viewer?action=UPDATE&amp;creator=factset&amp;DYN_ARGS=TRUE&amp;DOC_NAME=FAT:FQL_AUDITING_CLIENT_TEMPLATE.FAT&amp;display_string=Audit&amp;VAR:KEY=ZMBOFMZYPU&amp;VAR:QUERY=RkZfRElWX1lMRChBTk4sNS8wNS8wNSw1LzA1LzA1KQ==&amp;WINDOW=FIRST_POPUP&amp;HEIGHT=450&amp;WIDTH=450&amp;","START_MAXIMIZED=FALSE&amp;VAR:CALENDAR=US&amp;VAR:SYMBOL=LO&amp;VAR:INDEX=0"}</definedName>
    <definedName name="_1354">#REF!</definedName>
    <definedName name="_1354__FDSAUDITLINK__" localSheetId="0" hidden="1">{"fdsup://directions/FAT Viewer?action=UPDATE&amp;creator=factset&amp;DYN_ARGS=TRUE&amp;DOC_NAME=FAT:FQL_AUDITING_CLIENT_TEMPLATE.FAT&amp;display_string=Audit&amp;VAR:KEY=RWVAHUVCXY&amp;VAR:QUERY=RkZfRElWX1lMRChBTk4sNC8yOC8wNSw0LzI4LzA1KQ==&amp;WINDOW=FIRST_POPUP&amp;HEIGHT=450&amp;WIDTH=450&amp;","START_MAXIMIZED=FALSE&amp;VAR:CALENDAR=US&amp;VAR:SYMBOL=LO&amp;VAR:INDEX=0"}</definedName>
    <definedName name="_1354__FDSAUDITLINK__" hidden="1">{"fdsup://directions/FAT Viewer?action=UPDATE&amp;creator=factset&amp;DYN_ARGS=TRUE&amp;DOC_NAME=FAT:FQL_AUDITING_CLIENT_TEMPLATE.FAT&amp;display_string=Audit&amp;VAR:KEY=RWVAHUVCXY&amp;VAR:QUERY=RkZfRElWX1lMRChBTk4sNC8yOC8wNSw0LzI4LzA1KQ==&amp;WINDOW=FIRST_POPUP&amp;HEIGHT=450&amp;WIDTH=450&amp;","START_MAXIMIZED=FALSE&amp;VAR:CALENDAR=US&amp;VAR:SYMBOL=LO&amp;VAR:INDEX=0"}</definedName>
    <definedName name="_1355">#REF!</definedName>
    <definedName name="_1355__FDSAUDITLINK__" localSheetId="0" hidden="1">{"fdsup://directions/FAT Viewer?action=UPDATE&amp;creator=factset&amp;DYN_ARGS=TRUE&amp;DOC_NAME=FAT:FQL_AUDITING_CLIENT_TEMPLATE.FAT&amp;display_string=Audit&amp;VAR:KEY=LQNENAPORY&amp;VAR:QUERY=RkZfRElWX1lMRChBTk4sNC8yMS8wNSw0LzIxLzA1KQ==&amp;WINDOW=FIRST_POPUP&amp;HEIGHT=450&amp;WIDTH=450&amp;","START_MAXIMIZED=FALSE&amp;VAR:CALENDAR=US&amp;VAR:SYMBOL=LO&amp;VAR:INDEX=0"}</definedName>
    <definedName name="_1355__FDSAUDITLINK__" hidden="1">{"fdsup://directions/FAT Viewer?action=UPDATE&amp;creator=factset&amp;DYN_ARGS=TRUE&amp;DOC_NAME=FAT:FQL_AUDITING_CLIENT_TEMPLATE.FAT&amp;display_string=Audit&amp;VAR:KEY=LQNENAPORY&amp;VAR:QUERY=RkZfRElWX1lMRChBTk4sNC8yMS8wNSw0LzIxLzA1KQ==&amp;WINDOW=FIRST_POPUP&amp;HEIGHT=450&amp;WIDTH=450&amp;","START_MAXIMIZED=FALSE&amp;VAR:CALENDAR=US&amp;VAR:SYMBOL=LO&amp;VAR:INDEX=0"}</definedName>
    <definedName name="_1356">#REF!</definedName>
    <definedName name="_1356__FDSAUDITLINK__" localSheetId="0" hidden="1">{"fdsup://directions/FAT Viewer?action=UPDATE&amp;creator=factset&amp;DYN_ARGS=TRUE&amp;DOC_NAME=FAT:FQL_AUDITING_CLIENT_TEMPLATE.FAT&amp;display_string=Audit&amp;VAR:KEY=LKBSDMZQVK&amp;VAR:QUERY=RkZfRElWX1lMRChBTk4sNC8xNC8wNSw0LzE0LzA1KQ==&amp;WINDOW=FIRST_POPUP&amp;HEIGHT=450&amp;WIDTH=450&amp;","START_MAXIMIZED=FALSE&amp;VAR:CALENDAR=US&amp;VAR:SYMBOL=LO&amp;VAR:INDEX=0"}</definedName>
    <definedName name="_1356__FDSAUDITLINK__" hidden="1">{"fdsup://directions/FAT Viewer?action=UPDATE&amp;creator=factset&amp;DYN_ARGS=TRUE&amp;DOC_NAME=FAT:FQL_AUDITING_CLIENT_TEMPLATE.FAT&amp;display_string=Audit&amp;VAR:KEY=LKBSDMZQVK&amp;VAR:QUERY=RkZfRElWX1lMRChBTk4sNC8xNC8wNSw0LzE0LzA1KQ==&amp;WINDOW=FIRST_POPUP&amp;HEIGHT=450&amp;WIDTH=450&amp;","START_MAXIMIZED=FALSE&amp;VAR:CALENDAR=US&amp;VAR:SYMBOL=LO&amp;VAR:INDEX=0"}</definedName>
    <definedName name="_1357">#REF!</definedName>
    <definedName name="_1357__FDSAUDITLINK__" localSheetId="0" hidden="1">{"fdsup://directions/FAT Viewer?action=UPDATE&amp;creator=factset&amp;DYN_ARGS=TRUE&amp;DOC_NAME=FAT:FQL_AUDITING_CLIENT_TEMPLATE.FAT&amp;display_string=Audit&amp;VAR:KEY=FMVWNOBALA&amp;VAR:QUERY=RkZfRElWX1lMRChBTk4sNC8wNy8wNSw0LzA3LzA1KQ==&amp;WINDOW=FIRST_POPUP&amp;HEIGHT=450&amp;WIDTH=450&amp;","START_MAXIMIZED=FALSE&amp;VAR:CALENDAR=US&amp;VAR:SYMBOL=LO&amp;VAR:INDEX=0"}</definedName>
    <definedName name="_1357__FDSAUDITLINK__" hidden="1">{"fdsup://directions/FAT Viewer?action=UPDATE&amp;creator=factset&amp;DYN_ARGS=TRUE&amp;DOC_NAME=FAT:FQL_AUDITING_CLIENT_TEMPLATE.FAT&amp;display_string=Audit&amp;VAR:KEY=FMVWNOBALA&amp;VAR:QUERY=RkZfRElWX1lMRChBTk4sNC8wNy8wNSw0LzA3LzA1KQ==&amp;WINDOW=FIRST_POPUP&amp;HEIGHT=450&amp;WIDTH=450&amp;","START_MAXIMIZED=FALSE&amp;VAR:CALENDAR=US&amp;VAR:SYMBOL=LO&amp;VAR:INDEX=0"}</definedName>
    <definedName name="_1358">#REF!</definedName>
    <definedName name="_1358__FDSAUDITLINK__" localSheetId="0" hidden="1">{"fdsup://directions/FAT Viewer?action=UPDATE&amp;creator=factset&amp;DYN_ARGS=TRUE&amp;DOC_NAME=FAT:FQL_AUDITING_CLIENT_TEMPLATE.FAT&amp;display_string=Audit&amp;VAR:KEY=VYDAJYPCLC&amp;VAR:QUERY=RkZfRElWX1lMRChBTk4sMy8zMS8wNSwzLzMxLzA1KQ==&amp;WINDOW=FIRST_POPUP&amp;HEIGHT=450&amp;WIDTH=450&amp;","START_MAXIMIZED=FALSE&amp;VAR:CALENDAR=US&amp;VAR:SYMBOL=LO&amp;VAR:INDEX=0"}</definedName>
    <definedName name="_1358__FDSAUDITLINK__" hidden="1">{"fdsup://directions/FAT Viewer?action=UPDATE&amp;creator=factset&amp;DYN_ARGS=TRUE&amp;DOC_NAME=FAT:FQL_AUDITING_CLIENT_TEMPLATE.FAT&amp;display_string=Audit&amp;VAR:KEY=VYDAJYPCLC&amp;VAR:QUERY=RkZfRElWX1lMRChBTk4sMy8zMS8wNSwzLzMxLzA1KQ==&amp;WINDOW=FIRST_POPUP&amp;HEIGHT=450&amp;WIDTH=450&amp;","START_MAXIMIZED=FALSE&amp;VAR:CALENDAR=US&amp;VAR:SYMBOL=LO&amp;VAR:INDEX=0"}</definedName>
    <definedName name="_1359">#REF!</definedName>
    <definedName name="_1359__FDSAUDITLINK__" localSheetId="0" hidden="1">{"fdsup://directions/FAT Viewer?action=UPDATE&amp;creator=factset&amp;DYN_ARGS=TRUE&amp;DOC_NAME=FAT:FQL_AUDITING_CLIENT_TEMPLATE.FAT&amp;display_string=Audit&amp;VAR:KEY=NKZQNOLKRG&amp;VAR:QUERY=RkZfRElWX1lMRChBTk4sMy8yNC8wNSwzLzI0LzA1KQ==&amp;WINDOW=FIRST_POPUP&amp;HEIGHT=450&amp;WIDTH=450&amp;","START_MAXIMIZED=FALSE&amp;VAR:CALENDAR=US&amp;VAR:SYMBOL=LO&amp;VAR:INDEX=0"}</definedName>
    <definedName name="_1359__FDSAUDITLINK__" hidden="1">{"fdsup://directions/FAT Viewer?action=UPDATE&amp;creator=factset&amp;DYN_ARGS=TRUE&amp;DOC_NAME=FAT:FQL_AUDITING_CLIENT_TEMPLATE.FAT&amp;display_string=Audit&amp;VAR:KEY=NKZQNOLKRG&amp;VAR:QUERY=RkZfRElWX1lMRChBTk4sMy8yNC8wNSwzLzI0LzA1KQ==&amp;WINDOW=FIRST_POPUP&amp;HEIGHT=450&amp;WIDTH=450&amp;","START_MAXIMIZED=FALSE&amp;VAR:CALENDAR=US&amp;VAR:SYMBOL=LO&amp;VAR:INDEX=0"}</definedName>
    <definedName name="_136">#REF!</definedName>
    <definedName name="_136__123Graph_FQRE_S_BY_CO.">#REF!</definedName>
    <definedName name="_136__123Graph_XTAX_CREDIT">#REF!</definedName>
    <definedName name="_136__FDSAUDITLINK__" localSheetId="0" hidden="1">{"fdsup://directions/FAT Viewer?action=UPDATE&amp;creator=factset&amp;DYN_ARGS=TRUE&amp;DOC_NAME=FAT:FQL_AUDITING_CLIENT_TEMPLATE.FAT&amp;display_string=Audit&amp;VAR:KEY=TGNYRUVKBM&amp;VAR:QUERY=RkZfRElWX1lMRChBTk4sOC8yOC8wOCw4LzI4LzA4KQ==&amp;WINDOW=FIRST_POPUP&amp;HEIGHT=450&amp;WIDTH=450&amp;","START_MAXIMIZED=FALSE&amp;VAR:CALENDAR=US&amp;VAR:SYMBOL=RAI&amp;VAR:INDEX=0"}</definedName>
    <definedName name="_136__FDSAUDITLINK__" hidden="1">{"fdsup://directions/FAT Viewer?action=UPDATE&amp;creator=factset&amp;DYN_ARGS=TRUE&amp;DOC_NAME=FAT:FQL_AUDITING_CLIENT_TEMPLATE.FAT&amp;display_string=Audit&amp;VAR:KEY=TGNYRUVKBM&amp;VAR:QUERY=RkZfRElWX1lMRChBTk4sOC8yOC8wOCw4LzI4LzA4KQ==&amp;WINDOW=FIRST_POPUP&amp;HEIGHT=450&amp;WIDTH=450&amp;","START_MAXIMIZED=FALSE&amp;VAR:CALENDAR=US&amp;VAR:SYMBOL=RAI&amp;VAR:INDEX=0"}</definedName>
    <definedName name="_1360">#REF!</definedName>
    <definedName name="_1360__FDSAUDITLINK__" localSheetId="0" hidden="1">{"fdsup://directions/FAT Viewer?action=UPDATE&amp;creator=factset&amp;DYN_ARGS=TRUE&amp;DOC_NAME=FAT:FQL_AUDITING_CLIENT_TEMPLATE.FAT&amp;display_string=Audit&amp;VAR:KEY=BSHUBSZSHQ&amp;VAR:QUERY=RkZfRElWX1lMRChBTk4sMy8xNy8wNSwzLzE3LzA1KQ==&amp;WINDOW=FIRST_POPUP&amp;HEIGHT=450&amp;WIDTH=450&amp;","START_MAXIMIZED=FALSE&amp;VAR:CALENDAR=US&amp;VAR:SYMBOL=LO&amp;VAR:INDEX=0"}</definedName>
    <definedName name="_1360__FDSAUDITLINK__" hidden="1">{"fdsup://directions/FAT Viewer?action=UPDATE&amp;creator=factset&amp;DYN_ARGS=TRUE&amp;DOC_NAME=FAT:FQL_AUDITING_CLIENT_TEMPLATE.FAT&amp;display_string=Audit&amp;VAR:KEY=BSHUBSZSHQ&amp;VAR:QUERY=RkZfRElWX1lMRChBTk4sMy8xNy8wNSwzLzE3LzA1KQ==&amp;WINDOW=FIRST_POPUP&amp;HEIGHT=450&amp;WIDTH=450&amp;","START_MAXIMIZED=FALSE&amp;VAR:CALENDAR=US&amp;VAR:SYMBOL=LO&amp;VAR:INDEX=0"}</definedName>
    <definedName name="_1361">#REF!</definedName>
    <definedName name="_1361__FDSAUDITLINK__" localSheetId="0" hidden="1">{"fdsup://directions/FAT Viewer?action=UPDATE&amp;creator=factset&amp;DYN_ARGS=TRUE&amp;DOC_NAME=FAT:FQL_AUDITING_CLIENT_TEMPLATE.FAT&amp;display_string=Audit&amp;VAR:KEY=HQFIPMZQFE&amp;VAR:QUERY=RkZfRElWX1lMRChBTk4sMy8xMC8wNSwzLzEwLzA1KQ==&amp;WINDOW=FIRST_POPUP&amp;HEIGHT=450&amp;WIDTH=450&amp;","START_MAXIMIZED=FALSE&amp;VAR:CALENDAR=US&amp;VAR:SYMBOL=LO&amp;VAR:INDEX=0"}</definedName>
    <definedName name="_1361__FDSAUDITLINK__" hidden="1">{"fdsup://directions/FAT Viewer?action=UPDATE&amp;creator=factset&amp;DYN_ARGS=TRUE&amp;DOC_NAME=FAT:FQL_AUDITING_CLIENT_TEMPLATE.FAT&amp;display_string=Audit&amp;VAR:KEY=HQFIPMZQFE&amp;VAR:QUERY=RkZfRElWX1lMRChBTk4sMy8xMC8wNSwzLzEwLzA1KQ==&amp;WINDOW=FIRST_POPUP&amp;HEIGHT=450&amp;WIDTH=450&amp;","START_MAXIMIZED=FALSE&amp;VAR:CALENDAR=US&amp;VAR:SYMBOL=LO&amp;VAR:INDEX=0"}</definedName>
    <definedName name="_1362">#REF!</definedName>
    <definedName name="_1362__FDSAUDITLINK__" localSheetId="0" hidden="1">{"fdsup://directions/FAT Viewer?action=UPDATE&amp;creator=factset&amp;DYN_ARGS=TRUE&amp;DOC_NAME=FAT:FQL_AUDITING_CLIENT_TEMPLATE.FAT&amp;display_string=Audit&amp;VAR:KEY=BUPMTMNCJK&amp;VAR:QUERY=RkZfRElWX1lMRChBTk4sMy8wMy8wNSwzLzAzLzA1KQ==&amp;WINDOW=FIRST_POPUP&amp;HEIGHT=450&amp;WIDTH=450&amp;","START_MAXIMIZED=FALSE&amp;VAR:CALENDAR=US&amp;VAR:SYMBOL=LO&amp;VAR:INDEX=0"}</definedName>
    <definedName name="_1362__FDSAUDITLINK__" hidden="1">{"fdsup://directions/FAT Viewer?action=UPDATE&amp;creator=factset&amp;DYN_ARGS=TRUE&amp;DOC_NAME=FAT:FQL_AUDITING_CLIENT_TEMPLATE.FAT&amp;display_string=Audit&amp;VAR:KEY=BUPMTMNCJK&amp;VAR:QUERY=RkZfRElWX1lMRChBTk4sMy8wMy8wNSwzLzAzLzA1KQ==&amp;WINDOW=FIRST_POPUP&amp;HEIGHT=450&amp;WIDTH=450&amp;","START_MAXIMIZED=FALSE&amp;VAR:CALENDAR=US&amp;VAR:SYMBOL=LO&amp;VAR:INDEX=0"}</definedName>
    <definedName name="_1363">#REF!</definedName>
    <definedName name="_1363__FDSAUDITLINK__" localSheetId="0" hidden="1">{"fdsup://directions/FAT Viewer?action=UPDATE&amp;creator=factset&amp;DYN_ARGS=TRUE&amp;DOC_NAME=FAT:FQL_AUDITING_CLIENT_TEMPLATE.FAT&amp;display_string=Audit&amp;VAR:KEY=XOFGDYNKHM&amp;VAR:QUERY=RkZfRElWX1lMRChBTk4sMi8yNC8wNSwyLzI0LzA1KQ==&amp;WINDOW=FIRST_POPUP&amp;HEIGHT=450&amp;WIDTH=450&amp;","START_MAXIMIZED=FALSE&amp;VAR:CALENDAR=US&amp;VAR:SYMBOL=LO&amp;VAR:INDEX=0"}</definedName>
    <definedName name="_1363__FDSAUDITLINK__" hidden="1">{"fdsup://directions/FAT Viewer?action=UPDATE&amp;creator=factset&amp;DYN_ARGS=TRUE&amp;DOC_NAME=FAT:FQL_AUDITING_CLIENT_TEMPLATE.FAT&amp;display_string=Audit&amp;VAR:KEY=XOFGDYNKHM&amp;VAR:QUERY=RkZfRElWX1lMRChBTk4sMi8yNC8wNSwyLzI0LzA1KQ==&amp;WINDOW=FIRST_POPUP&amp;HEIGHT=450&amp;WIDTH=450&amp;","START_MAXIMIZED=FALSE&amp;VAR:CALENDAR=US&amp;VAR:SYMBOL=LO&amp;VAR:INDEX=0"}</definedName>
    <definedName name="_1364">#REF!</definedName>
    <definedName name="_1364__FDSAUDITLINK__" localSheetId="0" hidden="1">{"fdsup://directions/FAT Viewer?action=UPDATE&amp;creator=factset&amp;DYN_ARGS=TRUE&amp;DOC_NAME=FAT:FQL_AUDITING_CLIENT_TEMPLATE.FAT&amp;display_string=Audit&amp;VAR:KEY=VOZOFGVUDC&amp;VAR:QUERY=RkZfRElWX1lMRChBTk4sMi8xNy8wNSwyLzE3LzA1KQ==&amp;WINDOW=FIRST_POPUP&amp;HEIGHT=450&amp;WIDTH=450&amp;","START_MAXIMIZED=FALSE&amp;VAR:CALENDAR=US&amp;VAR:SYMBOL=LO&amp;VAR:INDEX=0"}</definedName>
    <definedName name="_1364__FDSAUDITLINK__" hidden="1">{"fdsup://directions/FAT Viewer?action=UPDATE&amp;creator=factset&amp;DYN_ARGS=TRUE&amp;DOC_NAME=FAT:FQL_AUDITING_CLIENT_TEMPLATE.FAT&amp;display_string=Audit&amp;VAR:KEY=VOZOFGVUDC&amp;VAR:QUERY=RkZfRElWX1lMRChBTk4sMi8xNy8wNSwyLzE3LzA1KQ==&amp;WINDOW=FIRST_POPUP&amp;HEIGHT=450&amp;WIDTH=450&amp;","START_MAXIMIZED=FALSE&amp;VAR:CALENDAR=US&amp;VAR:SYMBOL=LO&amp;VAR:INDEX=0"}</definedName>
    <definedName name="_1365">#REF!</definedName>
    <definedName name="_1365__FDSAUDITLINK__" localSheetId="0" hidden="1">{"fdsup://directions/FAT Viewer?action=UPDATE&amp;creator=factset&amp;DYN_ARGS=TRUE&amp;DOC_NAME=FAT:FQL_AUDITING_CLIENT_TEMPLATE.FAT&amp;display_string=Audit&amp;VAR:KEY=NQLQFUJILM&amp;VAR:QUERY=RkZfRElWX1lMRChBTk4sMi8xMC8wNSwyLzEwLzA1KQ==&amp;WINDOW=FIRST_POPUP&amp;HEIGHT=450&amp;WIDTH=450&amp;","START_MAXIMIZED=FALSE&amp;VAR:CALENDAR=US&amp;VAR:SYMBOL=LO&amp;VAR:INDEX=0"}</definedName>
    <definedName name="_1365__FDSAUDITLINK__" hidden="1">{"fdsup://directions/FAT Viewer?action=UPDATE&amp;creator=factset&amp;DYN_ARGS=TRUE&amp;DOC_NAME=FAT:FQL_AUDITING_CLIENT_TEMPLATE.FAT&amp;display_string=Audit&amp;VAR:KEY=NQLQFUJILM&amp;VAR:QUERY=RkZfRElWX1lMRChBTk4sMi8xMC8wNSwyLzEwLzA1KQ==&amp;WINDOW=FIRST_POPUP&amp;HEIGHT=450&amp;WIDTH=450&amp;","START_MAXIMIZED=FALSE&amp;VAR:CALENDAR=US&amp;VAR:SYMBOL=LO&amp;VAR:INDEX=0"}</definedName>
    <definedName name="_1366">#REF!</definedName>
    <definedName name="_1366__FDSAUDITLINK__" localSheetId="0" hidden="1">{"fdsup://directions/FAT Viewer?action=UPDATE&amp;creator=factset&amp;DYN_ARGS=TRUE&amp;DOC_NAME=FAT:FQL_AUDITING_CLIENT_TEMPLATE.FAT&amp;display_string=Audit&amp;VAR:KEY=FMBEVKVUPE&amp;VAR:QUERY=RkZfRElWX1lMRChBTk4sMi8wMy8wNSwyLzAzLzA1KQ==&amp;WINDOW=FIRST_POPUP&amp;HEIGHT=450&amp;WIDTH=450&amp;","START_MAXIMIZED=FALSE&amp;VAR:CALENDAR=US&amp;VAR:SYMBOL=LO&amp;VAR:INDEX=0"}</definedName>
    <definedName name="_1366__FDSAUDITLINK__" hidden="1">{"fdsup://directions/FAT Viewer?action=UPDATE&amp;creator=factset&amp;DYN_ARGS=TRUE&amp;DOC_NAME=FAT:FQL_AUDITING_CLIENT_TEMPLATE.FAT&amp;display_string=Audit&amp;VAR:KEY=FMBEVKVUPE&amp;VAR:QUERY=RkZfRElWX1lMRChBTk4sMi8wMy8wNSwyLzAzLzA1KQ==&amp;WINDOW=FIRST_POPUP&amp;HEIGHT=450&amp;WIDTH=450&amp;","START_MAXIMIZED=FALSE&amp;VAR:CALENDAR=US&amp;VAR:SYMBOL=LO&amp;VAR:INDEX=0"}</definedName>
    <definedName name="_1367">#REF!</definedName>
    <definedName name="_1367__FDSAUDITLINK__" localSheetId="0" hidden="1">{"fdsup://directions/FAT Viewer?action=UPDATE&amp;creator=factset&amp;DYN_ARGS=TRUE&amp;DOC_NAME=FAT:FQL_AUDITING_CLIENT_TEMPLATE.FAT&amp;display_string=Audit&amp;VAR:KEY=ZSBWLQRAZM&amp;VAR:QUERY=RkZfRElWX1lMRChBTk4sMS8yNy8wNSwxLzI3LzA1KQ==&amp;WINDOW=FIRST_POPUP&amp;HEIGHT=450&amp;WIDTH=450&amp;","START_MAXIMIZED=FALSE&amp;VAR:CALENDAR=US&amp;VAR:SYMBOL=LO&amp;VAR:INDEX=0"}</definedName>
    <definedName name="_1367__FDSAUDITLINK__" hidden="1">{"fdsup://directions/FAT Viewer?action=UPDATE&amp;creator=factset&amp;DYN_ARGS=TRUE&amp;DOC_NAME=FAT:FQL_AUDITING_CLIENT_TEMPLATE.FAT&amp;display_string=Audit&amp;VAR:KEY=ZSBWLQRAZM&amp;VAR:QUERY=RkZfRElWX1lMRChBTk4sMS8yNy8wNSwxLzI3LzA1KQ==&amp;WINDOW=FIRST_POPUP&amp;HEIGHT=450&amp;WIDTH=450&amp;","START_MAXIMIZED=FALSE&amp;VAR:CALENDAR=US&amp;VAR:SYMBOL=LO&amp;VAR:INDEX=0"}</definedName>
    <definedName name="_1368">#REF!</definedName>
    <definedName name="_1368__FDSAUDITLINK__" localSheetId="0" hidden="1">{"fdsup://directions/FAT Viewer?action=UPDATE&amp;creator=factset&amp;DYN_ARGS=TRUE&amp;DOC_NAME=FAT:FQL_AUDITING_CLIENT_TEMPLATE.FAT&amp;display_string=Audit&amp;VAR:KEY=XYLWFOZGTC&amp;VAR:QUERY=RkZfRElWX1lMRChBTk4sMS8yMC8wNSwxLzIwLzA1KQ==&amp;WINDOW=FIRST_POPUP&amp;HEIGHT=450&amp;WIDTH=450&amp;","START_MAXIMIZED=FALSE&amp;VAR:CALENDAR=US&amp;VAR:SYMBOL=LO&amp;VAR:INDEX=0"}</definedName>
    <definedName name="_1368__FDSAUDITLINK__" hidden="1">{"fdsup://directions/FAT Viewer?action=UPDATE&amp;creator=factset&amp;DYN_ARGS=TRUE&amp;DOC_NAME=FAT:FQL_AUDITING_CLIENT_TEMPLATE.FAT&amp;display_string=Audit&amp;VAR:KEY=XYLWFOZGTC&amp;VAR:QUERY=RkZfRElWX1lMRChBTk4sMS8yMC8wNSwxLzIwLzA1KQ==&amp;WINDOW=FIRST_POPUP&amp;HEIGHT=450&amp;WIDTH=450&amp;","START_MAXIMIZED=FALSE&amp;VAR:CALENDAR=US&amp;VAR:SYMBOL=LO&amp;VAR:INDEX=0"}</definedName>
    <definedName name="_1369">#REF!</definedName>
    <definedName name="_1369__FDSAUDITLINK__" localSheetId="0" hidden="1">{"fdsup://directions/FAT Viewer?action=UPDATE&amp;creator=factset&amp;DYN_ARGS=TRUE&amp;DOC_NAME=FAT:FQL_AUDITING_CLIENT_TEMPLATE.FAT&amp;display_string=Audit&amp;VAR:KEY=HAFCDWVOXQ&amp;VAR:QUERY=RkZfRElWX1lMRChBTk4sMS8xMy8wNSwxLzEzLzA1KQ==&amp;WINDOW=FIRST_POPUP&amp;HEIGHT=450&amp;WIDTH=450&amp;","START_MAXIMIZED=FALSE&amp;VAR:CALENDAR=US&amp;VAR:SYMBOL=LO&amp;VAR:INDEX=0"}</definedName>
    <definedName name="_1369__FDSAUDITLINK__" hidden="1">{"fdsup://directions/FAT Viewer?action=UPDATE&amp;creator=factset&amp;DYN_ARGS=TRUE&amp;DOC_NAME=FAT:FQL_AUDITING_CLIENT_TEMPLATE.FAT&amp;display_string=Audit&amp;VAR:KEY=HAFCDWVOXQ&amp;VAR:QUERY=RkZfRElWX1lMRChBTk4sMS8xMy8wNSwxLzEzLzA1KQ==&amp;WINDOW=FIRST_POPUP&amp;HEIGHT=450&amp;WIDTH=450&amp;","START_MAXIMIZED=FALSE&amp;VAR:CALENDAR=US&amp;VAR:SYMBOL=LO&amp;VAR:INDEX=0"}</definedName>
    <definedName name="_137">#REF!</definedName>
    <definedName name="_137__FDSAUDITLINK__" localSheetId="0" hidden="1">{"fdsup://directions/FAT Viewer?action=UPDATE&amp;creator=factset&amp;DYN_ARGS=TRUE&amp;DOC_NAME=FAT:FQL_AUDITING_CLIENT_TEMPLATE.FAT&amp;display_string=Audit&amp;VAR:KEY=ZERKLCNSJA&amp;VAR:QUERY=RkZfRElWX1lMRChBTk4sOC8yMS8wOCw4LzIxLzA4KQ==&amp;WINDOW=FIRST_POPUP&amp;HEIGHT=450&amp;WIDTH=450&amp;","START_MAXIMIZED=FALSE&amp;VAR:CALENDAR=US&amp;VAR:SYMBOL=RAI&amp;VAR:INDEX=0"}</definedName>
    <definedName name="_137__FDSAUDITLINK__" hidden="1">{"fdsup://directions/FAT Viewer?action=UPDATE&amp;creator=factset&amp;DYN_ARGS=TRUE&amp;DOC_NAME=FAT:FQL_AUDITING_CLIENT_TEMPLATE.FAT&amp;display_string=Audit&amp;VAR:KEY=ZERKLCNSJA&amp;VAR:QUERY=RkZfRElWX1lMRChBTk4sOC8yMS8wOCw4LzIxLzA4KQ==&amp;WINDOW=FIRST_POPUP&amp;HEIGHT=450&amp;WIDTH=450&amp;","START_MAXIMIZED=FALSE&amp;VAR:CALENDAR=US&amp;VAR:SYMBOL=RAI&amp;VAR:INDEX=0"}</definedName>
    <definedName name="_1370">#REF!</definedName>
    <definedName name="_1370__FDSAUDITLINK__" localSheetId="0" hidden="1">{"fdsup://directions/FAT Viewer?action=UPDATE&amp;creator=factset&amp;DYN_ARGS=TRUE&amp;DOC_NAME=FAT:FQL_AUDITING_CLIENT_TEMPLATE.FAT&amp;display_string=Audit&amp;VAR:KEY=DKXANYNMJO&amp;VAR:QUERY=RkZfRElWX1lMRChBTk4sMS8wNi8wNSwxLzA2LzA1KQ==&amp;WINDOW=FIRST_POPUP&amp;HEIGHT=450&amp;WIDTH=450&amp;","START_MAXIMIZED=FALSE&amp;VAR:CALENDAR=US&amp;VAR:SYMBOL=LO&amp;VAR:INDEX=0"}</definedName>
    <definedName name="_1370__FDSAUDITLINK__" hidden="1">{"fdsup://directions/FAT Viewer?action=UPDATE&amp;creator=factset&amp;DYN_ARGS=TRUE&amp;DOC_NAME=FAT:FQL_AUDITING_CLIENT_TEMPLATE.FAT&amp;display_string=Audit&amp;VAR:KEY=DKXANYNMJO&amp;VAR:QUERY=RkZfRElWX1lMRChBTk4sMS8wNi8wNSwxLzA2LzA1KQ==&amp;WINDOW=FIRST_POPUP&amp;HEIGHT=450&amp;WIDTH=450&amp;","START_MAXIMIZED=FALSE&amp;VAR:CALENDAR=US&amp;VAR:SYMBOL=LO&amp;VAR:INDEX=0"}</definedName>
    <definedName name="_1371__FDSAUDITLINK__" localSheetId="0" hidden="1">{"fdsup://directions/FAT Viewer?action=UPDATE&amp;creator=factset&amp;DYN_ARGS=TRUE&amp;DOC_NAME=FAT:FQL_AUDITING_CLIENT_TEMPLATE.FAT&amp;display_string=Audit&amp;VAR:KEY=NIBSTIRMTE&amp;VAR:QUERY=RkZfRElWX1lMRChBTk4sMTIvMzAvMDQsMTIvMzAvMDQp&amp;WINDOW=FIRST_POPUP&amp;HEIGHT=450&amp;WIDTH=450&amp;","START_MAXIMIZED=FALSE&amp;VAR:CALENDAR=US&amp;VAR:SYMBOL=LO&amp;VAR:INDEX=0"}</definedName>
    <definedName name="_1371__FDSAUDITLINK__" hidden="1">{"fdsup://directions/FAT Viewer?action=UPDATE&amp;creator=factset&amp;DYN_ARGS=TRUE&amp;DOC_NAME=FAT:FQL_AUDITING_CLIENT_TEMPLATE.FAT&amp;display_string=Audit&amp;VAR:KEY=NIBSTIRMTE&amp;VAR:QUERY=RkZfRElWX1lMRChBTk4sMTIvMzAvMDQsMTIvMzAvMDQp&amp;WINDOW=FIRST_POPUP&amp;HEIGHT=450&amp;WIDTH=450&amp;","START_MAXIMIZED=FALSE&amp;VAR:CALENDAR=US&amp;VAR:SYMBOL=LO&amp;VAR:INDEX=0"}</definedName>
    <definedName name="_1372__FDSAUDITLINK__" localSheetId="0" hidden="1">{"fdsup://directions/FAT Viewer?action=UPDATE&amp;creator=factset&amp;DYN_ARGS=TRUE&amp;DOC_NAME=FAT:FQL_AUDITING_CLIENT_TEMPLATE.FAT&amp;display_string=Audit&amp;VAR:KEY=FYHATWHIPG&amp;VAR:QUERY=RkZfRElWX1lMRChBTk4sMTIvMjMvMDQsMTIvMjMvMDQp&amp;WINDOW=FIRST_POPUP&amp;HEIGHT=450&amp;WIDTH=450&amp;","START_MAXIMIZED=FALSE&amp;VAR:CALENDAR=US&amp;VAR:SYMBOL=LO&amp;VAR:INDEX=0"}</definedName>
    <definedName name="_1372__FDSAUDITLINK__" hidden="1">{"fdsup://directions/FAT Viewer?action=UPDATE&amp;creator=factset&amp;DYN_ARGS=TRUE&amp;DOC_NAME=FAT:FQL_AUDITING_CLIENT_TEMPLATE.FAT&amp;display_string=Audit&amp;VAR:KEY=FYHATWHIPG&amp;VAR:QUERY=RkZfRElWX1lMRChBTk4sMTIvMjMvMDQsMTIvMjMvMDQp&amp;WINDOW=FIRST_POPUP&amp;HEIGHT=450&amp;WIDTH=450&amp;","START_MAXIMIZED=FALSE&amp;VAR:CALENDAR=US&amp;VAR:SYMBOL=LO&amp;VAR:INDEX=0"}</definedName>
    <definedName name="_1373">#REF!</definedName>
    <definedName name="_1373__FDSAUDITLINK__" localSheetId="0" hidden="1">{"fdsup://directions/FAT Viewer?action=UPDATE&amp;creator=factset&amp;DYN_ARGS=TRUE&amp;DOC_NAME=FAT:FQL_AUDITING_CLIENT_TEMPLATE.FAT&amp;display_string=Audit&amp;VAR:KEY=ZGHAFMHABU&amp;VAR:QUERY=RkZfRElWX1lMRChBTk4sMTIvMTYvMDQsMTIvMTYvMDQp&amp;WINDOW=FIRST_POPUP&amp;HEIGHT=450&amp;WIDTH=450&amp;","START_MAXIMIZED=FALSE&amp;VAR:CALENDAR=US&amp;VAR:SYMBOL=LO&amp;VAR:INDEX=0"}</definedName>
    <definedName name="_1373__FDSAUDITLINK__" hidden="1">{"fdsup://directions/FAT Viewer?action=UPDATE&amp;creator=factset&amp;DYN_ARGS=TRUE&amp;DOC_NAME=FAT:FQL_AUDITING_CLIENT_TEMPLATE.FAT&amp;display_string=Audit&amp;VAR:KEY=ZGHAFMHABU&amp;VAR:QUERY=RkZfRElWX1lMRChBTk4sMTIvMTYvMDQsMTIvMTYvMDQp&amp;WINDOW=FIRST_POPUP&amp;HEIGHT=450&amp;WIDTH=450&amp;","START_MAXIMIZED=FALSE&amp;VAR:CALENDAR=US&amp;VAR:SYMBOL=LO&amp;VAR:INDEX=0"}</definedName>
    <definedName name="_1374__FDSAUDITLINK__" localSheetId="0" hidden="1">{"fdsup://directions/FAT Viewer?action=UPDATE&amp;creator=factset&amp;DYN_ARGS=TRUE&amp;DOC_NAME=FAT:FQL_AUDITING_CLIENT_TEMPLATE.FAT&amp;display_string=Audit&amp;VAR:KEY=ZMBSLEXEDW&amp;VAR:QUERY=RkZfRElWX1lMRChBTk4sMTIvMDkvMDQsMTIvMDkvMDQp&amp;WINDOW=FIRST_POPUP&amp;HEIGHT=450&amp;WIDTH=450&amp;","START_MAXIMIZED=FALSE&amp;VAR:CALENDAR=US&amp;VAR:SYMBOL=LO&amp;VAR:INDEX=0"}</definedName>
    <definedName name="_1374__FDSAUDITLINK__" hidden="1">{"fdsup://directions/FAT Viewer?action=UPDATE&amp;creator=factset&amp;DYN_ARGS=TRUE&amp;DOC_NAME=FAT:FQL_AUDITING_CLIENT_TEMPLATE.FAT&amp;display_string=Audit&amp;VAR:KEY=ZMBSLEXEDW&amp;VAR:QUERY=RkZfRElWX1lMRChBTk4sMTIvMDkvMDQsMTIvMDkvMDQp&amp;WINDOW=FIRST_POPUP&amp;HEIGHT=450&amp;WIDTH=450&amp;","START_MAXIMIZED=FALSE&amp;VAR:CALENDAR=US&amp;VAR:SYMBOL=LO&amp;VAR:INDEX=0"}</definedName>
    <definedName name="_1375__FDSAUDITLINK__" localSheetId="0" hidden="1">{"fdsup://directions/FAT Viewer?action=UPDATE&amp;creator=factset&amp;DYN_ARGS=TRUE&amp;DOC_NAME=FAT:FQL_AUDITING_CLIENT_TEMPLATE.FAT&amp;display_string=Audit&amp;VAR:KEY=BWNCRYLUBO&amp;VAR:QUERY=RkZfRElWX1lMRChBTk4sMTIvMDIvMDQsMTIvMDIvMDQp&amp;WINDOW=FIRST_POPUP&amp;HEIGHT=450&amp;WIDTH=450&amp;","START_MAXIMIZED=FALSE&amp;VAR:CALENDAR=US&amp;VAR:SYMBOL=LO&amp;VAR:INDEX=0"}</definedName>
    <definedName name="_1375__FDSAUDITLINK__" hidden="1">{"fdsup://directions/FAT Viewer?action=UPDATE&amp;creator=factset&amp;DYN_ARGS=TRUE&amp;DOC_NAME=FAT:FQL_AUDITING_CLIENT_TEMPLATE.FAT&amp;display_string=Audit&amp;VAR:KEY=BWNCRYLUBO&amp;VAR:QUERY=RkZfRElWX1lMRChBTk4sMTIvMDIvMDQsMTIvMDIvMDQp&amp;WINDOW=FIRST_POPUP&amp;HEIGHT=450&amp;WIDTH=450&amp;","START_MAXIMIZED=FALSE&amp;VAR:CALENDAR=US&amp;VAR:SYMBOL=LO&amp;VAR:INDEX=0"}</definedName>
    <definedName name="_1376__FDSAUDITLINK__" localSheetId="0" hidden="1">{"fdsup://directions/FAT Viewer?action=UPDATE&amp;creator=factset&amp;DYN_ARGS=TRUE&amp;DOC_NAME=FAT:FQL_AUDITING_CLIENT_TEMPLATE.FAT&amp;display_string=Audit&amp;VAR:KEY=HWROFSFELC&amp;VAR:QUERY=RkZfRElWX1lMRChBTk4sMTEvMjQvMDQsMTEvMjQvMDQp&amp;WINDOW=FIRST_POPUP&amp;HEIGHT=450&amp;WIDTH=450&amp;","START_MAXIMIZED=FALSE&amp;VAR:CALENDAR=US&amp;VAR:SYMBOL=LO&amp;VAR:INDEX=0"}</definedName>
    <definedName name="_1376__FDSAUDITLINK__" hidden="1">{"fdsup://directions/FAT Viewer?action=UPDATE&amp;creator=factset&amp;DYN_ARGS=TRUE&amp;DOC_NAME=FAT:FQL_AUDITING_CLIENT_TEMPLATE.FAT&amp;display_string=Audit&amp;VAR:KEY=HWROFSFELC&amp;VAR:QUERY=RkZfRElWX1lMRChBTk4sMTEvMjQvMDQsMTEvMjQvMDQp&amp;WINDOW=FIRST_POPUP&amp;HEIGHT=450&amp;WIDTH=450&amp;","START_MAXIMIZED=FALSE&amp;VAR:CALENDAR=US&amp;VAR:SYMBOL=LO&amp;VAR:INDEX=0"}</definedName>
    <definedName name="_1377__FDSAUDITLINK__" localSheetId="0" hidden="1">{"fdsup://directions/FAT Viewer?action=UPDATE&amp;creator=factset&amp;DYN_ARGS=TRUE&amp;DOC_NAME=FAT:FQL_AUDITING_CLIENT_TEMPLATE.FAT&amp;display_string=Audit&amp;VAR:KEY=LUXIBSTMRO&amp;VAR:QUERY=RkZfRElWX1lMRChBTk4sMTEvMTgvMDQsMTEvMTgvMDQp&amp;WINDOW=FIRST_POPUP&amp;HEIGHT=450&amp;WIDTH=450&amp;","START_MAXIMIZED=FALSE&amp;VAR:CALENDAR=US&amp;VAR:SYMBOL=LO&amp;VAR:INDEX=0"}</definedName>
    <definedName name="_1377__FDSAUDITLINK__" hidden="1">{"fdsup://directions/FAT Viewer?action=UPDATE&amp;creator=factset&amp;DYN_ARGS=TRUE&amp;DOC_NAME=FAT:FQL_AUDITING_CLIENT_TEMPLATE.FAT&amp;display_string=Audit&amp;VAR:KEY=LUXIBSTMRO&amp;VAR:QUERY=RkZfRElWX1lMRChBTk4sMTEvMTgvMDQsMTEvMTgvMDQp&amp;WINDOW=FIRST_POPUP&amp;HEIGHT=450&amp;WIDTH=450&amp;","START_MAXIMIZED=FALSE&amp;VAR:CALENDAR=US&amp;VAR:SYMBOL=LO&amp;VAR:INDEX=0"}</definedName>
    <definedName name="_1378">#REF!</definedName>
    <definedName name="_1378__FDSAUDITLINK__" localSheetId="0" hidden="1">{"fdsup://directions/FAT Viewer?action=UPDATE&amp;creator=factset&amp;DYN_ARGS=TRUE&amp;DOC_NAME=FAT:FQL_AUDITING_CLIENT_TEMPLATE.FAT&amp;display_string=Audit&amp;VAR:KEY=TILMZSLODE&amp;VAR:QUERY=RkZfRElWX1lMRChBTk4sMTEvMTEvMDQsMTEvMTEvMDQp&amp;WINDOW=FIRST_POPUP&amp;HEIGHT=450&amp;WIDTH=450&amp;","START_MAXIMIZED=FALSE&amp;VAR:CALENDAR=US&amp;VAR:SYMBOL=LO&amp;VAR:INDEX=0"}</definedName>
    <definedName name="_1378__FDSAUDITLINK__" hidden="1">{"fdsup://directions/FAT Viewer?action=UPDATE&amp;creator=factset&amp;DYN_ARGS=TRUE&amp;DOC_NAME=FAT:FQL_AUDITING_CLIENT_TEMPLATE.FAT&amp;display_string=Audit&amp;VAR:KEY=TILMZSLODE&amp;VAR:QUERY=RkZfRElWX1lMRChBTk4sMTEvMTEvMDQsMTEvMTEvMDQp&amp;WINDOW=FIRST_POPUP&amp;HEIGHT=450&amp;WIDTH=450&amp;","START_MAXIMIZED=FALSE&amp;VAR:CALENDAR=US&amp;VAR:SYMBOL=LO&amp;VAR:INDEX=0"}</definedName>
    <definedName name="_1379__FDSAUDITLINK__" localSheetId="0" hidden="1">{"fdsup://directions/FAT Viewer?action=UPDATE&amp;creator=factset&amp;DYN_ARGS=TRUE&amp;DOC_NAME=FAT:FQL_AUDITING_CLIENT_TEMPLATE.FAT&amp;display_string=Audit&amp;VAR:KEY=XATKJYNMRS&amp;VAR:QUERY=RkZfRElWX1lMRChBTk4sMTEvMDQvMDQsMTEvMDQvMDQp&amp;WINDOW=FIRST_POPUP&amp;HEIGHT=450&amp;WIDTH=450&amp;","START_MAXIMIZED=FALSE&amp;VAR:CALENDAR=US&amp;VAR:SYMBOL=LO&amp;VAR:INDEX=0"}</definedName>
    <definedName name="_1379__FDSAUDITLINK__" hidden="1">{"fdsup://directions/FAT Viewer?action=UPDATE&amp;creator=factset&amp;DYN_ARGS=TRUE&amp;DOC_NAME=FAT:FQL_AUDITING_CLIENT_TEMPLATE.FAT&amp;display_string=Audit&amp;VAR:KEY=XATKJYNMRS&amp;VAR:QUERY=RkZfRElWX1lMRChBTk4sMTEvMDQvMDQsMTEvMDQvMDQp&amp;WINDOW=FIRST_POPUP&amp;HEIGHT=450&amp;WIDTH=450&amp;","START_MAXIMIZED=FALSE&amp;VAR:CALENDAR=US&amp;VAR:SYMBOL=LO&amp;VAR:INDEX=0"}</definedName>
    <definedName name="_137Table2_">#REF!</definedName>
    <definedName name="_138">#REF!</definedName>
    <definedName name="_138__123Graph_EQRE_S_BY_CO.">#REF!</definedName>
    <definedName name="_138__FDSAUDITLINK__" localSheetId="0" hidden="1">{"fdsup://directions/FAT Viewer?action=UPDATE&amp;creator=factset&amp;DYN_ARGS=TRUE&amp;DOC_NAME=FAT:FQL_AUDITING_CLIENT_TEMPLATE.FAT&amp;display_string=Audit&amp;VAR:KEY=DUPEDYNOJM&amp;VAR:QUERY=RkZfRElWX1lMRChBTk4sOC8xNC8wOCw4LzE0LzA4KQ==&amp;WINDOW=FIRST_POPUP&amp;HEIGHT=450&amp;WIDTH=450&amp;","START_MAXIMIZED=FALSE&amp;VAR:CALENDAR=US&amp;VAR:SYMBOL=RAI&amp;VAR:INDEX=0"}</definedName>
    <definedName name="_138__FDSAUDITLINK__" hidden="1">{"fdsup://directions/FAT Viewer?action=UPDATE&amp;creator=factset&amp;DYN_ARGS=TRUE&amp;DOC_NAME=FAT:FQL_AUDITING_CLIENT_TEMPLATE.FAT&amp;display_string=Audit&amp;VAR:KEY=DUPEDYNOJM&amp;VAR:QUERY=RkZfRElWX1lMRChBTk4sOC8xNC8wOCw4LzE0LzA4KQ==&amp;WINDOW=FIRST_POPUP&amp;HEIGHT=450&amp;WIDTH=450&amp;","START_MAXIMIZED=FALSE&amp;VAR:CALENDAR=US&amp;VAR:SYMBOL=RAI&amp;VAR:INDEX=0"}</definedName>
    <definedName name="_1380__FDSAUDITLINK__" localSheetId="0" hidden="1">{"fdsup://directions/FAT Viewer?action=UPDATE&amp;creator=factset&amp;DYN_ARGS=TRUE&amp;DOC_NAME=FAT:FQL_AUDITING_CLIENT_TEMPLATE.FAT&amp;display_string=Audit&amp;VAR:KEY=FCPSXIDYVG&amp;VAR:QUERY=RkZfRElWX1lMRChBTk4sMTAvMjgvMDQsMTAvMjgvMDQp&amp;WINDOW=FIRST_POPUP&amp;HEIGHT=450&amp;WIDTH=450&amp;","START_MAXIMIZED=FALSE&amp;VAR:CALENDAR=US&amp;VAR:SYMBOL=LO&amp;VAR:INDEX=0"}</definedName>
    <definedName name="_1380__FDSAUDITLINK__" hidden="1">{"fdsup://directions/FAT Viewer?action=UPDATE&amp;creator=factset&amp;DYN_ARGS=TRUE&amp;DOC_NAME=FAT:FQL_AUDITING_CLIENT_TEMPLATE.FAT&amp;display_string=Audit&amp;VAR:KEY=FCPSXIDYVG&amp;VAR:QUERY=RkZfRElWX1lMRChBTk4sMTAvMjgvMDQsMTAvMjgvMDQp&amp;WINDOW=FIRST_POPUP&amp;HEIGHT=450&amp;WIDTH=450&amp;","START_MAXIMIZED=FALSE&amp;VAR:CALENDAR=US&amp;VAR:SYMBOL=LO&amp;VAR:INDEX=0"}</definedName>
    <definedName name="_1381__FDSAUDITLINK__" localSheetId="0" hidden="1">{"fdsup://directions/FAT Viewer?action=UPDATE&amp;creator=factset&amp;DYN_ARGS=TRUE&amp;DOC_NAME=FAT:FQL_AUDITING_CLIENT_TEMPLATE.FAT&amp;display_string=Audit&amp;VAR:KEY=RIVSZWNWZI&amp;VAR:QUERY=RkZfRElWX1lMRChBTk4sMTAvMjEvMDQsMTAvMjEvMDQp&amp;WINDOW=FIRST_POPUP&amp;HEIGHT=450&amp;WIDTH=450&amp;","START_MAXIMIZED=FALSE&amp;VAR:CALENDAR=US&amp;VAR:SYMBOL=LO&amp;VAR:INDEX=0"}</definedName>
    <definedName name="_1381__FDSAUDITLINK__" hidden="1">{"fdsup://directions/FAT Viewer?action=UPDATE&amp;creator=factset&amp;DYN_ARGS=TRUE&amp;DOC_NAME=FAT:FQL_AUDITING_CLIENT_TEMPLATE.FAT&amp;display_string=Audit&amp;VAR:KEY=RIVSZWNWZI&amp;VAR:QUERY=RkZfRElWX1lMRChBTk4sMTAvMjEvMDQsMTAvMjEvMDQp&amp;WINDOW=FIRST_POPUP&amp;HEIGHT=450&amp;WIDTH=450&amp;","START_MAXIMIZED=FALSE&amp;VAR:CALENDAR=US&amp;VAR:SYMBOL=LO&amp;VAR:INDEX=0"}</definedName>
    <definedName name="_1382__FDSAUDITLINK__" localSheetId="0" hidden="1">{"fdsup://directions/FAT Viewer?action=UPDATE&amp;creator=factset&amp;DYN_ARGS=TRUE&amp;DOC_NAME=FAT:FQL_AUDITING_CLIENT_TEMPLATE.FAT&amp;display_string=Audit&amp;VAR:KEY=NWNQJSTYJI&amp;VAR:QUERY=RkZfRElWX1lMRChBTk4sMTAvMTQvMDQsMTAvMTQvMDQp&amp;WINDOW=FIRST_POPUP&amp;HEIGHT=450&amp;WIDTH=450&amp;","START_MAXIMIZED=FALSE&amp;VAR:CALENDAR=US&amp;VAR:SYMBOL=LO&amp;VAR:INDEX=0"}</definedName>
    <definedName name="_1382__FDSAUDITLINK__" hidden="1">{"fdsup://directions/FAT Viewer?action=UPDATE&amp;creator=factset&amp;DYN_ARGS=TRUE&amp;DOC_NAME=FAT:FQL_AUDITING_CLIENT_TEMPLATE.FAT&amp;display_string=Audit&amp;VAR:KEY=NWNQJSTYJI&amp;VAR:QUERY=RkZfRElWX1lMRChBTk4sMTAvMTQvMDQsMTAvMTQvMDQp&amp;WINDOW=FIRST_POPUP&amp;HEIGHT=450&amp;WIDTH=450&amp;","START_MAXIMIZED=FALSE&amp;VAR:CALENDAR=US&amp;VAR:SYMBOL=LO&amp;VAR:INDEX=0"}</definedName>
    <definedName name="_1383">#REF!</definedName>
    <definedName name="_1383__FDSAUDITLINK__" localSheetId="0" hidden="1">{"fdsup://directions/FAT Viewer?action=UPDATE&amp;creator=factset&amp;DYN_ARGS=TRUE&amp;DOC_NAME=FAT:FQL_AUDITING_CLIENT_TEMPLATE.FAT&amp;display_string=Audit&amp;VAR:KEY=XKREBUZQVK&amp;VAR:QUERY=RkZfRElWX1lMRChBTk4sMTAvMDcvMDQsMTAvMDcvMDQp&amp;WINDOW=FIRST_POPUP&amp;HEIGHT=450&amp;WIDTH=450&amp;","START_MAXIMIZED=FALSE&amp;VAR:CALENDAR=US&amp;VAR:SYMBOL=LO&amp;VAR:INDEX=0"}</definedName>
    <definedName name="_1383__FDSAUDITLINK__" hidden="1">{"fdsup://directions/FAT Viewer?action=UPDATE&amp;creator=factset&amp;DYN_ARGS=TRUE&amp;DOC_NAME=FAT:FQL_AUDITING_CLIENT_TEMPLATE.FAT&amp;display_string=Audit&amp;VAR:KEY=XKREBUZQVK&amp;VAR:QUERY=RkZfRElWX1lMRChBTk4sMTAvMDcvMDQsMTAvMDcvMDQp&amp;WINDOW=FIRST_POPUP&amp;HEIGHT=450&amp;WIDTH=450&amp;","START_MAXIMIZED=FALSE&amp;VAR:CALENDAR=US&amp;VAR:SYMBOL=LO&amp;VAR:INDEX=0"}</definedName>
    <definedName name="_1384__FDSAUDITLINK__" localSheetId="0" hidden="1">{"fdsup://directions/FAT Viewer?action=UPDATE&amp;creator=factset&amp;DYN_ARGS=TRUE&amp;DOC_NAME=FAT:FQL_AUDITING_CLIENT_TEMPLATE.FAT&amp;display_string=Audit&amp;VAR:KEY=JGHWZUFMJS&amp;VAR:QUERY=RkZfRElWX1lMRChBTk4sOS8zMC8wNCw5LzMwLzA0KQ==&amp;WINDOW=FIRST_POPUP&amp;HEIGHT=450&amp;WIDTH=450&amp;","START_MAXIMIZED=FALSE&amp;VAR:CALENDAR=US&amp;VAR:SYMBOL=LO&amp;VAR:INDEX=0"}</definedName>
    <definedName name="_1384__FDSAUDITLINK__" hidden="1">{"fdsup://directions/FAT Viewer?action=UPDATE&amp;creator=factset&amp;DYN_ARGS=TRUE&amp;DOC_NAME=FAT:FQL_AUDITING_CLIENT_TEMPLATE.FAT&amp;display_string=Audit&amp;VAR:KEY=JGHWZUFMJS&amp;VAR:QUERY=RkZfRElWX1lMRChBTk4sOS8zMC8wNCw5LzMwLzA0KQ==&amp;WINDOW=FIRST_POPUP&amp;HEIGHT=450&amp;WIDTH=450&amp;","START_MAXIMIZED=FALSE&amp;VAR:CALENDAR=US&amp;VAR:SYMBOL=LO&amp;VAR:INDEX=0"}</definedName>
    <definedName name="_1385__FDSAUDITLINK__" localSheetId="0" hidden="1">{"fdsup://directions/FAT Viewer?action=UPDATE&amp;creator=factset&amp;DYN_ARGS=TRUE&amp;DOC_NAME=FAT:FQL_AUDITING_CLIENT_TEMPLATE.FAT&amp;display_string=Audit&amp;VAR:KEY=BOVIDMREHK&amp;VAR:QUERY=RkZfRElWX1lMRChBTk4sOS8yMy8wNCw5LzIzLzA0KQ==&amp;WINDOW=FIRST_POPUP&amp;HEIGHT=450&amp;WIDTH=450&amp;","START_MAXIMIZED=FALSE&amp;VAR:CALENDAR=US&amp;VAR:SYMBOL=LO&amp;VAR:INDEX=0"}</definedName>
    <definedName name="_1385__FDSAUDITLINK__" hidden="1">{"fdsup://directions/FAT Viewer?action=UPDATE&amp;creator=factset&amp;DYN_ARGS=TRUE&amp;DOC_NAME=FAT:FQL_AUDITING_CLIENT_TEMPLATE.FAT&amp;display_string=Audit&amp;VAR:KEY=BOVIDMREHK&amp;VAR:QUERY=RkZfRElWX1lMRChBTk4sOS8yMy8wNCw5LzIzLzA0KQ==&amp;WINDOW=FIRST_POPUP&amp;HEIGHT=450&amp;WIDTH=450&amp;","START_MAXIMIZED=FALSE&amp;VAR:CALENDAR=US&amp;VAR:SYMBOL=LO&amp;VAR:INDEX=0"}</definedName>
    <definedName name="_1386__FDSAUDITLINK__" localSheetId="0" hidden="1">{"fdsup://directions/FAT Viewer?action=UPDATE&amp;creator=factset&amp;DYN_ARGS=TRUE&amp;DOC_NAME=FAT:FQL_AUDITING_CLIENT_TEMPLATE.FAT&amp;display_string=Audit&amp;VAR:KEY=FIRMFIDYPG&amp;VAR:QUERY=RkZfRElWX1lMRChBTk4sOS8xNi8wNCw5LzE2LzA0KQ==&amp;WINDOW=FIRST_POPUP&amp;HEIGHT=450&amp;WIDTH=450&amp;","START_MAXIMIZED=FALSE&amp;VAR:CALENDAR=US&amp;VAR:SYMBOL=LO&amp;VAR:INDEX=0"}</definedName>
    <definedName name="_1386__FDSAUDITLINK__" hidden="1">{"fdsup://directions/FAT Viewer?action=UPDATE&amp;creator=factset&amp;DYN_ARGS=TRUE&amp;DOC_NAME=FAT:FQL_AUDITING_CLIENT_TEMPLATE.FAT&amp;display_string=Audit&amp;VAR:KEY=FIRMFIDYPG&amp;VAR:QUERY=RkZfRElWX1lMRChBTk4sOS8xNi8wNCw5LzE2LzA0KQ==&amp;WINDOW=FIRST_POPUP&amp;HEIGHT=450&amp;WIDTH=450&amp;","START_MAXIMIZED=FALSE&amp;VAR:CALENDAR=US&amp;VAR:SYMBOL=LO&amp;VAR:INDEX=0"}</definedName>
    <definedName name="_1387__FDSAUDITLINK__" localSheetId="0" hidden="1">{"fdsup://directions/FAT Viewer?action=UPDATE&amp;creator=factset&amp;DYN_ARGS=TRUE&amp;DOC_NAME=FAT:FQL_AUDITING_CLIENT_TEMPLATE.FAT&amp;display_string=Audit&amp;VAR:KEY=TUDIHANIBG&amp;VAR:QUERY=RkZfRElWX1lMRChBTk4sOS8wOS8wNCw5LzA5LzA0KQ==&amp;WINDOW=FIRST_POPUP&amp;HEIGHT=450&amp;WIDTH=450&amp;","START_MAXIMIZED=FALSE&amp;VAR:CALENDAR=US&amp;VAR:SYMBOL=LO&amp;VAR:INDEX=0"}</definedName>
    <definedName name="_1387__FDSAUDITLINK__" hidden="1">{"fdsup://directions/FAT Viewer?action=UPDATE&amp;creator=factset&amp;DYN_ARGS=TRUE&amp;DOC_NAME=FAT:FQL_AUDITING_CLIENT_TEMPLATE.FAT&amp;display_string=Audit&amp;VAR:KEY=TUDIHANIBG&amp;VAR:QUERY=RkZfRElWX1lMRChBTk4sOS8wOS8wNCw5LzA5LzA0KQ==&amp;WINDOW=FIRST_POPUP&amp;HEIGHT=450&amp;WIDTH=450&amp;","START_MAXIMIZED=FALSE&amp;VAR:CALENDAR=US&amp;VAR:SYMBOL=LO&amp;VAR:INDEX=0"}</definedName>
    <definedName name="_1388__FDSAUDITLINK__" localSheetId="0" hidden="1">{"fdsup://directions/FAT Viewer?action=UPDATE&amp;creator=factset&amp;DYN_ARGS=TRUE&amp;DOC_NAME=FAT:FQL_AUDITING_CLIENT_TEMPLATE.FAT&amp;display_string=Audit&amp;VAR:KEY=BCLWJERCFW&amp;VAR:QUERY=RkZfRElWX1lMRChBTk4sOS8wMi8wNCw5LzAyLzA0KQ==&amp;WINDOW=FIRST_POPUP&amp;HEIGHT=450&amp;WIDTH=450&amp;","START_MAXIMIZED=FALSE&amp;VAR:CALENDAR=US&amp;VAR:SYMBOL=LO&amp;VAR:INDEX=0"}</definedName>
    <definedName name="_1388__FDSAUDITLINK__" hidden="1">{"fdsup://directions/FAT Viewer?action=UPDATE&amp;creator=factset&amp;DYN_ARGS=TRUE&amp;DOC_NAME=FAT:FQL_AUDITING_CLIENT_TEMPLATE.FAT&amp;display_string=Audit&amp;VAR:KEY=BCLWJERCFW&amp;VAR:QUERY=RkZfRElWX1lMRChBTk4sOS8wMi8wNCw5LzAyLzA0KQ==&amp;WINDOW=FIRST_POPUP&amp;HEIGHT=450&amp;WIDTH=450&amp;","START_MAXIMIZED=FALSE&amp;VAR:CALENDAR=US&amp;VAR:SYMBOL=LO&amp;VAR:INDEX=0"}</definedName>
    <definedName name="_1389__FDSAUDITLINK__" localSheetId="0" hidden="1">{"fdsup://directions/FAT Viewer?action=UPDATE&amp;creator=factset&amp;DYN_ARGS=TRUE&amp;DOC_NAME=FAT:FQL_AUDITING_CLIENT_TEMPLATE.FAT&amp;display_string=Audit&amp;VAR:KEY=PYFKNYXCVE&amp;VAR:QUERY=RkZfRElWX1lMRChBTk4sOC8yNi8wNCw4LzI2LzA0KQ==&amp;WINDOW=FIRST_POPUP&amp;HEIGHT=450&amp;WIDTH=450&amp;","START_MAXIMIZED=FALSE&amp;VAR:CALENDAR=US&amp;VAR:SYMBOL=LO&amp;VAR:INDEX=0"}</definedName>
    <definedName name="_1389__FDSAUDITLINK__" hidden="1">{"fdsup://directions/FAT Viewer?action=UPDATE&amp;creator=factset&amp;DYN_ARGS=TRUE&amp;DOC_NAME=FAT:FQL_AUDITING_CLIENT_TEMPLATE.FAT&amp;display_string=Audit&amp;VAR:KEY=PYFKNYXCVE&amp;VAR:QUERY=RkZfRElWX1lMRChBTk4sOC8yNi8wNCw4LzI2LzA0KQ==&amp;WINDOW=FIRST_POPUP&amp;HEIGHT=450&amp;WIDTH=450&amp;","START_MAXIMIZED=FALSE&amp;VAR:CALENDAR=US&amp;VAR:SYMBOL=LO&amp;VAR:INDEX=0"}</definedName>
    <definedName name="_139">#REF!</definedName>
    <definedName name="_139__123Graph_EQRE_S_BY_CO.">#REF!</definedName>
    <definedName name="_139__FDSAUDITLINK__" localSheetId="0" hidden="1">{"fdsup://directions/FAT Viewer?action=UPDATE&amp;creator=factset&amp;DYN_ARGS=TRUE&amp;DOC_NAME=FAT:FQL_AUDITING_CLIENT_TEMPLATE.FAT&amp;display_string=Audit&amp;VAR:KEY=DIHKDEREVI&amp;VAR:QUERY=RkZfRElWX1lMRChBTk4sOC8wNy8wOCw4LzA3LzA4KQ==&amp;WINDOW=FIRST_POPUP&amp;HEIGHT=450&amp;WIDTH=450&amp;","START_MAXIMIZED=FALSE&amp;VAR:CALENDAR=US&amp;VAR:SYMBOL=RAI&amp;VAR:INDEX=0"}</definedName>
    <definedName name="_139__FDSAUDITLINK__" hidden="1">{"fdsup://directions/FAT Viewer?action=UPDATE&amp;creator=factset&amp;DYN_ARGS=TRUE&amp;DOC_NAME=FAT:FQL_AUDITING_CLIENT_TEMPLATE.FAT&amp;display_string=Audit&amp;VAR:KEY=DIHKDEREVI&amp;VAR:QUERY=RkZfRElWX1lMRChBTk4sOC8wNy8wOCw4LzA3LzA4KQ==&amp;WINDOW=FIRST_POPUP&amp;HEIGHT=450&amp;WIDTH=450&amp;","START_MAXIMIZED=FALSE&amp;VAR:CALENDAR=US&amp;VAR:SYMBOL=RAI&amp;VAR:INDEX=0"}</definedName>
    <definedName name="_1390__FDSAUDITLINK__" localSheetId="0" hidden="1">{"fdsup://directions/FAT Viewer?action=UPDATE&amp;creator=factset&amp;DYN_ARGS=TRUE&amp;DOC_NAME=FAT:FQL_AUDITING_CLIENT_TEMPLATE.FAT&amp;display_string=Audit&amp;VAR:KEY=ZUXEJMREDW&amp;VAR:QUERY=RkZfRElWX1lMRChBTk4sOC8xOS8wNCw4LzE5LzA0KQ==&amp;WINDOW=FIRST_POPUP&amp;HEIGHT=450&amp;WIDTH=450&amp;","START_MAXIMIZED=FALSE&amp;VAR:CALENDAR=US&amp;VAR:SYMBOL=LO&amp;VAR:INDEX=0"}</definedName>
    <definedName name="_1390__FDSAUDITLINK__" hidden="1">{"fdsup://directions/FAT Viewer?action=UPDATE&amp;creator=factset&amp;DYN_ARGS=TRUE&amp;DOC_NAME=FAT:FQL_AUDITING_CLIENT_TEMPLATE.FAT&amp;display_string=Audit&amp;VAR:KEY=ZUXEJMREDW&amp;VAR:QUERY=RkZfRElWX1lMRChBTk4sOC8xOS8wNCw4LzE5LzA0KQ==&amp;WINDOW=FIRST_POPUP&amp;HEIGHT=450&amp;WIDTH=450&amp;","START_MAXIMIZED=FALSE&amp;VAR:CALENDAR=US&amp;VAR:SYMBOL=LO&amp;VAR:INDEX=0"}</definedName>
    <definedName name="_1391">#REF!</definedName>
    <definedName name="_1391__FDSAUDITLINK__" localSheetId="0" hidden="1">{"fdsup://directions/FAT Viewer?action=UPDATE&amp;creator=factset&amp;DYN_ARGS=TRUE&amp;DOC_NAME=FAT:FQL_AUDITING_CLIENT_TEMPLATE.FAT&amp;display_string=Audit&amp;VAR:KEY=TGTGBYJEJQ&amp;VAR:QUERY=RkZfRElWX1lMRChBTk4sOC8xMi8wNCw4LzEyLzA0KQ==&amp;WINDOW=FIRST_POPUP&amp;HEIGHT=450&amp;WIDTH=450&amp;","START_MAXIMIZED=FALSE&amp;VAR:CALENDAR=US&amp;VAR:SYMBOL=LO&amp;VAR:INDEX=0"}</definedName>
    <definedName name="_1391__FDSAUDITLINK__" hidden="1">{"fdsup://directions/FAT Viewer?action=UPDATE&amp;creator=factset&amp;DYN_ARGS=TRUE&amp;DOC_NAME=FAT:FQL_AUDITING_CLIENT_TEMPLATE.FAT&amp;display_string=Audit&amp;VAR:KEY=TGTGBYJEJQ&amp;VAR:QUERY=RkZfRElWX1lMRChBTk4sOC8xMi8wNCw4LzEyLzA0KQ==&amp;WINDOW=FIRST_POPUP&amp;HEIGHT=450&amp;WIDTH=450&amp;","START_MAXIMIZED=FALSE&amp;VAR:CALENDAR=US&amp;VAR:SYMBOL=LO&amp;VAR:INDEX=0"}</definedName>
    <definedName name="_1392__FDSAUDITLINK__" localSheetId="0" hidden="1">{"fdsup://directions/FAT Viewer?action=UPDATE&amp;creator=factset&amp;DYN_ARGS=TRUE&amp;DOC_NAME=FAT:FQL_AUDITING_CLIENT_TEMPLATE.FAT&amp;display_string=Audit&amp;VAR:KEY=XEHABUDEHM&amp;VAR:QUERY=RkZfRElWX1lMRChBTk4sOC8wNS8wNCw4LzA1LzA0KQ==&amp;WINDOW=FIRST_POPUP&amp;HEIGHT=450&amp;WIDTH=450&amp;","START_MAXIMIZED=FALSE&amp;VAR:CALENDAR=US&amp;VAR:SYMBOL=LO&amp;VAR:INDEX=0"}</definedName>
    <definedName name="_1392__FDSAUDITLINK__" hidden="1">{"fdsup://directions/FAT Viewer?action=UPDATE&amp;creator=factset&amp;DYN_ARGS=TRUE&amp;DOC_NAME=FAT:FQL_AUDITING_CLIENT_TEMPLATE.FAT&amp;display_string=Audit&amp;VAR:KEY=XEHABUDEHM&amp;VAR:QUERY=RkZfRElWX1lMRChBTk4sOC8wNS8wNCw4LzA1LzA0KQ==&amp;WINDOW=FIRST_POPUP&amp;HEIGHT=450&amp;WIDTH=450&amp;","START_MAXIMIZED=FALSE&amp;VAR:CALENDAR=US&amp;VAR:SYMBOL=LO&amp;VAR:INDEX=0"}</definedName>
    <definedName name="_1393__FDSAUDITLINK__" localSheetId="0" hidden="1">{"fdsup://directions/FAT Viewer?action=UPDATE&amp;creator=factset&amp;DYN_ARGS=TRUE&amp;DOC_NAME=FAT:FQL_AUDITING_CLIENT_TEMPLATE.FAT&amp;display_string=Audit&amp;VAR:KEY=FGZOXYDQVI&amp;VAR:QUERY=RkZfRElWX1lMRChBTk4sNy8yOS8wNCw3LzI5LzA0KQ==&amp;WINDOW=FIRST_POPUP&amp;HEIGHT=450&amp;WIDTH=450&amp;","START_MAXIMIZED=FALSE&amp;VAR:CALENDAR=US&amp;VAR:SYMBOL=LO&amp;VAR:INDEX=0"}</definedName>
    <definedName name="_1393__FDSAUDITLINK__" hidden="1">{"fdsup://directions/FAT Viewer?action=UPDATE&amp;creator=factset&amp;DYN_ARGS=TRUE&amp;DOC_NAME=FAT:FQL_AUDITING_CLIENT_TEMPLATE.FAT&amp;display_string=Audit&amp;VAR:KEY=FGZOXYDQVI&amp;VAR:QUERY=RkZfRElWX1lMRChBTk4sNy8yOS8wNCw3LzI5LzA0KQ==&amp;WINDOW=FIRST_POPUP&amp;HEIGHT=450&amp;WIDTH=450&amp;","START_MAXIMIZED=FALSE&amp;VAR:CALENDAR=US&amp;VAR:SYMBOL=LO&amp;VAR:INDEX=0"}</definedName>
    <definedName name="_1394">#REF!</definedName>
    <definedName name="_1394__FDSAUDITLINK__" localSheetId="0" hidden="1">{"fdsup://directions/FAT Viewer?action=UPDATE&amp;creator=factset&amp;DYN_ARGS=TRUE&amp;DOC_NAME=FAT:FQL_AUDITING_CLIENT_TEMPLATE.FAT&amp;display_string=Audit&amp;VAR:KEY=ZMDCHEZAVY&amp;VAR:QUERY=RkZfRElWX1lMRChBTk4sNy8yMi8wNCw3LzIyLzA0KQ==&amp;WINDOW=FIRST_POPUP&amp;HEIGHT=450&amp;WIDTH=450&amp;","START_MAXIMIZED=FALSE&amp;VAR:CALENDAR=US&amp;VAR:SYMBOL=LO&amp;VAR:INDEX=0"}</definedName>
    <definedName name="_1394__FDSAUDITLINK__" hidden="1">{"fdsup://directions/FAT Viewer?action=UPDATE&amp;creator=factset&amp;DYN_ARGS=TRUE&amp;DOC_NAME=FAT:FQL_AUDITING_CLIENT_TEMPLATE.FAT&amp;display_string=Audit&amp;VAR:KEY=ZMDCHEZAVY&amp;VAR:QUERY=RkZfRElWX1lMRChBTk4sNy8yMi8wNCw3LzIyLzA0KQ==&amp;WINDOW=FIRST_POPUP&amp;HEIGHT=450&amp;WIDTH=450&amp;","START_MAXIMIZED=FALSE&amp;VAR:CALENDAR=US&amp;VAR:SYMBOL=LO&amp;VAR:INDEX=0"}</definedName>
    <definedName name="_1395">#REF!</definedName>
    <definedName name="_1395__FDSAUDITLINK__" localSheetId="0" hidden="1">{"fdsup://directions/FAT Viewer?action=UPDATE&amp;creator=factset&amp;DYN_ARGS=TRUE&amp;DOC_NAME=FAT:FQL_AUDITING_CLIENT_TEMPLATE.FAT&amp;display_string=Audit&amp;VAR:KEY=BMHQPYTONC&amp;VAR:QUERY=RkZfRElWX1lMRChBTk4sNy8xNS8wNCw3LzE1LzA0KQ==&amp;WINDOW=FIRST_POPUP&amp;HEIGHT=450&amp;WIDTH=450&amp;","START_MAXIMIZED=FALSE&amp;VAR:CALENDAR=US&amp;VAR:SYMBOL=LO&amp;VAR:INDEX=0"}</definedName>
    <definedName name="_1395__FDSAUDITLINK__" hidden="1">{"fdsup://directions/FAT Viewer?action=UPDATE&amp;creator=factset&amp;DYN_ARGS=TRUE&amp;DOC_NAME=FAT:FQL_AUDITING_CLIENT_TEMPLATE.FAT&amp;display_string=Audit&amp;VAR:KEY=BMHQPYTONC&amp;VAR:QUERY=RkZfRElWX1lMRChBTk4sNy8xNS8wNCw3LzE1LzA0KQ==&amp;WINDOW=FIRST_POPUP&amp;HEIGHT=450&amp;WIDTH=450&amp;","START_MAXIMIZED=FALSE&amp;VAR:CALENDAR=US&amp;VAR:SYMBOL=LO&amp;VAR:INDEX=0"}</definedName>
    <definedName name="_1396">#REF!</definedName>
    <definedName name="_1396__FDSAUDITLINK__" localSheetId="0" hidden="1">{"fdsup://directions/FAT Viewer?action=UPDATE&amp;creator=factset&amp;DYN_ARGS=TRUE&amp;DOC_NAME=FAT:FQL_AUDITING_CLIENT_TEMPLATE.FAT&amp;display_string=Audit&amp;VAR:KEY=JGZILQZOLG&amp;VAR:QUERY=RkZfRElWX1lMRChBTk4sNy8wOC8wNCw3LzA4LzA0KQ==&amp;WINDOW=FIRST_POPUP&amp;HEIGHT=450&amp;WIDTH=450&amp;","START_MAXIMIZED=FALSE&amp;VAR:CALENDAR=US&amp;VAR:SYMBOL=LO&amp;VAR:INDEX=0"}</definedName>
    <definedName name="_1396__FDSAUDITLINK__" hidden="1">{"fdsup://directions/FAT Viewer?action=UPDATE&amp;creator=factset&amp;DYN_ARGS=TRUE&amp;DOC_NAME=FAT:FQL_AUDITING_CLIENT_TEMPLATE.FAT&amp;display_string=Audit&amp;VAR:KEY=JGZILQZOLG&amp;VAR:QUERY=RkZfRElWX1lMRChBTk4sNy8wOC8wNCw3LzA4LzA0KQ==&amp;WINDOW=FIRST_POPUP&amp;HEIGHT=450&amp;WIDTH=450&amp;","START_MAXIMIZED=FALSE&amp;VAR:CALENDAR=US&amp;VAR:SYMBOL=LO&amp;VAR:INDEX=0"}</definedName>
    <definedName name="_1397">#REF!</definedName>
    <definedName name="_1397__FDSAUDITLINK__" localSheetId="0" hidden="1">{"fdsup://directions/FAT Viewer?action=UPDATE&amp;creator=factset&amp;DYN_ARGS=TRUE&amp;DOC_NAME=FAT:FQL_AUDITING_CLIENT_TEMPLATE.FAT&amp;display_string=Audit&amp;VAR:KEY=TONMDKVWNM&amp;VAR:QUERY=RkZfRElWX1lMRChBTk4sNy8wMS8wNCw3LzAxLzA0KQ==&amp;WINDOW=FIRST_POPUP&amp;HEIGHT=450&amp;WIDTH=450&amp;","START_MAXIMIZED=FALSE&amp;VAR:CALENDAR=US&amp;VAR:SYMBOL=LO&amp;VAR:INDEX=0"}</definedName>
    <definedName name="_1397__FDSAUDITLINK__" hidden="1">{"fdsup://directions/FAT Viewer?action=UPDATE&amp;creator=factset&amp;DYN_ARGS=TRUE&amp;DOC_NAME=FAT:FQL_AUDITING_CLIENT_TEMPLATE.FAT&amp;display_string=Audit&amp;VAR:KEY=TONMDKVWNM&amp;VAR:QUERY=RkZfRElWX1lMRChBTk4sNy8wMS8wNCw3LzAxLzA0KQ==&amp;WINDOW=FIRST_POPUP&amp;HEIGHT=450&amp;WIDTH=450&amp;","START_MAXIMIZED=FALSE&amp;VAR:CALENDAR=US&amp;VAR:SYMBOL=LO&amp;VAR:INDEX=0"}</definedName>
    <definedName name="_1398">#REF!</definedName>
    <definedName name="_1398__FDSAUDITLINK__" localSheetId="0" hidden="1">{"fdsup://directions/FAT Viewer?action=UPDATE&amp;creator=factset&amp;DYN_ARGS=TRUE&amp;DOC_NAME=FAT:FQL_AUDITING_CLIENT_TEMPLATE.FAT&amp;display_string=Audit&amp;VAR:KEY=VMBOVWNOHW&amp;VAR:QUERY=RkZfRElWX1lMRChBTk4sNi8yNC8wNCw2LzI0LzA0KQ==&amp;WINDOW=FIRST_POPUP&amp;HEIGHT=450&amp;WIDTH=450&amp;","START_MAXIMIZED=FALSE&amp;VAR:CALENDAR=US&amp;VAR:SYMBOL=LO&amp;VAR:INDEX=0"}</definedName>
    <definedName name="_1398__FDSAUDITLINK__" hidden="1">{"fdsup://directions/FAT Viewer?action=UPDATE&amp;creator=factset&amp;DYN_ARGS=TRUE&amp;DOC_NAME=FAT:FQL_AUDITING_CLIENT_TEMPLATE.FAT&amp;display_string=Audit&amp;VAR:KEY=VMBOVWNOHW&amp;VAR:QUERY=RkZfRElWX1lMRChBTk4sNi8yNC8wNCw2LzI0LzA0KQ==&amp;WINDOW=FIRST_POPUP&amp;HEIGHT=450&amp;WIDTH=450&amp;","START_MAXIMIZED=FALSE&amp;VAR:CALENDAR=US&amp;VAR:SYMBOL=LO&amp;VAR:INDEX=0"}</definedName>
    <definedName name="_1399">#REF!</definedName>
    <definedName name="_1399__FDSAUDITLINK__" localSheetId="0" hidden="1">{"fdsup://directions/FAT Viewer?action=UPDATE&amp;creator=factset&amp;DYN_ARGS=TRUE&amp;DOC_NAME=FAT:FQL_AUDITING_CLIENT_TEMPLATE.FAT&amp;display_string=Audit&amp;VAR:KEY=PORKXEXCTS&amp;VAR:QUERY=RkZfRElWX1lMRChBTk4sNi8xNy8wNCw2LzE3LzA0KQ==&amp;WINDOW=FIRST_POPUP&amp;HEIGHT=450&amp;WIDTH=450&amp;","START_MAXIMIZED=FALSE&amp;VAR:CALENDAR=US&amp;VAR:SYMBOL=LO&amp;VAR:INDEX=0"}</definedName>
    <definedName name="_1399__FDSAUDITLINK__" hidden="1">{"fdsup://directions/FAT Viewer?action=UPDATE&amp;creator=factset&amp;DYN_ARGS=TRUE&amp;DOC_NAME=FAT:FQL_AUDITING_CLIENT_TEMPLATE.FAT&amp;display_string=Audit&amp;VAR:KEY=PORKXEXCTS&amp;VAR:QUERY=RkZfRElWX1lMRChBTk4sNi8xNy8wNCw2LzE3LzA0KQ==&amp;WINDOW=FIRST_POPUP&amp;HEIGHT=450&amp;WIDTH=450&amp;","START_MAXIMIZED=FALSE&amp;VAR:CALENDAR=US&amp;VAR:SYMBOL=LO&amp;VAR:INDEX=0"}</definedName>
    <definedName name="_13J_0_K" hidden="1">#REF!</definedName>
    <definedName name="_13s16_" hidden="1">{#N/A,#N/A,FALSE,"UNIT";#N/A,#N/A,FALSE,"UNIT";#N/A,#N/A,FALSE,"계정"}</definedName>
    <definedName name="_13s2_" hidden="1">{#N/A,#N/A,FALSE,"UNIT";#N/A,#N/A,FALSE,"UNIT";#N/A,#N/A,FALSE,"계정"}</definedName>
    <definedName name="_13s3_" hidden="1">{#N/A,#N/A,FALSE,"UNIT";#N/A,#N/A,FALSE,"UNIT";#N/A,#N/A,FALSE,"계정"}</definedName>
    <definedName name="_13Z05_">#REF!</definedName>
    <definedName name="_14">#REF!</definedName>
    <definedName name="_14__________NOTE10_12">#REF!</definedName>
    <definedName name="_14__123Graph_ACHART_29" hidden="1">#REF!</definedName>
    <definedName name="_14__123Graph_ACHART_3">#REF!</definedName>
    <definedName name="_14__123Graph_ACHART_4">#REF!</definedName>
    <definedName name="_14__123Graph_AChart_6J">#REF!</definedName>
    <definedName name="_14__123Graph_ASUPPLIES_BY_B_U">#REF!</definedName>
    <definedName name="_14__123Graph_BCONTRACT_BY_B_U">#REF!</definedName>
    <definedName name="_14__123Graph_BQRE_S_BY_CO.">#REF!</definedName>
    <definedName name="_14__123Graph_BQRE_S_BY_TYPE" hidden="1">#REF!</definedName>
    <definedName name="_14__123Graph_BSENS_COMPARISON">#REF!</definedName>
    <definedName name="_14__123Graph_BTAX_CREDIT" hidden="1">#REF!</definedName>
    <definedName name="_14__123Graph_BWAGES_BY_B_U">#REF!</definedName>
    <definedName name="_14__123Graph_CCONTRACT_BY_B_U">#REF!</definedName>
    <definedName name="_14__123Graph_CQRE_S_BY_CO.">#REF!</definedName>
    <definedName name="_14__FDSAUDITLINK__" localSheetId="0" hidden="1">{"fdsup://directions/FAT Viewer?action=UPDATE&amp;creator=factset&amp;DYN_ARGS=TRUE&amp;DOC_NAME=FAT:FQL_AUDITING_CLIENT_TEMPLATE.FAT&amp;display_string=Audit&amp;VAR:KEY=MLYPYDQNMJ&amp;VAR:QUERY=Q1NGX0RJVl9ZTEQoUVRSX1IsOS8yOC8yMDA3KQ==&amp;WINDOW=FIRST_POPUP&amp;HEIGHT=450&amp;WIDTH=450&amp;STAR","T_MAXIMIZED=FALSE&amp;VAR:CALENDAR=US&amp;VAR:SYMBOL=MO&amp;VAR:INDEX=0"}</definedName>
    <definedName name="_14__FDSAUDITLINK__" hidden="1">{"fdsup://directions/FAT Viewer?action=UPDATE&amp;creator=factset&amp;DYN_ARGS=TRUE&amp;DOC_NAME=FAT:FQL_AUDITING_CLIENT_TEMPLATE.FAT&amp;display_string=Audit&amp;VAR:KEY=MLYPYDQNMJ&amp;VAR:QUERY=Q1NGX0RJVl9ZTEQoUVRSX1IsOS8yOC8yMDA3KQ==&amp;WINDOW=FIRST_POPUP&amp;HEIGHT=450&amp;WIDTH=450&amp;STAR","T_MAXIMIZED=FALSE&amp;VAR:CALENDAR=US&amp;VAR:SYMBOL=MO&amp;VAR:INDEX=0"}</definedName>
    <definedName name="_14_0_S" hidden="1">#REF!</definedName>
    <definedName name="_14_0_Table2_">#REF!</definedName>
    <definedName name="_14_1___F">#REF!</definedName>
    <definedName name="_140">#REF!</definedName>
    <definedName name="_140__FDSAUDITLINK__" localSheetId="0" hidden="1">{"fdsup://directions/FAT Viewer?action=UPDATE&amp;creator=factset&amp;DYN_ARGS=TRUE&amp;DOC_NAME=FAT:FQL_AUDITING_CLIENT_TEMPLATE.FAT&amp;display_string=Audit&amp;VAR:KEY=ZWPORSBGRE&amp;VAR:QUERY=RkZfRElWX1lMRChBTk4sNy8zMS8wOCw3LzMxLzA4KQ==&amp;WINDOW=FIRST_POPUP&amp;HEIGHT=450&amp;WIDTH=450&amp;","START_MAXIMIZED=FALSE&amp;VAR:CALENDAR=US&amp;VAR:SYMBOL=RAI&amp;VAR:INDEX=0"}</definedName>
    <definedName name="_140__FDSAUDITLINK__" hidden="1">{"fdsup://directions/FAT Viewer?action=UPDATE&amp;creator=factset&amp;DYN_ARGS=TRUE&amp;DOC_NAME=FAT:FQL_AUDITING_CLIENT_TEMPLATE.FAT&amp;display_string=Audit&amp;VAR:KEY=ZWPORSBGRE&amp;VAR:QUERY=RkZfRElWX1lMRChBTk4sNy8zMS8wOCw3LzMxLzA4KQ==&amp;WINDOW=FIRST_POPUP&amp;HEIGHT=450&amp;WIDTH=450&amp;","START_MAXIMIZED=FALSE&amp;VAR:CALENDAR=US&amp;VAR:SYMBOL=RAI&amp;VAR:INDEX=0"}</definedName>
    <definedName name="_1400">#REF!</definedName>
    <definedName name="_1400__FDSAUDITLINK__" localSheetId="0" hidden="1">{"fdsup://directions/FAT Viewer?action=UPDATE&amp;creator=factset&amp;DYN_ARGS=TRUE&amp;DOC_NAME=FAT:FQL_AUDITING_CLIENT_TEMPLATE.FAT&amp;display_string=Audit&amp;VAR:KEY=DGXETMDAXA&amp;VAR:QUERY=RkZfRElWX1lMRChBTk4sNi8xMC8wNCw2LzEwLzA0KQ==&amp;WINDOW=FIRST_POPUP&amp;HEIGHT=450&amp;WIDTH=450&amp;","START_MAXIMIZED=FALSE&amp;VAR:CALENDAR=US&amp;VAR:SYMBOL=LO&amp;VAR:INDEX=0"}</definedName>
    <definedName name="_1400__FDSAUDITLINK__" hidden="1">{"fdsup://directions/FAT Viewer?action=UPDATE&amp;creator=factset&amp;DYN_ARGS=TRUE&amp;DOC_NAME=FAT:FQL_AUDITING_CLIENT_TEMPLATE.FAT&amp;display_string=Audit&amp;VAR:KEY=DGXETMDAXA&amp;VAR:QUERY=RkZfRElWX1lMRChBTk4sNi8xMC8wNCw2LzEwLzA0KQ==&amp;WINDOW=FIRST_POPUP&amp;HEIGHT=450&amp;WIDTH=450&amp;","START_MAXIMIZED=FALSE&amp;VAR:CALENDAR=US&amp;VAR:SYMBOL=LO&amp;VAR:INDEX=0"}</definedName>
    <definedName name="_1401">#REF!</definedName>
    <definedName name="_1401__FDSAUDITLINK__" localSheetId="0" hidden="1">{"fdsup://directions/FAT Viewer?action=UPDATE&amp;creator=factset&amp;DYN_ARGS=TRUE&amp;DOC_NAME=FAT:FQL_AUDITING_CLIENT_TEMPLATE.FAT&amp;display_string=Audit&amp;VAR:KEY=NCZYFEFQVE&amp;VAR:QUERY=RkZfRElWX1lMRChBTk4sNi8wMy8wNCw2LzAzLzA0KQ==&amp;WINDOW=FIRST_POPUP&amp;HEIGHT=450&amp;WIDTH=450&amp;","START_MAXIMIZED=FALSE&amp;VAR:CALENDAR=US&amp;VAR:SYMBOL=LO&amp;VAR:INDEX=0"}</definedName>
    <definedName name="_1401__FDSAUDITLINK__" hidden="1">{"fdsup://directions/FAT Viewer?action=UPDATE&amp;creator=factset&amp;DYN_ARGS=TRUE&amp;DOC_NAME=FAT:FQL_AUDITING_CLIENT_TEMPLATE.FAT&amp;display_string=Audit&amp;VAR:KEY=NCZYFEFQVE&amp;VAR:QUERY=RkZfRElWX1lMRChBTk4sNi8wMy8wNCw2LzAzLzA0KQ==&amp;WINDOW=FIRST_POPUP&amp;HEIGHT=450&amp;WIDTH=450&amp;","START_MAXIMIZED=FALSE&amp;VAR:CALENDAR=US&amp;VAR:SYMBOL=LO&amp;VAR:INDEX=0"}</definedName>
    <definedName name="_1402">#REF!</definedName>
    <definedName name="_1402__FDSAUDITLINK__" localSheetId="0" hidden="1">{"fdsup://directions/FAT Viewer?action=UPDATE&amp;creator=factset&amp;DYN_ARGS=TRUE&amp;DOC_NAME=FAT:FQL_AUDITING_CLIENT_TEMPLATE.FAT&amp;display_string=Audit&amp;VAR:KEY=NQVWZMBKTG&amp;VAR:QUERY=RkZfRElWX1lMRChBTk4sNS8yNy8wNCw1LzI3LzA0KQ==&amp;WINDOW=FIRST_POPUP&amp;HEIGHT=450&amp;WIDTH=450&amp;","START_MAXIMIZED=FALSE&amp;VAR:CALENDAR=US&amp;VAR:SYMBOL=LO&amp;VAR:INDEX=0"}</definedName>
    <definedName name="_1402__FDSAUDITLINK__" hidden="1">{"fdsup://directions/FAT Viewer?action=UPDATE&amp;creator=factset&amp;DYN_ARGS=TRUE&amp;DOC_NAME=FAT:FQL_AUDITING_CLIENT_TEMPLATE.FAT&amp;display_string=Audit&amp;VAR:KEY=NQVWZMBKTG&amp;VAR:QUERY=RkZfRElWX1lMRChBTk4sNS8yNy8wNCw1LzI3LzA0KQ==&amp;WINDOW=FIRST_POPUP&amp;HEIGHT=450&amp;WIDTH=450&amp;","START_MAXIMIZED=FALSE&amp;VAR:CALENDAR=US&amp;VAR:SYMBOL=LO&amp;VAR:INDEX=0"}</definedName>
    <definedName name="_1403">#REF!</definedName>
    <definedName name="_1403__FDSAUDITLINK__" localSheetId="0" hidden="1">{"fdsup://directions/FAT Viewer?action=UPDATE&amp;creator=factset&amp;DYN_ARGS=TRUE&amp;DOC_NAME=FAT:FQL_AUDITING_CLIENT_TEMPLATE.FAT&amp;display_string=Audit&amp;VAR:KEY=PWHKLKZQJY&amp;VAR:QUERY=RkZfRElWX1lMRChBTk4sNS8yMC8wNCw1LzIwLzA0KQ==&amp;WINDOW=FIRST_POPUP&amp;HEIGHT=450&amp;WIDTH=450&amp;","START_MAXIMIZED=FALSE&amp;VAR:CALENDAR=US&amp;VAR:SYMBOL=LO&amp;VAR:INDEX=0"}</definedName>
    <definedName name="_1403__FDSAUDITLINK__" hidden="1">{"fdsup://directions/FAT Viewer?action=UPDATE&amp;creator=factset&amp;DYN_ARGS=TRUE&amp;DOC_NAME=FAT:FQL_AUDITING_CLIENT_TEMPLATE.FAT&amp;display_string=Audit&amp;VAR:KEY=PWHKLKZQJY&amp;VAR:QUERY=RkZfRElWX1lMRChBTk4sNS8yMC8wNCw1LzIwLzA0KQ==&amp;WINDOW=FIRST_POPUP&amp;HEIGHT=450&amp;WIDTH=450&amp;","START_MAXIMIZED=FALSE&amp;VAR:CALENDAR=US&amp;VAR:SYMBOL=LO&amp;VAR:INDEX=0"}</definedName>
    <definedName name="_1404">#REF!</definedName>
    <definedName name="_1404__FDSAUDITLINK__" localSheetId="0" hidden="1">{"fdsup://directions/FAT Viewer?action=UPDATE&amp;creator=factset&amp;DYN_ARGS=TRUE&amp;DOC_NAME=FAT:FQL_AUDITING_CLIENT_TEMPLATE.FAT&amp;display_string=Audit&amp;VAR:KEY=REZIHGHMBS&amp;VAR:QUERY=RkZfRElWX1lMRChBTk4sNS8xMy8wNCw1LzEzLzA0KQ==&amp;WINDOW=FIRST_POPUP&amp;HEIGHT=450&amp;WIDTH=450&amp;","START_MAXIMIZED=FALSE&amp;VAR:CALENDAR=US&amp;VAR:SYMBOL=LO&amp;VAR:INDEX=0"}</definedName>
    <definedName name="_1404__FDSAUDITLINK__" hidden="1">{"fdsup://directions/FAT Viewer?action=UPDATE&amp;creator=factset&amp;DYN_ARGS=TRUE&amp;DOC_NAME=FAT:FQL_AUDITING_CLIENT_TEMPLATE.FAT&amp;display_string=Audit&amp;VAR:KEY=REZIHGHMBS&amp;VAR:QUERY=RkZfRElWX1lMRChBTk4sNS8xMy8wNCw1LzEzLzA0KQ==&amp;WINDOW=FIRST_POPUP&amp;HEIGHT=450&amp;WIDTH=450&amp;","START_MAXIMIZED=FALSE&amp;VAR:CALENDAR=US&amp;VAR:SYMBOL=LO&amp;VAR:INDEX=0"}</definedName>
    <definedName name="_1405">#REF!</definedName>
    <definedName name="_1405__FDSAUDITLINK__" localSheetId="0" hidden="1">{"fdsup://directions/FAT Viewer?action=UPDATE&amp;creator=factset&amp;DYN_ARGS=TRUE&amp;DOC_NAME=FAT:FQL_AUDITING_CLIENT_TEMPLATE.FAT&amp;display_string=Audit&amp;VAR:KEY=TSDAJUNKXK&amp;VAR:QUERY=RkZfRElWX1lMRChBTk4sNS8wNi8wNCw1LzA2LzA0KQ==&amp;WINDOW=FIRST_POPUP&amp;HEIGHT=450&amp;WIDTH=450&amp;","START_MAXIMIZED=FALSE&amp;VAR:CALENDAR=US&amp;VAR:SYMBOL=LO&amp;VAR:INDEX=0"}</definedName>
    <definedName name="_1405__FDSAUDITLINK__" hidden="1">{"fdsup://directions/FAT Viewer?action=UPDATE&amp;creator=factset&amp;DYN_ARGS=TRUE&amp;DOC_NAME=FAT:FQL_AUDITING_CLIENT_TEMPLATE.FAT&amp;display_string=Audit&amp;VAR:KEY=TSDAJUNKXK&amp;VAR:QUERY=RkZfRElWX1lMRChBTk4sNS8wNi8wNCw1LzA2LzA0KQ==&amp;WINDOW=FIRST_POPUP&amp;HEIGHT=450&amp;WIDTH=450&amp;","START_MAXIMIZED=FALSE&amp;VAR:CALENDAR=US&amp;VAR:SYMBOL=LO&amp;VAR:INDEX=0"}</definedName>
    <definedName name="_1406">#REF!</definedName>
    <definedName name="_1406__FDSAUDITLINK__" localSheetId="0" hidden="1">{"fdsup://directions/FAT Viewer?action=UPDATE&amp;creator=factset&amp;DYN_ARGS=TRUE&amp;DOC_NAME=FAT:FQL_AUDITING_CLIENT_TEMPLATE.FAT&amp;display_string=Audit&amp;VAR:KEY=XCLULUJEXO&amp;VAR:QUERY=RkZfRElWX1lMRChBTk4sNC8yOS8wNCw0LzI5LzA0KQ==&amp;WINDOW=FIRST_POPUP&amp;HEIGHT=450&amp;WIDTH=450&amp;","START_MAXIMIZED=FALSE&amp;VAR:CALENDAR=US&amp;VAR:SYMBOL=LO&amp;VAR:INDEX=0"}</definedName>
    <definedName name="_1406__FDSAUDITLINK__" hidden="1">{"fdsup://directions/FAT Viewer?action=UPDATE&amp;creator=factset&amp;DYN_ARGS=TRUE&amp;DOC_NAME=FAT:FQL_AUDITING_CLIENT_TEMPLATE.FAT&amp;display_string=Audit&amp;VAR:KEY=XCLULUJEXO&amp;VAR:QUERY=RkZfRElWX1lMRChBTk4sNC8yOS8wNCw0LzI5LzA0KQ==&amp;WINDOW=FIRST_POPUP&amp;HEIGHT=450&amp;WIDTH=450&amp;","START_MAXIMIZED=FALSE&amp;VAR:CALENDAR=US&amp;VAR:SYMBOL=LO&amp;VAR:INDEX=0"}</definedName>
    <definedName name="_1407">#REF!</definedName>
    <definedName name="_1407__FDSAUDITLINK__" localSheetId="0" hidden="1">{"fdsup://directions/FAT Viewer?action=UPDATE&amp;creator=factset&amp;DYN_ARGS=TRUE&amp;DOC_NAME=FAT:FQL_AUDITING_CLIENT_TEMPLATE.FAT&amp;display_string=Audit&amp;VAR:KEY=BQBUDQFIXK&amp;VAR:QUERY=RkZfRElWX1lMRChBTk4sNC8yMi8wNCw0LzIyLzA0KQ==&amp;WINDOW=FIRST_POPUP&amp;HEIGHT=450&amp;WIDTH=450&amp;","START_MAXIMIZED=FALSE&amp;VAR:CALENDAR=US&amp;VAR:SYMBOL=LO&amp;VAR:INDEX=0"}</definedName>
    <definedName name="_1407__FDSAUDITLINK__" hidden="1">{"fdsup://directions/FAT Viewer?action=UPDATE&amp;creator=factset&amp;DYN_ARGS=TRUE&amp;DOC_NAME=FAT:FQL_AUDITING_CLIENT_TEMPLATE.FAT&amp;display_string=Audit&amp;VAR:KEY=BQBUDQFIXK&amp;VAR:QUERY=RkZfRElWX1lMRChBTk4sNC8yMi8wNCw0LzIyLzA0KQ==&amp;WINDOW=FIRST_POPUP&amp;HEIGHT=450&amp;WIDTH=450&amp;","START_MAXIMIZED=FALSE&amp;VAR:CALENDAR=US&amp;VAR:SYMBOL=LO&amp;VAR:INDEX=0"}</definedName>
    <definedName name="_1408">#REF!</definedName>
    <definedName name="_1408__FDSAUDITLINK__" localSheetId="0" hidden="1">{"fdsup://directions/FAT Viewer?action=UPDATE&amp;creator=factset&amp;DYN_ARGS=TRUE&amp;DOC_NAME=FAT:FQL_AUDITING_CLIENT_TEMPLATE.FAT&amp;display_string=Audit&amp;VAR:KEY=ZEXIXURWDE&amp;VAR:QUERY=RkZfRElWX1lMRChBTk4sNC8xNS8wNCw0LzE1LzA0KQ==&amp;WINDOW=FIRST_POPUP&amp;HEIGHT=450&amp;WIDTH=450&amp;","START_MAXIMIZED=FALSE&amp;VAR:CALENDAR=US&amp;VAR:SYMBOL=LO&amp;VAR:INDEX=0"}</definedName>
    <definedName name="_1408__FDSAUDITLINK__" hidden="1">{"fdsup://directions/FAT Viewer?action=UPDATE&amp;creator=factset&amp;DYN_ARGS=TRUE&amp;DOC_NAME=FAT:FQL_AUDITING_CLIENT_TEMPLATE.FAT&amp;display_string=Audit&amp;VAR:KEY=ZEXIXURWDE&amp;VAR:QUERY=RkZfRElWX1lMRChBTk4sNC8xNS8wNCw0LzE1LzA0KQ==&amp;WINDOW=FIRST_POPUP&amp;HEIGHT=450&amp;WIDTH=450&amp;","START_MAXIMIZED=FALSE&amp;VAR:CALENDAR=US&amp;VAR:SYMBOL=LO&amp;VAR:INDEX=0"}</definedName>
    <definedName name="_1409">#REF!</definedName>
    <definedName name="_1409__FDSAUDITLINK__" localSheetId="0" hidden="1">{"fdsup://directions/FAT Viewer?action=UPDATE&amp;creator=factset&amp;DYN_ARGS=TRUE&amp;DOC_NAME=FAT:FQL_AUDITING_CLIENT_TEMPLATE.FAT&amp;display_string=Audit&amp;VAR:KEY=LGJEPCFEXI&amp;VAR:QUERY=RkZfRElWX1lMRChBTk4sNC8wOC8wNCw0LzA4LzA0KQ==&amp;WINDOW=FIRST_POPUP&amp;HEIGHT=450&amp;WIDTH=450&amp;","START_MAXIMIZED=FALSE&amp;VAR:CALENDAR=US&amp;VAR:SYMBOL=LO&amp;VAR:INDEX=0"}</definedName>
    <definedName name="_1409__FDSAUDITLINK__" hidden="1">{"fdsup://directions/FAT Viewer?action=UPDATE&amp;creator=factset&amp;DYN_ARGS=TRUE&amp;DOC_NAME=FAT:FQL_AUDITING_CLIENT_TEMPLATE.FAT&amp;display_string=Audit&amp;VAR:KEY=LGJEPCFEXI&amp;VAR:QUERY=RkZfRElWX1lMRChBTk4sNC8wOC8wNCw0LzA4LzA0KQ==&amp;WINDOW=FIRST_POPUP&amp;HEIGHT=450&amp;WIDTH=450&amp;","START_MAXIMIZED=FALSE&amp;VAR:CALENDAR=US&amp;VAR:SYMBOL=LO&amp;VAR:INDEX=0"}</definedName>
    <definedName name="_141">#REF!</definedName>
    <definedName name="_141__123Graph_FSUPPLIES_BY_B_U">#REF!</definedName>
    <definedName name="_141__FDSAUDITLINK__" localSheetId="0" hidden="1">{"fdsup://directions/FAT Viewer?action=UPDATE&amp;creator=factset&amp;DYN_ARGS=TRUE&amp;DOC_NAME=FAT:FQL_AUDITING_CLIENT_TEMPLATE.FAT&amp;display_string=Audit&amp;VAR:KEY=XSRWDCVOJE&amp;VAR:QUERY=RkZfRElWX1lMRChBTk4sNy8yNC8wOCw3LzI0LzA4KQ==&amp;WINDOW=FIRST_POPUP&amp;HEIGHT=450&amp;WIDTH=450&amp;","START_MAXIMIZED=FALSE&amp;VAR:CALENDAR=US&amp;VAR:SYMBOL=RAI&amp;VAR:INDEX=0"}</definedName>
    <definedName name="_141__FDSAUDITLINK__" hidden="1">{"fdsup://directions/FAT Viewer?action=UPDATE&amp;creator=factset&amp;DYN_ARGS=TRUE&amp;DOC_NAME=FAT:FQL_AUDITING_CLIENT_TEMPLATE.FAT&amp;display_string=Audit&amp;VAR:KEY=XSRWDCVOJE&amp;VAR:QUERY=RkZfRElWX1lMRChBTk4sNy8yNC8wOCw3LzI0LzA4KQ==&amp;WINDOW=FIRST_POPUP&amp;HEIGHT=450&amp;WIDTH=450&amp;","START_MAXIMIZED=FALSE&amp;VAR:CALENDAR=US&amp;VAR:SYMBOL=RAI&amp;VAR:INDEX=0"}</definedName>
    <definedName name="_1410">#REF!</definedName>
    <definedName name="_1410__FDSAUDITLINK__" localSheetId="0" hidden="1">{"fdsup://directions/FAT Viewer?action=UPDATE&amp;creator=factset&amp;DYN_ARGS=TRUE&amp;DOC_NAME=FAT:FQL_AUDITING_CLIENT_TEMPLATE.FAT&amp;display_string=Audit&amp;VAR:KEY=RUTQRYRGXC&amp;VAR:QUERY=RkZfRElWX1lMRChBTk4sNC8wMS8wNCw0LzAxLzA0KQ==&amp;WINDOW=FIRST_POPUP&amp;HEIGHT=450&amp;WIDTH=450&amp;","START_MAXIMIZED=FALSE&amp;VAR:CALENDAR=US&amp;VAR:SYMBOL=LO&amp;VAR:INDEX=0"}</definedName>
    <definedName name="_1410__FDSAUDITLINK__" hidden="1">{"fdsup://directions/FAT Viewer?action=UPDATE&amp;creator=factset&amp;DYN_ARGS=TRUE&amp;DOC_NAME=FAT:FQL_AUDITING_CLIENT_TEMPLATE.FAT&amp;display_string=Audit&amp;VAR:KEY=RUTQRYRGXC&amp;VAR:QUERY=RkZfRElWX1lMRChBTk4sNC8wMS8wNCw0LzAxLzA0KQ==&amp;WINDOW=FIRST_POPUP&amp;HEIGHT=450&amp;WIDTH=450&amp;","START_MAXIMIZED=FALSE&amp;VAR:CALENDAR=US&amp;VAR:SYMBOL=LO&amp;VAR:INDEX=0"}</definedName>
    <definedName name="_1411">#REF!</definedName>
    <definedName name="_1411__FDSAUDITLINK__" localSheetId="0" hidden="1">{"fdsup://directions/FAT Viewer?action=UPDATE&amp;creator=factset&amp;DYN_ARGS=TRUE&amp;DOC_NAME=FAT:FQL_AUDITING_CLIENT_TEMPLATE.FAT&amp;display_string=Audit&amp;VAR:KEY=DYXQNWFGJE&amp;VAR:QUERY=RkZfRElWX1lMRChBTk4sMy8yNS8wNCwzLzI1LzA0KQ==&amp;WINDOW=FIRST_POPUP&amp;HEIGHT=450&amp;WIDTH=450&amp;","START_MAXIMIZED=FALSE&amp;VAR:CALENDAR=US&amp;VAR:SYMBOL=LO&amp;VAR:INDEX=0"}</definedName>
    <definedName name="_1411__FDSAUDITLINK__" hidden="1">{"fdsup://directions/FAT Viewer?action=UPDATE&amp;creator=factset&amp;DYN_ARGS=TRUE&amp;DOC_NAME=FAT:FQL_AUDITING_CLIENT_TEMPLATE.FAT&amp;display_string=Audit&amp;VAR:KEY=DYXQNWFGJE&amp;VAR:QUERY=RkZfRElWX1lMRChBTk4sMy8yNS8wNCwzLzI1LzA0KQ==&amp;WINDOW=FIRST_POPUP&amp;HEIGHT=450&amp;WIDTH=450&amp;","START_MAXIMIZED=FALSE&amp;VAR:CALENDAR=US&amp;VAR:SYMBOL=LO&amp;VAR:INDEX=0"}</definedName>
    <definedName name="_1412">#REF!</definedName>
    <definedName name="_1412__FDSAUDITLINK__" localSheetId="0" hidden="1">{"fdsup://directions/FAT Viewer?action=UPDATE&amp;creator=factset&amp;DYN_ARGS=TRUE&amp;DOC_NAME=FAT:FQL_AUDITING_CLIENT_TEMPLATE.FAT&amp;display_string=Audit&amp;VAR:KEY=ZMVIXANIJK&amp;VAR:QUERY=RkZfRElWX1lMRChBTk4sMy8xOC8wNCwzLzE4LzA0KQ==&amp;WINDOW=FIRST_POPUP&amp;HEIGHT=450&amp;WIDTH=450&amp;","START_MAXIMIZED=FALSE&amp;VAR:CALENDAR=US&amp;VAR:SYMBOL=LO&amp;VAR:INDEX=0"}</definedName>
    <definedName name="_1412__FDSAUDITLINK__" hidden="1">{"fdsup://directions/FAT Viewer?action=UPDATE&amp;creator=factset&amp;DYN_ARGS=TRUE&amp;DOC_NAME=FAT:FQL_AUDITING_CLIENT_TEMPLATE.FAT&amp;display_string=Audit&amp;VAR:KEY=ZMVIXANIJK&amp;VAR:QUERY=RkZfRElWX1lMRChBTk4sMy8xOC8wNCwzLzE4LzA0KQ==&amp;WINDOW=FIRST_POPUP&amp;HEIGHT=450&amp;WIDTH=450&amp;","START_MAXIMIZED=FALSE&amp;VAR:CALENDAR=US&amp;VAR:SYMBOL=LO&amp;VAR:INDEX=0"}</definedName>
    <definedName name="_1413">#REF!</definedName>
    <definedName name="_1413__FDSAUDITLINK__" localSheetId="0" hidden="1">{"fdsup://directions/FAT Viewer?action=UPDATE&amp;creator=factset&amp;DYN_ARGS=TRUE&amp;DOC_NAME=FAT:FQL_AUDITING_CLIENT_TEMPLATE.FAT&amp;display_string=Audit&amp;VAR:KEY=JGDYPUPKZG&amp;VAR:QUERY=RkZfRElWX1lMRChBTk4sMy8xMS8wNCwzLzExLzA0KQ==&amp;WINDOW=FIRST_POPUP&amp;HEIGHT=450&amp;WIDTH=450&amp;","START_MAXIMIZED=FALSE&amp;VAR:CALENDAR=US&amp;VAR:SYMBOL=LO&amp;VAR:INDEX=0"}</definedName>
    <definedName name="_1413__FDSAUDITLINK__" hidden="1">{"fdsup://directions/FAT Viewer?action=UPDATE&amp;creator=factset&amp;DYN_ARGS=TRUE&amp;DOC_NAME=FAT:FQL_AUDITING_CLIENT_TEMPLATE.FAT&amp;display_string=Audit&amp;VAR:KEY=JGDYPUPKZG&amp;VAR:QUERY=RkZfRElWX1lMRChBTk4sMy8xMS8wNCwzLzExLzA0KQ==&amp;WINDOW=FIRST_POPUP&amp;HEIGHT=450&amp;WIDTH=450&amp;","START_MAXIMIZED=FALSE&amp;VAR:CALENDAR=US&amp;VAR:SYMBOL=LO&amp;VAR:INDEX=0"}</definedName>
    <definedName name="_1414__FDSAUDITLINK__" localSheetId="0" hidden="1">{"fdsup://directions/FAT Viewer?action=UPDATE&amp;creator=factset&amp;DYN_ARGS=TRUE&amp;DOC_NAME=FAT:FQL_AUDITING_CLIENT_TEMPLATE.FAT&amp;display_string=Audit&amp;VAR:KEY=DSJWLSJCRW&amp;VAR:QUERY=RkZfRElWX1lMRChBTk4sMy8wNC8wNCwzLzA0LzA0KQ==&amp;WINDOW=FIRST_POPUP&amp;HEIGHT=450&amp;WIDTH=450&amp;","START_MAXIMIZED=FALSE&amp;VAR:CALENDAR=US&amp;VAR:SYMBOL=LO&amp;VAR:INDEX=0"}</definedName>
    <definedName name="_1414__FDSAUDITLINK__" hidden="1">{"fdsup://directions/FAT Viewer?action=UPDATE&amp;creator=factset&amp;DYN_ARGS=TRUE&amp;DOC_NAME=FAT:FQL_AUDITING_CLIENT_TEMPLATE.FAT&amp;display_string=Audit&amp;VAR:KEY=DSJWLSJCRW&amp;VAR:QUERY=RkZfRElWX1lMRChBTk4sMy8wNC8wNCwzLzA0LzA0KQ==&amp;WINDOW=FIRST_POPUP&amp;HEIGHT=450&amp;WIDTH=450&amp;","START_MAXIMIZED=FALSE&amp;VAR:CALENDAR=US&amp;VAR:SYMBOL=LO&amp;VAR:INDEX=0"}</definedName>
    <definedName name="_1415__FDSAUDITLINK__" localSheetId="0" hidden="1">{"fdsup://directions/FAT Viewer?action=UPDATE&amp;creator=factset&amp;DYN_ARGS=TRUE&amp;DOC_NAME=FAT:FQL_AUDITING_CLIENT_TEMPLATE.FAT&amp;display_string=Audit&amp;VAR:KEY=FSDEBCXSJC&amp;VAR:QUERY=RkZfRElWX1lMRChBTk4sMi8yNi8wNCwyLzI2LzA0KQ==&amp;WINDOW=FIRST_POPUP&amp;HEIGHT=450&amp;WIDTH=450&amp;","START_MAXIMIZED=FALSE&amp;VAR:CALENDAR=US&amp;VAR:SYMBOL=LO&amp;VAR:INDEX=0"}</definedName>
    <definedName name="_1415__FDSAUDITLINK__" hidden="1">{"fdsup://directions/FAT Viewer?action=UPDATE&amp;creator=factset&amp;DYN_ARGS=TRUE&amp;DOC_NAME=FAT:FQL_AUDITING_CLIENT_TEMPLATE.FAT&amp;display_string=Audit&amp;VAR:KEY=FSDEBCXSJC&amp;VAR:QUERY=RkZfRElWX1lMRChBTk4sMi8yNi8wNCwyLzI2LzA0KQ==&amp;WINDOW=FIRST_POPUP&amp;HEIGHT=450&amp;WIDTH=450&amp;","START_MAXIMIZED=FALSE&amp;VAR:CALENDAR=US&amp;VAR:SYMBOL=LO&amp;VAR:INDEX=0"}</definedName>
    <definedName name="_1416__FDSAUDITLINK__" localSheetId="0" hidden="1">{"fdsup://directions/FAT Viewer?action=UPDATE&amp;creator=factset&amp;DYN_ARGS=TRUE&amp;DOC_NAME=FAT:FQL_AUDITING_CLIENT_TEMPLATE.FAT&amp;display_string=Audit&amp;VAR:KEY=HMTGPEZATS&amp;VAR:QUERY=RkZfRElWX1lMRChBTk4sMi8xOS8wNCwyLzE5LzA0KQ==&amp;WINDOW=FIRST_POPUP&amp;HEIGHT=450&amp;WIDTH=450&amp;","START_MAXIMIZED=FALSE&amp;VAR:CALENDAR=US&amp;VAR:SYMBOL=LO&amp;VAR:INDEX=0"}</definedName>
    <definedName name="_1416__FDSAUDITLINK__" hidden="1">{"fdsup://directions/FAT Viewer?action=UPDATE&amp;creator=factset&amp;DYN_ARGS=TRUE&amp;DOC_NAME=FAT:FQL_AUDITING_CLIENT_TEMPLATE.FAT&amp;display_string=Audit&amp;VAR:KEY=HMTGPEZATS&amp;VAR:QUERY=RkZfRElWX1lMRChBTk4sMi8xOS8wNCwyLzE5LzA0KQ==&amp;WINDOW=FIRST_POPUP&amp;HEIGHT=450&amp;WIDTH=450&amp;","START_MAXIMIZED=FALSE&amp;VAR:CALENDAR=US&amp;VAR:SYMBOL=LO&amp;VAR:INDEX=0"}</definedName>
    <definedName name="_1417">#REF!</definedName>
    <definedName name="_1417__FDSAUDITLINK__" localSheetId="0" hidden="1">{"fdsup://directions/FAT Viewer?action=UPDATE&amp;creator=factset&amp;DYN_ARGS=TRUE&amp;DOC_NAME=FAT:FQL_AUDITING_CLIENT_TEMPLATE.FAT&amp;display_string=Audit&amp;VAR:KEY=JABQJSTOXM&amp;VAR:QUERY=RkZfRElWX1lMRChBTk4sMi8xMi8wNCwyLzEyLzA0KQ==&amp;WINDOW=FIRST_POPUP&amp;HEIGHT=450&amp;WIDTH=450&amp;","START_MAXIMIZED=FALSE&amp;VAR:CALENDAR=US&amp;VAR:SYMBOL=LO&amp;VAR:INDEX=0"}</definedName>
    <definedName name="_1417__FDSAUDITLINK__" hidden="1">{"fdsup://directions/FAT Viewer?action=UPDATE&amp;creator=factset&amp;DYN_ARGS=TRUE&amp;DOC_NAME=FAT:FQL_AUDITING_CLIENT_TEMPLATE.FAT&amp;display_string=Audit&amp;VAR:KEY=JABQJSTOXM&amp;VAR:QUERY=RkZfRElWX1lMRChBTk4sMi8xMi8wNCwyLzEyLzA0KQ==&amp;WINDOW=FIRST_POPUP&amp;HEIGHT=450&amp;WIDTH=450&amp;","START_MAXIMIZED=FALSE&amp;VAR:CALENDAR=US&amp;VAR:SYMBOL=LO&amp;VAR:INDEX=0"}</definedName>
    <definedName name="_1418__FDSAUDITLINK__" localSheetId="0" hidden="1">{"fdsup://directions/FAT Viewer?action=UPDATE&amp;creator=factset&amp;DYN_ARGS=TRUE&amp;DOC_NAME=FAT:FQL_AUDITING_CLIENT_TEMPLATE.FAT&amp;display_string=Audit&amp;VAR:KEY=VMBKBUTMLC&amp;VAR:QUERY=RkZfRElWX1lMRChBTk4sMi8wNS8wNCwyLzA1LzA0KQ==&amp;WINDOW=FIRST_POPUP&amp;HEIGHT=450&amp;WIDTH=450&amp;","START_MAXIMIZED=FALSE&amp;VAR:CALENDAR=US&amp;VAR:SYMBOL=LO&amp;VAR:INDEX=0"}</definedName>
    <definedName name="_1418__FDSAUDITLINK__" hidden="1">{"fdsup://directions/FAT Viewer?action=UPDATE&amp;creator=factset&amp;DYN_ARGS=TRUE&amp;DOC_NAME=FAT:FQL_AUDITING_CLIENT_TEMPLATE.FAT&amp;display_string=Audit&amp;VAR:KEY=VMBKBUTMLC&amp;VAR:QUERY=RkZfRElWX1lMRChBTk4sMi8wNS8wNCwyLzA1LzA0KQ==&amp;WINDOW=FIRST_POPUP&amp;HEIGHT=450&amp;WIDTH=450&amp;","START_MAXIMIZED=FALSE&amp;VAR:CALENDAR=US&amp;VAR:SYMBOL=LO&amp;VAR:INDEX=0"}</definedName>
    <definedName name="_1419__FDSAUDITLINK__" localSheetId="0" hidden="1">{"fdsup://directions/FAT Viewer?action=UPDATE&amp;creator=factset&amp;DYN_ARGS=TRUE&amp;DOC_NAME=FAT:FQL_AUDITING_CLIENT_TEMPLATE.FAT&amp;display_string=Audit&amp;VAR:KEY=DKRCBYXCXE&amp;VAR:QUERY=RkZfRElWX1lMRChBTk4sMS8yOS8wNCwxLzI5LzA0KQ==&amp;WINDOW=FIRST_POPUP&amp;HEIGHT=450&amp;WIDTH=450&amp;","START_MAXIMIZED=FALSE&amp;VAR:CALENDAR=US&amp;VAR:SYMBOL=LO&amp;VAR:INDEX=0"}</definedName>
    <definedName name="_1419__FDSAUDITLINK__" hidden="1">{"fdsup://directions/FAT Viewer?action=UPDATE&amp;creator=factset&amp;DYN_ARGS=TRUE&amp;DOC_NAME=FAT:FQL_AUDITING_CLIENT_TEMPLATE.FAT&amp;display_string=Audit&amp;VAR:KEY=DKRCBYXCXE&amp;VAR:QUERY=RkZfRElWX1lMRChBTk4sMS8yOS8wNCwxLzI5LzA0KQ==&amp;WINDOW=FIRST_POPUP&amp;HEIGHT=450&amp;WIDTH=450&amp;","START_MAXIMIZED=FALSE&amp;VAR:CALENDAR=US&amp;VAR:SYMBOL=LO&amp;VAR:INDEX=0"}</definedName>
    <definedName name="_142">#REF!</definedName>
    <definedName name="_142__FDSAUDITLINK__" localSheetId="0" hidden="1">{"fdsup://directions/FAT Viewer?action=UPDATE&amp;creator=factset&amp;DYN_ARGS=TRUE&amp;DOC_NAME=FAT:FQL_AUDITING_CLIENT_TEMPLATE.FAT&amp;display_string=Audit&amp;VAR:KEY=BOZCTAVWRE&amp;VAR:QUERY=RkZfRElWX1lMRChBTk4sNy8xNy8wOCw3LzE3LzA4KQ==&amp;WINDOW=FIRST_POPUP&amp;HEIGHT=450&amp;WIDTH=450&amp;","START_MAXIMIZED=FALSE&amp;VAR:CALENDAR=US&amp;VAR:SYMBOL=RAI&amp;VAR:INDEX=0"}</definedName>
    <definedName name="_142__FDSAUDITLINK__" hidden="1">{"fdsup://directions/FAT Viewer?action=UPDATE&amp;creator=factset&amp;DYN_ARGS=TRUE&amp;DOC_NAME=FAT:FQL_AUDITING_CLIENT_TEMPLATE.FAT&amp;display_string=Audit&amp;VAR:KEY=BOZCTAVWRE&amp;VAR:QUERY=RkZfRElWX1lMRChBTk4sNy8xNy8wOCw3LzE3LzA4KQ==&amp;WINDOW=FIRST_POPUP&amp;HEIGHT=450&amp;WIDTH=450&amp;","START_MAXIMIZED=FALSE&amp;VAR:CALENDAR=US&amp;VAR:SYMBOL=RAI&amp;VAR:INDEX=0"}</definedName>
    <definedName name="_1420__FDSAUDITLINK__" localSheetId="0" hidden="1">{"fdsup://directions/FAT Viewer?action=UPDATE&amp;creator=factset&amp;DYN_ARGS=TRUE&amp;DOC_NAME=FAT:FQL_AUDITING_CLIENT_TEMPLATE.FAT&amp;display_string=Audit&amp;VAR:KEY=ZWXCTCHSLQ&amp;VAR:QUERY=RkZfRElWX1lMRChBTk4sMS8yMi8wNCwxLzIyLzA0KQ==&amp;WINDOW=FIRST_POPUP&amp;HEIGHT=450&amp;WIDTH=450&amp;","START_MAXIMIZED=FALSE&amp;VAR:CALENDAR=US&amp;VAR:SYMBOL=LO&amp;VAR:INDEX=0"}</definedName>
    <definedName name="_1420__FDSAUDITLINK__" hidden="1">{"fdsup://directions/FAT Viewer?action=UPDATE&amp;creator=factset&amp;DYN_ARGS=TRUE&amp;DOC_NAME=FAT:FQL_AUDITING_CLIENT_TEMPLATE.FAT&amp;display_string=Audit&amp;VAR:KEY=ZWXCTCHSLQ&amp;VAR:QUERY=RkZfRElWX1lMRChBTk4sMS8yMi8wNCwxLzIyLzA0KQ==&amp;WINDOW=FIRST_POPUP&amp;HEIGHT=450&amp;WIDTH=450&amp;","START_MAXIMIZED=FALSE&amp;VAR:CALENDAR=US&amp;VAR:SYMBOL=LO&amp;VAR:INDEX=0"}</definedName>
    <definedName name="_1421__FDSAUDITLINK__" localSheetId="0" hidden="1">{"fdsup://directions/FAT Viewer?action=UPDATE&amp;creator=factset&amp;DYN_ARGS=TRUE&amp;DOC_NAME=FAT:FQL_AUDITING_CLIENT_TEMPLATE.FAT&amp;display_string=Audit&amp;VAR:KEY=PKTGNWFSDA&amp;VAR:QUERY=RkZfRElWX1lMRChBTk4sMS8xNS8wNCwxLzE1LzA0KQ==&amp;WINDOW=FIRST_POPUP&amp;HEIGHT=450&amp;WIDTH=450&amp;","START_MAXIMIZED=FALSE&amp;VAR:CALENDAR=US&amp;VAR:SYMBOL=LO&amp;VAR:INDEX=0"}</definedName>
    <definedName name="_1421__FDSAUDITLINK__" hidden="1">{"fdsup://directions/FAT Viewer?action=UPDATE&amp;creator=factset&amp;DYN_ARGS=TRUE&amp;DOC_NAME=FAT:FQL_AUDITING_CLIENT_TEMPLATE.FAT&amp;display_string=Audit&amp;VAR:KEY=PKTGNWFSDA&amp;VAR:QUERY=RkZfRElWX1lMRChBTk4sMS8xNS8wNCwxLzE1LzA0KQ==&amp;WINDOW=FIRST_POPUP&amp;HEIGHT=450&amp;WIDTH=450&amp;","START_MAXIMIZED=FALSE&amp;VAR:CALENDAR=US&amp;VAR:SYMBOL=LO&amp;VAR:INDEX=0"}</definedName>
    <definedName name="_1422">#REF!</definedName>
    <definedName name="_1422__FDSAUDITLINK__" localSheetId="0" hidden="1">{"fdsup://directions/FAT Viewer?action=UPDATE&amp;creator=factset&amp;DYN_ARGS=TRUE&amp;DOC_NAME=FAT:FQL_AUDITING_CLIENT_TEMPLATE.FAT&amp;display_string=Audit&amp;VAR:KEY=TAXCVOTSFM&amp;VAR:QUERY=RkZfRElWX1lMRChBTk4sMS8wOC8wNCwxLzA4LzA0KQ==&amp;WINDOW=FIRST_POPUP&amp;HEIGHT=450&amp;WIDTH=450&amp;","START_MAXIMIZED=FALSE&amp;VAR:CALENDAR=US&amp;VAR:SYMBOL=LO&amp;VAR:INDEX=0"}</definedName>
    <definedName name="_1422__FDSAUDITLINK__" hidden="1">{"fdsup://directions/FAT Viewer?action=UPDATE&amp;creator=factset&amp;DYN_ARGS=TRUE&amp;DOC_NAME=FAT:FQL_AUDITING_CLIENT_TEMPLATE.FAT&amp;display_string=Audit&amp;VAR:KEY=TAXCVOTSFM&amp;VAR:QUERY=RkZfRElWX1lMRChBTk4sMS8wOC8wNCwxLzA4LzA0KQ==&amp;WINDOW=FIRST_POPUP&amp;HEIGHT=450&amp;WIDTH=450&amp;","START_MAXIMIZED=FALSE&amp;VAR:CALENDAR=US&amp;VAR:SYMBOL=LO&amp;VAR:INDEX=0"}</definedName>
    <definedName name="_1423__FDSAUDITLINK__" localSheetId="0" hidden="1">{"fdsup://directions/FAT Viewer?action=UPDATE&amp;creator=factset&amp;DYN_ARGS=TRUE&amp;DOC_NAME=FAT:FQL_AUDITING_CLIENT_TEMPLATE.FAT&amp;display_string=Audit&amp;VAR:KEY=XYJEZQXANK&amp;VAR:QUERY=RkZfRElWX1lMRChBTk4sMTIvMzEvMDMsMTIvMzEvMDMp&amp;WINDOW=FIRST_POPUP&amp;HEIGHT=450&amp;WIDTH=450&amp;","START_MAXIMIZED=FALSE&amp;VAR:CALENDAR=US&amp;VAR:SYMBOL=LO&amp;VAR:INDEX=0"}</definedName>
    <definedName name="_1423__FDSAUDITLINK__" hidden="1">{"fdsup://directions/FAT Viewer?action=UPDATE&amp;creator=factset&amp;DYN_ARGS=TRUE&amp;DOC_NAME=FAT:FQL_AUDITING_CLIENT_TEMPLATE.FAT&amp;display_string=Audit&amp;VAR:KEY=XYJEZQXANK&amp;VAR:QUERY=RkZfRElWX1lMRChBTk4sMTIvMzEvMDMsMTIvMzEvMDMp&amp;WINDOW=FIRST_POPUP&amp;HEIGHT=450&amp;WIDTH=450&amp;","START_MAXIMIZED=FALSE&amp;VAR:CALENDAR=US&amp;VAR:SYMBOL=LO&amp;VAR:INDEX=0"}</definedName>
    <definedName name="_1424__FDSAUDITLINK__" localSheetId="0" hidden="1">{"fdsup://directions/FAT Viewer?action=UPDATE&amp;creator=factset&amp;DYN_ARGS=TRUE&amp;DOC_NAME=FAT:FQL_AUDITING_CLIENT_TEMPLATE.FAT&amp;display_string=Audit&amp;VAR:KEY=JWNEFALMPG&amp;VAR:QUERY=RkZfRElWX1lMRChBTk4sMTIvMjQvMDMsMTIvMjQvMDMp&amp;WINDOW=FIRST_POPUP&amp;HEIGHT=450&amp;WIDTH=450&amp;","START_MAXIMIZED=FALSE&amp;VAR:CALENDAR=US&amp;VAR:SYMBOL=LO&amp;VAR:INDEX=0"}</definedName>
    <definedName name="_1424__FDSAUDITLINK__" hidden="1">{"fdsup://directions/FAT Viewer?action=UPDATE&amp;creator=factset&amp;DYN_ARGS=TRUE&amp;DOC_NAME=FAT:FQL_AUDITING_CLIENT_TEMPLATE.FAT&amp;display_string=Audit&amp;VAR:KEY=JWNEFALMPG&amp;VAR:QUERY=RkZfRElWX1lMRChBTk4sMTIvMjQvMDMsMTIvMjQvMDMp&amp;WINDOW=FIRST_POPUP&amp;HEIGHT=450&amp;WIDTH=450&amp;","START_MAXIMIZED=FALSE&amp;VAR:CALENDAR=US&amp;VAR:SYMBOL=LO&amp;VAR:INDEX=0"}</definedName>
    <definedName name="_1425__FDSAUDITLINK__" localSheetId="0" hidden="1">{"fdsup://directions/FAT Viewer?action=UPDATE&amp;creator=factset&amp;DYN_ARGS=TRUE&amp;DOC_NAME=FAT:FQL_AUDITING_CLIENT_TEMPLATE.FAT&amp;display_string=Audit&amp;VAR:KEY=LKVULUPANU&amp;VAR:QUERY=RkZfRElWX1lMRChBTk4sMTIvMTgvMDMsMTIvMTgvMDMp&amp;WINDOW=FIRST_POPUP&amp;HEIGHT=450&amp;WIDTH=450&amp;","START_MAXIMIZED=FALSE&amp;VAR:CALENDAR=US&amp;VAR:SYMBOL=LO&amp;VAR:INDEX=0"}</definedName>
    <definedName name="_1425__FDSAUDITLINK__" hidden="1">{"fdsup://directions/FAT Viewer?action=UPDATE&amp;creator=factset&amp;DYN_ARGS=TRUE&amp;DOC_NAME=FAT:FQL_AUDITING_CLIENT_TEMPLATE.FAT&amp;display_string=Audit&amp;VAR:KEY=LKVULUPANU&amp;VAR:QUERY=RkZfRElWX1lMRChBTk4sMTIvMTgvMDMsMTIvMTgvMDMp&amp;WINDOW=FIRST_POPUP&amp;HEIGHT=450&amp;WIDTH=450&amp;","START_MAXIMIZED=FALSE&amp;VAR:CALENDAR=US&amp;VAR:SYMBOL=LO&amp;VAR:INDEX=0"}</definedName>
    <definedName name="_1426__FDSAUDITLINK__" localSheetId="0" hidden="1">{"fdsup://directions/FAT Viewer?action=UPDATE&amp;creator=factset&amp;DYN_ARGS=TRUE&amp;DOC_NAME=FAT:FQL_AUDITING_CLIENT_TEMPLATE.FAT&amp;display_string=Audit&amp;VAR:KEY=HAJINOFOXG&amp;VAR:QUERY=RkZfRElWX1lMRChBTk4sMTIvMTEvMDMsMTIvMTEvMDMp&amp;WINDOW=FIRST_POPUP&amp;HEIGHT=450&amp;WIDTH=450&amp;","START_MAXIMIZED=FALSE&amp;VAR:CALENDAR=US&amp;VAR:SYMBOL=LO&amp;VAR:INDEX=0"}</definedName>
    <definedName name="_1426__FDSAUDITLINK__" hidden="1">{"fdsup://directions/FAT Viewer?action=UPDATE&amp;creator=factset&amp;DYN_ARGS=TRUE&amp;DOC_NAME=FAT:FQL_AUDITING_CLIENT_TEMPLATE.FAT&amp;display_string=Audit&amp;VAR:KEY=HAJINOFOXG&amp;VAR:QUERY=RkZfRElWX1lMRChBTk4sMTIvMTEvMDMsMTIvMTEvMDMp&amp;WINDOW=FIRST_POPUP&amp;HEIGHT=450&amp;WIDTH=450&amp;","START_MAXIMIZED=FALSE&amp;VAR:CALENDAR=US&amp;VAR:SYMBOL=LO&amp;VAR:INDEX=0"}</definedName>
    <definedName name="_1427">#REF!</definedName>
    <definedName name="_1427__FDSAUDITLINK__" localSheetId="0" hidden="1">{"fdsup://directions/FAT Viewer?action=UPDATE&amp;creator=factset&amp;DYN_ARGS=TRUE&amp;DOC_NAME=FAT:FQL_AUDITING_CLIENT_TEMPLATE.FAT&amp;display_string=Audit&amp;VAR:KEY=VCVYXYRMNA&amp;VAR:QUERY=RkZfRElWX1lMRChBTk4sMTIvMDQvMDMsMTIvMDQvMDMp&amp;WINDOW=FIRST_POPUP&amp;HEIGHT=450&amp;WIDTH=450&amp;","START_MAXIMIZED=FALSE&amp;VAR:CALENDAR=US&amp;VAR:SYMBOL=LO&amp;VAR:INDEX=0"}</definedName>
    <definedName name="_1427__FDSAUDITLINK__" hidden="1">{"fdsup://directions/FAT Viewer?action=UPDATE&amp;creator=factset&amp;DYN_ARGS=TRUE&amp;DOC_NAME=FAT:FQL_AUDITING_CLIENT_TEMPLATE.FAT&amp;display_string=Audit&amp;VAR:KEY=VCVYXYRMNA&amp;VAR:QUERY=RkZfRElWX1lMRChBTk4sMTIvMDQvMDMsMTIvMDQvMDMp&amp;WINDOW=FIRST_POPUP&amp;HEIGHT=450&amp;WIDTH=450&amp;","START_MAXIMIZED=FALSE&amp;VAR:CALENDAR=US&amp;VAR:SYMBOL=LO&amp;VAR:INDEX=0"}</definedName>
    <definedName name="_1428__FDSAUDITLINK__" localSheetId="0" hidden="1">{"fdsup://directions/FAT Viewer?action=UPDATE&amp;creator=factset&amp;DYN_ARGS=TRUE&amp;DOC_NAME=FAT:FQL_AUDITING_CLIENT_TEMPLATE.FAT&amp;display_string=Audit&amp;VAR:KEY=NYDETQTETM&amp;VAR:QUERY=RkZfRElWX1lMRChBTk4sMTEvMjYvMDMsMTEvMjYvMDMp&amp;WINDOW=FIRST_POPUP&amp;HEIGHT=450&amp;WIDTH=450&amp;","START_MAXIMIZED=FALSE&amp;VAR:CALENDAR=US&amp;VAR:SYMBOL=LO&amp;VAR:INDEX=0"}</definedName>
    <definedName name="_1428__FDSAUDITLINK__" hidden="1">{"fdsup://directions/FAT Viewer?action=UPDATE&amp;creator=factset&amp;DYN_ARGS=TRUE&amp;DOC_NAME=FAT:FQL_AUDITING_CLIENT_TEMPLATE.FAT&amp;display_string=Audit&amp;VAR:KEY=NYDETQTETM&amp;VAR:QUERY=RkZfRElWX1lMRChBTk4sMTEvMjYvMDMsMTEvMjYvMDMp&amp;WINDOW=FIRST_POPUP&amp;HEIGHT=450&amp;WIDTH=450&amp;","START_MAXIMIZED=FALSE&amp;VAR:CALENDAR=US&amp;VAR:SYMBOL=LO&amp;VAR:INDEX=0"}</definedName>
    <definedName name="_1429__FDSAUDITLINK__" localSheetId="0" hidden="1">{"fdsup://directions/FAT Viewer?action=UPDATE&amp;creator=factset&amp;DYN_ARGS=TRUE&amp;DOC_NAME=FAT:FQL_AUDITING_CLIENT_TEMPLATE.FAT&amp;display_string=Audit&amp;VAR:KEY=ZSNOBIRERK&amp;VAR:QUERY=RkZfRElWX1lMRChBTk4sMTEvMjAvMDMsMTEvMjAvMDMp&amp;WINDOW=FIRST_POPUP&amp;HEIGHT=450&amp;WIDTH=450&amp;","START_MAXIMIZED=FALSE&amp;VAR:CALENDAR=US&amp;VAR:SYMBOL=LO&amp;VAR:INDEX=0"}</definedName>
    <definedName name="_1429__FDSAUDITLINK__" hidden="1">{"fdsup://directions/FAT Viewer?action=UPDATE&amp;creator=factset&amp;DYN_ARGS=TRUE&amp;DOC_NAME=FAT:FQL_AUDITING_CLIENT_TEMPLATE.FAT&amp;display_string=Audit&amp;VAR:KEY=ZSNOBIRERK&amp;VAR:QUERY=RkZfRElWX1lMRChBTk4sMTEvMjAvMDMsMTEvMjAvMDMp&amp;WINDOW=FIRST_POPUP&amp;HEIGHT=450&amp;WIDTH=450&amp;","START_MAXIMIZED=FALSE&amp;VAR:CALENDAR=US&amp;VAR:SYMBOL=LO&amp;VAR:INDEX=0"}</definedName>
    <definedName name="_143">#REF!</definedName>
    <definedName name="_143__FDSAUDITLINK__" localSheetId="0" hidden="1">{"fdsup://directions/FAT Viewer?action=UPDATE&amp;creator=factset&amp;DYN_ARGS=TRUE&amp;DOC_NAME=FAT:FQL_AUDITING_CLIENT_TEMPLATE.FAT&amp;display_string=Audit&amp;VAR:KEY=JCXWBYJOPM&amp;VAR:QUERY=RkZfRElWX1lMRChBTk4sNy8xMC8wOCw3LzEwLzA4KQ==&amp;WINDOW=FIRST_POPUP&amp;HEIGHT=450&amp;WIDTH=450&amp;","START_MAXIMIZED=FALSE&amp;VAR:CALENDAR=US&amp;VAR:SYMBOL=RAI&amp;VAR:INDEX=0"}</definedName>
    <definedName name="_143__FDSAUDITLINK__" hidden="1">{"fdsup://directions/FAT Viewer?action=UPDATE&amp;creator=factset&amp;DYN_ARGS=TRUE&amp;DOC_NAME=FAT:FQL_AUDITING_CLIENT_TEMPLATE.FAT&amp;display_string=Audit&amp;VAR:KEY=JCXWBYJOPM&amp;VAR:QUERY=RkZfRElWX1lMRChBTk4sNy8xMC8wOCw3LzEwLzA4KQ==&amp;WINDOW=FIRST_POPUP&amp;HEIGHT=450&amp;WIDTH=450&amp;","START_MAXIMIZED=FALSE&amp;VAR:CALENDAR=US&amp;VAR:SYMBOL=RAI&amp;VAR:INDEX=0"}</definedName>
    <definedName name="_1430__FDSAUDITLINK__" localSheetId="0" hidden="1">{"fdsup://directions/FAT Viewer?action=UPDATE&amp;creator=factset&amp;DYN_ARGS=TRUE&amp;DOC_NAME=FAT:FQL_AUDITING_CLIENT_TEMPLATE.FAT&amp;display_string=Audit&amp;VAR:KEY=RITMBSRGNO&amp;VAR:QUERY=RkZfRElWX1lMRChBTk4sMTEvMTMvMDMsMTEvMTMvMDMp&amp;WINDOW=FIRST_POPUP&amp;HEIGHT=450&amp;WIDTH=450&amp;","START_MAXIMIZED=FALSE&amp;VAR:CALENDAR=US&amp;VAR:SYMBOL=LO&amp;VAR:INDEX=0"}</definedName>
    <definedName name="_1430__FDSAUDITLINK__" hidden="1">{"fdsup://directions/FAT Viewer?action=UPDATE&amp;creator=factset&amp;DYN_ARGS=TRUE&amp;DOC_NAME=FAT:FQL_AUDITING_CLIENT_TEMPLATE.FAT&amp;display_string=Audit&amp;VAR:KEY=RITMBSRGNO&amp;VAR:QUERY=RkZfRElWX1lMRChBTk4sMTEvMTMvMDMsMTEvMTMvMDMp&amp;WINDOW=FIRST_POPUP&amp;HEIGHT=450&amp;WIDTH=450&amp;","START_MAXIMIZED=FALSE&amp;VAR:CALENDAR=US&amp;VAR:SYMBOL=LO&amp;VAR:INDEX=0"}</definedName>
    <definedName name="_1431__FDSAUDITLINK__" localSheetId="0" hidden="1">{"fdsup://directions/FAT Viewer?action=UPDATE&amp;creator=factset&amp;DYN_ARGS=TRUE&amp;DOC_NAME=FAT:FQL_AUDITING_CLIENT_TEMPLATE.FAT&amp;display_string=Audit&amp;VAR:KEY=VGTUJKPWBE&amp;VAR:QUERY=RkZfRElWX1lMRChBTk4sMTEvMDYvMDMsMTEvMDYvMDMp&amp;WINDOW=FIRST_POPUP&amp;HEIGHT=450&amp;WIDTH=450&amp;","START_MAXIMIZED=FALSE&amp;VAR:CALENDAR=US&amp;VAR:SYMBOL=LO&amp;VAR:INDEX=0"}</definedName>
    <definedName name="_1431__FDSAUDITLINK__" hidden="1">{"fdsup://directions/FAT Viewer?action=UPDATE&amp;creator=factset&amp;DYN_ARGS=TRUE&amp;DOC_NAME=FAT:FQL_AUDITING_CLIENT_TEMPLATE.FAT&amp;display_string=Audit&amp;VAR:KEY=VGTUJKPWBE&amp;VAR:QUERY=RkZfRElWX1lMRChBTk4sMTEvMDYvMDMsMTEvMDYvMDMp&amp;WINDOW=FIRST_POPUP&amp;HEIGHT=450&amp;WIDTH=450&amp;","START_MAXIMIZED=FALSE&amp;VAR:CALENDAR=US&amp;VAR:SYMBOL=LO&amp;VAR:INDEX=0"}</definedName>
    <definedName name="_1432__FDSAUDITLINK__" localSheetId="0" hidden="1">{"fdsup://directions/FAT Viewer?action=UPDATE&amp;creator=factset&amp;DYN_ARGS=TRUE&amp;DOC_NAME=FAT:FQL_AUDITING_CLIENT_TEMPLATE.FAT&amp;display_string=Audit&amp;VAR:KEY=JUPWJSVQXG&amp;VAR:QUERY=RkZfRElWX1lMRChBTk4sMTAvMzAvMDMsMTAvMzAvMDMp&amp;WINDOW=FIRST_POPUP&amp;HEIGHT=450&amp;WIDTH=450&amp;","START_MAXIMIZED=FALSE&amp;VAR:CALENDAR=US&amp;VAR:SYMBOL=LO&amp;VAR:INDEX=0"}</definedName>
    <definedName name="_1432__FDSAUDITLINK__" hidden="1">{"fdsup://directions/FAT Viewer?action=UPDATE&amp;creator=factset&amp;DYN_ARGS=TRUE&amp;DOC_NAME=FAT:FQL_AUDITING_CLIENT_TEMPLATE.FAT&amp;display_string=Audit&amp;VAR:KEY=JUPWJSVQXG&amp;VAR:QUERY=RkZfRElWX1lMRChBTk4sMTAvMzAvMDMsMTAvMzAvMDMp&amp;WINDOW=FIRST_POPUP&amp;HEIGHT=450&amp;WIDTH=450&amp;","START_MAXIMIZED=FALSE&amp;VAR:CALENDAR=US&amp;VAR:SYMBOL=LO&amp;VAR:INDEX=0"}</definedName>
    <definedName name="_1433__FDSAUDITLINK__" localSheetId="0" hidden="1">{"fdsup://directions/FAT Viewer?action=UPDATE&amp;creator=factset&amp;DYN_ARGS=TRUE&amp;DOC_NAME=FAT:FQL_AUDITING_CLIENT_TEMPLATE.FAT&amp;display_string=Audit&amp;VAR:KEY=LELOHUHCJI&amp;VAR:QUERY=RkZfRElWX1lMRChBTk4sMTAvMjMvMDMsMTAvMjMvMDMp&amp;WINDOW=FIRST_POPUP&amp;HEIGHT=450&amp;WIDTH=450&amp;","START_MAXIMIZED=FALSE&amp;VAR:CALENDAR=US&amp;VAR:SYMBOL=LO&amp;VAR:INDEX=0"}</definedName>
    <definedName name="_1433__FDSAUDITLINK__" hidden="1">{"fdsup://directions/FAT Viewer?action=UPDATE&amp;creator=factset&amp;DYN_ARGS=TRUE&amp;DOC_NAME=FAT:FQL_AUDITING_CLIENT_TEMPLATE.FAT&amp;display_string=Audit&amp;VAR:KEY=LELOHUHCJI&amp;VAR:QUERY=RkZfRElWX1lMRChBTk4sMTAvMjMvMDMsMTAvMjMvMDMp&amp;WINDOW=FIRST_POPUP&amp;HEIGHT=450&amp;WIDTH=450&amp;","START_MAXIMIZED=FALSE&amp;VAR:CALENDAR=US&amp;VAR:SYMBOL=LO&amp;VAR:INDEX=0"}</definedName>
    <definedName name="_1434__FDSAUDITLINK__" localSheetId="0" hidden="1">{"fdsup://directions/FAT Viewer?action=UPDATE&amp;creator=factset&amp;DYN_ARGS=TRUE&amp;DOC_NAME=FAT:FQL_AUDITING_CLIENT_TEMPLATE.FAT&amp;display_string=Audit&amp;VAR:KEY=VEPIJEFIDG&amp;VAR:QUERY=RkZfRElWX1lMRChBTk4sMTAvMTYvMDMsMTAvMTYvMDMp&amp;WINDOW=FIRST_POPUP&amp;HEIGHT=450&amp;WIDTH=450&amp;","START_MAXIMIZED=FALSE&amp;VAR:CALENDAR=US&amp;VAR:SYMBOL=LO&amp;VAR:INDEX=0"}</definedName>
    <definedName name="_1434__FDSAUDITLINK__" hidden="1">{"fdsup://directions/FAT Viewer?action=UPDATE&amp;creator=factset&amp;DYN_ARGS=TRUE&amp;DOC_NAME=FAT:FQL_AUDITING_CLIENT_TEMPLATE.FAT&amp;display_string=Audit&amp;VAR:KEY=VEPIJEFIDG&amp;VAR:QUERY=RkZfRElWX1lMRChBTk4sMTAvMTYvMDMsMTAvMTYvMDMp&amp;WINDOW=FIRST_POPUP&amp;HEIGHT=450&amp;WIDTH=450&amp;","START_MAXIMIZED=FALSE&amp;VAR:CALENDAR=US&amp;VAR:SYMBOL=LO&amp;VAR:INDEX=0"}</definedName>
    <definedName name="_1435__FDSAUDITLINK__" localSheetId="0" hidden="1">{"fdsup://directions/FAT Viewer?action=UPDATE&amp;creator=factset&amp;DYN_ARGS=TRUE&amp;DOC_NAME=FAT:FQL_AUDITING_CLIENT_TEMPLATE.FAT&amp;display_string=Audit&amp;VAR:KEY=PGBCFWJODQ&amp;VAR:QUERY=RkZfRElWX1lMRChBTk4sMTAvMDkvMDMsMTAvMDkvMDMp&amp;WINDOW=FIRST_POPUP&amp;HEIGHT=450&amp;WIDTH=450&amp;","START_MAXIMIZED=FALSE&amp;VAR:CALENDAR=US&amp;VAR:SYMBOL=LO&amp;VAR:INDEX=0"}</definedName>
    <definedName name="_1435__FDSAUDITLINK__" hidden="1">{"fdsup://directions/FAT Viewer?action=UPDATE&amp;creator=factset&amp;DYN_ARGS=TRUE&amp;DOC_NAME=FAT:FQL_AUDITING_CLIENT_TEMPLATE.FAT&amp;display_string=Audit&amp;VAR:KEY=PGBCFWJODQ&amp;VAR:QUERY=RkZfRElWX1lMRChBTk4sMTAvMDkvMDMsMTAvMDkvMDMp&amp;WINDOW=FIRST_POPUP&amp;HEIGHT=450&amp;WIDTH=450&amp;","START_MAXIMIZED=FALSE&amp;VAR:CALENDAR=US&amp;VAR:SYMBOL=LO&amp;VAR:INDEX=0"}</definedName>
    <definedName name="_1436__FDSAUDITLINK__" localSheetId="0" hidden="1">{"fdsup://directions/FAT Viewer?action=UPDATE&amp;creator=factset&amp;DYN_ARGS=TRUE&amp;DOC_NAME=FAT:FQL_AUDITING_CLIENT_TEMPLATE.FAT&amp;display_string=Audit&amp;VAR:KEY=RYJEDWRCDQ&amp;VAR:QUERY=RkZfRElWX1lMRChBTk4sMTAvMDIvMDMsMTAvMDIvMDMp&amp;WINDOW=FIRST_POPUP&amp;HEIGHT=450&amp;WIDTH=450&amp;","START_MAXIMIZED=FALSE&amp;VAR:CALENDAR=US&amp;VAR:SYMBOL=LO&amp;VAR:INDEX=0"}</definedName>
    <definedName name="_1436__FDSAUDITLINK__" hidden="1">{"fdsup://directions/FAT Viewer?action=UPDATE&amp;creator=factset&amp;DYN_ARGS=TRUE&amp;DOC_NAME=FAT:FQL_AUDITING_CLIENT_TEMPLATE.FAT&amp;display_string=Audit&amp;VAR:KEY=RYJEDWRCDQ&amp;VAR:QUERY=RkZfRElWX1lMRChBTk4sMTAvMDIvMDMsMTAvMDIvMDMp&amp;WINDOW=FIRST_POPUP&amp;HEIGHT=450&amp;WIDTH=450&amp;","START_MAXIMIZED=FALSE&amp;VAR:CALENDAR=US&amp;VAR:SYMBOL=LO&amp;VAR:INDEX=0"}</definedName>
    <definedName name="_1437__FDSAUDITLINK__" localSheetId="0" hidden="1">{"fdsup://directions/FAT Viewer?action=UPDATE&amp;creator=factset&amp;DYN_ARGS=TRUE&amp;DOC_NAME=FAT:FQL_AUDITING_CLIENT_TEMPLATE.FAT&amp;display_string=Audit&amp;VAR:KEY=JYXOLAROHW&amp;VAR:QUERY=RkZfRElWX1lMRChBTk4sOS8yNS8wMyw5LzI1LzAzKQ==&amp;WINDOW=FIRST_POPUP&amp;HEIGHT=450&amp;WIDTH=450&amp;","START_MAXIMIZED=FALSE&amp;VAR:CALENDAR=US&amp;VAR:SYMBOL=LO&amp;VAR:INDEX=0"}</definedName>
    <definedName name="_1437__FDSAUDITLINK__" hidden="1">{"fdsup://directions/FAT Viewer?action=UPDATE&amp;creator=factset&amp;DYN_ARGS=TRUE&amp;DOC_NAME=FAT:FQL_AUDITING_CLIENT_TEMPLATE.FAT&amp;display_string=Audit&amp;VAR:KEY=JYXOLAROHW&amp;VAR:QUERY=RkZfRElWX1lMRChBTk4sOS8yNS8wMyw5LzI1LzAzKQ==&amp;WINDOW=FIRST_POPUP&amp;HEIGHT=450&amp;WIDTH=450&amp;","START_MAXIMIZED=FALSE&amp;VAR:CALENDAR=US&amp;VAR:SYMBOL=LO&amp;VAR:INDEX=0"}</definedName>
    <definedName name="_1438">#REF!</definedName>
    <definedName name="_1438__FDSAUDITLINK__" localSheetId="0" hidden="1">{"fdsup://directions/FAT Viewer?action=UPDATE&amp;creator=factset&amp;DYN_ARGS=TRUE&amp;DOC_NAME=FAT:FQL_AUDITING_CLIENT_TEMPLATE.FAT&amp;display_string=Audit&amp;VAR:KEY=VIRIBIZWPO&amp;VAR:QUERY=RkZfRElWX1lMRChBTk4sOS8xOC8wMyw5LzE4LzAzKQ==&amp;WINDOW=FIRST_POPUP&amp;HEIGHT=450&amp;WIDTH=450&amp;","START_MAXIMIZED=FALSE&amp;VAR:CALENDAR=US&amp;VAR:SYMBOL=LO&amp;VAR:INDEX=0"}</definedName>
    <definedName name="_1438__FDSAUDITLINK__" hidden="1">{"fdsup://directions/FAT Viewer?action=UPDATE&amp;creator=factset&amp;DYN_ARGS=TRUE&amp;DOC_NAME=FAT:FQL_AUDITING_CLIENT_TEMPLATE.FAT&amp;display_string=Audit&amp;VAR:KEY=VIRIBIZWPO&amp;VAR:QUERY=RkZfRElWX1lMRChBTk4sOS8xOC8wMyw5LzE4LzAzKQ==&amp;WINDOW=FIRST_POPUP&amp;HEIGHT=450&amp;WIDTH=450&amp;","START_MAXIMIZED=FALSE&amp;VAR:CALENDAR=US&amp;VAR:SYMBOL=LO&amp;VAR:INDEX=0"}</definedName>
    <definedName name="_1439">#REF!</definedName>
    <definedName name="_1439__FDSAUDITLINK__" localSheetId="0" hidden="1">{"fdsup://directions/FAT Viewer?action=UPDATE&amp;creator=factset&amp;DYN_ARGS=TRUE&amp;DOC_NAME=FAT:FQL_AUDITING_CLIENT_TEMPLATE.FAT&amp;display_string=Audit&amp;VAR:KEY=HCDMTYPMFI&amp;VAR:QUERY=RkZfRElWX1lMRChBTk4sOS8xMS8wMyw5LzExLzAzKQ==&amp;WINDOW=FIRST_POPUP&amp;HEIGHT=450&amp;WIDTH=450&amp;","START_MAXIMIZED=FALSE&amp;VAR:CALENDAR=US&amp;VAR:SYMBOL=LO&amp;VAR:INDEX=0"}</definedName>
    <definedName name="_1439__FDSAUDITLINK__" hidden="1">{"fdsup://directions/FAT Viewer?action=UPDATE&amp;creator=factset&amp;DYN_ARGS=TRUE&amp;DOC_NAME=FAT:FQL_AUDITING_CLIENT_TEMPLATE.FAT&amp;display_string=Audit&amp;VAR:KEY=HCDMTYPMFI&amp;VAR:QUERY=RkZfRElWX1lMRChBTk4sOS8xMS8wMyw5LzExLzAzKQ==&amp;WINDOW=FIRST_POPUP&amp;HEIGHT=450&amp;WIDTH=450&amp;","START_MAXIMIZED=FALSE&amp;VAR:CALENDAR=US&amp;VAR:SYMBOL=LO&amp;VAR:INDEX=0"}</definedName>
    <definedName name="_143Table2_">#REF!</definedName>
    <definedName name="_144">#REF!</definedName>
    <definedName name="_144__123Graph_ESUPPLIES_BY_B_U">#REF!</definedName>
    <definedName name="_144__FDSAUDITLINK__" localSheetId="0" hidden="1">{"fdsup://directions/FAT Viewer?action=UPDATE&amp;creator=factset&amp;DYN_ARGS=TRUE&amp;DOC_NAME=FAT:FQL_AUDITING_CLIENT_TEMPLATE.FAT&amp;display_string=Audit&amp;VAR:KEY=NADKFURIFA&amp;VAR:QUERY=RkZfRElWX1lMRChBTk4sNy8wMy8wOCw3LzAzLzA4KQ==&amp;WINDOW=FIRST_POPUP&amp;HEIGHT=450&amp;WIDTH=450&amp;","START_MAXIMIZED=FALSE&amp;VAR:CALENDAR=US&amp;VAR:SYMBOL=RAI&amp;VAR:INDEX=0"}</definedName>
    <definedName name="_144__FDSAUDITLINK__" hidden="1">{"fdsup://directions/FAT Viewer?action=UPDATE&amp;creator=factset&amp;DYN_ARGS=TRUE&amp;DOC_NAME=FAT:FQL_AUDITING_CLIENT_TEMPLATE.FAT&amp;display_string=Audit&amp;VAR:KEY=NADKFURIFA&amp;VAR:QUERY=RkZfRElWX1lMRChBTk4sNy8wMy8wOCw3LzAzLzA4KQ==&amp;WINDOW=FIRST_POPUP&amp;HEIGHT=450&amp;WIDTH=450&amp;","START_MAXIMIZED=FALSE&amp;VAR:CALENDAR=US&amp;VAR:SYMBOL=RAI&amp;VAR:INDEX=0"}</definedName>
    <definedName name="_1440">#REF!</definedName>
    <definedName name="_1440__FDSAUDITLINK__" localSheetId="0" hidden="1">{"fdsup://directions/FAT Viewer?action=UPDATE&amp;creator=factset&amp;DYN_ARGS=TRUE&amp;DOC_NAME=FAT:FQL_AUDITING_CLIENT_TEMPLATE.FAT&amp;display_string=Audit&amp;VAR:KEY=NIRONSZGZQ&amp;VAR:QUERY=RkZfRElWX1lMRChBTk4sOS8wNC8wMyw5LzA0LzAzKQ==&amp;WINDOW=FIRST_POPUP&amp;HEIGHT=450&amp;WIDTH=450&amp;","START_MAXIMIZED=FALSE&amp;VAR:CALENDAR=US&amp;VAR:SYMBOL=LO&amp;VAR:INDEX=0"}</definedName>
    <definedName name="_1440__FDSAUDITLINK__" hidden="1">{"fdsup://directions/FAT Viewer?action=UPDATE&amp;creator=factset&amp;DYN_ARGS=TRUE&amp;DOC_NAME=FAT:FQL_AUDITING_CLIENT_TEMPLATE.FAT&amp;display_string=Audit&amp;VAR:KEY=NIRONSZGZQ&amp;VAR:QUERY=RkZfRElWX1lMRChBTk4sOS8wNC8wMyw5LzA0LzAzKQ==&amp;WINDOW=FIRST_POPUP&amp;HEIGHT=450&amp;WIDTH=450&amp;","START_MAXIMIZED=FALSE&amp;VAR:CALENDAR=US&amp;VAR:SYMBOL=LO&amp;VAR:INDEX=0"}</definedName>
    <definedName name="_1441">#REF!</definedName>
    <definedName name="_1441__FDSAUDITLINK__" localSheetId="0" hidden="1">{"fdsup://directions/FAT Viewer?action=UPDATE&amp;creator=factset&amp;DYN_ARGS=TRUE&amp;DOC_NAME=FAT:FQL_AUDITING_CLIENT_TEMPLATE.FAT&amp;display_string=Audit&amp;VAR:KEY=TUHYRSLWRK&amp;VAR:QUERY=RkZfRElWX1lMRChBTk4sOC8yOC8wMyw4LzI4LzAzKQ==&amp;WINDOW=FIRST_POPUP&amp;HEIGHT=450&amp;WIDTH=450&amp;","START_MAXIMIZED=FALSE&amp;VAR:CALENDAR=US&amp;VAR:SYMBOL=LO&amp;VAR:INDEX=0"}</definedName>
    <definedName name="_1441__FDSAUDITLINK__" hidden="1">{"fdsup://directions/FAT Viewer?action=UPDATE&amp;creator=factset&amp;DYN_ARGS=TRUE&amp;DOC_NAME=FAT:FQL_AUDITING_CLIENT_TEMPLATE.FAT&amp;display_string=Audit&amp;VAR:KEY=TUHYRSLWRK&amp;VAR:QUERY=RkZfRElWX1lMRChBTk4sOC8yOC8wMyw4LzI4LzAzKQ==&amp;WINDOW=FIRST_POPUP&amp;HEIGHT=450&amp;WIDTH=450&amp;","START_MAXIMIZED=FALSE&amp;VAR:CALENDAR=US&amp;VAR:SYMBOL=LO&amp;VAR:INDEX=0"}</definedName>
    <definedName name="_1442">#REF!</definedName>
    <definedName name="_1442__FDSAUDITLINK__" localSheetId="0" hidden="1">{"fdsup://directions/FAT Viewer?action=UPDATE&amp;creator=factset&amp;DYN_ARGS=TRUE&amp;DOC_NAME=FAT:FQL_AUDITING_CLIENT_TEMPLATE.FAT&amp;display_string=Audit&amp;VAR:KEY=BCTKDOTUJC&amp;VAR:QUERY=RkZfRElWX1lMRChBTk4sOC8yMS8wMyw4LzIxLzAzKQ==&amp;WINDOW=FIRST_POPUP&amp;HEIGHT=450&amp;WIDTH=450&amp;","START_MAXIMIZED=FALSE&amp;VAR:CALENDAR=US&amp;VAR:SYMBOL=LO&amp;VAR:INDEX=0"}</definedName>
    <definedName name="_1442__FDSAUDITLINK__" hidden="1">{"fdsup://directions/FAT Viewer?action=UPDATE&amp;creator=factset&amp;DYN_ARGS=TRUE&amp;DOC_NAME=FAT:FQL_AUDITING_CLIENT_TEMPLATE.FAT&amp;display_string=Audit&amp;VAR:KEY=BCTKDOTUJC&amp;VAR:QUERY=RkZfRElWX1lMRChBTk4sOC8yMS8wMyw4LzIxLzAzKQ==&amp;WINDOW=FIRST_POPUP&amp;HEIGHT=450&amp;WIDTH=450&amp;","START_MAXIMIZED=FALSE&amp;VAR:CALENDAR=US&amp;VAR:SYMBOL=LO&amp;VAR:INDEX=0"}</definedName>
    <definedName name="_1443">#REF!</definedName>
    <definedName name="_1443__FDSAUDITLINK__" localSheetId="0" hidden="1">{"fdsup://directions/FAT Viewer?action=UPDATE&amp;creator=factset&amp;DYN_ARGS=TRUE&amp;DOC_NAME=FAT:FQL_AUDITING_CLIENT_TEMPLATE.FAT&amp;display_string=Audit&amp;VAR:KEY=NWHQDCHEJC&amp;VAR:QUERY=RkZfRElWX1lMRChBTk4sOC8xNC8wMyw4LzE0LzAzKQ==&amp;WINDOW=FIRST_POPUP&amp;HEIGHT=450&amp;WIDTH=450&amp;","START_MAXIMIZED=FALSE&amp;VAR:CALENDAR=US&amp;VAR:SYMBOL=LO&amp;VAR:INDEX=0"}</definedName>
    <definedName name="_1443__FDSAUDITLINK__" hidden="1">{"fdsup://directions/FAT Viewer?action=UPDATE&amp;creator=factset&amp;DYN_ARGS=TRUE&amp;DOC_NAME=FAT:FQL_AUDITING_CLIENT_TEMPLATE.FAT&amp;display_string=Audit&amp;VAR:KEY=NWHQDCHEJC&amp;VAR:QUERY=RkZfRElWX1lMRChBTk4sOC8xNC8wMyw4LzE0LzAzKQ==&amp;WINDOW=FIRST_POPUP&amp;HEIGHT=450&amp;WIDTH=450&amp;","START_MAXIMIZED=FALSE&amp;VAR:CALENDAR=US&amp;VAR:SYMBOL=LO&amp;VAR:INDEX=0"}</definedName>
    <definedName name="_1444">#REF!</definedName>
    <definedName name="_1444__FDSAUDITLINK__" localSheetId="0" hidden="1">{"fdsup://directions/FAT Viewer?action=UPDATE&amp;creator=factset&amp;DYN_ARGS=TRUE&amp;DOC_NAME=FAT:FQL_AUDITING_CLIENT_TEMPLATE.FAT&amp;display_string=Audit&amp;VAR:KEY=TSNOJSRWZG&amp;VAR:QUERY=RkZfRElWX1lMRChBTk4sOC8wNy8wMyw4LzA3LzAzKQ==&amp;WINDOW=FIRST_POPUP&amp;HEIGHT=450&amp;WIDTH=450&amp;","START_MAXIMIZED=FALSE&amp;VAR:CALENDAR=US&amp;VAR:SYMBOL=LO&amp;VAR:INDEX=0"}</definedName>
    <definedName name="_1444__FDSAUDITLINK__" hidden="1">{"fdsup://directions/FAT Viewer?action=UPDATE&amp;creator=factset&amp;DYN_ARGS=TRUE&amp;DOC_NAME=FAT:FQL_AUDITING_CLIENT_TEMPLATE.FAT&amp;display_string=Audit&amp;VAR:KEY=TSNOJSRWZG&amp;VAR:QUERY=RkZfRElWX1lMRChBTk4sOC8wNy8wMyw4LzA3LzAzKQ==&amp;WINDOW=FIRST_POPUP&amp;HEIGHT=450&amp;WIDTH=450&amp;","START_MAXIMIZED=FALSE&amp;VAR:CALENDAR=US&amp;VAR:SYMBOL=LO&amp;VAR:INDEX=0"}</definedName>
    <definedName name="_1445">#REF!</definedName>
    <definedName name="_1445__FDSAUDITLINK__" localSheetId="0" hidden="1">{"fdsup://directions/FAT Viewer?action=UPDATE&amp;creator=factset&amp;DYN_ARGS=TRUE&amp;DOC_NAME=FAT:FQL_AUDITING_CLIENT_TEMPLATE.FAT&amp;display_string=Audit&amp;VAR:KEY=BWLYZKROHG&amp;VAR:QUERY=RkZfRElWX1lMRChBTk4sNy8zMS8wMyw3LzMxLzAzKQ==&amp;WINDOW=FIRST_POPUP&amp;HEIGHT=450&amp;WIDTH=450&amp;","START_MAXIMIZED=FALSE&amp;VAR:CALENDAR=US&amp;VAR:SYMBOL=LO&amp;VAR:INDEX=0"}</definedName>
    <definedName name="_1445__FDSAUDITLINK__" hidden="1">{"fdsup://directions/FAT Viewer?action=UPDATE&amp;creator=factset&amp;DYN_ARGS=TRUE&amp;DOC_NAME=FAT:FQL_AUDITING_CLIENT_TEMPLATE.FAT&amp;display_string=Audit&amp;VAR:KEY=BWLYZKROHG&amp;VAR:QUERY=RkZfRElWX1lMRChBTk4sNy8zMS8wMyw3LzMxLzAzKQ==&amp;WINDOW=FIRST_POPUP&amp;HEIGHT=450&amp;WIDTH=450&amp;","START_MAXIMIZED=FALSE&amp;VAR:CALENDAR=US&amp;VAR:SYMBOL=LO&amp;VAR:INDEX=0"}</definedName>
    <definedName name="_1446">#REF!</definedName>
    <definedName name="_1446__FDSAUDITLINK__" localSheetId="0" hidden="1">{"fdsup://directions/FAT Viewer?action=UPDATE&amp;creator=factset&amp;DYN_ARGS=TRUE&amp;DOC_NAME=FAT:FQL_AUDITING_CLIENT_TEMPLATE.FAT&amp;display_string=Audit&amp;VAR:KEY=RCFGBAHKFI&amp;VAR:QUERY=RkZfRElWX1lMRChBTk4sNy8yNC8wMyw3LzI0LzAzKQ==&amp;WINDOW=FIRST_POPUP&amp;HEIGHT=450&amp;WIDTH=450&amp;","START_MAXIMIZED=FALSE&amp;VAR:CALENDAR=US&amp;VAR:SYMBOL=LO&amp;VAR:INDEX=0"}</definedName>
    <definedName name="_1446__FDSAUDITLINK__" hidden="1">{"fdsup://directions/FAT Viewer?action=UPDATE&amp;creator=factset&amp;DYN_ARGS=TRUE&amp;DOC_NAME=FAT:FQL_AUDITING_CLIENT_TEMPLATE.FAT&amp;display_string=Audit&amp;VAR:KEY=RCFGBAHKFI&amp;VAR:QUERY=RkZfRElWX1lMRChBTk4sNy8yNC8wMyw3LzI0LzAzKQ==&amp;WINDOW=FIRST_POPUP&amp;HEIGHT=450&amp;WIDTH=450&amp;","START_MAXIMIZED=FALSE&amp;VAR:CALENDAR=US&amp;VAR:SYMBOL=LO&amp;VAR:INDEX=0"}</definedName>
    <definedName name="_1447">#REF!</definedName>
    <definedName name="_1447__FDSAUDITLINK__" localSheetId="0" hidden="1">{"fdsup://directions/FAT Viewer?action=UPDATE&amp;creator=factset&amp;DYN_ARGS=TRUE&amp;DOC_NAME=FAT:FQL_AUDITING_CLIENT_TEMPLATE.FAT&amp;display_string=Audit&amp;VAR:KEY=FOVERMTMFS&amp;VAR:QUERY=RkZfRElWX1lMRChBTk4sNy8xNy8wMyw3LzE3LzAzKQ==&amp;WINDOW=FIRST_POPUP&amp;HEIGHT=450&amp;WIDTH=450&amp;","START_MAXIMIZED=FALSE&amp;VAR:CALENDAR=US&amp;VAR:SYMBOL=LO&amp;VAR:INDEX=0"}</definedName>
    <definedName name="_1447__FDSAUDITLINK__" hidden="1">{"fdsup://directions/FAT Viewer?action=UPDATE&amp;creator=factset&amp;DYN_ARGS=TRUE&amp;DOC_NAME=FAT:FQL_AUDITING_CLIENT_TEMPLATE.FAT&amp;display_string=Audit&amp;VAR:KEY=FOVERMTMFS&amp;VAR:QUERY=RkZfRElWX1lMRChBTk4sNy8xNy8wMyw3LzE3LzAzKQ==&amp;WINDOW=FIRST_POPUP&amp;HEIGHT=450&amp;WIDTH=450&amp;","START_MAXIMIZED=FALSE&amp;VAR:CALENDAR=US&amp;VAR:SYMBOL=LO&amp;VAR:INDEX=0"}</definedName>
    <definedName name="_1448">#REF!</definedName>
    <definedName name="_1448__FDSAUDITLINK__" localSheetId="0" hidden="1">{"fdsup://directions/FAT Viewer?action=UPDATE&amp;creator=factset&amp;DYN_ARGS=TRUE&amp;DOC_NAME=FAT:FQL_AUDITING_CLIENT_TEMPLATE.FAT&amp;display_string=Audit&amp;VAR:KEY=RCPMDCTCBW&amp;VAR:QUERY=RkZfRElWX1lMRChBTk4sNy8xMC8wMyw3LzEwLzAzKQ==&amp;WINDOW=FIRST_POPUP&amp;HEIGHT=450&amp;WIDTH=450&amp;","START_MAXIMIZED=FALSE&amp;VAR:CALENDAR=US&amp;VAR:SYMBOL=LO&amp;VAR:INDEX=0"}</definedName>
    <definedName name="_1448__FDSAUDITLINK__" hidden="1">{"fdsup://directions/FAT Viewer?action=UPDATE&amp;creator=factset&amp;DYN_ARGS=TRUE&amp;DOC_NAME=FAT:FQL_AUDITING_CLIENT_TEMPLATE.FAT&amp;display_string=Audit&amp;VAR:KEY=RCPMDCTCBW&amp;VAR:QUERY=RkZfRElWX1lMRChBTk4sNy8xMC8wMyw3LzEwLzAzKQ==&amp;WINDOW=FIRST_POPUP&amp;HEIGHT=450&amp;WIDTH=450&amp;","START_MAXIMIZED=FALSE&amp;VAR:CALENDAR=US&amp;VAR:SYMBOL=LO&amp;VAR:INDEX=0"}</definedName>
    <definedName name="_1449">#REF!</definedName>
    <definedName name="_1449__FDSAUDITLINK__" localSheetId="0" hidden="1">{"fdsup://directions/FAT Viewer?action=UPDATE&amp;creator=factset&amp;DYN_ARGS=TRUE&amp;DOC_NAME=FAT:FQL_AUDITING_CLIENT_TEMPLATE.FAT&amp;display_string=Audit&amp;VAR:KEY=DYPARCHGHE&amp;VAR:QUERY=RkZfRElWX1lMRChBTk4sNy8wMy8wMyw3LzAzLzAzKQ==&amp;WINDOW=FIRST_POPUP&amp;HEIGHT=450&amp;WIDTH=450&amp;","START_MAXIMIZED=FALSE&amp;VAR:CALENDAR=US&amp;VAR:SYMBOL=LO&amp;VAR:INDEX=0"}</definedName>
    <definedName name="_1449__FDSAUDITLINK__" hidden="1">{"fdsup://directions/FAT Viewer?action=UPDATE&amp;creator=factset&amp;DYN_ARGS=TRUE&amp;DOC_NAME=FAT:FQL_AUDITING_CLIENT_TEMPLATE.FAT&amp;display_string=Audit&amp;VAR:KEY=DYPARCHGHE&amp;VAR:QUERY=RkZfRElWX1lMRChBTk4sNy8wMy8wMyw3LzAzLzAzKQ==&amp;WINDOW=FIRST_POPUP&amp;HEIGHT=450&amp;WIDTH=450&amp;","START_MAXIMIZED=FALSE&amp;VAR:CALENDAR=US&amp;VAR:SYMBOL=LO&amp;VAR:INDEX=0"}</definedName>
    <definedName name="_145">#REF!</definedName>
    <definedName name="_145__123Graph_ESUPPLIES_BY_B_U">#REF!</definedName>
    <definedName name="_145__FDSAUDITLINK__" localSheetId="0" hidden="1">{"fdsup://directions/FAT Viewer?action=UPDATE&amp;creator=factset&amp;DYN_ARGS=TRUE&amp;DOC_NAME=FAT:FQL_AUDITING_CLIENT_TEMPLATE.FAT&amp;display_string=Audit&amp;VAR:KEY=PUHWBKXCFQ&amp;VAR:QUERY=RkZfRElWX1lMRChBTk4sNi8yNi8wOCw2LzI2LzA4KQ==&amp;WINDOW=FIRST_POPUP&amp;HEIGHT=450&amp;WIDTH=450&amp;","START_MAXIMIZED=FALSE&amp;VAR:CALENDAR=US&amp;VAR:SYMBOL=RAI&amp;VAR:INDEX=0"}</definedName>
    <definedName name="_145__FDSAUDITLINK__" hidden="1">{"fdsup://directions/FAT Viewer?action=UPDATE&amp;creator=factset&amp;DYN_ARGS=TRUE&amp;DOC_NAME=FAT:FQL_AUDITING_CLIENT_TEMPLATE.FAT&amp;display_string=Audit&amp;VAR:KEY=PUHWBKXCFQ&amp;VAR:QUERY=RkZfRElWX1lMRChBTk4sNi8yNi8wOCw2LzI2LzA4KQ==&amp;WINDOW=FIRST_POPUP&amp;HEIGHT=450&amp;WIDTH=450&amp;","START_MAXIMIZED=FALSE&amp;VAR:CALENDAR=US&amp;VAR:SYMBOL=RAI&amp;VAR:INDEX=0"}</definedName>
    <definedName name="_1450">#REF!</definedName>
    <definedName name="_1450__FDSAUDITLINK__" localSheetId="0" hidden="1">{"fdsup://directions/FAT Viewer?action=UPDATE&amp;creator=factset&amp;DYN_ARGS=TRUE&amp;DOC_NAME=FAT:FQL_AUDITING_CLIENT_TEMPLATE.FAT&amp;display_string=Audit&amp;VAR:KEY=NGVYHOTGPU&amp;VAR:QUERY=RkZfRElWX1lMRChBTk4sNi8yNi8wMyw2LzI2LzAzKQ==&amp;WINDOW=FIRST_POPUP&amp;HEIGHT=450&amp;WIDTH=450&amp;","START_MAXIMIZED=FALSE&amp;VAR:CALENDAR=US&amp;VAR:SYMBOL=LO&amp;VAR:INDEX=0"}</definedName>
    <definedName name="_1450__FDSAUDITLINK__" hidden="1">{"fdsup://directions/FAT Viewer?action=UPDATE&amp;creator=factset&amp;DYN_ARGS=TRUE&amp;DOC_NAME=FAT:FQL_AUDITING_CLIENT_TEMPLATE.FAT&amp;display_string=Audit&amp;VAR:KEY=NGVYHOTGPU&amp;VAR:QUERY=RkZfRElWX1lMRChBTk4sNi8yNi8wMyw2LzI2LzAzKQ==&amp;WINDOW=FIRST_POPUP&amp;HEIGHT=450&amp;WIDTH=450&amp;","START_MAXIMIZED=FALSE&amp;VAR:CALENDAR=US&amp;VAR:SYMBOL=LO&amp;VAR:INDEX=0"}</definedName>
    <definedName name="_1451">#REF!</definedName>
    <definedName name="_1451__FDSAUDITLINK__" localSheetId="0" hidden="1">{"fdsup://directions/FAT Viewer?action=UPDATE&amp;creator=factset&amp;DYN_ARGS=TRUE&amp;DOC_NAME=FAT:FQL_AUDITING_CLIENT_TEMPLATE.FAT&amp;display_string=Audit&amp;VAR:KEY=TCTAFOFIBC&amp;VAR:QUERY=RkZfRElWX1lMRChBTk4sNi8xOS8wMyw2LzE5LzAzKQ==&amp;WINDOW=FIRST_POPUP&amp;HEIGHT=450&amp;WIDTH=450&amp;","START_MAXIMIZED=FALSE&amp;VAR:CALENDAR=US&amp;VAR:SYMBOL=LO&amp;VAR:INDEX=0"}</definedName>
    <definedName name="_1451__FDSAUDITLINK__" hidden="1">{"fdsup://directions/FAT Viewer?action=UPDATE&amp;creator=factset&amp;DYN_ARGS=TRUE&amp;DOC_NAME=FAT:FQL_AUDITING_CLIENT_TEMPLATE.FAT&amp;display_string=Audit&amp;VAR:KEY=TCTAFOFIBC&amp;VAR:QUERY=RkZfRElWX1lMRChBTk4sNi8xOS8wMyw2LzE5LzAzKQ==&amp;WINDOW=FIRST_POPUP&amp;HEIGHT=450&amp;WIDTH=450&amp;","START_MAXIMIZED=FALSE&amp;VAR:CALENDAR=US&amp;VAR:SYMBOL=LO&amp;VAR:INDEX=0"}</definedName>
    <definedName name="_1452">#REF!</definedName>
    <definedName name="_1452__FDSAUDITLINK__" localSheetId="0" hidden="1">{"fdsup://directions/FAT Viewer?action=UPDATE&amp;creator=factset&amp;DYN_ARGS=TRUE&amp;DOC_NAME=FAT:FQL_AUDITING_CLIENT_TEMPLATE.FAT&amp;display_string=Audit&amp;VAR:KEY=BQBIZADCNC&amp;VAR:QUERY=RkZfRElWX1lMRChBTk4sNi8xMi8wMyw2LzEyLzAzKQ==&amp;WINDOW=FIRST_POPUP&amp;HEIGHT=450&amp;WIDTH=450&amp;","START_MAXIMIZED=FALSE&amp;VAR:CALENDAR=US&amp;VAR:SYMBOL=LO&amp;VAR:INDEX=0"}</definedName>
    <definedName name="_1452__FDSAUDITLINK__" hidden="1">{"fdsup://directions/FAT Viewer?action=UPDATE&amp;creator=factset&amp;DYN_ARGS=TRUE&amp;DOC_NAME=FAT:FQL_AUDITING_CLIENT_TEMPLATE.FAT&amp;display_string=Audit&amp;VAR:KEY=BQBIZADCNC&amp;VAR:QUERY=RkZfRElWX1lMRChBTk4sNi8xMi8wMyw2LzEyLzAzKQ==&amp;WINDOW=FIRST_POPUP&amp;HEIGHT=450&amp;WIDTH=450&amp;","START_MAXIMIZED=FALSE&amp;VAR:CALENDAR=US&amp;VAR:SYMBOL=LO&amp;VAR:INDEX=0"}</definedName>
    <definedName name="_1453">#REF!</definedName>
    <definedName name="_1453__FDSAUDITLINK__" localSheetId="0" hidden="1">{"fdsup://directions/FAT Viewer?action=UPDATE&amp;creator=factset&amp;DYN_ARGS=TRUE&amp;DOC_NAME=FAT:FQL_AUDITING_CLIENT_TEMPLATE.FAT&amp;display_string=Audit&amp;VAR:KEY=ZCLOTEHIXO&amp;VAR:QUERY=RkZfRElWX1lMRChBTk4sNi8wNS8wMyw2LzA1LzAzKQ==&amp;WINDOW=FIRST_POPUP&amp;HEIGHT=450&amp;WIDTH=450&amp;","START_MAXIMIZED=FALSE&amp;VAR:CALENDAR=US&amp;VAR:SYMBOL=LO&amp;VAR:INDEX=0"}</definedName>
    <definedName name="_1453__FDSAUDITLINK__" hidden="1">{"fdsup://directions/FAT Viewer?action=UPDATE&amp;creator=factset&amp;DYN_ARGS=TRUE&amp;DOC_NAME=FAT:FQL_AUDITING_CLIENT_TEMPLATE.FAT&amp;display_string=Audit&amp;VAR:KEY=ZCLOTEHIXO&amp;VAR:QUERY=RkZfRElWX1lMRChBTk4sNi8wNS8wMyw2LzA1LzAzKQ==&amp;WINDOW=FIRST_POPUP&amp;HEIGHT=450&amp;WIDTH=450&amp;","START_MAXIMIZED=FALSE&amp;VAR:CALENDAR=US&amp;VAR:SYMBOL=LO&amp;VAR:INDEX=0"}</definedName>
    <definedName name="_1454">#REF!</definedName>
    <definedName name="_1454__FDSAUDITLINK__" localSheetId="0" hidden="1">{"fdsup://directions/FAT Viewer?action=UPDATE&amp;creator=factset&amp;DYN_ARGS=TRUE&amp;DOC_NAME=FAT:FQL_AUDITING_CLIENT_TEMPLATE.FAT&amp;display_string=Audit&amp;VAR:KEY=JATYJANEZU&amp;VAR:QUERY=RkZfRElWX1lMRChBTk4sNS8yOS8wMyw1LzI5LzAzKQ==&amp;WINDOW=FIRST_POPUP&amp;HEIGHT=450&amp;WIDTH=450&amp;","START_MAXIMIZED=FALSE&amp;VAR:CALENDAR=US&amp;VAR:SYMBOL=LO&amp;VAR:INDEX=0"}</definedName>
    <definedName name="_1454__FDSAUDITLINK__" hidden="1">{"fdsup://directions/FAT Viewer?action=UPDATE&amp;creator=factset&amp;DYN_ARGS=TRUE&amp;DOC_NAME=FAT:FQL_AUDITING_CLIENT_TEMPLATE.FAT&amp;display_string=Audit&amp;VAR:KEY=JATYJANEZU&amp;VAR:QUERY=RkZfRElWX1lMRChBTk4sNS8yOS8wMyw1LzI5LzAzKQ==&amp;WINDOW=FIRST_POPUP&amp;HEIGHT=450&amp;WIDTH=450&amp;","START_MAXIMIZED=FALSE&amp;VAR:CALENDAR=US&amp;VAR:SYMBOL=LO&amp;VAR:INDEX=0"}</definedName>
    <definedName name="_1455">#REF!</definedName>
    <definedName name="_1455__FDSAUDITLINK__" localSheetId="0" hidden="1">{"fdsup://directions/FAT Viewer?action=UPDATE&amp;creator=factset&amp;DYN_ARGS=TRUE&amp;DOC_NAME=FAT:FQL_AUDITING_CLIENT_TEMPLATE.FAT&amp;display_string=Audit&amp;VAR:KEY=VYPQFEPARW&amp;VAR:QUERY=RkZfRElWX1lMRChBTk4sNS8yMi8wMyw1LzIyLzAzKQ==&amp;WINDOW=FIRST_POPUP&amp;HEIGHT=450&amp;WIDTH=450&amp;","START_MAXIMIZED=FALSE&amp;VAR:CALENDAR=US&amp;VAR:SYMBOL=LO&amp;VAR:INDEX=0"}</definedName>
    <definedName name="_1455__FDSAUDITLINK__" hidden="1">{"fdsup://directions/FAT Viewer?action=UPDATE&amp;creator=factset&amp;DYN_ARGS=TRUE&amp;DOC_NAME=FAT:FQL_AUDITING_CLIENT_TEMPLATE.FAT&amp;display_string=Audit&amp;VAR:KEY=VYPQFEPARW&amp;VAR:QUERY=RkZfRElWX1lMRChBTk4sNS8yMi8wMyw1LzIyLzAzKQ==&amp;WINDOW=FIRST_POPUP&amp;HEIGHT=450&amp;WIDTH=450&amp;","START_MAXIMIZED=FALSE&amp;VAR:CALENDAR=US&amp;VAR:SYMBOL=LO&amp;VAR:INDEX=0"}</definedName>
    <definedName name="_1456">#REF!</definedName>
    <definedName name="_1456__FDSAUDITLINK__" localSheetId="0" hidden="1">{"fdsup://directions/FAT Viewer?action=UPDATE&amp;creator=factset&amp;DYN_ARGS=TRUE&amp;DOC_NAME=FAT:FQL_AUDITING_CLIENT_TEMPLATE.FAT&amp;display_string=Audit&amp;VAR:KEY=LCBCLQRGFU&amp;VAR:QUERY=RkZfRElWX1lMRChBTk4sNS8xNS8wMyw1LzE1LzAzKQ==&amp;WINDOW=FIRST_POPUP&amp;HEIGHT=450&amp;WIDTH=450&amp;","START_MAXIMIZED=FALSE&amp;VAR:CALENDAR=US&amp;VAR:SYMBOL=LO&amp;VAR:INDEX=0"}</definedName>
    <definedName name="_1456__FDSAUDITLINK__" hidden="1">{"fdsup://directions/FAT Viewer?action=UPDATE&amp;creator=factset&amp;DYN_ARGS=TRUE&amp;DOC_NAME=FAT:FQL_AUDITING_CLIENT_TEMPLATE.FAT&amp;display_string=Audit&amp;VAR:KEY=LCBCLQRGFU&amp;VAR:QUERY=RkZfRElWX1lMRChBTk4sNS8xNS8wMyw1LzE1LzAzKQ==&amp;WINDOW=FIRST_POPUP&amp;HEIGHT=450&amp;WIDTH=450&amp;","START_MAXIMIZED=FALSE&amp;VAR:CALENDAR=US&amp;VAR:SYMBOL=LO&amp;VAR:INDEX=0"}</definedName>
    <definedName name="_1457">#REF!</definedName>
    <definedName name="_1457__FDSAUDITLINK__" localSheetId="0" hidden="1">{"fdsup://directions/FAT Viewer?action=UPDATE&amp;creator=factset&amp;DYN_ARGS=TRUE&amp;DOC_NAME=FAT:FQL_AUDITING_CLIENT_TEMPLATE.FAT&amp;display_string=Audit&amp;VAR:KEY=LAXQHQRWNM&amp;VAR:QUERY=RkZfRElWX1lMRChBTk4sNS8wOC8wMyw1LzA4LzAzKQ==&amp;WINDOW=FIRST_POPUP&amp;HEIGHT=450&amp;WIDTH=450&amp;","START_MAXIMIZED=FALSE&amp;VAR:CALENDAR=US&amp;VAR:SYMBOL=LO&amp;VAR:INDEX=0"}</definedName>
    <definedName name="_1457__FDSAUDITLINK__" hidden="1">{"fdsup://directions/FAT Viewer?action=UPDATE&amp;creator=factset&amp;DYN_ARGS=TRUE&amp;DOC_NAME=FAT:FQL_AUDITING_CLIENT_TEMPLATE.FAT&amp;display_string=Audit&amp;VAR:KEY=LAXQHQRWNM&amp;VAR:QUERY=RkZfRElWX1lMRChBTk4sNS8wOC8wMyw1LzA4LzAzKQ==&amp;WINDOW=FIRST_POPUP&amp;HEIGHT=450&amp;WIDTH=450&amp;","START_MAXIMIZED=FALSE&amp;VAR:CALENDAR=US&amp;VAR:SYMBOL=LO&amp;VAR:INDEX=0"}</definedName>
    <definedName name="_1458">#REF!</definedName>
    <definedName name="_1458__FDSAUDITLINK__" localSheetId="0" hidden="1">{"fdsup://directions/FAT Viewer?action=UPDATE&amp;creator=factset&amp;DYN_ARGS=TRUE&amp;DOC_NAME=FAT:FQL_AUDITING_CLIENT_TEMPLATE.FAT&amp;display_string=Audit&amp;VAR:KEY=JEREDARCBQ&amp;VAR:QUERY=RkZfRElWX1lMRChBTk4sNS8wMS8wMyw1LzAxLzAzKQ==&amp;WINDOW=FIRST_POPUP&amp;HEIGHT=450&amp;WIDTH=450&amp;","START_MAXIMIZED=FALSE&amp;VAR:CALENDAR=US&amp;VAR:SYMBOL=LO&amp;VAR:INDEX=0"}</definedName>
    <definedName name="_1458__FDSAUDITLINK__" hidden="1">{"fdsup://directions/FAT Viewer?action=UPDATE&amp;creator=factset&amp;DYN_ARGS=TRUE&amp;DOC_NAME=FAT:FQL_AUDITING_CLIENT_TEMPLATE.FAT&amp;display_string=Audit&amp;VAR:KEY=JEREDARCBQ&amp;VAR:QUERY=RkZfRElWX1lMRChBTk4sNS8wMS8wMyw1LzAxLzAzKQ==&amp;WINDOW=FIRST_POPUP&amp;HEIGHT=450&amp;WIDTH=450&amp;","START_MAXIMIZED=FALSE&amp;VAR:CALENDAR=US&amp;VAR:SYMBOL=LO&amp;VAR:INDEX=0"}</definedName>
    <definedName name="_1459">#REF!</definedName>
    <definedName name="_1459__FDSAUDITLINK__" localSheetId="0" hidden="1">{"fdsup://directions/FAT Viewer?action=UPDATE&amp;creator=factset&amp;DYN_ARGS=TRUE&amp;DOC_NAME=FAT:FQL_AUDITING_CLIENT_TEMPLATE.FAT&amp;display_string=Audit&amp;VAR:KEY=RUVSRMDQTO&amp;VAR:QUERY=RkZfRElWX1lMRChBTk4sNC8yNC8wMyw0LzI0LzAzKQ==&amp;WINDOW=FIRST_POPUP&amp;HEIGHT=450&amp;WIDTH=450&amp;","START_MAXIMIZED=FALSE&amp;VAR:CALENDAR=US&amp;VAR:SYMBOL=LO&amp;VAR:INDEX=0"}</definedName>
    <definedName name="_1459__FDSAUDITLINK__" hidden="1">{"fdsup://directions/FAT Viewer?action=UPDATE&amp;creator=factset&amp;DYN_ARGS=TRUE&amp;DOC_NAME=FAT:FQL_AUDITING_CLIENT_TEMPLATE.FAT&amp;display_string=Audit&amp;VAR:KEY=RUVSRMDQTO&amp;VAR:QUERY=RkZfRElWX1lMRChBTk4sNC8yNC8wMyw0LzI0LzAzKQ==&amp;WINDOW=FIRST_POPUP&amp;HEIGHT=450&amp;WIDTH=450&amp;","START_MAXIMIZED=FALSE&amp;VAR:CALENDAR=US&amp;VAR:SYMBOL=LO&amp;VAR:INDEX=0"}</definedName>
    <definedName name="_146">#REF!</definedName>
    <definedName name="_146__123Graph_FWAGES_BY_B_U">#REF!</definedName>
    <definedName name="_146__FDSAUDITLINK__" localSheetId="0" hidden="1">{"fdsup://directions/FAT Viewer?action=UPDATE&amp;creator=factset&amp;DYN_ARGS=TRUE&amp;DOC_NAME=FAT:FQL_AUDITING_CLIENT_TEMPLATE.FAT&amp;display_string=Audit&amp;VAR:KEY=RYZKPWPQZU&amp;VAR:QUERY=RkZfRElWX1lMRChBTk4sNi8xOS8wOCw2LzE5LzA4KQ==&amp;WINDOW=FIRST_POPUP&amp;HEIGHT=450&amp;WIDTH=450&amp;","START_MAXIMIZED=FALSE&amp;VAR:CALENDAR=US&amp;VAR:SYMBOL=RAI&amp;VAR:INDEX=0"}</definedName>
    <definedName name="_146__FDSAUDITLINK__" hidden="1">{"fdsup://directions/FAT Viewer?action=UPDATE&amp;creator=factset&amp;DYN_ARGS=TRUE&amp;DOC_NAME=FAT:FQL_AUDITING_CLIENT_TEMPLATE.FAT&amp;display_string=Audit&amp;VAR:KEY=RYZKPWPQZU&amp;VAR:QUERY=RkZfRElWX1lMRChBTk4sNi8xOS8wOCw2LzE5LzA4KQ==&amp;WINDOW=FIRST_POPUP&amp;HEIGHT=450&amp;WIDTH=450&amp;","START_MAXIMIZED=FALSE&amp;VAR:CALENDAR=US&amp;VAR:SYMBOL=RAI&amp;VAR:INDEX=0"}</definedName>
    <definedName name="_1460">#REF!</definedName>
    <definedName name="_1460__FDSAUDITLINK__" localSheetId="0" hidden="1">{"fdsup://directions/FAT Viewer?action=UPDATE&amp;creator=factset&amp;DYN_ARGS=TRUE&amp;DOC_NAME=FAT:FQL_AUDITING_CLIENT_TEMPLATE.FAT&amp;display_string=Audit&amp;VAR:KEY=LMNYHYXEJA&amp;VAR:QUERY=RkZfRElWX1lMRChBTk4sNC8xNy8wMyw0LzE3LzAzKQ==&amp;WINDOW=FIRST_POPUP&amp;HEIGHT=450&amp;WIDTH=450&amp;","START_MAXIMIZED=FALSE&amp;VAR:CALENDAR=US&amp;VAR:SYMBOL=LO&amp;VAR:INDEX=0"}</definedName>
    <definedName name="_1460__FDSAUDITLINK__" hidden="1">{"fdsup://directions/FAT Viewer?action=UPDATE&amp;creator=factset&amp;DYN_ARGS=TRUE&amp;DOC_NAME=FAT:FQL_AUDITING_CLIENT_TEMPLATE.FAT&amp;display_string=Audit&amp;VAR:KEY=LMNYHYXEJA&amp;VAR:QUERY=RkZfRElWX1lMRChBTk4sNC8xNy8wMyw0LzE3LzAzKQ==&amp;WINDOW=FIRST_POPUP&amp;HEIGHT=450&amp;WIDTH=450&amp;","START_MAXIMIZED=FALSE&amp;VAR:CALENDAR=US&amp;VAR:SYMBOL=LO&amp;VAR:INDEX=0"}</definedName>
    <definedName name="_1461__FDSAUDITLINK__" localSheetId="0" hidden="1">{"fdsup://directions/FAT Viewer?action=UPDATE&amp;creator=factset&amp;DYN_ARGS=TRUE&amp;DOC_NAME=FAT:FQL_AUDITING_CLIENT_TEMPLATE.FAT&amp;display_string=Audit&amp;VAR:KEY=LAXYTIRSVI&amp;VAR:QUERY=RkZfRElWX1lMRChBTk4sNC8xMC8wMyw0LzEwLzAzKQ==&amp;WINDOW=FIRST_POPUP&amp;HEIGHT=450&amp;WIDTH=450&amp;","START_MAXIMIZED=FALSE&amp;VAR:CALENDAR=US&amp;VAR:SYMBOL=LO&amp;VAR:INDEX=0"}</definedName>
    <definedName name="_1461__FDSAUDITLINK__" hidden="1">{"fdsup://directions/FAT Viewer?action=UPDATE&amp;creator=factset&amp;DYN_ARGS=TRUE&amp;DOC_NAME=FAT:FQL_AUDITING_CLIENT_TEMPLATE.FAT&amp;display_string=Audit&amp;VAR:KEY=LAXYTIRSVI&amp;VAR:QUERY=RkZfRElWX1lMRChBTk4sNC8xMC8wMyw0LzEwLzAzKQ==&amp;WINDOW=FIRST_POPUP&amp;HEIGHT=450&amp;WIDTH=450&amp;","START_MAXIMIZED=FALSE&amp;VAR:CALENDAR=US&amp;VAR:SYMBOL=LO&amp;VAR:INDEX=0"}</definedName>
    <definedName name="_1462__FDSAUDITLINK__" localSheetId="0" hidden="1">{"fdsup://directions/FAT Viewer?action=UPDATE&amp;creator=factset&amp;DYN_ARGS=TRUE&amp;DOC_NAME=FAT:FQL_AUDITING_CLIENT_TEMPLATE.FAT&amp;display_string=Audit&amp;VAR:KEY=JGZAJOHEBY&amp;VAR:QUERY=RkZfRElWX1lMRChBTk4sNC8wMy8wMyw0LzAzLzAzKQ==&amp;WINDOW=FIRST_POPUP&amp;HEIGHT=450&amp;WIDTH=450&amp;","START_MAXIMIZED=FALSE&amp;VAR:CALENDAR=US&amp;VAR:SYMBOL=LO&amp;VAR:INDEX=0"}</definedName>
    <definedName name="_1462__FDSAUDITLINK__" hidden="1">{"fdsup://directions/FAT Viewer?action=UPDATE&amp;creator=factset&amp;DYN_ARGS=TRUE&amp;DOC_NAME=FAT:FQL_AUDITING_CLIENT_TEMPLATE.FAT&amp;display_string=Audit&amp;VAR:KEY=JGZAJOHEBY&amp;VAR:QUERY=RkZfRElWX1lMRChBTk4sNC8wMy8wMyw0LzAzLzAzKQ==&amp;WINDOW=FIRST_POPUP&amp;HEIGHT=450&amp;WIDTH=450&amp;","START_MAXIMIZED=FALSE&amp;VAR:CALENDAR=US&amp;VAR:SYMBOL=LO&amp;VAR:INDEX=0"}</definedName>
    <definedName name="_1463__FDSAUDITLINK__" localSheetId="0" hidden="1">{"fdsup://directions/FAT Viewer?action=UPDATE&amp;creator=factset&amp;DYN_ARGS=TRUE&amp;DOC_NAME=FAT:FQL_AUDITING_CLIENT_TEMPLATE.FAT&amp;display_string=Audit&amp;VAR:KEY=ZAJYJYXKZE&amp;VAR:QUERY=RkZfRElWX1lMRChBTk4sMy8yNy8wMywzLzI3LzAzKQ==&amp;WINDOW=FIRST_POPUP&amp;HEIGHT=450&amp;WIDTH=450&amp;","START_MAXIMIZED=FALSE&amp;VAR:CALENDAR=US&amp;VAR:SYMBOL=LO&amp;VAR:INDEX=0"}</definedName>
    <definedName name="_1463__FDSAUDITLINK__" hidden="1">{"fdsup://directions/FAT Viewer?action=UPDATE&amp;creator=factset&amp;DYN_ARGS=TRUE&amp;DOC_NAME=FAT:FQL_AUDITING_CLIENT_TEMPLATE.FAT&amp;display_string=Audit&amp;VAR:KEY=ZAJYJYXKZE&amp;VAR:QUERY=RkZfRElWX1lMRChBTk4sMy8yNy8wMywzLzI3LzAzKQ==&amp;WINDOW=FIRST_POPUP&amp;HEIGHT=450&amp;WIDTH=450&amp;","START_MAXIMIZED=FALSE&amp;VAR:CALENDAR=US&amp;VAR:SYMBOL=LO&amp;VAR:INDEX=0"}</definedName>
    <definedName name="_1464__FDSAUDITLINK__" localSheetId="0" hidden="1">{"fdsup://directions/FAT Viewer?action=UPDATE&amp;creator=factset&amp;DYN_ARGS=TRUE&amp;DOC_NAME=FAT:FQL_AUDITING_CLIENT_TEMPLATE.FAT&amp;display_string=Audit&amp;VAR:KEY=ZUDUDOJOJM&amp;VAR:QUERY=RkZfRElWX1lMRChBTk4sMy8yMC8wMywzLzIwLzAzKQ==&amp;WINDOW=FIRST_POPUP&amp;HEIGHT=450&amp;WIDTH=450&amp;","START_MAXIMIZED=FALSE&amp;VAR:CALENDAR=US&amp;VAR:SYMBOL=LO&amp;VAR:INDEX=0"}</definedName>
    <definedName name="_1464__FDSAUDITLINK__" hidden="1">{"fdsup://directions/FAT Viewer?action=UPDATE&amp;creator=factset&amp;DYN_ARGS=TRUE&amp;DOC_NAME=FAT:FQL_AUDITING_CLIENT_TEMPLATE.FAT&amp;display_string=Audit&amp;VAR:KEY=ZUDUDOJOJM&amp;VAR:QUERY=RkZfRElWX1lMRChBTk4sMy8yMC8wMywzLzIwLzAzKQ==&amp;WINDOW=FIRST_POPUP&amp;HEIGHT=450&amp;WIDTH=450&amp;","START_MAXIMIZED=FALSE&amp;VAR:CALENDAR=US&amp;VAR:SYMBOL=LO&amp;VAR:INDEX=0"}</definedName>
    <definedName name="_1465">#REF!</definedName>
    <definedName name="_1465__FDSAUDITLINK__" localSheetId="0" hidden="1">{"fdsup://directions/FAT Viewer?action=UPDATE&amp;creator=factset&amp;DYN_ARGS=TRUE&amp;DOC_NAME=FAT:FQL_AUDITING_CLIENT_TEMPLATE.FAT&amp;display_string=Audit&amp;VAR:KEY=XGDMVIXUDY&amp;VAR:QUERY=RkZfRElWX1lMRChBTk4sMy8xMy8wMywzLzEzLzAzKQ==&amp;WINDOW=FIRST_POPUP&amp;HEIGHT=450&amp;WIDTH=450&amp;","START_MAXIMIZED=FALSE&amp;VAR:CALENDAR=US&amp;VAR:SYMBOL=LO&amp;VAR:INDEX=0"}</definedName>
    <definedName name="_1465__FDSAUDITLINK__" hidden="1">{"fdsup://directions/FAT Viewer?action=UPDATE&amp;creator=factset&amp;DYN_ARGS=TRUE&amp;DOC_NAME=FAT:FQL_AUDITING_CLIENT_TEMPLATE.FAT&amp;display_string=Audit&amp;VAR:KEY=XGDMVIXUDY&amp;VAR:QUERY=RkZfRElWX1lMRChBTk4sMy8xMy8wMywzLzEzLzAzKQ==&amp;WINDOW=FIRST_POPUP&amp;HEIGHT=450&amp;WIDTH=450&amp;","START_MAXIMIZED=FALSE&amp;VAR:CALENDAR=US&amp;VAR:SYMBOL=LO&amp;VAR:INDEX=0"}</definedName>
    <definedName name="_1466__FDSAUDITLINK__" localSheetId="0" hidden="1">{"fdsup://directions/FAT Viewer?action=UPDATE&amp;creator=factset&amp;DYN_ARGS=TRUE&amp;DOC_NAME=FAT:FQL_AUDITING_CLIENT_TEMPLATE.FAT&amp;display_string=Audit&amp;VAR:KEY=TMVMTIXKNS&amp;VAR:QUERY=RkZfRElWX1lMRChBTk4sMy8wNi8wMywzLzA2LzAzKQ==&amp;WINDOW=FIRST_POPUP&amp;HEIGHT=450&amp;WIDTH=450&amp;","START_MAXIMIZED=FALSE&amp;VAR:CALENDAR=US&amp;VAR:SYMBOL=LO&amp;VAR:INDEX=0"}</definedName>
    <definedName name="_1466__FDSAUDITLINK__" hidden="1">{"fdsup://directions/FAT Viewer?action=UPDATE&amp;creator=factset&amp;DYN_ARGS=TRUE&amp;DOC_NAME=FAT:FQL_AUDITING_CLIENT_TEMPLATE.FAT&amp;display_string=Audit&amp;VAR:KEY=TMVMTIXKNS&amp;VAR:QUERY=RkZfRElWX1lMRChBTk4sMy8wNi8wMywzLzA2LzAzKQ==&amp;WINDOW=FIRST_POPUP&amp;HEIGHT=450&amp;WIDTH=450&amp;","START_MAXIMIZED=FALSE&amp;VAR:CALENDAR=US&amp;VAR:SYMBOL=LO&amp;VAR:INDEX=0"}</definedName>
    <definedName name="_1467__FDSAUDITLINK__" localSheetId="0" hidden="1">{"fdsup://directions/FAT Viewer?action=UPDATE&amp;creator=factset&amp;DYN_ARGS=TRUE&amp;DOC_NAME=FAT:FQL_AUDITING_CLIENT_TEMPLATE.FAT&amp;display_string=Audit&amp;VAR:KEY=LQREXEVSTK&amp;VAR:QUERY=RkZfRElWX1lMRChBTk4sMi8yNy8wMywyLzI3LzAzKQ==&amp;WINDOW=FIRST_POPUP&amp;HEIGHT=450&amp;WIDTH=450&amp;","START_MAXIMIZED=FALSE&amp;VAR:CALENDAR=US&amp;VAR:SYMBOL=LO&amp;VAR:INDEX=0"}</definedName>
    <definedName name="_1467__FDSAUDITLINK__" hidden="1">{"fdsup://directions/FAT Viewer?action=UPDATE&amp;creator=factset&amp;DYN_ARGS=TRUE&amp;DOC_NAME=FAT:FQL_AUDITING_CLIENT_TEMPLATE.FAT&amp;display_string=Audit&amp;VAR:KEY=LQREXEVSTK&amp;VAR:QUERY=RkZfRElWX1lMRChBTk4sMi8yNy8wMywyLzI3LzAzKQ==&amp;WINDOW=FIRST_POPUP&amp;HEIGHT=450&amp;WIDTH=450&amp;","START_MAXIMIZED=FALSE&amp;VAR:CALENDAR=US&amp;VAR:SYMBOL=LO&amp;VAR:INDEX=0"}</definedName>
    <definedName name="_1468__FDSAUDITLINK__" localSheetId="0" hidden="1">{"fdsup://directions/FAT Viewer?action=UPDATE&amp;creator=factset&amp;DYN_ARGS=TRUE&amp;DOC_NAME=FAT:FQL_AUDITING_CLIENT_TEMPLATE.FAT&amp;display_string=Audit&amp;VAR:KEY=VAVKTGHURG&amp;VAR:QUERY=RkZfRElWX1lMRChBTk4sMi8yMC8wMywyLzIwLzAzKQ==&amp;WINDOW=FIRST_POPUP&amp;HEIGHT=450&amp;WIDTH=450&amp;","START_MAXIMIZED=FALSE&amp;VAR:CALENDAR=US&amp;VAR:SYMBOL=LO&amp;VAR:INDEX=0"}</definedName>
    <definedName name="_1468__FDSAUDITLINK__" hidden="1">{"fdsup://directions/FAT Viewer?action=UPDATE&amp;creator=factset&amp;DYN_ARGS=TRUE&amp;DOC_NAME=FAT:FQL_AUDITING_CLIENT_TEMPLATE.FAT&amp;display_string=Audit&amp;VAR:KEY=VAVKTGHURG&amp;VAR:QUERY=RkZfRElWX1lMRChBTk4sMi8yMC8wMywyLzIwLzAzKQ==&amp;WINDOW=FIRST_POPUP&amp;HEIGHT=450&amp;WIDTH=450&amp;","START_MAXIMIZED=FALSE&amp;VAR:CALENDAR=US&amp;VAR:SYMBOL=LO&amp;VAR:INDEX=0"}</definedName>
    <definedName name="_1469__FDSAUDITLINK__" localSheetId="0" hidden="1">{"fdsup://directions/FAT Viewer?action=UPDATE&amp;creator=factset&amp;DYN_ARGS=TRUE&amp;DOC_NAME=FAT:FQL_AUDITING_CLIENT_TEMPLATE.FAT&amp;display_string=Audit&amp;VAR:KEY=JUHIPYVWLA&amp;VAR:QUERY=RkZfRElWX1lMRChBTk4sMi8xMy8wMywyLzEzLzAzKQ==&amp;WINDOW=FIRST_POPUP&amp;HEIGHT=450&amp;WIDTH=450&amp;","START_MAXIMIZED=FALSE&amp;VAR:CALENDAR=US&amp;VAR:SYMBOL=LO&amp;VAR:INDEX=0"}</definedName>
    <definedName name="_1469__FDSAUDITLINK__" hidden="1">{"fdsup://directions/FAT Viewer?action=UPDATE&amp;creator=factset&amp;DYN_ARGS=TRUE&amp;DOC_NAME=FAT:FQL_AUDITING_CLIENT_TEMPLATE.FAT&amp;display_string=Audit&amp;VAR:KEY=JUHIPYVWLA&amp;VAR:QUERY=RkZfRElWX1lMRChBTk4sMi8xMy8wMywyLzEzLzAzKQ==&amp;WINDOW=FIRST_POPUP&amp;HEIGHT=450&amp;WIDTH=450&amp;","START_MAXIMIZED=FALSE&amp;VAR:CALENDAR=US&amp;VAR:SYMBOL=LO&amp;VAR:INDEX=0"}</definedName>
    <definedName name="_147">#REF!</definedName>
    <definedName name="_147__FDSAUDITLINK__" localSheetId="0" hidden="1">{"fdsup://directions/FAT Viewer?action=UPDATE&amp;creator=factset&amp;DYN_ARGS=TRUE&amp;DOC_NAME=FAT:FQL_AUDITING_CLIENT_TEMPLATE.FAT&amp;display_string=Audit&amp;VAR:KEY=LQFSDCBKJY&amp;VAR:QUERY=RkZfRElWX1lMRChBTk4sNi8xMi8wOCw2LzEyLzA4KQ==&amp;WINDOW=FIRST_POPUP&amp;HEIGHT=450&amp;WIDTH=450&amp;","START_MAXIMIZED=FALSE&amp;VAR:CALENDAR=US&amp;VAR:SYMBOL=RAI&amp;VAR:INDEX=0"}</definedName>
    <definedName name="_147__FDSAUDITLINK__" hidden="1">{"fdsup://directions/FAT Viewer?action=UPDATE&amp;creator=factset&amp;DYN_ARGS=TRUE&amp;DOC_NAME=FAT:FQL_AUDITING_CLIENT_TEMPLATE.FAT&amp;display_string=Audit&amp;VAR:KEY=LQFSDCBKJY&amp;VAR:QUERY=RkZfRElWX1lMRChBTk4sNi8xMi8wOCw2LzEyLzA4KQ==&amp;WINDOW=FIRST_POPUP&amp;HEIGHT=450&amp;WIDTH=450&amp;","START_MAXIMIZED=FALSE&amp;VAR:CALENDAR=US&amp;VAR:SYMBOL=RAI&amp;VAR:INDEX=0"}</definedName>
    <definedName name="_1470">#REF!</definedName>
    <definedName name="_1470__FDSAUDITLINK__" localSheetId="0" hidden="1">{"fdsup://directions/FAT Viewer?action=UPDATE&amp;creator=factset&amp;DYN_ARGS=TRUE&amp;DOC_NAME=FAT:FQL_AUDITING_CLIENT_TEMPLATE.FAT&amp;display_string=Audit&amp;VAR:KEY=RGFENMFOFM&amp;VAR:QUERY=RkZfRElWX1lMRChBTk4sMi8wNi8wMywyLzA2LzAzKQ==&amp;WINDOW=FIRST_POPUP&amp;HEIGHT=450&amp;WIDTH=450&amp;","START_MAXIMIZED=FALSE&amp;VAR:CALENDAR=US&amp;VAR:SYMBOL=LO&amp;VAR:INDEX=0"}</definedName>
    <definedName name="_1470__FDSAUDITLINK__" hidden="1">{"fdsup://directions/FAT Viewer?action=UPDATE&amp;creator=factset&amp;DYN_ARGS=TRUE&amp;DOC_NAME=FAT:FQL_AUDITING_CLIENT_TEMPLATE.FAT&amp;display_string=Audit&amp;VAR:KEY=RGFENMFOFM&amp;VAR:QUERY=RkZfRElWX1lMRChBTk4sMi8wNi8wMywyLzA2LzAzKQ==&amp;WINDOW=FIRST_POPUP&amp;HEIGHT=450&amp;WIDTH=450&amp;","START_MAXIMIZED=FALSE&amp;VAR:CALENDAR=US&amp;VAR:SYMBOL=LO&amp;VAR:INDEX=0"}</definedName>
    <definedName name="_1471__FDSAUDITLINK__" localSheetId="0" hidden="1">{"fdsup://directions/FAT Viewer?action=UPDATE&amp;creator=factset&amp;DYN_ARGS=TRUE&amp;DOC_NAME=FAT:FQL_AUDITING_CLIENT_TEMPLATE.FAT&amp;display_string=Audit&amp;VAR:KEY=HKJCJIBCLM&amp;VAR:QUERY=RkZfRElWX1lMRChBTk4sMS8zMC8wMywxLzMwLzAzKQ==&amp;WINDOW=FIRST_POPUP&amp;HEIGHT=450&amp;WIDTH=450&amp;","START_MAXIMIZED=FALSE&amp;VAR:CALENDAR=US&amp;VAR:SYMBOL=LO&amp;VAR:INDEX=0"}</definedName>
    <definedName name="_1471__FDSAUDITLINK__" hidden="1">{"fdsup://directions/FAT Viewer?action=UPDATE&amp;creator=factset&amp;DYN_ARGS=TRUE&amp;DOC_NAME=FAT:FQL_AUDITING_CLIENT_TEMPLATE.FAT&amp;display_string=Audit&amp;VAR:KEY=HKJCJIBCLM&amp;VAR:QUERY=RkZfRElWX1lMRChBTk4sMS8zMC8wMywxLzMwLzAzKQ==&amp;WINDOW=FIRST_POPUP&amp;HEIGHT=450&amp;WIDTH=450&amp;","START_MAXIMIZED=FALSE&amp;VAR:CALENDAR=US&amp;VAR:SYMBOL=LO&amp;VAR:INDEX=0"}</definedName>
    <definedName name="_1472">#REF!</definedName>
    <definedName name="_1472__FDSAUDITLINK__" localSheetId="0" hidden="1">{"fdsup://directions/FAT Viewer?action=UPDATE&amp;creator=factset&amp;DYN_ARGS=TRUE&amp;DOC_NAME=FAT:FQL_AUDITING_CLIENT_TEMPLATE.FAT&amp;display_string=Audit&amp;VAR:KEY=VOZUPMTSXC&amp;VAR:QUERY=RkZfRElWX1lMRChBTk4sMS8yMy8wMywxLzIzLzAzKQ==&amp;WINDOW=FIRST_POPUP&amp;HEIGHT=450&amp;WIDTH=450&amp;","START_MAXIMIZED=FALSE&amp;VAR:CALENDAR=US&amp;VAR:SYMBOL=LO&amp;VAR:INDEX=0"}</definedName>
    <definedName name="_1472__FDSAUDITLINK__" hidden="1">{"fdsup://directions/FAT Viewer?action=UPDATE&amp;creator=factset&amp;DYN_ARGS=TRUE&amp;DOC_NAME=FAT:FQL_AUDITING_CLIENT_TEMPLATE.FAT&amp;display_string=Audit&amp;VAR:KEY=VOZUPMTSXC&amp;VAR:QUERY=RkZfRElWX1lMRChBTk4sMS8yMy8wMywxLzIzLzAzKQ==&amp;WINDOW=FIRST_POPUP&amp;HEIGHT=450&amp;WIDTH=450&amp;","START_MAXIMIZED=FALSE&amp;VAR:CALENDAR=US&amp;VAR:SYMBOL=LO&amp;VAR:INDEX=0"}</definedName>
    <definedName name="_1473">#REF!</definedName>
    <definedName name="_1473__FDSAUDITLINK__" localSheetId="0" hidden="1">{"fdsup://directions/FAT Viewer?action=UPDATE&amp;creator=factset&amp;DYN_ARGS=TRUE&amp;DOC_NAME=FAT:FQL_AUDITING_CLIENT_TEMPLATE.FAT&amp;display_string=Audit&amp;VAR:KEY=REPWFGRGVS&amp;VAR:QUERY=RkZfRElWX1lMRChBTk4sMS8xNi8wMywxLzE2LzAzKQ==&amp;WINDOW=FIRST_POPUP&amp;HEIGHT=450&amp;WIDTH=450&amp;","START_MAXIMIZED=FALSE&amp;VAR:CALENDAR=US&amp;VAR:SYMBOL=LO&amp;VAR:INDEX=0"}</definedName>
    <definedName name="_1473__FDSAUDITLINK__" hidden="1">{"fdsup://directions/FAT Viewer?action=UPDATE&amp;creator=factset&amp;DYN_ARGS=TRUE&amp;DOC_NAME=FAT:FQL_AUDITING_CLIENT_TEMPLATE.FAT&amp;display_string=Audit&amp;VAR:KEY=REPWFGRGVS&amp;VAR:QUERY=RkZfRElWX1lMRChBTk4sMS8xNi8wMywxLzE2LzAzKQ==&amp;WINDOW=FIRST_POPUP&amp;HEIGHT=450&amp;WIDTH=450&amp;","START_MAXIMIZED=FALSE&amp;VAR:CALENDAR=US&amp;VAR:SYMBOL=LO&amp;VAR:INDEX=0"}</definedName>
    <definedName name="_1474__FDSAUDITLINK__" localSheetId="0" hidden="1">{"fdsup://directions/FAT Viewer?action=UPDATE&amp;creator=factset&amp;DYN_ARGS=TRUE&amp;DOC_NAME=FAT:FQL_AUDITING_CLIENT_TEMPLATE.FAT&amp;display_string=Audit&amp;VAR:KEY=XSNSXQVGTA&amp;VAR:QUERY=RkZfRElWX1lMRChBTk4sMS8wOS8wMywxLzA5LzAzKQ==&amp;WINDOW=FIRST_POPUP&amp;HEIGHT=450&amp;WIDTH=450&amp;","START_MAXIMIZED=FALSE&amp;VAR:CALENDAR=US&amp;VAR:SYMBOL=LO&amp;VAR:INDEX=0"}</definedName>
    <definedName name="_1474__FDSAUDITLINK__" hidden="1">{"fdsup://directions/FAT Viewer?action=UPDATE&amp;creator=factset&amp;DYN_ARGS=TRUE&amp;DOC_NAME=FAT:FQL_AUDITING_CLIENT_TEMPLATE.FAT&amp;display_string=Audit&amp;VAR:KEY=XSNSXQVGTA&amp;VAR:QUERY=RkZfRElWX1lMRChBTk4sMS8wOS8wMywxLzA5LzAzKQ==&amp;WINDOW=FIRST_POPUP&amp;HEIGHT=450&amp;WIDTH=450&amp;","START_MAXIMIZED=FALSE&amp;VAR:CALENDAR=US&amp;VAR:SYMBOL=LO&amp;VAR:INDEX=0"}</definedName>
    <definedName name="_1475">#REF!</definedName>
    <definedName name="_1475__FDSAUDITLINK__" localSheetId="0" hidden="1">{"fdsup://directions/FAT Viewer?action=UPDATE&amp;creator=factset&amp;DYN_ARGS=TRUE&amp;DOC_NAME=FAT:FQL_AUDITING_CLIENT_TEMPLATE.FAT&amp;display_string=Audit&amp;VAR:KEY=JUPSRYJITO&amp;VAR:QUERY=RkZfRElWX1lMRChBTk4sMS8wMi8wMywxLzAyLzAzKQ==&amp;WINDOW=FIRST_POPUP&amp;HEIGHT=450&amp;WIDTH=450&amp;","START_MAXIMIZED=FALSE&amp;VAR:CALENDAR=US&amp;VAR:SYMBOL=LO&amp;VAR:INDEX=0"}</definedName>
    <definedName name="_1475__FDSAUDITLINK__" hidden="1">{"fdsup://directions/FAT Viewer?action=UPDATE&amp;creator=factset&amp;DYN_ARGS=TRUE&amp;DOC_NAME=FAT:FQL_AUDITING_CLIENT_TEMPLATE.FAT&amp;display_string=Audit&amp;VAR:KEY=JUPSRYJITO&amp;VAR:QUERY=RkZfRElWX1lMRChBTk4sMS8wMi8wMywxLzAyLzAzKQ==&amp;WINDOW=FIRST_POPUP&amp;HEIGHT=450&amp;WIDTH=450&amp;","START_MAXIMIZED=FALSE&amp;VAR:CALENDAR=US&amp;VAR:SYMBOL=LO&amp;VAR:INDEX=0"}</definedName>
    <definedName name="_1476">#REF!</definedName>
    <definedName name="_1476__FDSAUDITLINK__" localSheetId="0" hidden="1">{"fdsup://directions/FAT Viewer?action=UPDATE&amp;creator=factset&amp;DYN_ARGS=TRUE&amp;DOC_NAME=FAT:FQL_AUDITING_CLIENT_TEMPLATE.FAT&amp;display_string=Audit&amp;VAR:KEY=NMLYDYZWRW&amp;VAR:QUERY=RkZfRElWX1lMRChBTk4sMTIvMjYvMDIsMTIvMjYvMDIp&amp;WINDOW=FIRST_POPUP&amp;HEIGHT=450&amp;WIDTH=450&amp;","START_MAXIMIZED=FALSE&amp;VAR:CALENDAR=US&amp;VAR:SYMBOL=LO&amp;VAR:INDEX=0"}</definedName>
    <definedName name="_1476__FDSAUDITLINK__" hidden="1">{"fdsup://directions/FAT Viewer?action=UPDATE&amp;creator=factset&amp;DYN_ARGS=TRUE&amp;DOC_NAME=FAT:FQL_AUDITING_CLIENT_TEMPLATE.FAT&amp;display_string=Audit&amp;VAR:KEY=NMLYDYZWRW&amp;VAR:QUERY=RkZfRElWX1lMRChBTk4sMTIvMjYvMDIsMTIvMjYvMDIp&amp;WINDOW=FIRST_POPUP&amp;HEIGHT=450&amp;WIDTH=450&amp;","START_MAXIMIZED=FALSE&amp;VAR:CALENDAR=US&amp;VAR:SYMBOL=LO&amp;VAR:INDEX=0"}</definedName>
    <definedName name="_1477__FDSAUDITLINK__" localSheetId="0" hidden="1">{"fdsup://directions/FAT Viewer?action=UPDATE&amp;creator=factset&amp;DYN_ARGS=TRUE&amp;DOC_NAME=FAT:FQL_AUDITING_CLIENT_TEMPLATE.FAT&amp;display_string=Audit&amp;VAR:KEY=NAVOPKHMNY&amp;VAR:QUERY=RkZfRElWX1lMRChBTk4sMTIvMTkvMDIsMTIvMTkvMDIp&amp;WINDOW=FIRST_POPUP&amp;HEIGHT=450&amp;WIDTH=450&amp;","START_MAXIMIZED=FALSE&amp;VAR:CALENDAR=US&amp;VAR:SYMBOL=LO&amp;VAR:INDEX=0"}</definedName>
    <definedName name="_1477__FDSAUDITLINK__" hidden="1">{"fdsup://directions/FAT Viewer?action=UPDATE&amp;creator=factset&amp;DYN_ARGS=TRUE&amp;DOC_NAME=FAT:FQL_AUDITING_CLIENT_TEMPLATE.FAT&amp;display_string=Audit&amp;VAR:KEY=NAVOPKHMNY&amp;VAR:QUERY=RkZfRElWX1lMRChBTk4sMTIvMTkvMDIsMTIvMTkvMDIp&amp;WINDOW=FIRST_POPUP&amp;HEIGHT=450&amp;WIDTH=450&amp;","START_MAXIMIZED=FALSE&amp;VAR:CALENDAR=US&amp;VAR:SYMBOL=LO&amp;VAR:INDEX=0"}</definedName>
    <definedName name="_1478">#REF!</definedName>
    <definedName name="_1478__FDSAUDITLINK__" localSheetId="0" hidden="1">{"fdsup://directions/FAT Viewer?action=UPDATE&amp;creator=factset&amp;DYN_ARGS=TRUE&amp;DOC_NAME=FAT:FQL_AUDITING_CLIENT_TEMPLATE.FAT&amp;display_string=Audit&amp;VAR:KEY=HCVQTCHUNE&amp;VAR:QUERY=RkZfRElWX1lMRChBTk4sMTIvMTIvMDIsMTIvMTIvMDIp&amp;WINDOW=FIRST_POPUP&amp;HEIGHT=450&amp;WIDTH=450&amp;","START_MAXIMIZED=FALSE&amp;VAR:CALENDAR=US&amp;VAR:SYMBOL=LO&amp;VAR:INDEX=0"}</definedName>
    <definedName name="_1478__FDSAUDITLINK__" hidden="1">{"fdsup://directions/FAT Viewer?action=UPDATE&amp;creator=factset&amp;DYN_ARGS=TRUE&amp;DOC_NAME=FAT:FQL_AUDITING_CLIENT_TEMPLATE.FAT&amp;display_string=Audit&amp;VAR:KEY=HCVQTCHUNE&amp;VAR:QUERY=RkZfRElWX1lMRChBTk4sMTIvMTIvMDIsMTIvMTIvMDIp&amp;WINDOW=FIRST_POPUP&amp;HEIGHT=450&amp;WIDTH=450&amp;","START_MAXIMIZED=FALSE&amp;VAR:CALENDAR=US&amp;VAR:SYMBOL=LO&amp;VAR:INDEX=0"}</definedName>
    <definedName name="_1479">#REF!</definedName>
    <definedName name="_1479__FDSAUDITLINK__" localSheetId="0" hidden="1">{"fdsup://directions/FAT Viewer?action=UPDATE&amp;creator=factset&amp;DYN_ARGS=TRUE&amp;DOC_NAME=FAT:FQL_AUDITING_CLIENT_TEMPLATE.FAT&amp;display_string=Audit&amp;VAR:KEY=TWTSBEDUFE&amp;VAR:QUERY=RkZfRElWX1lMRChBTk4sMTIvMDUvMDIsMTIvMDUvMDIp&amp;WINDOW=FIRST_POPUP&amp;HEIGHT=450&amp;WIDTH=450&amp;","START_MAXIMIZED=FALSE&amp;VAR:CALENDAR=US&amp;VAR:SYMBOL=LO&amp;VAR:INDEX=0"}</definedName>
    <definedName name="_1479__FDSAUDITLINK__" hidden="1">{"fdsup://directions/FAT Viewer?action=UPDATE&amp;creator=factset&amp;DYN_ARGS=TRUE&amp;DOC_NAME=FAT:FQL_AUDITING_CLIENT_TEMPLATE.FAT&amp;display_string=Audit&amp;VAR:KEY=TWTSBEDUFE&amp;VAR:QUERY=RkZfRElWX1lMRChBTk4sMTIvMDUvMDIsMTIvMDUvMDIp&amp;WINDOW=FIRST_POPUP&amp;HEIGHT=450&amp;WIDTH=450&amp;","START_MAXIMIZED=FALSE&amp;VAR:CALENDAR=US&amp;VAR:SYMBOL=LO&amp;VAR:INDEX=0"}</definedName>
    <definedName name="_148">#REF!</definedName>
    <definedName name="_148__FDSAUDITLINK__" localSheetId="0" hidden="1">{"fdsup://directions/FAT Viewer?action=UPDATE&amp;creator=factset&amp;DYN_ARGS=TRUE&amp;DOC_NAME=FAT:FQL_AUDITING_CLIENT_TEMPLATE.FAT&amp;display_string=Audit&amp;VAR:KEY=DCZSXEVQDE&amp;VAR:QUERY=RkZfRElWX1lMRChBTk4sNi8wNS8wOCw2LzA1LzA4KQ==&amp;WINDOW=FIRST_POPUP&amp;HEIGHT=450&amp;WIDTH=450&amp;","START_MAXIMIZED=FALSE&amp;VAR:CALENDAR=US&amp;VAR:SYMBOL=RAI&amp;VAR:INDEX=0"}</definedName>
    <definedName name="_148__FDSAUDITLINK__" hidden="1">{"fdsup://directions/FAT Viewer?action=UPDATE&amp;creator=factset&amp;DYN_ARGS=TRUE&amp;DOC_NAME=FAT:FQL_AUDITING_CLIENT_TEMPLATE.FAT&amp;display_string=Audit&amp;VAR:KEY=DCZSXEVQDE&amp;VAR:QUERY=RkZfRElWX1lMRChBTk4sNi8wNS8wOCw2LzA1LzA4KQ==&amp;WINDOW=FIRST_POPUP&amp;HEIGHT=450&amp;WIDTH=450&amp;","START_MAXIMIZED=FALSE&amp;VAR:CALENDAR=US&amp;VAR:SYMBOL=RAI&amp;VAR:INDEX=0"}</definedName>
    <definedName name="_1480__FDSAUDITLINK__" localSheetId="0" hidden="1">{"fdsup://directions/FAT Viewer?action=UPDATE&amp;creator=factset&amp;DYN_ARGS=TRUE&amp;DOC_NAME=FAT:FQL_AUDITING_CLIENT_TEMPLATE.FAT&amp;display_string=Audit&amp;VAR:KEY=RABCNMLCTS&amp;VAR:QUERY=RkZfRElWX1lMRChBTk4sMTEvMjcvMDIsMTEvMjcvMDIp&amp;WINDOW=FIRST_POPUP&amp;HEIGHT=450&amp;WIDTH=450&amp;","START_MAXIMIZED=FALSE&amp;VAR:CALENDAR=US&amp;VAR:SYMBOL=LO&amp;VAR:INDEX=0"}</definedName>
    <definedName name="_1480__FDSAUDITLINK__" hidden="1">{"fdsup://directions/FAT Viewer?action=UPDATE&amp;creator=factset&amp;DYN_ARGS=TRUE&amp;DOC_NAME=FAT:FQL_AUDITING_CLIENT_TEMPLATE.FAT&amp;display_string=Audit&amp;VAR:KEY=RABCNMLCTS&amp;VAR:QUERY=RkZfRElWX1lMRChBTk4sMTEvMjcvMDIsMTEvMjcvMDIp&amp;WINDOW=FIRST_POPUP&amp;HEIGHT=450&amp;WIDTH=450&amp;","START_MAXIMIZED=FALSE&amp;VAR:CALENDAR=US&amp;VAR:SYMBOL=LO&amp;VAR:INDEX=0"}</definedName>
    <definedName name="_1481">#REF!</definedName>
    <definedName name="_1481__FDSAUDITLINK__" localSheetId="0" hidden="1">{"fdsup://directions/FAT Viewer?action=UPDATE&amp;creator=factset&amp;DYN_ARGS=TRUE&amp;DOC_NAME=FAT:FQL_AUDITING_CLIENT_TEMPLATE.FAT&amp;display_string=Audit&amp;VAR:KEY=VGTSFEVATE&amp;VAR:QUERY=RkZfRElWX1lMRChBTk4sMTEvMjEvMDIsMTEvMjEvMDIp&amp;WINDOW=FIRST_POPUP&amp;HEIGHT=450&amp;WIDTH=450&amp;","START_MAXIMIZED=FALSE&amp;VAR:CALENDAR=US&amp;VAR:SYMBOL=LO&amp;VAR:INDEX=0"}</definedName>
    <definedName name="_1481__FDSAUDITLINK__" hidden="1">{"fdsup://directions/FAT Viewer?action=UPDATE&amp;creator=factset&amp;DYN_ARGS=TRUE&amp;DOC_NAME=FAT:FQL_AUDITING_CLIENT_TEMPLATE.FAT&amp;display_string=Audit&amp;VAR:KEY=VGTSFEVATE&amp;VAR:QUERY=RkZfRElWX1lMRChBTk4sMTEvMjEvMDIsMTEvMjEvMDIp&amp;WINDOW=FIRST_POPUP&amp;HEIGHT=450&amp;WIDTH=450&amp;","START_MAXIMIZED=FALSE&amp;VAR:CALENDAR=US&amp;VAR:SYMBOL=LO&amp;VAR:INDEX=0"}</definedName>
    <definedName name="_1482">#REF!</definedName>
    <definedName name="_1482__FDSAUDITLINK__" localSheetId="0" hidden="1">{"fdsup://directions/FAT Viewer?action=UPDATE&amp;creator=factset&amp;DYN_ARGS=TRUE&amp;DOC_NAME=FAT:FQL_AUDITING_CLIENT_TEMPLATE.FAT&amp;display_string=Audit&amp;VAR:KEY=TANYPQPETI&amp;VAR:QUERY=RkZfRElWX1lMRChBTk4sMTEvMTQvMDIsMTEvMTQvMDIp&amp;WINDOW=FIRST_POPUP&amp;HEIGHT=450&amp;WIDTH=450&amp;","START_MAXIMIZED=FALSE&amp;VAR:CALENDAR=US&amp;VAR:SYMBOL=LO&amp;VAR:INDEX=0"}</definedName>
    <definedName name="_1482__FDSAUDITLINK__" hidden="1">{"fdsup://directions/FAT Viewer?action=UPDATE&amp;creator=factset&amp;DYN_ARGS=TRUE&amp;DOC_NAME=FAT:FQL_AUDITING_CLIENT_TEMPLATE.FAT&amp;display_string=Audit&amp;VAR:KEY=TANYPQPETI&amp;VAR:QUERY=RkZfRElWX1lMRChBTk4sMTEvMTQvMDIsMTEvMTQvMDIp&amp;WINDOW=FIRST_POPUP&amp;HEIGHT=450&amp;WIDTH=450&amp;","START_MAXIMIZED=FALSE&amp;VAR:CALENDAR=US&amp;VAR:SYMBOL=LO&amp;VAR:INDEX=0"}</definedName>
    <definedName name="_1483">#REF!</definedName>
    <definedName name="_1483__FDSAUDITLINK__" localSheetId="0" hidden="1">{"fdsup://directions/FAT Viewer?action=UPDATE&amp;creator=factset&amp;DYN_ARGS=TRUE&amp;DOC_NAME=FAT:FQL_AUDITING_CLIENT_TEMPLATE.FAT&amp;display_string=Audit&amp;VAR:KEY=FSLKLCJGZC&amp;VAR:QUERY=RkZfRElWX1lMRChBTk4sMTEvMDcvMDIsMTEvMDcvMDIp&amp;WINDOW=FIRST_POPUP&amp;HEIGHT=450&amp;WIDTH=450&amp;","START_MAXIMIZED=FALSE&amp;VAR:CALENDAR=US&amp;VAR:SYMBOL=LO&amp;VAR:INDEX=0"}</definedName>
    <definedName name="_1483__FDSAUDITLINK__" hidden="1">{"fdsup://directions/FAT Viewer?action=UPDATE&amp;creator=factset&amp;DYN_ARGS=TRUE&amp;DOC_NAME=FAT:FQL_AUDITING_CLIENT_TEMPLATE.FAT&amp;display_string=Audit&amp;VAR:KEY=FSLKLCJGZC&amp;VAR:QUERY=RkZfRElWX1lMRChBTk4sMTEvMDcvMDIsMTEvMDcvMDIp&amp;WINDOW=FIRST_POPUP&amp;HEIGHT=450&amp;WIDTH=450&amp;","START_MAXIMIZED=FALSE&amp;VAR:CALENDAR=US&amp;VAR:SYMBOL=LO&amp;VAR:INDEX=0"}</definedName>
    <definedName name="_1484">#REF!</definedName>
    <definedName name="_1484__FDSAUDITLINK__" localSheetId="0" hidden="1">{"fdsup://directions/FAT Viewer?action=UPDATE&amp;creator=factset&amp;DYN_ARGS=TRUE&amp;DOC_NAME=FAT:FQL_AUDITING_CLIENT_TEMPLATE.FAT&amp;display_string=Audit&amp;VAR:KEY=NWZADKRKBA&amp;VAR:QUERY=RkZfRElWX1lMRChBTk4sMTAvMzEvMDIsMTAvMzEvMDIp&amp;WINDOW=FIRST_POPUP&amp;HEIGHT=450&amp;WIDTH=450&amp;","START_MAXIMIZED=FALSE&amp;VAR:CALENDAR=US&amp;VAR:SYMBOL=LO&amp;VAR:INDEX=0"}</definedName>
    <definedName name="_1484__FDSAUDITLINK__" hidden="1">{"fdsup://directions/FAT Viewer?action=UPDATE&amp;creator=factset&amp;DYN_ARGS=TRUE&amp;DOC_NAME=FAT:FQL_AUDITING_CLIENT_TEMPLATE.FAT&amp;display_string=Audit&amp;VAR:KEY=NWZADKRKBA&amp;VAR:QUERY=RkZfRElWX1lMRChBTk4sMTAvMzEvMDIsMTAvMzEvMDIp&amp;WINDOW=FIRST_POPUP&amp;HEIGHT=450&amp;WIDTH=450&amp;","START_MAXIMIZED=FALSE&amp;VAR:CALENDAR=US&amp;VAR:SYMBOL=LO&amp;VAR:INDEX=0"}</definedName>
    <definedName name="_1485">#REF!</definedName>
    <definedName name="_1485__FDSAUDITLINK__" localSheetId="0" hidden="1">{"fdsup://directions/FAT Viewer?action=UPDATE&amp;creator=factset&amp;DYN_ARGS=TRUE&amp;DOC_NAME=FAT:FQL_AUDITING_CLIENT_TEMPLATE.FAT&amp;display_string=Audit&amp;VAR:KEY=BSRYFGXCDO&amp;VAR:QUERY=RkZfRElWX1lMRChBTk4sMTAvMjQvMDIsMTAvMjQvMDIp&amp;WINDOW=FIRST_POPUP&amp;HEIGHT=450&amp;WIDTH=450&amp;","START_MAXIMIZED=FALSE&amp;VAR:CALENDAR=US&amp;VAR:SYMBOL=LO&amp;VAR:INDEX=0"}</definedName>
    <definedName name="_1485__FDSAUDITLINK__" hidden="1">{"fdsup://directions/FAT Viewer?action=UPDATE&amp;creator=factset&amp;DYN_ARGS=TRUE&amp;DOC_NAME=FAT:FQL_AUDITING_CLIENT_TEMPLATE.FAT&amp;display_string=Audit&amp;VAR:KEY=BSRYFGXCDO&amp;VAR:QUERY=RkZfRElWX1lMRChBTk4sMTAvMjQvMDIsMTAvMjQvMDIp&amp;WINDOW=FIRST_POPUP&amp;HEIGHT=450&amp;WIDTH=450&amp;","START_MAXIMIZED=FALSE&amp;VAR:CALENDAR=US&amp;VAR:SYMBOL=LO&amp;VAR:INDEX=0"}</definedName>
    <definedName name="_1486">#REF!</definedName>
    <definedName name="_1486__FDSAUDITLINK__" localSheetId="0" hidden="1">{"fdsup://directions/FAT Viewer?action=UPDATE&amp;creator=factset&amp;DYN_ARGS=TRUE&amp;DOC_NAME=FAT:FQL_AUDITING_CLIENT_TEMPLATE.FAT&amp;display_string=Audit&amp;VAR:KEY=JORIXEHKHE&amp;VAR:QUERY=RkZfRElWX1lMRChBTk4sMTAvMTcvMDIsMTAvMTcvMDIp&amp;WINDOW=FIRST_POPUP&amp;HEIGHT=450&amp;WIDTH=450&amp;","START_MAXIMIZED=FALSE&amp;VAR:CALENDAR=US&amp;VAR:SYMBOL=LO&amp;VAR:INDEX=0"}</definedName>
    <definedName name="_1486__FDSAUDITLINK__" hidden="1">{"fdsup://directions/FAT Viewer?action=UPDATE&amp;creator=factset&amp;DYN_ARGS=TRUE&amp;DOC_NAME=FAT:FQL_AUDITING_CLIENT_TEMPLATE.FAT&amp;display_string=Audit&amp;VAR:KEY=JORIXEHKHE&amp;VAR:QUERY=RkZfRElWX1lMRChBTk4sMTAvMTcvMDIsMTAvMTcvMDIp&amp;WINDOW=FIRST_POPUP&amp;HEIGHT=450&amp;WIDTH=450&amp;","START_MAXIMIZED=FALSE&amp;VAR:CALENDAR=US&amp;VAR:SYMBOL=LO&amp;VAR:INDEX=0"}</definedName>
    <definedName name="_1487">#REF!</definedName>
    <definedName name="_1487__FDSAUDITLINK__" localSheetId="0" hidden="1">{"fdsup://directions/FAT Viewer?action=UPDATE&amp;creator=factset&amp;DYN_ARGS=TRUE&amp;DOC_NAME=FAT:FQL_AUDITING_CLIENT_TEMPLATE.FAT&amp;display_string=Audit&amp;VAR:KEY=BETELUNQZU&amp;VAR:QUERY=RkZfRElWX1lMRChBTk4sMTAvMTAvMDIsMTAvMTAvMDIp&amp;WINDOW=FIRST_POPUP&amp;HEIGHT=450&amp;WIDTH=450&amp;","START_MAXIMIZED=FALSE&amp;VAR:CALENDAR=US&amp;VAR:SYMBOL=LO&amp;VAR:INDEX=0"}</definedName>
    <definedName name="_1487__FDSAUDITLINK__" hidden="1">{"fdsup://directions/FAT Viewer?action=UPDATE&amp;creator=factset&amp;DYN_ARGS=TRUE&amp;DOC_NAME=FAT:FQL_AUDITING_CLIENT_TEMPLATE.FAT&amp;display_string=Audit&amp;VAR:KEY=BETELUNQZU&amp;VAR:QUERY=RkZfRElWX1lMRChBTk4sMTAvMTAvMDIsMTAvMTAvMDIp&amp;WINDOW=FIRST_POPUP&amp;HEIGHT=450&amp;WIDTH=450&amp;","START_MAXIMIZED=FALSE&amp;VAR:CALENDAR=US&amp;VAR:SYMBOL=LO&amp;VAR:INDEX=0"}</definedName>
    <definedName name="_1488">#REF!</definedName>
    <definedName name="_1488__FDSAUDITLINK__" localSheetId="0" hidden="1">{"fdsup://directions/FAT Viewer?action=UPDATE&amp;creator=factset&amp;DYN_ARGS=TRUE&amp;DOC_NAME=FAT:FQL_AUDITING_CLIENT_TEMPLATE.FAT&amp;display_string=Audit&amp;VAR:KEY=TSVEZMHQBK&amp;VAR:QUERY=RkZfRElWX1lMRChBTk4sMTAvMDMvMDIsMTAvMDMvMDIp&amp;WINDOW=FIRST_POPUP&amp;HEIGHT=450&amp;WIDTH=450&amp;","START_MAXIMIZED=FALSE&amp;VAR:CALENDAR=US&amp;VAR:SYMBOL=LO&amp;VAR:INDEX=0"}</definedName>
    <definedName name="_1488__FDSAUDITLINK__" hidden="1">{"fdsup://directions/FAT Viewer?action=UPDATE&amp;creator=factset&amp;DYN_ARGS=TRUE&amp;DOC_NAME=FAT:FQL_AUDITING_CLIENT_TEMPLATE.FAT&amp;display_string=Audit&amp;VAR:KEY=TSVEZMHQBK&amp;VAR:QUERY=RkZfRElWX1lMRChBTk4sMTAvMDMvMDIsMTAvMDMvMDIp&amp;WINDOW=FIRST_POPUP&amp;HEIGHT=450&amp;WIDTH=450&amp;","START_MAXIMIZED=FALSE&amp;VAR:CALENDAR=US&amp;VAR:SYMBOL=LO&amp;VAR:INDEX=0"}</definedName>
    <definedName name="_1489">#REF!</definedName>
    <definedName name="_1489__FDSAUDITLINK__" localSheetId="0" hidden="1">{"fdsup://directions/FAT Viewer?action=UPDATE&amp;creator=factset&amp;DYN_ARGS=TRUE&amp;DOC_NAME=FAT:FQL_AUDITING_CLIENT_TEMPLATE.FAT&amp;display_string=Audit&amp;VAR:KEY=FWTCBANSNC&amp;VAR:QUERY=RkZfRElWX1lMRChBTk4sOS8yNi8wMiw5LzI2LzAyKQ==&amp;WINDOW=FIRST_POPUP&amp;HEIGHT=450&amp;WIDTH=450&amp;","START_MAXIMIZED=FALSE&amp;VAR:CALENDAR=US&amp;VAR:SYMBOL=LO&amp;VAR:INDEX=0"}</definedName>
    <definedName name="_1489__FDSAUDITLINK__" hidden="1">{"fdsup://directions/FAT Viewer?action=UPDATE&amp;creator=factset&amp;DYN_ARGS=TRUE&amp;DOC_NAME=FAT:FQL_AUDITING_CLIENT_TEMPLATE.FAT&amp;display_string=Audit&amp;VAR:KEY=FWTCBANSNC&amp;VAR:QUERY=RkZfRElWX1lMRChBTk4sOS8yNi8wMiw5LzI2LzAyKQ==&amp;WINDOW=FIRST_POPUP&amp;HEIGHT=450&amp;WIDTH=450&amp;","START_MAXIMIZED=FALSE&amp;VAR:CALENDAR=US&amp;VAR:SYMBOL=LO&amp;VAR:INDEX=0"}</definedName>
    <definedName name="_149">#REF!</definedName>
    <definedName name="_149__FDSAUDITLINK__" localSheetId="0" hidden="1">{"fdsup://directions/FAT Viewer?action=UPDATE&amp;creator=factset&amp;DYN_ARGS=TRUE&amp;DOC_NAME=FAT:FQL_AUDITING_CLIENT_TEMPLATE.FAT&amp;display_string=Audit&amp;VAR:KEY=NOPKPCPGBS&amp;VAR:QUERY=RkZfRElWX1lMRChBTk4sNS8yOS8wOCw1LzI5LzA4KQ==&amp;WINDOW=FIRST_POPUP&amp;HEIGHT=450&amp;WIDTH=450&amp;","START_MAXIMIZED=FALSE&amp;VAR:CALENDAR=US&amp;VAR:SYMBOL=RAI&amp;VAR:INDEX=0"}</definedName>
    <definedName name="_149__FDSAUDITLINK__" hidden="1">{"fdsup://directions/FAT Viewer?action=UPDATE&amp;creator=factset&amp;DYN_ARGS=TRUE&amp;DOC_NAME=FAT:FQL_AUDITING_CLIENT_TEMPLATE.FAT&amp;display_string=Audit&amp;VAR:KEY=NOPKPCPGBS&amp;VAR:QUERY=RkZfRElWX1lMRChBTk4sNS8yOS8wOCw1LzI5LzA4KQ==&amp;WINDOW=FIRST_POPUP&amp;HEIGHT=450&amp;WIDTH=450&amp;","START_MAXIMIZED=FALSE&amp;VAR:CALENDAR=US&amp;VAR:SYMBOL=RAI&amp;VAR:INDEX=0"}</definedName>
    <definedName name="_1490">#REF!</definedName>
    <definedName name="_1490__FDSAUDITLINK__" localSheetId="0" hidden="1">{"fdsup://directions/FAT Viewer?action=UPDATE&amp;creator=factset&amp;DYN_ARGS=TRUE&amp;DOC_NAME=FAT:FQL_AUDITING_CLIENT_TEMPLATE.FAT&amp;display_string=Audit&amp;VAR:KEY=FGVGJEHKJU&amp;VAR:QUERY=RkZfRElWX1lMRChBTk4sOS8xOS8wMiw5LzE5LzAyKQ==&amp;WINDOW=FIRST_POPUP&amp;HEIGHT=450&amp;WIDTH=450&amp;","START_MAXIMIZED=FALSE&amp;VAR:CALENDAR=US&amp;VAR:SYMBOL=LO&amp;VAR:INDEX=0"}</definedName>
    <definedName name="_1490__FDSAUDITLINK__" hidden="1">{"fdsup://directions/FAT Viewer?action=UPDATE&amp;creator=factset&amp;DYN_ARGS=TRUE&amp;DOC_NAME=FAT:FQL_AUDITING_CLIENT_TEMPLATE.FAT&amp;display_string=Audit&amp;VAR:KEY=FGVGJEHKJU&amp;VAR:QUERY=RkZfRElWX1lMRChBTk4sOS8xOS8wMiw5LzE5LzAyKQ==&amp;WINDOW=FIRST_POPUP&amp;HEIGHT=450&amp;WIDTH=450&amp;","START_MAXIMIZED=FALSE&amp;VAR:CALENDAR=US&amp;VAR:SYMBOL=LO&amp;VAR:INDEX=0"}</definedName>
    <definedName name="_1491">#REF!</definedName>
    <definedName name="_1491__FDSAUDITLINK__" localSheetId="0" hidden="1">{"fdsup://directions/FAT Viewer?action=UPDATE&amp;creator=factset&amp;DYN_ARGS=TRUE&amp;DOC_NAME=FAT:FQL_AUDITING_CLIENT_TEMPLATE.FAT&amp;display_string=Audit&amp;VAR:KEY=RKPYFQHAZK&amp;VAR:QUERY=RkZfRElWX1lMRChBTk4sOS8xMi8wMiw5LzEyLzAyKQ==&amp;WINDOW=FIRST_POPUP&amp;HEIGHT=450&amp;WIDTH=450&amp;","START_MAXIMIZED=FALSE&amp;VAR:CALENDAR=US&amp;VAR:SYMBOL=LO&amp;VAR:INDEX=0"}</definedName>
    <definedName name="_1491__FDSAUDITLINK__" hidden="1">{"fdsup://directions/FAT Viewer?action=UPDATE&amp;creator=factset&amp;DYN_ARGS=TRUE&amp;DOC_NAME=FAT:FQL_AUDITING_CLIENT_TEMPLATE.FAT&amp;display_string=Audit&amp;VAR:KEY=RKPYFQHAZK&amp;VAR:QUERY=RkZfRElWX1lMRChBTk4sOS8xMi8wMiw5LzEyLzAyKQ==&amp;WINDOW=FIRST_POPUP&amp;HEIGHT=450&amp;WIDTH=450&amp;","START_MAXIMIZED=FALSE&amp;VAR:CALENDAR=US&amp;VAR:SYMBOL=LO&amp;VAR:INDEX=0"}</definedName>
    <definedName name="_1492">#REF!</definedName>
    <definedName name="_1492__FDSAUDITLINK__" localSheetId="0" hidden="1">{"fdsup://directions/FAT Viewer?action=UPDATE&amp;creator=factset&amp;DYN_ARGS=TRUE&amp;DOC_NAME=FAT:FQL_AUDITING_CLIENT_TEMPLATE.FAT&amp;display_string=Audit&amp;VAR:KEY=XYNYPUJOHO&amp;VAR:QUERY=RkZfRElWX1lMRChBTk4sOS8wNS8wMiw5LzA1LzAyKQ==&amp;WINDOW=FIRST_POPUP&amp;HEIGHT=450&amp;WIDTH=450&amp;","START_MAXIMIZED=FALSE&amp;VAR:CALENDAR=US&amp;VAR:SYMBOL=LO&amp;VAR:INDEX=0"}</definedName>
    <definedName name="_1492__FDSAUDITLINK__" hidden="1">{"fdsup://directions/FAT Viewer?action=UPDATE&amp;creator=factset&amp;DYN_ARGS=TRUE&amp;DOC_NAME=FAT:FQL_AUDITING_CLIENT_TEMPLATE.FAT&amp;display_string=Audit&amp;VAR:KEY=XYNYPUJOHO&amp;VAR:QUERY=RkZfRElWX1lMRChBTk4sOS8wNS8wMiw5LzA1LzAyKQ==&amp;WINDOW=FIRST_POPUP&amp;HEIGHT=450&amp;WIDTH=450&amp;","START_MAXIMIZED=FALSE&amp;VAR:CALENDAR=US&amp;VAR:SYMBOL=LO&amp;VAR:INDEX=0"}</definedName>
    <definedName name="_1493">#REF!</definedName>
    <definedName name="_1493__FDSAUDITLINK__" localSheetId="0" hidden="1">{"fdsup://directions/FAT Viewer?action=UPDATE&amp;creator=factset&amp;DYN_ARGS=TRUE&amp;DOC_NAME=FAT:FQL_AUDITING_CLIENT_TEMPLATE.FAT&amp;display_string=Audit&amp;VAR:KEY=XEJCNSVMFS&amp;VAR:QUERY=RkZfRElWX1lMRChBTk4sOC8yOS8wMiw4LzI5LzAyKQ==&amp;WINDOW=FIRST_POPUP&amp;HEIGHT=450&amp;WIDTH=450&amp;","START_MAXIMIZED=FALSE&amp;VAR:CALENDAR=US&amp;VAR:SYMBOL=LO&amp;VAR:INDEX=0"}</definedName>
    <definedName name="_1493__FDSAUDITLINK__" hidden="1">{"fdsup://directions/FAT Viewer?action=UPDATE&amp;creator=factset&amp;DYN_ARGS=TRUE&amp;DOC_NAME=FAT:FQL_AUDITING_CLIENT_TEMPLATE.FAT&amp;display_string=Audit&amp;VAR:KEY=XEJCNSVMFS&amp;VAR:QUERY=RkZfRElWX1lMRChBTk4sOC8yOS8wMiw4LzI5LzAyKQ==&amp;WINDOW=FIRST_POPUP&amp;HEIGHT=450&amp;WIDTH=450&amp;","START_MAXIMIZED=FALSE&amp;VAR:CALENDAR=US&amp;VAR:SYMBOL=LO&amp;VAR:INDEX=0"}</definedName>
    <definedName name="_1494">#REF!</definedName>
    <definedName name="_1494__FDSAUDITLINK__" localSheetId="0" hidden="1">{"fdsup://directions/FAT Viewer?action=UPDATE&amp;creator=factset&amp;DYN_ARGS=TRUE&amp;DOC_NAME=FAT:FQL_AUDITING_CLIENT_TEMPLATE.FAT&amp;display_string=Audit&amp;VAR:KEY=XCLSFUDYDE&amp;VAR:QUERY=RkZfRElWX1lMRChBTk4sOC8yMi8wMiw4LzIyLzAyKQ==&amp;WINDOW=FIRST_POPUP&amp;HEIGHT=450&amp;WIDTH=450&amp;","START_MAXIMIZED=FALSE&amp;VAR:CALENDAR=US&amp;VAR:SYMBOL=LO&amp;VAR:INDEX=0"}</definedName>
    <definedName name="_1494__FDSAUDITLINK__" hidden="1">{"fdsup://directions/FAT Viewer?action=UPDATE&amp;creator=factset&amp;DYN_ARGS=TRUE&amp;DOC_NAME=FAT:FQL_AUDITING_CLIENT_TEMPLATE.FAT&amp;display_string=Audit&amp;VAR:KEY=XCLSFUDYDE&amp;VAR:QUERY=RkZfRElWX1lMRChBTk4sOC8yMi8wMiw4LzIyLzAyKQ==&amp;WINDOW=FIRST_POPUP&amp;HEIGHT=450&amp;WIDTH=450&amp;","START_MAXIMIZED=FALSE&amp;VAR:CALENDAR=US&amp;VAR:SYMBOL=LO&amp;VAR:INDEX=0"}</definedName>
    <definedName name="_1495">#REF!</definedName>
    <definedName name="_1495__FDSAUDITLINK__" localSheetId="0" hidden="1">{"fdsup://directions/FAT Viewer?action=UPDATE&amp;creator=factset&amp;DYN_ARGS=TRUE&amp;DOC_NAME=FAT:FQL_AUDITING_CLIENT_TEMPLATE.FAT&amp;display_string=Audit&amp;VAR:KEY=VOFMTSHAVG&amp;VAR:QUERY=RkZfRElWX1lMRChBTk4sOC8xNS8wMiw4LzE1LzAyKQ==&amp;WINDOW=FIRST_POPUP&amp;HEIGHT=450&amp;WIDTH=450&amp;","START_MAXIMIZED=FALSE&amp;VAR:CALENDAR=US&amp;VAR:SYMBOL=LO&amp;VAR:INDEX=0"}</definedName>
    <definedName name="_1495__FDSAUDITLINK__" hidden="1">{"fdsup://directions/FAT Viewer?action=UPDATE&amp;creator=factset&amp;DYN_ARGS=TRUE&amp;DOC_NAME=FAT:FQL_AUDITING_CLIENT_TEMPLATE.FAT&amp;display_string=Audit&amp;VAR:KEY=VOFMTSHAVG&amp;VAR:QUERY=RkZfRElWX1lMRChBTk4sOC8xNS8wMiw4LzE1LzAyKQ==&amp;WINDOW=FIRST_POPUP&amp;HEIGHT=450&amp;WIDTH=450&amp;","START_MAXIMIZED=FALSE&amp;VAR:CALENDAR=US&amp;VAR:SYMBOL=LO&amp;VAR:INDEX=0"}</definedName>
    <definedName name="_1496">#REF!</definedName>
    <definedName name="_1496__FDSAUDITLINK__" localSheetId="0" hidden="1">{"fdsup://directions/FAT Viewer?action=UPDATE&amp;creator=factset&amp;DYN_ARGS=TRUE&amp;DOC_NAME=FAT:FQL_AUDITING_CLIENT_TEMPLATE.FAT&amp;display_string=Audit&amp;VAR:KEY=XWNEVOLSLW&amp;VAR:QUERY=RkZfRElWX1lMRChBTk4sOC8wOC8wMiw4LzA4LzAyKQ==&amp;WINDOW=FIRST_POPUP&amp;HEIGHT=450&amp;WIDTH=450&amp;","START_MAXIMIZED=FALSE&amp;VAR:CALENDAR=US&amp;VAR:SYMBOL=LO&amp;VAR:INDEX=0"}</definedName>
    <definedName name="_1496__FDSAUDITLINK__" hidden="1">{"fdsup://directions/FAT Viewer?action=UPDATE&amp;creator=factset&amp;DYN_ARGS=TRUE&amp;DOC_NAME=FAT:FQL_AUDITING_CLIENT_TEMPLATE.FAT&amp;display_string=Audit&amp;VAR:KEY=XWNEVOLSLW&amp;VAR:QUERY=RkZfRElWX1lMRChBTk4sOC8wOC8wMiw4LzA4LzAyKQ==&amp;WINDOW=FIRST_POPUP&amp;HEIGHT=450&amp;WIDTH=450&amp;","START_MAXIMIZED=FALSE&amp;VAR:CALENDAR=US&amp;VAR:SYMBOL=LO&amp;VAR:INDEX=0"}</definedName>
    <definedName name="_1497">#REF!</definedName>
    <definedName name="_1497__FDSAUDITLINK__" localSheetId="0" hidden="1">{"fdsup://directions/FAT Viewer?action=UPDATE&amp;creator=factset&amp;DYN_ARGS=TRUE&amp;DOC_NAME=FAT:FQL_AUDITING_CLIENT_TEMPLATE.FAT&amp;display_string=Audit&amp;VAR:KEY=FWBOVELCDO&amp;VAR:QUERY=RkZfRElWX1lMRChBTk4sOC8wMS8wMiw4LzAxLzAyKQ==&amp;WINDOW=FIRST_POPUP&amp;HEIGHT=450&amp;WIDTH=450&amp;","START_MAXIMIZED=FALSE&amp;VAR:CALENDAR=US&amp;VAR:SYMBOL=LO&amp;VAR:INDEX=0"}</definedName>
    <definedName name="_1497__FDSAUDITLINK__" hidden="1">{"fdsup://directions/FAT Viewer?action=UPDATE&amp;creator=factset&amp;DYN_ARGS=TRUE&amp;DOC_NAME=FAT:FQL_AUDITING_CLIENT_TEMPLATE.FAT&amp;display_string=Audit&amp;VAR:KEY=FWBOVELCDO&amp;VAR:QUERY=RkZfRElWX1lMRChBTk4sOC8wMS8wMiw4LzAxLzAyKQ==&amp;WINDOW=FIRST_POPUP&amp;HEIGHT=450&amp;WIDTH=450&amp;","START_MAXIMIZED=FALSE&amp;VAR:CALENDAR=US&amp;VAR:SYMBOL=LO&amp;VAR:INDEX=0"}</definedName>
    <definedName name="_1498">#REF!</definedName>
    <definedName name="_1498__FDSAUDITLINK__" localSheetId="0" hidden="1">{"fdsup://directions/FAT Viewer?action=UPDATE&amp;creator=factset&amp;DYN_ARGS=TRUE&amp;DOC_NAME=FAT:FQL_AUDITING_CLIENT_TEMPLATE.FAT&amp;display_string=Audit&amp;VAR:KEY=PYTQVMHMHC&amp;VAR:QUERY=RkZfRElWX1lMRChBTk4sNy8yNS8wMiw3LzI1LzAyKQ==&amp;WINDOW=FIRST_POPUP&amp;HEIGHT=450&amp;WIDTH=450&amp;","START_MAXIMIZED=FALSE&amp;VAR:CALENDAR=US&amp;VAR:SYMBOL=LO&amp;VAR:INDEX=0"}</definedName>
    <definedName name="_1498__FDSAUDITLINK__" hidden="1">{"fdsup://directions/FAT Viewer?action=UPDATE&amp;creator=factset&amp;DYN_ARGS=TRUE&amp;DOC_NAME=FAT:FQL_AUDITING_CLIENT_TEMPLATE.FAT&amp;display_string=Audit&amp;VAR:KEY=PYTQVMHMHC&amp;VAR:QUERY=RkZfRElWX1lMRChBTk4sNy8yNS8wMiw3LzI1LzAyKQ==&amp;WINDOW=FIRST_POPUP&amp;HEIGHT=450&amp;WIDTH=450&amp;","START_MAXIMIZED=FALSE&amp;VAR:CALENDAR=US&amp;VAR:SYMBOL=LO&amp;VAR:INDEX=0"}</definedName>
    <definedName name="_1499">#REF!</definedName>
    <definedName name="_1499__FDSAUDITLINK__" localSheetId="0" hidden="1">{"fdsup://directions/FAT Viewer?action=UPDATE&amp;creator=factset&amp;DYN_ARGS=TRUE&amp;DOC_NAME=FAT:FQL_AUDITING_CLIENT_TEMPLATE.FAT&amp;display_string=Audit&amp;VAR:KEY=RWBMHGDWLW&amp;VAR:QUERY=RkZfRElWX1lMRChBTk4sNy8xOC8wMiw3LzE4LzAyKQ==&amp;WINDOW=FIRST_POPUP&amp;HEIGHT=450&amp;WIDTH=450&amp;","START_MAXIMIZED=FALSE&amp;VAR:CALENDAR=US&amp;VAR:SYMBOL=LO&amp;VAR:INDEX=0"}</definedName>
    <definedName name="_1499__FDSAUDITLINK__" hidden="1">{"fdsup://directions/FAT Viewer?action=UPDATE&amp;creator=factset&amp;DYN_ARGS=TRUE&amp;DOC_NAME=FAT:FQL_AUDITING_CLIENT_TEMPLATE.FAT&amp;display_string=Audit&amp;VAR:KEY=RWBMHGDWLW&amp;VAR:QUERY=RkZfRElWX1lMRChBTk4sNy8xOC8wMiw3LzE4LzAyKQ==&amp;WINDOW=FIRST_POPUP&amp;HEIGHT=450&amp;WIDTH=450&amp;","START_MAXIMIZED=FALSE&amp;VAR:CALENDAR=US&amp;VAR:SYMBOL=LO&amp;VAR:INDEX=0"}</definedName>
    <definedName name="_14M___S" hidden="1">#REF!</definedName>
    <definedName name="_14main_form_account_grants_list_14_j_id1022">#REF!</definedName>
    <definedName name="_14s1_" hidden="1">{#N/A,#N/A,FALSE,"UNIT";#N/A,#N/A,FALSE,"UNIT";#N/A,#N/A,FALSE,"계정"}</definedName>
    <definedName name="_14s17_" hidden="1">{#N/A,#N/A,FALSE,"UNIT";#N/A,#N/A,FALSE,"UNIT";#N/A,#N/A,FALSE,"계정"}</definedName>
    <definedName name="_14s3_" hidden="1">{#N/A,#N/A,FALSE,"UNIT";#N/A,#N/A,FALSE,"UNIT";#N/A,#N/A,FALSE,"계정"}</definedName>
    <definedName name="_14s4_" hidden="1">{#N/A,#N/A,FALSE,"UNIT";#N/A,#N/A,FALSE,"UNIT";#N/A,#N/A,FALSE,"계정"}</definedName>
    <definedName name="_15">#REF!</definedName>
    <definedName name="_15__________NOTE1_3">#REF!</definedName>
    <definedName name="_15__123Graph_AChart_2A" hidden="1">#REF!</definedName>
    <definedName name="_15__123Graph_AChart_7J">#REF!</definedName>
    <definedName name="_15__123Graph_ATAX_CREDIT">#REF!</definedName>
    <definedName name="_15__123Graph_BCHART_3" hidden="1">#REF!</definedName>
    <definedName name="_15__123Graph_BCONTRACT_BY_B_U">#REF!</definedName>
    <definedName name="_15__123Graph_BSENS_COMPARISON">#REF!</definedName>
    <definedName name="_15__123Graph_BSUPPLIES_BY_B_U">#REF!</definedName>
    <definedName name="_15__123Graph_BWAGES_BY_B_U" hidden="1">#REF!</definedName>
    <definedName name="_15__123Graph_CCONTRACT_BY_B_U">#REF!</definedName>
    <definedName name="_15__123Graph_CQRE_S_BY_CO.">#REF!</definedName>
    <definedName name="_15__123Graph_CSENS_COMPARISON">#REF!</definedName>
    <definedName name="_15__FDSAUDITLINK__" localSheetId="0" hidden="1">{"fdsup://directions/FAT Viewer?action=UPDATE&amp;creator=factset&amp;DYN_ARGS=TRUE&amp;DOC_NAME=FAT:FQL_AUDITING_CLIENT_TEMPLATE.FAT&amp;display_string=Audit&amp;VAR:KEY=OPSHYDYRSN&amp;VAR:QUERY=Q1NGX0RJVl9ZTEQoUVRSX1IsNi8yOS8yMDA3KQ==&amp;WINDOW=FIRST_POPUP&amp;HEIGHT=450&amp;WIDTH=450&amp;STAR","T_MAXIMIZED=FALSE&amp;VAR:CALENDAR=US&amp;VAR:SYMBOL=MO&amp;VAR:INDEX=0"}</definedName>
    <definedName name="_15__FDSAUDITLINK__" hidden="1">{"fdsup://directions/FAT Viewer?action=UPDATE&amp;creator=factset&amp;DYN_ARGS=TRUE&amp;DOC_NAME=FAT:FQL_AUDITING_CLIENT_TEMPLATE.FAT&amp;display_string=Audit&amp;VAR:KEY=OPSHYDYRSN&amp;VAR:QUERY=Q1NGX0RJVl9ZTEQoUVRSX1IsNi8yOS8yMDA3KQ==&amp;WINDOW=FIRST_POPUP&amp;HEIGHT=450&amp;WIDTH=450&amp;STAR","T_MAXIMIZED=FALSE&amp;VAR:CALENDAR=US&amp;VAR:SYMBOL=MO&amp;VAR:INDEX=0"}</definedName>
    <definedName name="_15_0_Table2_">#REF!</definedName>
    <definedName name="_15_3__1_CRADDIN_DataGrid">#REF!</definedName>
    <definedName name="_150">#REF!</definedName>
    <definedName name="_150__123Graph_EWAGES_BY_B_U">#REF!</definedName>
    <definedName name="_150__FDSAUDITLINK__" localSheetId="0" hidden="1">{"fdsup://directions/FAT Viewer?action=UPDATE&amp;creator=factset&amp;DYN_ARGS=TRUE&amp;DOC_NAME=FAT:FQL_AUDITING_CLIENT_TEMPLATE.FAT&amp;display_string=Audit&amp;VAR:KEY=HOLQPSTWLE&amp;VAR:QUERY=RkZfRElWX1lMRChBTk4sNS8yMi8wOCw1LzIyLzA4KQ==&amp;WINDOW=FIRST_POPUP&amp;HEIGHT=450&amp;WIDTH=450&amp;","START_MAXIMIZED=FALSE&amp;VAR:CALENDAR=US&amp;VAR:SYMBOL=RAI&amp;VAR:INDEX=0"}</definedName>
    <definedName name="_150__FDSAUDITLINK__" hidden="1">{"fdsup://directions/FAT Viewer?action=UPDATE&amp;creator=factset&amp;DYN_ARGS=TRUE&amp;DOC_NAME=FAT:FQL_AUDITING_CLIENT_TEMPLATE.FAT&amp;display_string=Audit&amp;VAR:KEY=HOLQPSTWLE&amp;VAR:QUERY=RkZfRElWX1lMRChBTk4sNS8yMi8wOCw1LzIyLzA4KQ==&amp;WINDOW=FIRST_POPUP&amp;HEIGHT=450&amp;WIDTH=450&amp;","START_MAXIMIZED=FALSE&amp;VAR:CALENDAR=US&amp;VAR:SYMBOL=RAI&amp;VAR:INDEX=0"}</definedName>
    <definedName name="_1500">#REF!</definedName>
    <definedName name="_1500__FDSAUDITLINK__" localSheetId="0" hidden="1">{"fdsup://directions/FAT Viewer?action=UPDATE&amp;creator=factset&amp;DYN_ARGS=TRUE&amp;DOC_NAME=FAT:FQL_AUDITING_CLIENT_TEMPLATE.FAT&amp;display_string=Audit&amp;VAR:KEY=DMBCZORGXC&amp;VAR:QUERY=RkZfRElWX1lMRChBTk4sNy8xMS8wMiw3LzExLzAyKQ==&amp;WINDOW=FIRST_POPUP&amp;HEIGHT=450&amp;WIDTH=450&amp;","START_MAXIMIZED=FALSE&amp;VAR:CALENDAR=US&amp;VAR:SYMBOL=LO&amp;VAR:INDEX=0"}</definedName>
    <definedName name="_1500__FDSAUDITLINK__" hidden="1">{"fdsup://directions/FAT Viewer?action=UPDATE&amp;creator=factset&amp;DYN_ARGS=TRUE&amp;DOC_NAME=FAT:FQL_AUDITING_CLIENT_TEMPLATE.FAT&amp;display_string=Audit&amp;VAR:KEY=DMBCZORGXC&amp;VAR:QUERY=RkZfRElWX1lMRChBTk4sNy8xMS8wMiw3LzExLzAyKQ==&amp;WINDOW=FIRST_POPUP&amp;HEIGHT=450&amp;WIDTH=450&amp;","START_MAXIMIZED=FALSE&amp;VAR:CALENDAR=US&amp;VAR:SYMBOL=LO&amp;VAR:INDEX=0"}</definedName>
    <definedName name="_1501__FDSAUDITLINK__" localSheetId="0" hidden="1">{"fdsup://directions/FAT Viewer?action=UPDATE&amp;creator=factset&amp;DYN_ARGS=TRUE&amp;DOC_NAME=FAT:FQL_AUDITING_CLIENT_TEMPLATE.FAT&amp;display_string=Audit&amp;VAR:KEY=VUPWNULGFC&amp;VAR:QUERY=RkZfRElWX1lMRChBTk4sNy8wMy8wMiw3LzAzLzAyKQ==&amp;WINDOW=FIRST_POPUP&amp;HEIGHT=450&amp;WIDTH=450&amp;","START_MAXIMIZED=FALSE&amp;VAR:CALENDAR=US&amp;VAR:SYMBOL=LO&amp;VAR:INDEX=0"}</definedName>
    <definedName name="_1501__FDSAUDITLINK__" hidden="1">{"fdsup://directions/FAT Viewer?action=UPDATE&amp;creator=factset&amp;DYN_ARGS=TRUE&amp;DOC_NAME=FAT:FQL_AUDITING_CLIENT_TEMPLATE.FAT&amp;display_string=Audit&amp;VAR:KEY=VUPWNULGFC&amp;VAR:QUERY=RkZfRElWX1lMRChBTk4sNy8wMy8wMiw3LzAzLzAyKQ==&amp;WINDOW=FIRST_POPUP&amp;HEIGHT=450&amp;WIDTH=450&amp;","START_MAXIMIZED=FALSE&amp;VAR:CALENDAR=US&amp;VAR:SYMBOL=LO&amp;VAR:INDEX=0"}</definedName>
    <definedName name="_1502__FDSAUDITLINK__" localSheetId="0" hidden="1">{"fdsup://directions/FAT Viewer?action=UPDATE&amp;creator=factset&amp;DYN_ARGS=TRUE&amp;DOC_NAME=FAT:FQL_AUDITING_CLIENT_TEMPLATE.FAT&amp;display_string=Audit&amp;VAR:KEY=ZOXSNIFUJK&amp;VAR:QUERY=RkZfRElWX1lMRChBTk4sNi8yNy8wMiw2LzI3LzAyKQ==&amp;WINDOW=FIRST_POPUP&amp;HEIGHT=450&amp;WIDTH=450&amp;","START_MAXIMIZED=FALSE&amp;VAR:CALENDAR=US&amp;VAR:SYMBOL=LO&amp;VAR:INDEX=0"}</definedName>
    <definedName name="_1502__FDSAUDITLINK__" hidden="1">{"fdsup://directions/FAT Viewer?action=UPDATE&amp;creator=factset&amp;DYN_ARGS=TRUE&amp;DOC_NAME=FAT:FQL_AUDITING_CLIENT_TEMPLATE.FAT&amp;display_string=Audit&amp;VAR:KEY=ZOXSNIFUJK&amp;VAR:QUERY=RkZfRElWX1lMRChBTk4sNi8yNy8wMiw2LzI3LzAyKQ==&amp;WINDOW=FIRST_POPUP&amp;HEIGHT=450&amp;WIDTH=450&amp;","START_MAXIMIZED=FALSE&amp;VAR:CALENDAR=US&amp;VAR:SYMBOL=LO&amp;VAR:INDEX=0"}</definedName>
    <definedName name="_1503__FDSAUDITLINK__" localSheetId="0" hidden="1">{"fdsup://directions/FAT Viewer?action=UPDATE&amp;creator=factset&amp;DYN_ARGS=TRUE&amp;DOC_NAME=FAT:FQL_AUDITING_CLIENT_TEMPLATE.FAT&amp;display_string=Audit&amp;VAR:KEY=JCRWDOLOLK&amp;VAR:QUERY=RkZfRElWX1lMRChBTk4sNi8yMC8wMiw2LzIwLzAyKQ==&amp;WINDOW=FIRST_POPUP&amp;HEIGHT=450&amp;WIDTH=450&amp;","START_MAXIMIZED=FALSE&amp;VAR:CALENDAR=US&amp;VAR:SYMBOL=LO&amp;VAR:INDEX=0"}</definedName>
    <definedName name="_1503__FDSAUDITLINK__" hidden="1">{"fdsup://directions/FAT Viewer?action=UPDATE&amp;creator=factset&amp;DYN_ARGS=TRUE&amp;DOC_NAME=FAT:FQL_AUDITING_CLIENT_TEMPLATE.FAT&amp;display_string=Audit&amp;VAR:KEY=JCRWDOLOLK&amp;VAR:QUERY=RkZfRElWX1lMRChBTk4sNi8yMC8wMiw2LzIwLzAyKQ==&amp;WINDOW=FIRST_POPUP&amp;HEIGHT=450&amp;WIDTH=450&amp;","START_MAXIMIZED=FALSE&amp;VAR:CALENDAR=US&amp;VAR:SYMBOL=LO&amp;VAR:INDEX=0"}</definedName>
    <definedName name="_1504">#REF!</definedName>
    <definedName name="_1504__FDSAUDITLINK__" localSheetId="0" hidden="1">{"fdsup://directions/FAT Viewer?action=UPDATE&amp;creator=factset&amp;DYN_ARGS=TRUE&amp;DOC_NAME=FAT:FQL_AUDITING_CLIENT_TEMPLATE.FAT&amp;display_string=Audit&amp;VAR:KEY=DKLGHSBCJM&amp;VAR:QUERY=RkZfRElWX1lMRChBTk4sNi8xMy8wMiw2LzEzLzAyKQ==&amp;WINDOW=FIRST_POPUP&amp;HEIGHT=450&amp;WIDTH=450&amp;","START_MAXIMIZED=FALSE&amp;VAR:CALENDAR=US&amp;VAR:SYMBOL=LO&amp;VAR:INDEX=0"}</definedName>
    <definedName name="_1504__FDSAUDITLINK__" hidden="1">{"fdsup://directions/FAT Viewer?action=UPDATE&amp;creator=factset&amp;DYN_ARGS=TRUE&amp;DOC_NAME=FAT:FQL_AUDITING_CLIENT_TEMPLATE.FAT&amp;display_string=Audit&amp;VAR:KEY=DKLGHSBCJM&amp;VAR:QUERY=RkZfRElWX1lMRChBTk4sNi8xMy8wMiw2LzEzLzAyKQ==&amp;WINDOW=FIRST_POPUP&amp;HEIGHT=450&amp;WIDTH=450&amp;","START_MAXIMIZED=FALSE&amp;VAR:CALENDAR=US&amp;VAR:SYMBOL=LO&amp;VAR:INDEX=0"}</definedName>
    <definedName name="_1505__FDSAUDITLINK__" localSheetId="0" hidden="1">{"fdsup://directions/FAT Viewer?action=UPDATE&amp;creator=factset&amp;DYN_ARGS=TRUE&amp;DOC_NAME=FAT:FQL_AUDITING_CLIENT_TEMPLATE.FAT&amp;display_string=Audit&amp;VAR:KEY=XYPUNSRUXK&amp;VAR:QUERY=RkZfRElWX1lMRChBTk4sNi8wNi8wMiw2LzA2LzAyKQ==&amp;WINDOW=FIRST_POPUP&amp;HEIGHT=450&amp;WIDTH=450&amp;","START_MAXIMIZED=FALSE&amp;VAR:CALENDAR=US&amp;VAR:SYMBOL=LO&amp;VAR:INDEX=0"}</definedName>
    <definedName name="_1505__FDSAUDITLINK__" hidden="1">{"fdsup://directions/FAT Viewer?action=UPDATE&amp;creator=factset&amp;DYN_ARGS=TRUE&amp;DOC_NAME=FAT:FQL_AUDITING_CLIENT_TEMPLATE.FAT&amp;display_string=Audit&amp;VAR:KEY=XYPUNSRUXK&amp;VAR:QUERY=RkZfRElWX1lMRChBTk4sNi8wNi8wMiw2LzA2LzAyKQ==&amp;WINDOW=FIRST_POPUP&amp;HEIGHT=450&amp;WIDTH=450&amp;","START_MAXIMIZED=FALSE&amp;VAR:CALENDAR=US&amp;VAR:SYMBOL=LO&amp;VAR:INDEX=0"}</definedName>
    <definedName name="_1506">#REF!</definedName>
    <definedName name="_1506__FDSAUDITLINK__" localSheetId="0" hidden="1">{"fdsup://directions/FAT Viewer?action=UPDATE&amp;creator=factset&amp;DYN_ARGS=TRUE&amp;DOC_NAME=FAT:FQL_AUDITING_CLIENT_TEMPLATE.FAT&amp;display_string=Audit&amp;VAR:KEY=XURWXUPGXM&amp;VAR:QUERY=RkZfRElWX1lMRChBTk4sNS8zMC8wMiw1LzMwLzAyKQ==&amp;WINDOW=FIRST_POPUP&amp;HEIGHT=450&amp;WIDTH=450&amp;","START_MAXIMIZED=FALSE&amp;VAR:CALENDAR=US&amp;VAR:SYMBOL=LO&amp;VAR:INDEX=0"}</definedName>
    <definedName name="_1506__FDSAUDITLINK__" hidden="1">{"fdsup://directions/FAT Viewer?action=UPDATE&amp;creator=factset&amp;DYN_ARGS=TRUE&amp;DOC_NAME=FAT:FQL_AUDITING_CLIENT_TEMPLATE.FAT&amp;display_string=Audit&amp;VAR:KEY=XURWXUPGXM&amp;VAR:QUERY=RkZfRElWX1lMRChBTk4sNS8zMC8wMiw1LzMwLzAyKQ==&amp;WINDOW=FIRST_POPUP&amp;HEIGHT=450&amp;WIDTH=450&amp;","START_MAXIMIZED=FALSE&amp;VAR:CALENDAR=US&amp;VAR:SYMBOL=LO&amp;VAR:INDEX=0"}</definedName>
    <definedName name="_1507">#REF!</definedName>
    <definedName name="_1507__FDSAUDITLINK__" localSheetId="0" hidden="1">{"fdsup://directions/FAT Viewer?action=UPDATE&amp;creator=factset&amp;DYN_ARGS=TRUE&amp;DOC_NAME=FAT:FQL_AUDITING_CLIENT_TEMPLATE.FAT&amp;display_string=Audit&amp;VAR:KEY=NIDMBGJOBE&amp;VAR:QUERY=RkZfRElWX1lMRChBTk4sNS8yMy8wMiw1LzIzLzAyKQ==&amp;WINDOW=FIRST_POPUP&amp;HEIGHT=450&amp;WIDTH=450&amp;","START_MAXIMIZED=FALSE&amp;VAR:CALENDAR=US&amp;VAR:SYMBOL=LO&amp;VAR:INDEX=0"}</definedName>
    <definedName name="_1507__FDSAUDITLINK__" hidden="1">{"fdsup://directions/FAT Viewer?action=UPDATE&amp;creator=factset&amp;DYN_ARGS=TRUE&amp;DOC_NAME=FAT:FQL_AUDITING_CLIENT_TEMPLATE.FAT&amp;display_string=Audit&amp;VAR:KEY=NIDMBGJOBE&amp;VAR:QUERY=RkZfRElWX1lMRChBTk4sNS8yMy8wMiw1LzIzLzAyKQ==&amp;WINDOW=FIRST_POPUP&amp;HEIGHT=450&amp;WIDTH=450&amp;","START_MAXIMIZED=FALSE&amp;VAR:CALENDAR=US&amp;VAR:SYMBOL=LO&amp;VAR:INDEX=0"}</definedName>
    <definedName name="_1508">#REF!</definedName>
    <definedName name="_1508__FDSAUDITLINK__" localSheetId="0" hidden="1">{"fdsup://directions/FAT Viewer?action=UPDATE&amp;creator=factset&amp;DYN_ARGS=TRUE&amp;DOC_NAME=FAT:FQL_AUDITING_CLIENT_TEMPLATE.FAT&amp;display_string=Audit&amp;VAR:KEY=TSTONSFCDQ&amp;VAR:QUERY=RkZfRElWX1lMRChBTk4sNS8xNi8wMiw1LzE2LzAyKQ==&amp;WINDOW=FIRST_POPUP&amp;HEIGHT=450&amp;WIDTH=450&amp;","START_MAXIMIZED=FALSE&amp;VAR:CALENDAR=US&amp;VAR:SYMBOL=LO&amp;VAR:INDEX=0"}</definedName>
    <definedName name="_1508__FDSAUDITLINK__" hidden="1">{"fdsup://directions/FAT Viewer?action=UPDATE&amp;creator=factset&amp;DYN_ARGS=TRUE&amp;DOC_NAME=FAT:FQL_AUDITING_CLIENT_TEMPLATE.FAT&amp;display_string=Audit&amp;VAR:KEY=TSTONSFCDQ&amp;VAR:QUERY=RkZfRElWX1lMRChBTk4sNS8xNi8wMiw1LzE2LzAyKQ==&amp;WINDOW=FIRST_POPUP&amp;HEIGHT=450&amp;WIDTH=450&amp;","START_MAXIMIZED=FALSE&amp;VAR:CALENDAR=US&amp;VAR:SYMBOL=LO&amp;VAR:INDEX=0"}</definedName>
    <definedName name="_1509">#REF!</definedName>
    <definedName name="_1509__FDSAUDITLINK__" localSheetId="0" hidden="1">{"fdsup://directions/FAT Viewer?action=UPDATE&amp;creator=factset&amp;DYN_ARGS=TRUE&amp;DOC_NAME=FAT:FQL_AUDITING_CLIENT_TEMPLATE.FAT&amp;display_string=Audit&amp;VAR:KEY=JEVANQDYXU&amp;VAR:QUERY=RkZfRElWX1lMRChBTk4sNS8wOS8wMiw1LzA5LzAyKQ==&amp;WINDOW=FIRST_POPUP&amp;HEIGHT=450&amp;WIDTH=450&amp;","START_MAXIMIZED=FALSE&amp;VAR:CALENDAR=US&amp;VAR:SYMBOL=LO&amp;VAR:INDEX=0"}</definedName>
    <definedName name="_1509__FDSAUDITLINK__" hidden="1">{"fdsup://directions/FAT Viewer?action=UPDATE&amp;creator=factset&amp;DYN_ARGS=TRUE&amp;DOC_NAME=FAT:FQL_AUDITING_CLIENT_TEMPLATE.FAT&amp;display_string=Audit&amp;VAR:KEY=JEVANQDYXU&amp;VAR:QUERY=RkZfRElWX1lMRChBTk4sNS8wOS8wMiw1LzA5LzAyKQ==&amp;WINDOW=FIRST_POPUP&amp;HEIGHT=450&amp;WIDTH=450&amp;","START_MAXIMIZED=FALSE&amp;VAR:CALENDAR=US&amp;VAR:SYMBOL=LO&amp;VAR:INDEX=0"}</definedName>
    <definedName name="_151">#REF!</definedName>
    <definedName name="_151__123Graph_EWAGES_BY_B_U">#REF!</definedName>
    <definedName name="_151__123Graph_XCONTRACT_BY_B_U">#REF!</definedName>
    <definedName name="_151__FDSAUDITLINK__" localSheetId="0" hidden="1">{"fdsup://directions/FAT Viewer?action=UPDATE&amp;creator=factset&amp;DYN_ARGS=TRUE&amp;DOC_NAME=FAT:FQL_AUDITING_CLIENT_TEMPLATE.FAT&amp;display_string=Audit&amp;VAR:KEY=BOPSNWXGVI&amp;VAR:QUERY=RkZfRElWX1lMRChBTk4sNS8xNS8wOCw1LzE1LzA4KQ==&amp;WINDOW=FIRST_POPUP&amp;HEIGHT=450&amp;WIDTH=450&amp;","START_MAXIMIZED=FALSE&amp;VAR:CALENDAR=US&amp;VAR:SYMBOL=RAI&amp;VAR:INDEX=0"}</definedName>
    <definedName name="_151__FDSAUDITLINK__" hidden="1">{"fdsup://directions/FAT Viewer?action=UPDATE&amp;creator=factset&amp;DYN_ARGS=TRUE&amp;DOC_NAME=FAT:FQL_AUDITING_CLIENT_TEMPLATE.FAT&amp;display_string=Audit&amp;VAR:KEY=BOPSNWXGVI&amp;VAR:QUERY=RkZfRElWX1lMRChBTk4sNS8xNS8wOCw1LzE1LzA4KQ==&amp;WINDOW=FIRST_POPUP&amp;HEIGHT=450&amp;WIDTH=450&amp;","START_MAXIMIZED=FALSE&amp;VAR:CALENDAR=US&amp;VAR:SYMBOL=RAI&amp;VAR:INDEX=0"}</definedName>
    <definedName name="_151_0_S">#REF!</definedName>
    <definedName name="_1510">#REF!</definedName>
    <definedName name="_1510__FDSAUDITLINK__" localSheetId="0" hidden="1">{"fdsup://directions/FAT Viewer?action=UPDATE&amp;creator=factset&amp;DYN_ARGS=TRUE&amp;DOC_NAME=FAT:FQL_AUDITING_CLIENT_TEMPLATE.FAT&amp;display_string=Audit&amp;VAR:KEY=XCLETWXWNG&amp;VAR:QUERY=RkZfRElWX1lMRChBTk4sNS8wMi8wMiw1LzAyLzAyKQ==&amp;WINDOW=FIRST_POPUP&amp;HEIGHT=450&amp;WIDTH=450&amp;","START_MAXIMIZED=FALSE&amp;VAR:CALENDAR=US&amp;VAR:SYMBOL=LO&amp;VAR:INDEX=0"}</definedName>
    <definedName name="_1510__FDSAUDITLINK__" hidden="1">{"fdsup://directions/FAT Viewer?action=UPDATE&amp;creator=factset&amp;DYN_ARGS=TRUE&amp;DOC_NAME=FAT:FQL_AUDITING_CLIENT_TEMPLATE.FAT&amp;display_string=Audit&amp;VAR:KEY=XCLETWXWNG&amp;VAR:QUERY=RkZfRElWX1lMRChBTk4sNS8wMi8wMiw1LzAyLzAyKQ==&amp;WINDOW=FIRST_POPUP&amp;HEIGHT=450&amp;WIDTH=450&amp;","START_MAXIMIZED=FALSE&amp;VAR:CALENDAR=US&amp;VAR:SYMBOL=LO&amp;VAR:INDEX=0"}</definedName>
    <definedName name="_1511">#REF!</definedName>
    <definedName name="_1511__FDSAUDITLINK__" localSheetId="0" hidden="1">{"fdsup://directions/FAT Viewer?action=UPDATE&amp;creator=factset&amp;DYN_ARGS=TRUE&amp;DOC_NAME=FAT:FQL_AUDITING_CLIENT_TEMPLATE.FAT&amp;display_string=Audit&amp;VAR:KEY=LIHCTWLSLA&amp;VAR:QUERY=RkZfRElWX1lMRChBTk4sNC8yNS8wMiw0LzI1LzAyKQ==&amp;WINDOW=FIRST_POPUP&amp;HEIGHT=450&amp;WIDTH=450&amp;","START_MAXIMIZED=FALSE&amp;VAR:CALENDAR=US&amp;VAR:SYMBOL=LO&amp;VAR:INDEX=0"}</definedName>
    <definedName name="_1511__FDSAUDITLINK__" hidden="1">{"fdsup://directions/FAT Viewer?action=UPDATE&amp;creator=factset&amp;DYN_ARGS=TRUE&amp;DOC_NAME=FAT:FQL_AUDITING_CLIENT_TEMPLATE.FAT&amp;display_string=Audit&amp;VAR:KEY=LIHCTWLSLA&amp;VAR:QUERY=RkZfRElWX1lMRChBTk4sNC8yNS8wMiw0LzI1LzAyKQ==&amp;WINDOW=FIRST_POPUP&amp;HEIGHT=450&amp;WIDTH=450&amp;","START_MAXIMIZED=FALSE&amp;VAR:CALENDAR=US&amp;VAR:SYMBOL=LO&amp;VAR:INDEX=0"}</definedName>
    <definedName name="_1512">#REF!</definedName>
    <definedName name="_1512__FDSAUDITLINK__" localSheetId="0" hidden="1">{"fdsup://directions/FAT Viewer?action=UPDATE&amp;creator=factset&amp;DYN_ARGS=TRUE&amp;DOC_NAME=FAT:FQL_AUDITING_CLIENT_TEMPLATE.FAT&amp;display_string=Audit&amp;VAR:KEY=BUBCJSPQNC&amp;VAR:QUERY=RkZfRElWX1lMRChBTk4sNC8xOC8wMiw0LzE4LzAyKQ==&amp;WINDOW=FIRST_POPUP&amp;HEIGHT=450&amp;WIDTH=450&amp;","START_MAXIMIZED=FALSE&amp;VAR:CALENDAR=US&amp;VAR:SYMBOL=LO&amp;VAR:INDEX=0"}</definedName>
    <definedName name="_1512__FDSAUDITLINK__" hidden="1">{"fdsup://directions/FAT Viewer?action=UPDATE&amp;creator=factset&amp;DYN_ARGS=TRUE&amp;DOC_NAME=FAT:FQL_AUDITING_CLIENT_TEMPLATE.FAT&amp;display_string=Audit&amp;VAR:KEY=BUBCJSPQNC&amp;VAR:QUERY=RkZfRElWX1lMRChBTk4sNC8xOC8wMiw0LzE4LzAyKQ==&amp;WINDOW=FIRST_POPUP&amp;HEIGHT=450&amp;WIDTH=450&amp;","START_MAXIMIZED=FALSE&amp;VAR:CALENDAR=US&amp;VAR:SYMBOL=LO&amp;VAR:INDEX=0"}</definedName>
    <definedName name="_1513">#REF!</definedName>
    <definedName name="_1513__FDSAUDITLINK__" localSheetId="0" hidden="1">{"fdsup://directions/FAT Viewer?action=UPDATE&amp;creator=factset&amp;DYN_ARGS=TRUE&amp;DOC_NAME=FAT:FQL_AUDITING_CLIENT_TEMPLATE.FAT&amp;display_string=Audit&amp;VAR:KEY=TEBITYPYZO&amp;VAR:QUERY=RkZfRElWX1lMRChBTk4sNC8xMS8wMiw0LzExLzAyKQ==&amp;WINDOW=FIRST_POPUP&amp;HEIGHT=450&amp;WIDTH=450&amp;","START_MAXIMIZED=FALSE&amp;VAR:CALENDAR=US&amp;VAR:SYMBOL=LO&amp;VAR:INDEX=0"}</definedName>
    <definedName name="_1513__FDSAUDITLINK__" hidden="1">{"fdsup://directions/FAT Viewer?action=UPDATE&amp;creator=factset&amp;DYN_ARGS=TRUE&amp;DOC_NAME=FAT:FQL_AUDITING_CLIENT_TEMPLATE.FAT&amp;display_string=Audit&amp;VAR:KEY=TEBITYPYZO&amp;VAR:QUERY=RkZfRElWX1lMRChBTk4sNC8xMS8wMiw0LzExLzAyKQ==&amp;WINDOW=FIRST_POPUP&amp;HEIGHT=450&amp;WIDTH=450&amp;","START_MAXIMIZED=FALSE&amp;VAR:CALENDAR=US&amp;VAR:SYMBOL=LO&amp;VAR:INDEX=0"}</definedName>
    <definedName name="_1514">#REF!</definedName>
    <definedName name="_1514__FDSAUDITLINK__" localSheetId="0" hidden="1">{"fdsup://directions/FAT Viewer?action=UPDATE&amp;creator=factset&amp;DYN_ARGS=TRUE&amp;DOC_NAME=FAT:FQL_AUDITING_CLIENT_TEMPLATE.FAT&amp;display_string=Audit&amp;VAR:KEY=NUBOJKLSDY&amp;VAR:QUERY=RkZfRElWX1lMRChBTk4sNC8wNC8wMiw0LzA0LzAyKQ==&amp;WINDOW=FIRST_POPUP&amp;HEIGHT=450&amp;WIDTH=450&amp;","START_MAXIMIZED=FALSE&amp;VAR:CALENDAR=US&amp;VAR:SYMBOL=LO&amp;VAR:INDEX=0"}</definedName>
    <definedName name="_1514__FDSAUDITLINK__" hidden="1">{"fdsup://directions/FAT Viewer?action=UPDATE&amp;creator=factset&amp;DYN_ARGS=TRUE&amp;DOC_NAME=FAT:FQL_AUDITING_CLIENT_TEMPLATE.FAT&amp;display_string=Audit&amp;VAR:KEY=NUBOJKLSDY&amp;VAR:QUERY=RkZfRElWX1lMRChBTk4sNC8wNC8wMiw0LzA0LzAyKQ==&amp;WINDOW=FIRST_POPUP&amp;HEIGHT=450&amp;WIDTH=450&amp;","START_MAXIMIZED=FALSE&amp;VAR:CALENDAR=US&amp;VAR:SYMBOL=LO&amp;VAR:INDEX=0"}</definedName>
    <definedName name="_1515">#REF!</definedName>
    <definedName name="_1515__FDSAUDITLINK__" localSheetId="0" hidden="1">{"fdsup://directions/FAT Viewer?action=UPDATE&amp;creator=factset&amp;DYN_ARGS=TRUE&amp;DOC_NAME=FAT:FQL_AUDITING_CLIENT_TEMPLATE.FAT&amp;display_string=Audit&amp;VAR:KEY=XUHUFERMPK&amp;VAR:QUERY=RkZfRElWX1lMRChBTk4sMy8yOC8wMiwzLzI4LzAyKQ==&amp;WINDOW=FIRST_POPUP&amp;HEIGHT=450&amp;WIDTH=450&amp;","START_MAXIMIZED=FALSE&amp;VAR:CALENDAR=US&amp;VAR:SYMBOL=LO&amp;VAR:INDEX=0"}</definedName>
    <definedName name="_1515__FDSAUDITLINK__" hidden="1">{"fdsup://directions/FAT Viewer?action=UPDATE&amp;creator=factset&amp;DYN_ARGS=TRUE&amp;DOC_NAME=FAT:FQL_AUDITING_CLIENT_TEMPLATE.FAT&amp;display_string=Audit&amp;VAR:KEY=XUHUFERMPK&amp;VAR:QUERY=RkZfRElWX1lMRChBTk4sMy8yOC8wMiwzLzI4LzAyKQ==&amp;WINDOW=FIRST_POPUP&amp;HEIGHT=450&amp;WIDTH=450&amp;","START_MAXIMIZED=FALSE&amp;VAR:CALENDAR=US&amp;VAR:SYMBOL=LO&amp;VAR:INDEX=0"}</definedName>
    <definedName name="_1516">#REF!</definedName>
    <definedName name="_1516__FDSAUDITLINK__" localSheetId="0" hidden="1">{"fdsup://directions/FAT Viewer?action=UPDATE&amp;creator=factset&amp;DYN_ARGS=TRUE&amp;DOC_NAME=FAT:FQL_AUDITING_CLIENT_TEMPLATE.FAT&amp;display_string=Audit&amp;VAR:KEY=HGFEZCHKZU&amp;VAR:QUERY=RkZfRElWX1lMRChBTk4sMy8yMS8wMiwzLzIxLzAyKQ==&amp;WINDOW=FIRST_POPUP&amp;HEIGHT=450&amp;WIDTH=450&amp;","START_MAXIMIZED=FALSE&amp;VAR:CALENDAR=US&amp;VAR:SYMBOL=LO&amp;VAR:INDEX=0"}</definedName>
    <definedName name="_1516__FDSAUDITLINK__" hidden="1">{"fdsup://directions/FAT Viewer?action=UPDATE&amp;creator=factset&amp;DYN_ARGS=TRUE&amp;DOC_NAME=FAT:FQL_AUDITING_CLIENT_TEMPLATE.FAT&amp;display_string=Audit&amp;VAR:KEY=HGFEZCHKZU&amp;VAR:QUERY=RkZfRElWX1lMRChBTk4sMy8yMS8wMiwzLzIxLzAyKQ==&amp;WINDOW=FIRST_POPUP&amp;HEIGHT=450&amp;WIDTH=450&amp;","START_MAXIMIZED=FALSE&amp;VAR:CALENDAR=US&amp;VAR:SYMBOL=LO&amp;VAR:INDEX=0"}</definedName>
    <definedName name="_1517">#REF!</definedName>
    <definedName name="_1517__FDSAUDITLINK__" localSheetId="0" hidden="1">{"fdsup://directions/FAT Viewer?action=UPDATE&amp;creator=factset&amp;DYN_ARGS=TRUE&amp;DOC_NAME=FAT:FQL_AUDITING_CLIENT_TEMPLATE.FAT&amp;display_string=Audit&amp;VAR:KEY=TOJOJEHOJC&amp;VAR:QUERY=RkZfRElWX1lMRChBTk4sMy8xNC8wMiwzLzE0LzAyKQ==&amp;WINDOW=FIRST_POPUP&amp;HEIGHT=450&amp;WIDTH=450&amp;","START_MAXIMIZED=FALSE&amp;VAR:CALENDAR=US&amp;VAR:SYMBOL=LO&amp;VAR:INDEX=0"}</definedName>
    <definedName name="_1517__FDSAUDITLINK__" hidden="1">{"fdsup://directions/FAT Viewer?action=UPDATE&amp;creator=factset&amp;DYN_ARGS=TRUE&amp;DOC_NAME=FAT:FQL_AUDITING_CLIENT_TEMPLATE.FAT&amp;display_string=Audit&amp;VAR:KEY=TOJOJEHOJC&amp;VAR:QUERY=RkZfRElWX1lMRChBTk4sMy8xNC8wMiwzLzE0LzAyKQ==&amp;WINDOW=FIRST_POPUP&amp;HEIGHT=450&amp;WIDTH=450&amp;","START_MAXIMIZED=FALSE&amp;VAR:CALENDAR=US&amp;VAR:SYMBOL=LO&amp;VAR:INDEX=0"}</definedName>
    <definedName name="_1518">#REF!</definedName>
    <definedName name="_1518__FDSAUDITLINK__" localSheetId="0" hidden="1">{"fdsup://directions/FAT Viewer?action=UPDATE&amp;creator=factset&amp;DYN_ARGS=TRUE&amp;DOC_NAME=FAT:FQL_AUDITING_CLIENT_TEMPLATE.FAT&amp;display_string=Audit&amp;VAR:KEY=BCHMZUVWPI&amp;VAR:QUERY=RkZfRElWX1lMRChBTk4sMy8wNy8wMiwzLzA3LzAyKQ==&amp;WINDOW=FIRST_POPUP&amp;HEIGHT=450&amp;WIDTH=450&amp;","START_MAXIMIZED=FALSE&amp;VAR:CALENDAR=US&amp;VAR:SYMBOL=LO&amp;VAR:INDEX=0"}</definedName>
    <definedName name="_1518__FDSAUDITLINK__" hidden="1">{"fdsup://directions/FAT Viewer?action=UPDATE&amp;creator=factset&amp;DYN_ARGS=TRUE&amp;DOC_NAME=FAT:FQL_AUDITING_CLIENT_TEMPLATE.FAT&amp;display_string=Audit&amp;VAR:KEY=BCHMZUVWPI&amp;VAR:QUERY=RkZfRElWX1lMRChBTk4sMy8wNy8wMiwzLzA3LzAyKQ==&amp;WINDOW=FIRST_POPUP&amp;HEIGHT=450&amp;WIDTH=450&amp;","START_MAXIMIZED=FALSE&amp;VAR:CALENDAR=US&amp;VAR:SYMBOL=LO&amp;VAR:INDEX=0"}</definedName>
    <definedName name="_1519">#REF!</definedName>
    <definedName name="_1519__FDSAUDITLINK__" localSheetId="0" hidden="1">{"fdsup://directions/FAT Viewer?action=UPDATE&amp;creator=factset&amp;DYN_ARGS=TRUE&amp;DOC_NAME=FAT:FQL_AUDITING_CLIENT_TEMPLATE.FAT&amp;display_string=Audit&amp;VAR:KEY=JYRYLCJAZS&amp;VAR:QUERY=RkZfRElWX1lMRChBTk4sMi8yOC8wMiwyLzI4LzAyKQ==&amp;WINDOW=FIRST_POPUP&amp;HEIGHT=450&amp;WIDTH=450&amp;","START_MAXIMIZED=FALSE&amp;VAR:CALENDAR=US&amp;VAR:SYMBOL=LO&amp;VAR:INDEX=0"}</definedName>
    <definedName name="_1519__FDSAUDITLINK__" hidden="1">{"fdsup://directions/FAT Viewer?action=UPDATE&amp;creator=factset&amp;DYN_ARGS=TRUE&amp;DOC_NAME=FAT:FQL_AUDITING_CLIENT_TEMPLATE.FAT&amp;display_string=Audit&amp;VAR:KEY=JYRYLCJAZS&amp;VAR:QUERY=RkZfRElWX1lMRChBTk4sMi8yOC8wMiwyLzI4LzAyKQ==&amp;WINDOW=FIRST_POPUP&amp;HEIGHT=450&amp;WIDTH=450&amp;","START_MAXIMIZED=FALSE&amp;VAR:CALENDAR=US&amp;VAR:SYMBOL=LO&amp;VAR:INDEX=0"}</definedName>
    <definedName name="_152">#REF!</definedName>
    <definedName name="_152__FDSAUDITLINK__" localSheetId="0" hidden="1">{"fdsup://directions/FAT Viewer?action=UPDATE&amp;creator=factset&amp;DYN_ARGS=TRUE&amp;DOC_NAME=FAT:FQL_AUDITING_CLIENT_TEMPLATE.FAT&amp;display_string=Audit&amp;VAR:KEY=RCPCROPMNC&amp;VAR:QUERY=RkZfRElWX1lMRChBTk4sNS8wOC8wOCw1LzA4LzA4KQ==&amp;WINDOW=FIRST_POPUP&amp;HEIGHT=450&amp;WIDTH=450&amp;","START_MAXIMIZED=FALSE&amp;VAR:CALENDAR=US&amp;VAR:SYMBOL=RAI&amp;VAR:INDEX=0"}</definedName>
    <definedName name="_152__FDSAUDITLINK__" hidden="1">{"fdsup://directions/FAT Viewer?action=UPDATE&amp;creator=factset&amp;DYN_ARGS=TRUE&amp;DOC_NAME=FAT:FQL_AUDITING_CLIENT_TEMPLATE.FAT&amp;display_string=Audit&amp;VAR:KEY=RCPCROPMNC&amp;VAR:QUERY=RkZfRElWX1lMRChBTk4sNS8wOC8wOCw1LzA4LzA4KQ==&amp;WINDOW=FIRST_POPUP&amp;HEIGHT=450&amp;WIDTH=450&amp;","START_MAXIMIZED=FALSE&amp;VAR:CALENDAR=US&amp;VAR:SYMBOL=RAI&amp;VAR:INDEX=0"}</definedName>
    <definedName name="_1520">#REF!</definedName>
    <definedName name="_1520__FDSAUDITLINK__" localSheetId="0" hidden="1">{"fdsup://directions/FAT Viewer?action=UPDATE&amp;creator=factset&amp;DYN_ARGS=TRUE&amp;DOC_NAME=FAT:FQL_AUDITING_CLIENT_TEMPLATE.FAT&amp;display_string=Audit&amp;VAR:KEY=FAXKTWBEFU&amp;VAR:QUERY=RkZfRElWX1lMRChBTk4sMi8yMS8wMiwyLzIxLzAyKQ==&amp;WINDOW=FIRST_POPUP&amp;HEIGHT=450&amp;WIDTH=450&amp;","START_MAXIMIZED=FALSE&amp;VAR:CALENDAR=US&amp;VAR:SYMBOL=LO&amp;VAR:INDEX=0"}</definedName>
    <definedName name="_1520__FDSAUDITLINK__" hidden="1">{"fdsup://directions/FAT Viewer?action=UPDATE&amp;creator=factset&amp;DYN_ARGS=TRUE&amp;DOC_NAME=FAT:FQL_AUDITING_CLIENT_TEMPLATE.FAT&amp;display_string=Audit&amp;VAR:KEY=FAXKTWBEFU&amp;VAR:QUERY=RkZfRElWX1lMRChBTk4sMi8yMS8wMiwyLzIxLzAyKQ==&amp;WINDOW=FIRST_POPUP&amp;HEIGHT=450&amp;WIDTH=450&amp;","START_MAXIMIZED=FALSE&amp;VAR:CALENDAR=US&amp;VAR:SYMBOL=LO&amp;VAR:INDEX=0"}</definedName>
    <definedName name="_1521">#REF!</definedName>
    <definedName name="_1521__FDSAUDITLINK__" localSheetId="0" hidden="1">{"fdsup://directions/FAT Viewer?action=UPDATE&amp;creator=factset&amp;DYN_ARGS=TRUE&amp;DOC_NAME=FAT:FQL_AUDITING_CLIENT_TEMPLATE.FAT&amp;display_string=Audit&amp;VAR:KEY=FANUXULOTS&amp;VAR:QUERY=RkZfRElWX1lMRChBTk4sMi8xNC8wMiwyLzE0LzAyKQ==&amp;WINDOW=FIRST_POPUP&amp;HEIGHT=450&amp;WIDTH=450&amp;","START_MAXIMIZED=FALSE&amp;VAR:CALENDAR=US&amp;VAR:SYMBOL=LO&amp;VAR:INDEX=0"}</definedName>
    <definedName name="_1521__FDSAUDITLINK__" hidden="1">{"fdsup://directions/FAT Viewer?action=UPDATE&amp;creator=factset&amp;DYN_ARGS=TRUE&amp;DOC_NAME=FAT:FQL_AUDITING_CLIENT_TEMPLATE.FAT&amp;display_string=Audit&amp;VAR:KEY=FANUXULOTS&amp;VAR:QUERY=RkZfRElWX1lMRChBTk4sMi8xNC8wMiwyLzE0LzAyKQ==&amp;WINDOW=FIRST_POPUP&amp;HEIGHT=450&amp;WIDTH=450&amp;","START_MAXIMIZED=FALSE&amp;VAR:CALENDAR=US&amp;VAR:SYMBOL=LO&amp;VAR:INDEX=0"}</definedName>
    <definedName name="_1522">#REF!</definedName>
    <definedName name="_1522__FDSAUDITLINK__" localSheetId="0" hidden="1">{"fdsup://directions/FAT Viewer?action=UPDATE&amp;creator=factset&amp;DYN_ARGS=TRUE&amp;DOC_NAME=FAT:FQL_AUDITING_CLIENT_TEMPLATE.FAT&amp;display_string=Audit&amp;VAR:KEY=ZEFSVKNWJY&amp;VAR:QUERY=RkZfRElWX1lMRChBTk4sMi8wNy8wMiwyLzA3LzAyKQ==&amp;WINDOW=FIRST_POPUP&amp;HEIGHT=450&amp;WIDTH=450&amp;","START_MAXIMIZED=FALSE&amp;VAR:CALENDAR=US&amp;VAR:SYMBOL=LO&amp;VAR:INDEX=0"}</definedName>
    <definedName name="_1522__FDSAUDITLINK__" hidden="1">{"fdsup://directions/FAT Viewer?action=UPDATE&amp;creator=factset&amp;DYN_ARGS=TRUE&amp;DOC_NAME=FAT:FQL_AUDITING_CLIENT_TEMPLATE.FAT&amp;display_string=Audit&amp;VAR:KEY=ZEFSVKNWJY&amp;VAR:QUERY=RkZfRElWX1lMRChBTk4sMi8wNy8wMiwyLzA3LzAyKQ==&amp;WINDOW=FIRST_POPUP&amp;HEIGHT=450&amp;WIDTH=450&amp;","START_MAXIMIZED=FALSE&amp;VAR:CALENDAR=US&amp;VAR:SYMBOL=LO&amp;VAR:INDEX=0"}</definedName>
    <definedName name="_1523">#REF!</definedName>
    <definedName name="_1523__FDSAUDITLINK__" localSheetId="0" hidden="1">{"fdsup://directions/FAT Viewer?action=UPDATE&amp;creator=factset&amp;DYN_ARGS=TRUE&amp;DOC_NAME=FAT:FQL_AUDITING_CLIENT_TEMPLATE.FAT&amp;display_string=Audit&amp;VAR:KEY=PGFEDYBEJY&amp;VAR:QUERY=RkZfRElWX1lMRChBTk4sMS8zMS8wMiwxLzMxLzAyKQ==&amp;WINDOW=FIRST_POPUP&amp;HEIGHT=450&amp;WIDTH=450&amp;","START_MAXIMIZED=FALSE&amp;VAR:CALENDAR=US&amp;VAR:SYMBOL=LO&amp;VAR:INDEX=0"}</definedName>
    <definedName name="_1523__FDSAUDITLINK__" hidden="1">{"fdsup://directions/FAT Viewer?action=UPDATE&amp;creator=factset&amp;DYN_ARGS=TRUE&amp;DOC_NAME=FAT:FQL_AUDITING_CLIENT_TEMPLATE.FAT&amp;display_string=Audit&amp;VAR:KEY=PGFEDYBEJY&amp;VAR:QUERY=RkZfRElWX1lMRChBTk4sMS8zMS8wMiwxLzMxLzAyKQ==&amp;WINDOW=FIRST_POPUP&amp;HEIGHT=450&amp;WIDTH=450&amp;","START_MAXIMIZED=FALSE&amp;VAR:CALENDAR=US&amp;VAR:SYMBOL=LO&amp;VAR:INDEX=0"}</definedName>
    <definedName name="_1524__FDSAUDITLINK__" localSheetId="0" hidden="1">{"fdsup://directions/FAT Viewer?action=UPDATE&amp;creator=factset&amp;DYN_ARGS=TRUE&amp;DOC_NAME=FAT:FQL_AUDITING_CLIENT_TEMPLATE.FAT&amp;display_string=Audit&amp;VAR:KEY=BIDCTARAVI&amp;VAR:QUERY=RkZfRElWX1lMRChBTk4sMS8yNC8wMiwxLzI0LzAyKQ==&amp;WINDOW=FIRST_POPUP&amp;HEIGHT=450&amp;WIDTH=450&amp;","START_MAXIMIZED=FALSE&amp;VAR:CALENDAR=US&amp;VAR:SYMBOL=LO&amp;VAR:INDEX=0"}</definedName>
    <definedName name="_1524__FDSAUDITLINK__" hidden="1">{"fdsup://directions/FAT Viewer?action=UPDATE&amp;creator=factset&amp;DYN_ARGS=TRUE&amp;DOC_NAME=FAT:FQL_AUDITING_CLIENT_TEMPLATE.FAT&amp;display_string=Audit&amp;VAR:KEY=BIDCTARAVI&amp;VAR:QUERY=RkZfRElWX1lMRChBTk4sMS8yNC8wMiwxLzI0LzAyKQ==&amp;WINDOW=FIRST_POPUP&amp;HEIGHT=450&amp;WIDTH=450&amp;","START_MAXIMIZED=FALSE&amp;VAR:CALENDAR=US&amp;VAR:SYMBOL=LO&amp;VAR:INDEX=0"}</definedName>
    <definedName name="_1525__FDSAUDITLINK__" localSheetId="0" hidden="1">{"fdsup://directions/FAT Viewer?action=UPDATE&amp;creator=factset&amp;DYN_ARGS=TRUE&amp;DOC_NAME=FAT:FQL_AUDITING_CLIENT_TEMPLATE.FAT&amp;display_string=Audit&amp;VAR:KEY=JEJAFGVWXQ&amp;VAR:QUERY=RkZfRElWX1lMRChBTk4sMS8xNy8wMiwxLzE3LzAyKQ==&amp;WINDOW=FIRST_POPUP&amp;HEIGHT=450&amp;WIDTH=450&amp;","START_MAXIMIZED=FALSE&amp;VAR:CALENDAR=US&amp;VAR:SYMBOL=LO&amp;VAR:INDEX=0"}</definedName>
    <definedName name="_1525__FDSAUDITLINK__" hidden="1">{"fdsup://directions/FAT Viewer?action=UPDATE&amp;creator=factset&amp;DYN_ARGS=TRUE&amp;DOC_NAME=FAT:FQL_AUDITING_CLIENT_TEMPLATE.FAT&amp;display_string=Audit&amp;VAR:KEY=JEJAFGVWXQ&amp;VAR:QUERY=RkZfRElWX1lMRChBTk4sMS8xNy8wMiwxLzE3LzAyKQ==&amp;WINDOW=FIRST_POPUP&amp;HEIGHT=450&amp;WIDTH=450&amp;","START_MAXIMIZED=FALSE&amp;VAR:CALENDAR=US&amp;VAR:SYMBOL=LO&amp;VAR:INDEX=0"}</definedName>
    <definedName name="_1526">#REF!</definedName>
    <definedName name="_1526__FDSAUDITLINK__" localSheetId="0" hidden="1">{"fdsup://directions/FAT Viewer?action=UPDATE&amp;creator=factset&amp;DYN_ARGS=TRUE&amp;DOC_NAME=FAT:FQL_AUDITING_CLIENT_TEMPLATE.FAT&amp;display_string=Audit&amp;VAR:KEY=XADSNCFALA&amp;VAR:QUERY=RkZfRElWX1lMRChBTk4sMS8xMC8wMiwxLzEwLzAyKQ==&amp;WINDOW=FIRST_POPUP&amp;HEIGHT=450&amp;WIDTH=450&amp;","START_MAXIMIZED=FALSE&amp;VAR:CALENDAR=US&amp;VAR:SYMBOL=LO&amp;VAR:INDEX=0"}</definedName>
    <definedName name="_1526__FDSAUDITLINK__" hidden="1">{"fdsup://directions/FAT Viewer?action=UPDATE&amp;creator=factset&amp;DYN_ARGS=TRUE&amp;DOC_NAME=FAT:FQL_AUDITING_CLIENT_TEMPLATE.FAT&amp;display_string=Audit&amp;VAR:KEY=XADSNCFALA&amp;VAR:QUERY=RkZfRElWX1lMRChBTk4sMS8xMC8wMiwxLzEwLzAyKQ==&amp;WINDOW=FIRST_POPUP&amp;HEIGHT=450&amp;WIDTH=450&amp;","START_MAXIMIZED=FALSE&amp;VAR:CALENDAR=US&amp;VAR:SYMBOL=LO&amp;VAR:INDEX=0"}</definedName>
    <definedName name="_1527__FDSAUDITLINK__" localSheetId="0" hidden="1">{"fdsup://directions/FAT Viewer?action=UPDATE&amp;creator=factset&amp;DYN_ARGS=TRUE&amp;DOC_NAME=FAT:FQL_AUDITING_CLIENT_TEMPLATE.FAT&amp;display_string=Audit&amp;VAR:KEY=RIJEVGRQRW&amp;VAR:QUERY=RkZfRElWX1lMRChBTk4sMS8wMy8wMiwxLzAzLzAyKQ==&amp;WINDOW=FIRST_POPUP&amp;HEIGHT=450&amp;WIDTH=450&amp;","START_MAXIMIZED=FALSE&amp;VAR:CALENDAR=US&amp;VAR:SYMBOL=LO&amp;VAR:INDEX=0"}</definedName>
    <definedName name="_1527__FDSAUDITLINK__" hidden="1">{"fdsup://directions/FAT Viewer?action=UPDATE&amp;creator=factset&amp;DYN_ARGS=TRUE&amp;DOC_NAME=FAT:FQL_AUDITING_CLIENT_TEMPLATE.FAT&amp;display_string=Audit&amp;VAR:KEY=RIJEVGRQRW&amp;VAR:QUERY=RkZfRElWX1lMRChBTk4sMS8wMy8wMiwxLzAzLzAyKQ==&amp;WINDOW=FIRST_POPUP&amp;HEIGHT=450&amp;WIDTH=450&amp;","START_MAXIMIZED=FALSE&amp;VAR:CALENDAR=US&amp;VAR:SYMBOL=LO&amp;VAR:INDEX=0"}</definedName>
    <definedName name="_1528__FDSAUDITLINK__" localSheetId="0" hidden="1">{"fdsup://directions/FAT Viewer?action=UPDATE&amp;creator=factset&amp;DYN_ARGS=TRUE&amp;DOC_NAME=FAT:FQL_AUDITING_CLIENT_TEMPLATE.FAT&amp;display_string=Audit&amp;VAR:KEY=LGNSRAFSPC&amp;VAR:QUERY=RkZfRElWX1lMRChBTk4sMTIvMjcvMDEsMTIvMjcvMDEp&amp;WINDOW=FIRST_POPUP&amp;HEIGHT=450&amp;WIDTH=450&amp;","START_MAXIMIZED=FALSE&amp;VAR:CALENDAR=US&amp;VAR:SYMBOL=LO&amp;VAR:INDEX=0"}</definedName>
    <definedName name="_1528__FDSAUDITLINK__" hidden="1">{"fdsup://directions/FAT Viewer?action=UPDATE&amp;creator=factset&amp;DYN_ARGS=TRUE&amp;DOC_NAME=FAT:FQL_AUDITING_CLIENT_TEMPLATE.FAT&amp;display_string=Audit&amp;VAR:KEY=LGNSRAFSPC&amp;VAR:QUERY=RkZfRElWX1lMRChBTk4sMTIvMjcvMDEsMTIvMjcvMDEp&amp;WINDOW=FIRST_POPUP&amp;HEIGHT=450&amp;WIDTH=450&amp;","START_MAXIMIZED=FALSE&amp;VAR:CALENDAR=US&amp;VAR:SYMBOL=LO&amp;VAR:INDEX=0"}</definedName>
    <definedName name="_1529__FDSAUDITLINK__" localSheetId="0" hidden="1">{"fdsup://directions/FAT Viewer?action=UPDATE&amp;creator=factset&amp;DYN_ARGS=TRUE&amp;DOC_NAME=FAT:FQL_AUDITING_CLIENT_TEMPLATE.FAT&amp;display_string=Audit&amp;VAR:KEY=JARKRARABA&amp;VAR:QUERY=RkZfRElWX1lMRChBTk4sMTIvMjAvMDEsMTIvMjAvMDEp&amp;WINDOW=FIRST_POPUP&amp;HEIGHT=450&amp;WIDTH=450&amp;","START_MAXIMIZED=FALSE&amp;VAR:CALENDAR=US&amp;VAR:SYMBOL=LO&amp;VAR:INDEX=0"}</definedName>
    <definedName name="_1529__FDSAUDITLINK__" hidden="1">{"fdsup://directions/FAT Viewer?action=UPDATE&amp;creator=factset&amp;DYN_ARGS=TRUE&amp;DOC_NAME=FAT:FQL_AUDITING_CLIENT_TEMPLATE.FAT&amp;display_string=Audit&amp;VAR:KEY=JARKRARABA&amp;VAR:QUERY=RkZfRElWX1lMRChBTk4sMTIvMjAvMDEsMTIvMjAvMDEp&amp;WINDOW=FIRST_POPUP&amp;HEIGHT=450&amp;WIDTH=450&amp;","START_MAXIMIZED=FALSE&amp;VAR:CALENDAR=US&amp;VAR:SYMBOL=LO&amp;VAR:INDEX=0"}</definedName>
    <definedName name="_153">#REF!</definedName>
    <definedName name="_153__FDSAUDITLINK__" localSheetId="0" hidden="1">{"fdsup://directions/FAT Viewer?action=UPDATE&amp;creator=factset&amp;DYN_ARGS=TRUE&amp;DOC_NAME=FAT:FQL_AUDITING_CLIENT_TEMPLATE.FAT&amp;display_string=Audit&amp;VAR:KEY=PQDELQROXY&amp;VAR:QUERY=RkZfRElWX1lMRChBTk4sNS8wMS8wOCw1LzAxLzA4KQ==&amp;WINDOW=FIRST_POPUP&amp;HEIGHT=450&amp;WIDTH=450&amp;","START_MAXIMIZED=FALSE&amp;VAR:CALENDAR=US&amp;VAR:SYMBOL=RAI&amp;VAR:INDEX=0"}</definedName>
    <definedName name="_153__FDSAUDITLINK__" hidden="1">{"fdsup://directions/FAT Viewer?action=UPDATE&amp;creator=factset&amp;DYN_ARGS=TRUE&amp;DOC_NAME=FAT:FQL_AUDITING_CLIENT_TEMPLATE.FAT&amp;display_string=Audit&amp;VAR:KEY=PQDELQROXY&amp;VAR:QUERY=RkZfRElWX1lMRChBTk4sNS8wMS8wOCw1LzAxLzA4KQ==&amp;WINDOW=FIRST_POPUP&amp;HEIGHT=450&amp;WIDTH=450&amp;","START_MAXIMIZED=FALSE&amp;VAR:CALENDAR=US&amp;VAR:SYMBOL=RAI&amp;VAR:INDEX=0"}</definedName>
    <definedName name="_1530__FDSAUDITLINK__" localSheetId="0" hidden="1">{"fdsup://directions/FAT Viewer?action=UPDATE&amp;creator=factset&amp;DYN_ARGS=TRUE&amp;DOC_NAME=FAT:FQL_AUDITING_CLIENT_TEMPLATE.FAT&amp;display_string=Audit&amp;VAR:KEY=ZEBWPUFSLS&amp;VAR:QUERY=RkZfRElWX1lMRChBTk4sMTIvMTMvMDEsMTIvMTMvMDEp&amp;WINDOW=FIRST_POPUP&amp;HEIGHT=450&amp;WIDTH=450&amp;","START_MAXIMIZED=FALSE&amp;VAR:CALENDAR=US&amp;VAR:SYMBOL=LO&amp;VAR:INDEX=0"}</definedName>
    <definedName name="_1530__FDSAUDITLINK__" hidden="1">{"fdsup://directions/FAT Viewer?action=UPDATE&amp;creator=factset&amp;DYN_ARGS=TRUE&amp;DOC_NAME=FAT:FQL_AUDITING_CLIENT_TEMPLATE.FAT&amp;display_string=Audit&amp;VAR:KEY=ZEBWPUFSLS&amp;VAR:QUERY=RkZfRElWX1lMRChBTk4sMTIvMTMvMDEsMTIvMTMvMDEp&amp;WINDOW=FIRST_POPUP&amp;HEIGHT=450&amp;WIDTH=450&amp;","START_MAXIMIZED=FALSE&amp;VAR:CALENDAR=US&amp;VAR:SYMBOL=LO&amp;VAR:INDEX=0"}</definedName>
    <definedName name="_1531">#REF!</definedName>
    <definedName name="_1531__FDSAUDITLINK__" localSheetId="0" hidden="1">{"fdsup://directions/FAT Viewer?action=UPDATE&amp;creator=factset&amp;DYN_ARGS=TRUE&amp;DOC_NAME=FAT:FQL_AUDITING_CLIENT_TEMPLATE.FAT&amp;display_string=Audit&amp;VAR:KEY=FCLMJQNKTI&amp;VAR:QUERY=RkZfRElWX1lMRChBTk4sMTIvMDYvMDEsMTIvMDYvMDEp&amp;WINDOW=FIRST_POPUP&amp;HEIGHT=450&amp;WIDTH=450&amp;","START_MAXIMIZED=FALSE&amp;VAR:CALENDAR=US&amp;VAR:SYMBOL=LO&amp;VAR:INDEX=0"}</definedName>
    <definedName name="_1531__FDSAUDITLINK__" hidden="1">{"fdsup://directions/FAT Viewer?action=UPDATE&amp;creator=factset&amp;DYN_ARGS=TRUE&amp;DOC_NAME=FAT:FQL_AUDITING_CLIENT_TEMPLATE.FAT&amp;display_string=Audit&amp;VAR:KEY=FCLMJQNKTI&amp;VAR:QUERY=RkZfRElWX1lMRChBTk4sMTIvMDYvMDEsMTIvMDYvMDEp&amp;WINDOW=FIRST_POPUP&amp;HEIGHT=450&amp;WIDTH=450&amp;","START_MAXIMIZED=FALSE&amp;VAR:CALENDAR=US&amp;VAR:SYMBOL=LO&amp;VAR:INDEX=0"}</definedName>
    <definedName name="_1532__FDSAUDITLINK__" localSheetId="0" hidden="1">{"fdsup://directions/FAT Viewer?action=UPDATE&amp;creator=factset&amp;DYN_ARGS=TRUE&amp;DOC_NAME=FAT:FQL_AUDITING_CLIENT_TEMPLATE.FAT&amp;display_string=Audit&amp;VAR:KEY=FANAFKPARG&amp;VAR:QUERY=RkZfRElWX1lMRChBTk4sMTEvMjkvMDEsMTEvMjkvMDEp&amp;WINDOW=FIRST_POPUP&amp;HEIGHT=450&amp;WIDTH=450&amp;","START_MAXIMIZED=FALSE&amp;VAR:CALENDAR=US&amp;VAR:SYMBOL=LO&amp;VAR:INDEX=0"}</definedName>
    <definedName name="_1532__FDSAUDITLINK__" hidden="1">{"fdsup://directions/FAT Viewer?action=UPDATE&amp;creator=factset&amp;DYN_ARGS=TRUE&amp;DOC_NAME=FAT:FQL_AUDITING_CLIENT_TEMPLATE.FAT&amp;display_string=Audit&amp;VAR:KEY=FANAFKPARG&amp;VAR:QUERY=RkZfRElWX1lMRChBTk4sMTEvMjkvMDEsMTEvMjkvMDEp&amp;WINDOW=FIRST_POPUP&amp;HEIGHT=450&amp;WIDTH=450&amp;","START_MAXIMIZED=FALSE&amp;VAR:CALENDAR=US&amp;VAR:SYMBOL=LO&amp;VAR:INDEX=0"}</definedName>
    <definedName name="_1533__FDSAUDITLINK__" localSheetId="0" hidden="1">{"fdsup://directions/FAT Viewer?action=UPDATE&amp;creator=factset&amp;DYN_ARGS=TRUE&amp;DOC_NAME=FAT:FQL_AUDITING_CLIENT_TEMPLATE.FAT&amp;display_string=Audit&amp;VAR:KEY=HWHYJEPYRE&amp;VAR:QUERY=RkZfRElWX1lMRChBTk4sMTEvMjEvMDEsMTEvMjEvMDEp&amp;WINDOW=FIRST_POPUP&amp;HEIGHT=450&amp;WIDTH=450&amp;","START_MAXIMIZED=FALSE&amp;VAR:CALENDAR=US&amp;VAR:SYMBOL=LO&amp;VAR:INDEX=0"}</definedName>
    <definedName name="_1533__FDSAUDITLINK__" hidden="1">{"fdsup://directions/FAT Viewer?action=UPDATE&amp;creator=factset&amp;DYN_ARGS=TRUE&amp;DOC_NAME=FAT:FQL_AUDITING_CLIENT_TEMPLATE.FAT&amp;display_string=Audit&amp;VAR:KEY=HWHYJEPYRE&amp;VAR:QUERY=RkZfRElWX1lMRChBTk4sMTEvMjEvMDEsMTEvMjEvMDEp&amp;WINDOW=FIRST_POPUP&amp;HEIGHT=450&amp;WIDTH=450&amp;","START_MAXIMIZED=FALSE&amp;VAR:CALENDAR=US&amp;VAR:SYMBOL=LO&amp;VAR:INDEX=0"}</definedName>
    <definedName name="_1534__FDSAUDITLINK__" localSheetId="0" hidden="1">{"fdsup://directions/FAT Viewer?action=UPDATE&amp;creator=factset&amp;DYN_ARGS=TRUE&amp;DOC_NAME=FAT:FQL_AUDITING_CLIENT_TEMPLATE.FAT&amp;display_string=Audit&amp;VAR:KEY=NGFWLIJQFW&amp;VAR:QUERY=RkZfRElWX1lMRChBTk4sMTEvMTUvMDEsMTEvMTUvMDEp&amp;WINDOW=FIRST_POPUP&amp;HEIGHT=450&amp;WIDTH=450&amp;","START_MAXIMIZED=FALSE&amp;VAR:CALENDAR=US&amp;VAR:SYMBOL=LO&amp;VAR:INDEX=0"}</definedName>
    <definedName name="_1534__FDSAUDITLINK__" hidden="1">{"fdsup://directions/FAT Viewer?action=UPDATE&amp;creator=factset&amp;DYN_ARGS=TRUE&amp;DOC_NAME=FAT:FQL_AUDITING_CLIENT_TEMPLATE.FAT&amp;display_string=Audit&amp;VAR:KEY=NGFWLIJQFW&amp;VAR:QUERY=RkZfRElWX1lMRChBTk4sMTEvMTUvMDEsMTEvMTUvMDEp&amp;WINDOW=FIRST_POPUP&amp;HEIGHT=450&amp;WIDTH=450&amp;","START_MAXIMIZED=FALSE&amp;VAR:CALENDAR=US&amp;VAR:SYMBOL=LO&amp;VAR:INDEX=0"}</definedName>
    <definedName name="_1535__FDSAUDITLINK__" localSheetId="0" hidden="1">{"fdsup://directions/FAT Viewer?action=UPDATE&amp;creator=factset&amp;DYN_ARGS=TRUE&amp;DOC_NAME=FAT:FQL_AUDITING_CLIENT_TEMPLATE.FAT&amp;display_string=Audit&amp;VAR:KEY=BMRSVEBOLG&amp;VAR:QUERY=RkZfRElWX1lMRChBTk4sMTEvMDgvMDEsMTEvMDgvMDEp&amp;WINDOW=FIRST_POPUP&amp;HEIGHT=450&amp;WIDTH=450&amp;","START_MAXIMIZED=FALSE&amp;VAR:CALENDAR=US&amp;VAR:SYMBOL=LO&amp;VAR:INDEX=0"}</definedName>
    <definedName name="_1535__FDSAUDITLINK__" hidden="1">{"fdsup://directions/FAT Viewer?action=UPDATE&amp;creator=factset&amp;DYN_ARGS=TRUE&amp;DOC_NAME=FAT:FQL_AUDITING_CLIENT_TEMPLATE.FAT&amp;display_string=Audit&amp;VAR:KEY=BMRSVEBOLG&amp;VAR:QUERY=RkZfRElWX1lMRChBTk4sMTEvMDgvMDEsMTEvMDgvMDEp&amp;WINDOW=FIRST_POPUP&amp;HEIGHT=450&amp;WIDTH=450&amp;","START_MAXIMIZED=FALSE&amp;VAR:CALENDAR=US&amp;VAR:SYMBOL=LO&amp;VAR:INDEX=0"}</definedName>
    <definedName name="_1536">#REF!</definedName>
    <definedName name="_1536__FDSAUDITLINK__" localSheetId="0" hidden="1">{"fdsup://directions/FAT Viewer?action=UPDATE&amp;creator=factset&amp;DYN_ARGS=TRUE&amp;DOC_NAME=FAT:FQL_AUDITING_CLIENT_TEMPLATE.FAT&amp;display_string=Audit&amp;VAR:KEY=DYXOFMPWJM&amp;VAR:QUERY=RkZfRElWX1lMRChBTk4sMTEvMDEvMDEsMTEvMDEvMDEp&amp;WINDOW=FIRST_POPUP&amp;HEIGHT=450&amp;WIDTH=450&amp;","START_MAXIMIZED=FALSE&amp;VAR:CALENDAR=US&amp;VAR:SYMBOL=LO&amp;VAR:INDEX=0"}</definedName>
    <definedName name="_1536__FDSAUDITLINK__" hidden="1">{"fdsup://directions/FAT Viewer?action=UPDATE&amp;creator=factset&amp;DYN_ARGS=TRUE&amp;DOC_NAME=FAT:FQL_AUDITING_CLIENT_TEMPLATE.FAT&amp;display_string=Audit&amp;VAR:KEY=DYXOFMPWJM&amp;VAR:QUERY=RkZfRElWX1lMRChBTk4sMTEvMDEvMDEsMTEvMDEvMDEp&amp;WINDOW=FIRST_POPUP&amp;HEIGHT=450&amp;WIDTH=450&amp;","START_MAXIMIZED=FALSE&amp;VAR:CALENDAR=US&amp;VAR:SYMBOL=LO&amp;VAR:INDEX=0"}</definedName>
    <definedName name="_1537__FDSAUDITLINK__" localSheetId="0" hidden="1">{"fdsup://directions/FAT Viewer?action=UPDATE&amp;creator=factset&amp;DYN_ARGS=TRUE&amp;DOC_NAME=FAT:FQL_AUDITING_CLIENT_TEMPLATE.FAT&amp;display_string=Audit&amp;VAR:KEY=TYDALUNCXM&amp;VAR:QUERY=RkZfRElWX1lMRChBTk4sMTAvMjUvMDEsMTAvMjUvMDEp&amp;WINDOW=FIRST_POPUP&amp;HEIGHT=450&amp;WIDTH=450&amp;","START_MAXIMIZED=FALSE&amp;VAR:CALENDAR=US&amp;VAR:SYMBOL=LO&amp;VAR:INDEX=0"}</definedName>
    <definedName name="_1537__FDSAUDITLINK__" hidden="1">{"fdsup://directions/FAT Viewer?action=UPDATE&amp;creator=factset&amp;DYN_ARGS=TRUE&amp;DOC_NAME=FAT:FQL_AUDITING_CLIENT_TEMPLATE.FAT&amp;display_string=Audit&amp;VAR:KEY=TYDALUNCXM&amp;VAR:QUERY=RkZfRElWX1lMRChBTk4sMTAvMjUvMDEsMTAvMjUvMDEp&amp;WINDOW=FIRST_POPUP&amp;HEIGHT=450&amp;WIDTH=450&amp;","START_MAXIMIZED=FALSE&amp;VAR:CALENDAR=US&amp;VAR:SYMBOL=LO&amp;VAR:INDEX=0"}</definedName>
    <definedName name="_1538__FDSAUDITLINK__" localSheetId="0" hidden="1">{"fdsup://directions/FAT Viewer?action=UPDATE&amp;creator=factset&amp;DYN_ARGS=TRUE&amp;DOC_NAME=FAT:FQL_AUDITING_CLIENT_TEMPLATE.FAT&amp;display_string=Audit&amp;VAR:KEY=FUJURWFWBI&amp;VAR:QUERY=RkZfRElWX1lMRChBTk4sMTAvMTgvMDEsMTAvMTgvMDEp&amp;WINDOW=FIRST_POPUP&amp;HEIGHT=450&amp;WIDTH=450&amp;","START_MAXIMIZED=FALSE&amp;VAR:CALENDAR=US&amp;VAR:SYMBOL=LO&amp;VAR:INDEX=0"}</definedName>
    <definedName name="_1538__FDSAUDITLINK__" hidden="1">{"fdsup://directions/FAT Viewer?action=UPDATE&amp;creator=factset&amp;DYN_ARGS=TRUE&amp;DOC_NAME=FAT:FQL_AUDITING_CLIENT_TEMPLATE.FAT&amp;display_string=Audit&amp;VAR:KEY=FUJURWFWBI&amp;VAR:QUERY=RkZfRElWX1lMRChBTk4sMTAvMTgvMDEsMTAvMTgvMDEp&amp;WINDOW=FIRST_POPUP&amp;HEIGHT=450&amp;WIDTH=450&amp;","START_MAXIMIZED=FALSE&amp;VAR:CALENDAR=US&amp;VAR:SYMBOL=LO&amp;VAR:INDEX=0"}</definedName>
    <definedName name="_1539__FDSAUDITLINK__" localSheetId="0" hidden="1">{"fdsup://directions/FAT Viewer?action=UPDATE&amp;creator=factset&amp;DYN_ARGS=TRUE&amp;DOC_NAME=FAT:FQL_AUDITING_CLIENT_TEMPLATE.FAT&amp;display_string=Audit&amp;VAR:KEY=LQNKTIZCHW&amp;VAR:QUERY=RkZfRElWX1lMRChBTk4sMTAvMTEvMDEsMTAvMTEvMDEp&amp;WINDOW=FIRST_POPUP&amp;HEIGHT=450&amp;WIDTH=450&amp;","START_MAXIMIZED=FALSE&amp;VAR:CALENDAR=US&amp;VAR:SYMBOL=LO&amp;VAR:INDEX=0"}</definedName>
    <definedName name="_1539__FDSAUDITLINK__" hidden="1">{"fdsup://directions/FAT Viewer?action=UPDATE&amp;creator=factset&amp;DYN_ARGS=TRUE&amp;DOC_NAME=FAT:FQL_AUDITING_CLIENT_TEMPLATE.FAT&amp;display_string=Audit&amp;VAR:KEY=LQNKTIZCHW&amp;VAR:QUERY=RkZfRElWX1lMRChBTk4sMTAvMTEvMDEsMTAvMTEvMDEp&amp;WINDOW=FIRST_POPUP&amp;HEIGHT=450&amp;WIDTH=450&amp;","START_MAXIMIZED=FALSE&amp;VAR:CALENDAR=US&amp;VAR:SYMBOL=LO&amp;VAR:INDEX=0"}</definedName>
    <definedName name="_154__FDSAUDITLINK__" localSheetId="0" hidden="1">{"fdsup://directions/FAT Viewer?action=UPDATE&amp;creator=factset&amp;DYN_ARGS=TRUE&amp;DOC_NAME=FAT:FQL_AUDITING_CLIENT_TEMPLATE.FAT&amp;display_string=Audit&amp;VAR:KEY=PIXCVKREDK&amp;VAR:QUERY=RkZfRElWX1lMRChBTk4sNC8yNC8wOCw0LzI0LzA4KQ==&amp;WINDOW=FIRST_POPUP&amp;HEIGHT=450&amp;WIDTH=450&amp;","START_MAXIMIZED=FALSE&amp;VAR:CALENDAR=US&amp;VAR:SYMBOL=RAI&amp;VAR:INDEX=0"}</definedName>
    <definedName name="_154__FDSAUDITLINK__" hidden="1">{"fdsup://directions/FAT Viewer?action=UPDATE&amp;creator=factset&amp;DYN_ARGS=TRUE&amp;DOC_NAME=FAT:FQL_AUDITING_CLIENT_TEMPLATE.FAT&amp;display_string=Audit&amp;VAR:KEY=PIXCVKREDK&amp;VAR:QUERY=RkZfRElWX1lMRChBTk4sNC8yNC8wOCw0LzI0LzA4KQ==&amp;WINDOW=FIRST_POPUP&amp;HEIGHT=450&amp;WIDTH=450&amp;","START_MAXIMIZED=FALSE&amp;VAR:CALENDAR=US&amp;VAR:SYMBOL=RAI&amp;VAR:INDEX=0"}</definedName>
    <definedName name="_1540__FDSAUDITLINK__" localSheetId="0" hidden="1">{"fdsup://directions/FAT Viewer?action=UPDATE&amp;creator=factset&amp;DYN_ARGS=TRUE&amp;DOC_NAME=FAT:FQL_AUDITING_CLIENT_TEMPLATE.FAT&amp;display_string=Audit&amp;VAR:KEY=JYDAHMRYNO&amp;VAR:QUERY=RkZfRElWX1lMRChBTk4sMTAvMDQvMDEsMTAvMDQvMDEp&amp;WINDOW=FIRST_POPUP&amp;HEIGHT=450&amp;WIDTH=450&amp;","START_MAXIMIZED=FALSE&amp;VAR:CALENDAR=US&amp;VAR:SYMBOL=LO&amp;VAR:INDEX=0"}</definedName>
    <definedName name="_1540__FDSAUDITLINK__" hidden="1">{"fdsup://directions/FAT Viewer?action=UPDATE&amp;creator=factset&amp;DYN_ARGS=TRUE&amp;DOC_NAME=FAT:FQL_AUDITING_CLIENT_TEMPLATE.FAT&amp;display_string=Audit&amp;VAR:KEY=JYDAHMRYNO&amp;VAR:QUERY=RkZfRElWX1lMRChBTk4sMTAvMDQvMDEsMTAvMDQvMDEp&amp;WINDOW=FIRST_POPUP&amp;HEIGHT=450&amp;WIDTH=450&amp;","START_MAXIMIZED=FALSE&amp;VAR:CALENDAR=US&amp;VAR:SYMBOL=LO&amp;VAR:INDEX=0"}</definedName>
    <definedName name="_1541__FDSAUDITLINK__" localSheetId="0" hidden="1">{"fdsup://directions/FAT Viewer?action=UPDATE&amp;creator=factset&amp;DYN_ARGS=TRUE&amp;DOC_NAME=FAT:FQL_AUDITING_CLIENT_TEMPLATE.FAT&amp;display_string=Audit&amp;VAR:KEY=NYLCFSVCZK&amp;VAR:QUERY=RkZfRElWX1lMRChBTk4sOS8yNy8wMSw5LzI3LzAxKQ==&amp;WINDOW=FIRST_POPUP&amp;HEIGHT=450&amp;WIDTH=450&amp;","START_MAXIMIZED=FALSE&amp;VAR:CALENDAR=US&amp;VAR:SYMBOL=LO&amp;VAR:INDEX=0"}</definedName>
    <definedName name="_1541__FDSAUDITLINK__" hidden="1">{"fdsup://directions/FAT Viewer?action=UPDATE&amp;creator=factset&amp;DYN_ARGS=TRUE&amp;DOC_NAME=FAT:FQL_AUDITING_CLIENT_TEMPLATE.FAT&amp;display_string=Audit&amp;VAR:KEY=NYLCFSVCZK&amp;VAR:QUERY=RkZfRElWX1lMRChBTk4sOS8yNy8wMSw5LzI3LzAxKQ==&amp;WINDOW=FIRST_POPUP&amp;HEIGHT=450&amp;WIDTH=450&amp;","START_MAXIMIZED=FALSE&amp;VAR:CALENDAR=US&amp;VAR:SYMBOL=LO&amp;VAR:INDEX=0"}</definedName>
    <definedName name="_1542__FDSAUDITLINK__" localSheetId="0" hidden="1">{"fdsup://directions/FAT Viewer?action=UPDATE&amp;creator=factset&amp;DYN_ARGS=TRUE&amp;DOC_NAME=FAT:FQL_AUDITING_CLIENT_TEMPLATE.FAT&amp;display_string=Audit&amp;VAR:KEY=TCXWRWXORC&amp;VAR:QUERY=RkZfRElWX1lMRChBTk4sOS8yMC8wMSw5LzIwLzAxKQ==&amp;WINDOW=FIRST_POPUP&amp;HEIGHT=450&amp;WIDTH=450&amp;","START_MAXIMIZED=FALSE&amp;VAR:CALENDAR=US&amp;VAR:SYMBOL=LO&amp;VAR:INDEX=0"}</definedName>
    <definedName name="_1542__FDSAUDITLINK__" hidden="1">{"fdsup://directions/FAT Viewer?action=UPDATE&amp;creator=factset&amp;DYN_ARGS=TRUE&amp;DOC_NAME=FAT:FQL_AUDITING_CLIENT_TEMPLATE.FAT&amp;display_string=Audit&amp;VAR:KEY=TCXWRWXORC&amp;VAR:QUERY=RkZfRElWX1lMRChBTk4sOS8yMC8wMSw5LzIwLzAxKQ==&amp;WINDOW=FIRST_POPUP&amp;HEIGHT=450&amp;WIDTH=450&amp;","START_MAXIMIZED=FALSE&amp;VAR:CALENDAR=US&amp;VAR:SYMBOL=LO&amp;VAR:INDEX=0"}</definedName>
    <definedName name="_1543__FDSAUDITLINK__" localSheetId="0" hidden="1">{"fdsup://directions/FAT Viewer?action=UPDATE&amp;creator=factset&amp;DYN_ARGS=TRUE&amp;DOC_NAME=FAT:FQL_AUDITING_CLIENT_TEMPLATE.FAT&amp;display_string=Audit&amp;VAR:KEY=JUJAZAHYTG&amp;VAR:QUERY=RkZfRElWX1lMRChBTk4sOS8xMC8wMSw5LzEwLzAxKQ==&amp;WINDOW=FIRST_POPUP&amp;HEIGHT=450&amp;WIDTH=450&amp;","START_MAXIMIZED=FALSE&amp;VAR:CALENDAR=US&amp;VAR:SYMBOL=LO&amp;VAR:INDEX=0"}</definedName>
    <definedName name="_1543__FDSAUDITLINK__" hidden="1">{"fdsup://directions/FAT Viewer?action=UPDATE&amp;creator=factset&amp;DYN_ARGS=TRUE&amp;DOC_NAME=FAT:FQL_AUDITING_CLIENT_TEMPLATE.FAT&amp;display_string=Audit&amp;VAR:KEY=JUJAZAHYTG&amp;VAR:QUERY=RkZfRElWX1lMRChBTk4sOS8xMC8wMSw5LzEwLzAxKQ==&amp;WINDOW=FIRST_POPUP&amp;HEIGHT=450&amp;WIDTH=450&amp;","START_MAXIMIZED=FALSE&amp;VAR:CALENDAR=US&amp;VAR:SYMBOL=LO&amp;VAR:INDEX=0"}</definedName>
    <definedName name="_1544">#REF!</definedName>
    <definedName name="_1544__FDSAUDITLINK__" localSheetId="0" hidden="1">{"fdsup://directions/FAT Viewer?action=UPDATE&amp;creator=factset&amp;DYN_ARGS=TRUE&amp;DOC_NAME=FAT:FQL_AUDITING_CLIENT_TEMPLATE.FAT&amp;display_string=Audit&amp;VAR:KEY=VIBCNUFYVK&amp;VAR:QUERY=RkZfRElWX1lMRChBTk4sOS8wNi8wMSw5LzA2LzAxKQ==&amp;WINDOW=FIRST_POPUP&amp;HEIGHT=450&amp;WIDTH=450&amp;","START_MAXIMIZED=FALSE&amp;VAR:CALENDAR=US&amp;VAR:SYMBOL=LO&amp;VAR:INDEX=0"}</definedName>
    <definedName name="_1544__FDSAUDITLINK__" hidden="1">{"fdsup://directions/FAT Viewer?action=UPDATE&amp;creator=factset&amp;DYN_ARGS=TRUE&amp;DOC_NAME=FAT:FQL_AUDITING_CLIENT_TEMPLATE.FAT&amp;display_string=Audit&amp;VAR:KEY=VIBCNUFYVK&amp;VAR:QUERY=RkZfRElWX1lMRChBTk4sOS8wNi8wMSw5LzA2LzAxKQ==&amp;WINDOW=FIRST_POPUP&amp;HEIGHT=450&amp;WIDTH=450&amp;","START_MAXIMIZED=FALSE&amp;VAR:CALENDAR=US&amp;VAR:SYMBOL=LO&amp;VAR:INDEX=0"}</definedName>
    <definedName name="_1545__FDSAUDITLINK__" localSheetId="0" hidden="1">{"fdsup://directions/FAT Viewer?action=UPDATE&amp;creator=factset&amp;DYN_ARGS=TRUE&amp;DOC_NAME=FAT:FQL_AUDITING_CLIENT_TEMPLATE.FAT&amp;display_string=Audit&amp;VAR:KEY=LMZGLWZSLG&amp;VAR:QUERY=RkZfRElWX1lMRChBTk4sOC8zMC8wMSw4LzMwLzAxKQ==&amp;WINDOW=FIRST_POPUP&amp;HEIGHT=450&amp;WIDTH=450&amp;","START_MAXIMIZED=FALSE&amp;VAR:CALENDAR=US&amp;VAR:SYMBOL=LO&amp;VAR:INDEX=0"}</definedName>
    <definedName name="_1545__FDSAUDITLINK__" hidden="1">{"fdsup://directions/FAT Viewer?action=UPDATE&amp;creator=factset&amp;DYN_ARGS=TRUE&amp;DOC_NAME=FAT:FQL_AUDITING_CLIENT_TEMPLATE.FAT&amp;display_string=Audit&amp;VAR:KEY=LMZGLWZSLG&amp;VAR:QUERY=RkZfRElWX1lMRChBTk4sOC8zMC8wMSw4LzMwLzAxKQ==&amp;WINDOW=FIRST_POPUP&amp;HEIGHT=450&amp;WIDTH=450&amp;","START_MAXIMIZED=FALSE&amp;VAR:CALENDAR=US&amp;VAR:SYMBOL=LO&amp;VAR:INDEX=0"}</definedName>
    <definedName name="_1546__FDSAUDITLINK__" localSheetId="0" hidden="1">{"fdsup://directions/FAT Viewer?action=UPDATE&amp;creator=factset&amp;DYN_ARGS=TRUE&amp;DOC_NAME=FAT:FQL_AUDITING_CLIENT_TEMPLATE.FAT&amp;display_string=Audit&amp;VAR:KEY=HYZOLSVUJQ&amp;VAR:QUERY=RkZfRElWX1lMRChBTk4sOC8yMy8wMSw4LzIzLzAxKQ==&amp;WINDOW=FIRST_POPUP&amp;HEIGHT=450&amp;WIDTH=450&amp;","START_MAXIMIZED=FALSE&amp;VAR:CALENDAR=US&amp;VAR:SYMBOL=LO&amp;VAR:INDEX=0"}</definedName>
    <definedName name="_1546__FDSAUDITLINK__" hidden="1">{"fdsup://directions/FAT Viewer?action=UPDATE&amp;creator=factset&amp;DYN_ARGS=TRUE&amp;DOC_NAME=FAT:FQL_AUDITING_CLIENT_TEMPLATE.FAT&amp;display_string=Audit&amp;VAR:KEY=HYZOLSVUJQ&amp;VAR:QUERY=RkZfRElWX1lMRChBTk4sOC8yMy8wMSw4LzIzLzAxKQ==&amp;WINDOW=FIRST_POPUP&amp;HEIGHT=450&amp;WIDTH=450&amp;","START_MAXIMIZED=FALSE&amp;VAR:CALENDAR=US&amp;VAR:SYMBOL=LO&amp;VAR:INDEX=0"}</definedName>
    <definedName name="_1547__FDSAUDITLINK__" localSheetId="0" hidden="1">{"fdsup://directions/FAT Viewer?action=UPDATE&amp;creator=factset&amp;DYN_ARGS=TRUE&amp;DOC_NAME=FAT:FQL_AUDITING_CLIENT_TEMPLATE.FAT&amp;display_string=Audit&amp;VAR:KEY=NKLKFAFCFC&amp;VAR:QUERY=RkZfRElWX1lMRChBTk4sOC8xNi8wMSw4LzE2LzAxKQ==&amp;WINDOW=FIRST_POPUP&amp;HEIGHT=450&amp;WIDTH=450&amp;","START_MAXIMIZED=FALSE&amp;VAR:CALENDAR=US&amp;VAR:SYMBOL=LO&amp;VAR:INDEX=0"}</definedName>
    <definedName name="_1547__FDSAUDITLINK__" hidden="1">{"fdsup://directions/FAT Viewer?action=UPDATE&amp;creator=factset&amp;DYN_ARGS=TRUE&amp;DOC_NAME=FAT:FQL_AUDITING_CLIENT_TEMPLATE.FAT&amp;display_string=Audit&amp;VAR:KEY=NKLKFAFCFC&amp;VAR:QUERY=RkZfRElWX1lMRChBTk4sOC8xNi8wMSw4LzE2LzAxKQ==&amp;WINDOW=FIRST_POPUP&amp;HEIGHT=450&amp;WIDTH=450&amp;","START_MAXIMIZED=FALSE&amp;VAR:CALENDAR=US&amp;VAR:SYMBOL=LO&amp;VAR:INDEX=0"}</definedName>
    <definedName name="_1548">#REF!</definedName>
    <definedName name="_1548__FDSAUDITLINK__" localSheetId="0" hidden="1">{"fdsup://directions/FAT Viewer?action=UPDATE&amp;creator=factset&amp;DYN_ARGS=TRUE&amp;DOC_NAME=FAT:FQL_AUDITING_CLIENT_TEMPLATE.FAT&amp;display_string=Audit&amp;VAR:KEY=TKVERKLGVG&amp;VAR:QUERY=RkZfRElWX1lMRChBTk4sOC8wOS8wMSw4LzA5LzAxKQ==&amp;WINDOW=FIRST_POPUP&amp;HEIGHT=450&amp;WIDTH=450&amp;","START_MAXIMIZED=FALSE&amp;VAR:CALENDAR=US&amp;VAR:SYMBOL=LO&amp;VAR:INDEX=0"}</definedName>
    <definedName name="_1548__FDSAUDITLINK__" hidden="1">{"fdsup://directions/FAT Viewer?action=UPDATE&amp;creator=factset&amp;DYN_ARGS=TRUE&amp;DOC_NAME=FAT:FQL_AUDITING_CLIENT_TEMPLATE.FAT&amp;display_string=Audit&amp;VAR:KEY=TKVERKLGVG&amp;VAR:QUERY=RkZfRElWX1lMRChBTk4sOC8wOS8wMSw4LzA5LzAxKQ==&amp;WINDOW=FIRST_POPUP&amp;HEIGHT=450&amp;WIDTH=450&amp;","START_MAXIMIZED=FALSE&amp;VAR:CALENDAR=US&amp;VAR:SYMBOL=LO&amp;VAR:INDEX=0"}</definedName>
    <definedName name="_1549">#REF!</definedName>
    <definedName name="_1549__FDSAUDITLINK__" localSheetId="0" hidden="1">{"fdsup://directions/FAT Viewer?action=UPDATE&amp;creator=factset&amp;DYN_ARGS=TRUE&amp;DOC_NAME=FAT:FQL_AUDITING_CLIENT_TEMPLATE.FAT&amp;display_string=Audit&amp;VAR:KEY=HEXYBGHYPU&amp;VAR:QUERY=RkZfRElWX1lMRChBTk4sOC8wMi8wMSw4LzAyLzAxKQ==&amp;WINDOW=FIRST_POPUP&amp;HEIGHT=450&amp;WIDTH=450&amp;","START_MAXIMIZED=FALSE&amp;VAR:CALENDAR=US&amp;VAR:SYMBOL=LO&amp;VAR:INDEX=0"}</definedName>
    <definedName name="_1549__FDSAUDITLINK__" hidden="1">{"fdsup://directions/FAT Viewer?action=UPDATE&amp;creator=factset&amp;DYN_ARGS=TRUE&amp;DOC_NAME=FAT:FQL_AUDITING_CLIENT_TEMPLATE.FAT&amp;display_string=Audit&amp;VAR:KEY=HEXYBGHYPU&amp;VAR:QUERY=RkZfRElWX1lMRChBTk4sOC8wMi8wMSw4LzAyLzAxKQ==&amp;WINDOW=FIRST_POPUP&amp;HEIGHT=450&amp;WIDTH=450&amp;","START_MAXIMIZED=FALSE&amp;VAR:CALENDAR=US&amp;VAR:SYMBOL=LO&amp;VAR:INDEX=0"}</definedName>
    <definedName name="_155__FDSAUDITLINK__" localSheetId="0" hidden="1">{"fdsup://directions/FAT Viewer?action=UPDATE&amp;creator=factset&amp;DYN_ARGS=TRUE&amp;DOC_NAME=FAT:FQL_AUDITING_CLIENT_TEMPLATE.FAT&amp;display_string=Audit&amp;VAR:KEY=NCHQZCVIFA&amp;VAR:QUERY=RkZfRElWX1lMRChBTk4sNC8xNy8wOCw0LzE3LzA4KQ==&amp;WINDOW=FIRST_POPUP&amp;HEIGHT=450&amp;WIDTH=450&amp;","START_MAXIMIZED=FALSE&amp;VAR:CALENDAR=US&amp;VAR:SYMBOL=RAI&amp;VAR:INDEX=0"}</definedName>
    <definedName name="_155__FDSAUDITLINK__" hidden="1">{"fdsup://directions/FAT Viewer?action=UPDATE&amp;creator=factset&amp;DYN_ARGS=TRUE&amp;DOC_NAME=FAT:FQL_AUDITING_CLIENT_TEMPLATE.FAT&amp;display_string=Audit&amp;VAR:KEY=NCHQZCVIFA&amp;VAR:QUERY=RkZfRElWX1lMRChBTk4sNC8xNy8wOCw0LzE3LzA4KQ==&amp;WINDOW=FIRST_POPUP&amp;HEIGHT=450&amp;WIDTH=450&amp;","START_MAXIMIZED=FALSE&amp;VAR:CALENDAR=US&amp;VAR:SYMBOL=RAI&amp;VAR:INDEX=0"}</definedName>
    <definedName name="_1550">#REF!</definedName>
    <definedName name="_1550__FDSAUDITLINK__" localSheetId="0" hidden="1">{"fdsup://directions/FAT Viewer?action=UPDATE&amp;creator=factset&amp;DYN_ARGS=TRUE&amp;DOC_NAME=FAT:FQL_AUDITING_CLIENT_TEMPLATE.FAT&amp;display_string=Audit&amp;VAR:KEY=BKVCRIJKRO&amp;VAR:QUERY=RkZfRElWX1lMRChBTk4sNy8yNi8wMSw3LzI2LzAxKQ==&amp;WINDOW=FIRST_POPUP&amp;HEIGHT=450&amp;WIDTH=450&amp;","START_MAXIMIZED=FALSE&amp;VAR:CALENDAR=US&amp;VAR:SYMBOL=LO&amp;VAR:INDEX=0"}</definedName>
    <definedName name="_1550__FDSAUDITLINK__" hidden="1">{"fdsup://directions/FAT Viewer?action=UPDATE&amp;creator=factset&amp;DYN_ARGS=TRUE&amp;DOC_NAME=FAT:FQL_AUDITING_CLIENT_TEMPLATE.FAT&amp;display_string=Audit&amp;VAR:KEY=BKVCRIJKRO&amp;VAR:QUERY=RkZfRElWX1lMRChBTk4sNy8yNi8wMSw3LzI2LzAxKQ==&amp;WINDOW=FIRST_POPUP&amp;HEIGHT=450&amp;WIDTH=450&amp;","START_MAXIMIZED=FALSE&amp;VAR:CALENDAR=US&amp;VAR:SYMBOL=LO&amp;VAR:INDEX=0"}</definedName>
    <definedName name="_1551">#REF!</definedName>
    <definedName name="_1551__FDSAUDITLINK__" localSheetId="0" hidden="1">{"fdsup://directions/FAT Viewer?action=UPDATE&amp;creator=factset&amp;DYN_ARGS=TRUE&amp;DOC_NAME=FAT:FQL_AUDITING_CLIENT_TEMPLATE.FAT&amp;display_string=Audit&amp;VAR:KEY=FILKXGHSTK&amp;VAR:QUERY=RkZfRElWX1lMRChBTk4sNy8xOS8wMSw3LzE5LzAxKQ==&amp;WINDOW=FIRST_POPUP&amp;HEIGHT=450&amp;WIDTH=450&amp;","START_MAXIMIZED=FALSE&amp;VAR:CALENDAR=US&amp;VAR:SYMBOL=LO&amp;VAR:INDEX=0"}</definedName>
    <definedName name="_1551__FDSAUDITLINK__" hidden="1">{"fdsup://directions/FAT Viewer?action=UPDATE&amp;creator=factset&amp;DYN_ARGS=TRUE&amp;DOC_NAME=FAT:FQL_AUDITING_CLIENT_TEMPLATE.FAT&amp;display_string=Audit&amp;VAR:KEY=FILKXGHSTK&amp;VAR:QUERY=RkZfRElWX1lMRChBTk4sNy8xOS8wMSw3LzE5LzAxKQ==&amp;WINDOW=FIRST_POPUP&amp;HEIGHT=450&amp;WIDTH=450&amp;","START_MAXIMIZED=FALSE&amp;VAR:CALENDAR=US&amp;VAR:SYMBOL=LO&amp;VAR:INDEX=0"}</definedName>
    <definedName name="_1552">#REF!</definedName>
    <definedName name="_1552__FDSAUDITLINK__" localSheetId="0" hidden="1">{"fdsup://directions/FAT Viewer?action=UPDATE&amp;creator=factset&amp;DYN_ARGS=TRUE&amp;DOC_NAME=FAT:FQL_AUDITING_CLIENT_TEMPLATE.FAT&amp;display_string=Audit&amp;VAR:KEY=LYFABOHAJI&amp;VAR:QUERY=RkZfRElWX1lMRChBTk4sNy8xMi8wMSw3LzEyLzAxKQ==&amp;WINDOW=FIRST_POPUP&amp;HEIGHT=450&amp;WIDTH=450&amp;","START_MAXIMIZED=FALSE&amp;VAR:CALENDAR=US&amp;VAR:SYMBOL=LO&amp;VAR:INDEX=0"}</definedName>
    <definedName name="_1552__FDSAUDITLINK__" hidden="1">{"fdsup://directions/FAT Viewer?action=UPDATE&amp;creator=factset&amp;DYN_ARGS=TRUE&amp;DOC_NAME=FAT:FQL_AUDITING_CLIENT_TEMPLATE.FAT&amp;display_string=Audit&amp;VAR:KEY=LYFABOHAJI&amp;VAR:QUERY=RkZfRElWX1lMRChBTk4sNy8xMi8wMSw3LzEyLzAxKQ==&amp;WINDOW=FIRST_POPUP&amp;HEIGHT=450&amp;WIDTH=450&amp;","START_MAXIMIZED=FALSE&amp;VAR:CALENDAR=US&amp;VAR:SYMBOL=LO&amp;VAR:INDEX=0"}</definedName>
    <definedName name="_1553">#REF!</definedName>
    <definedName name="_1553__FDSAUDITLINK__" localSheetId="0" hidden="1">{"fdsup://directions/FAT Viewer?action=UPDATE&amp;creator=factset&amp;DYN_ARGS=TRUE&amp;DOC_NAME=FAT:FQL_AUDITING_CLIENT_TEMPLATE.FAT&amp;display_string=Audit&amp;VAR:KEY=PCXUHELYTU&amp;VAR:QUERY=RkZfRElWX1lMRChBTk4sNy8wNS8wMSw3LzA1LzAxKQ==&amp;WINDOW=FIRST_POPUP&amp;HEIGHT=450&amp;WIDTH=450&amp;","START_MAXIMIZED=FALSE&amp;VAR:CALENDAR=US&amp;VAR:SYMBOL=LO&amp;VAR:INDEX=0"}</definedName>
    <definedName name="_1553__FDSAUDITLINK__" hidden="1">{"fdsup://directions/FAT Viewer?action=UPDATE&amp;creator=factset&amp;DYN_ARGS=TRUE&amp;DOC_NAME=FAT:FQL_AUDITING_CLIENT_TEMPLATE.FAT&amp;display_string=Audit&amp;VAR:KEY=PCXUHELYTU&amp;VAR:QUERY=RkZfRElWX1lMRChBTk4sNy8wNS8wMSw3LzA1LzAxKQ==&amp;WINDOW=FIRST_POPUP&amp;HEIGHT=450&amp;WIDTH=450&amp;","START_MAXIMIZED=FALSE&amp;VAR:CALENDAR=US&amp;VAR:SYMBOL=LO&amp;VAR:INDEX=0"}</definedName>
    <definedName name="_1554">#REF!</definedName>
    <definedName name="_1554__FDSAUDITLINK__" localSheetId="0" hidden="1">{"fdsup://directions/FAT Viewer?action=UPDATE&amp;creator=factset&amp;DYN_ARGS=TRUE&amp;DOC_NAME=FAT:FQL_AUDITING_CLIENT_TEMPLATE.FAT&amp;display_string=Audit&amp;VAR:KEY=RCTEVOHIFY&amp;VAR:QUERY=RkZfRElWX1lMRChBTk4sNi8yOC8wMSw2LzI4LzAxKQ==&amp;WINDOW=FIRST_POPUP&amp;HEIGHT=450&amp;WIDTH=450&amp;","START_MAXIMIZED=FALSE&amp;VAR:CALENDAR=US&amp;VAR:SYMBOL=LO&amp;VAR:INDEX=0"}</definedName>
    <definedName name="_1554__FDSAUDITLINK__" hidden="1">{"fdsup://directions/FAT Viewer?action=UPDATE&amp;creator=factset&amp;DYN_ARGS=TRUE&amp;DOC_NAME=FAT:FQL_AUDITING_CLIENT_TEMPLATE.FAT&amp;display_string=Audit&amp;VAR:KEY=RCTEVOHIFY&amp;VAR:QUERY=RkZfRElWX1lMRChBTk4sNi8yOC8wMSw2LzI4LzAxKQ==&amp;WINDOW=FIRST_POPUP&amp;HEIGHT=450&amp;WIDTH=450&amp;","START_MAXIMIZED=FALSE&amp;VAR:CALENDAR=US&amp;VAR:SYMBOL=LO&amp;VAR:INDEX=0"}</definedName>
    <definedName name="_1555">#REF!</definedName>
    <definedName name="_1555__FDSAUDITLINK__" localSheetId="0" hidden="1">{"fdsup://directions/FAT Viewer?action=UPDATE&amp;creator=factset&amp;DYN_ARGS=TRUE&amp;DOC_NAME=FAT:FQL_AUDITING_CLIENT_TEMPLATE.FAT&amp;display_string=Audit&amp;VAR:KEY=LEDMPMTAVA&amp;VAR:QUERY=RkZfRElWX1lMRChBTk4sNi8yMS8wMSw2LzIxLzAxKQ==&amp;WINDOW=FIRST_POPUP&amp;HEIGHT=450&amp;WIDTH=450&amp;","START_MAXIMIZED=FALSE&amp;VAR:CALENDAR=US&amp;VAR:SYMBOL=LO&amp;VAR:INDEX=0"}</definedName>
    <definedName name="_1555__FDSAUDITLINK__" hidden="1">{"fdsup://directions/FAT Viewer?action=UPDATE&amp;creator=factset&amp;DYN_ARGS=TRUE&amp;DOC_NAME=FAT:FQL_AUDITING_CLIENT_TEMPLATE.FAT&amp;display_string=Audit&amp;VAR:KEY=LEDMPMTAVA&amp;VAR:QUERY=RkZfRElWX1lMRChBTk4sNi8yMS8wMSw2LzIxLzAxKQ==&amp;WINDOW=FIRST_POPUP&amp;HEIGHT=450&amp;WIDTH=450&amp;","START_MAXIMIZED=FALSE&amp;VAR:CALENDAR=US&amp;VAR:SYMBOL=LO&amp;VAR:INDEX=0"}</definedName>
    <definedName name="_1556">#REF!</definedName>
    <definedName name="_1556__FDSAUDITLINK__" localSheetId="0" hidden="1">{"fdsup://directions/FAT Viewer?action=UPDATE&amp;creator=factset&amp;DYN_ARGS=TRUE&amp;DOC_NAME=FAT:FQL_AUDITING_CLIENT_TEMPLATE.FAT&amp;display_string=Audit&amp;VAR:KEY=TSRQHUXKXA&amp;VAR:QUERY=RkZfRElWX1lMRChBTk4sNi8xNC8wMSw2LzE0LzAxKQ==&amp;WINDOW=FIRST_POPUP&amp;HEIGHT=450&amp;WIDTH=450&amp;","START_MAXIMIZED=FALSE&amp;VAR:CALENDAR=US&amp;VAR:SYMBOL=LO&amp;VAR:INDEX=0"}</definedName>
    <definedName name="_1556__FDSAUDITLINK__" hidden="1">{"fdsup://directions/FAT Viewer?action=UPDATE&amp;creator=factset&amp;DYN_ARGS=TRUE&amp;DOC_NAME=FAT:FQL_AUDITING_CLIENT_TEMPLATE.FAT&amp;display_string=Audit&amp;VAR:KEY=TSRQHUXKXA&amp;VAR:QUERY=RkZfRElWX1lMRChBTk4sNi8xNC8wMSw2LzE0LzAxKQ==&amp;WINDOW=FIRST_POPUP&amp;HEIGHT=450&amp;WIDTH=450&amp;","START_MAXIMIZED=FALSE&amp;VAR:CALENDAR=US&amp;VAR:SYMBOL=LO&amp;VAR:INDEX=0"}</definedName>
    <definedName name="_1557">#REF!</definedName>
    <definedName name="_1557__FDSAUDITLINK__" localSheetId="0" hidden="1">{"fdsup://directions/FAT Viewer?action=UPDATE&amp;creator=factset&amp;DYN_ARGS=TRUE&amp;DOC_NAME=FAT:FQL_AUDITING_CLIENT_TEMPLATE.FAT&amp;display_string=Audit&amp;VAR:KEY=RQNGZGVAFO&amp;VAR:QUERY=RkZfRElWX1lMRChBTk4sNi8wNy8wMSw2LzA3LzAxKQ==&amp;WINDOW=FIRST_POPUP&amp;HEIGHT=450&amp;WIDTH=450&amp;","START_MAXIMIZED=FALSE&amp;VAR:CALENDAR=US&amp;VAR:SYMBOL=LO&amp;VAR:INDEX=0"}</definedName>
    <definedName name="_1557__FDSAUDITLINK__" hidden="1">{"fdsup://directions/FAT Viewer?action=UPDATE&amp;creator=factset&amp;DYN_ARGS=TRUE&amp;DOC_NAME=FAT:FQL_AUDITING_CLIENT_TEMPLATE.FAT&amp;display_string=Audit&amp;VAR:KEY=RQNGZGVAFO&amp;VAR:QUERY=RkZfRElWX1lMRChBTk4sNi8wNy8wMSw2LzA3LzAxKQ==&amp;WINDOW=FIRST_POPUP&amp;HEIGHT=450&amp;WIDTH=450&amp;","START_MAXIMIZED=FALSE&amp;VAR:CALENDAR=US&amp;VAR:SYMBOL=LO&amp;VAR:INDEX=0"}</definedName>
    <definedName name="_1558">#REF!</definedName>
    <definedName name="_1558__FDSAUDITLINK__" localSheetId="0" hidden="1">{"fdsup://directions/FAT Viewer?action=UPDATE&amp;creator=factset&amp;DYN_ARGS=TRUE&amp;DOC_NAME=FAT:FQL_AUDITING_CLIENT_TEMPLATE.FAT&amp;display_string=Audit&amp;VAR:KEY=JURKPOFYHQ&amp;VAR:QUERY=RkZfRElWX1lMRChBTk4sNS8zMS8wMSw1LzMxLzAxKQ==&amp;WINDOW=FIRST_POPUP&amp;HEIGHT=450&amp;WIDTH=450&amp;","START_MAXIMIZED=FALSE&amp;VAR:CALENDAR=US&amp;VAR:SYMBOL=LO&amp;VAR:INDEX=0"}</definedName>
    <definedName name="_1558__FDSAUDITLINK__" hidden="1">{"fdsup://directions/FAT Viewer?action=UPDATE&amp;creator=factset&amp;DYN_ARGS=TRUE&amp;DOC_NAME=FAT:FQL_AUDITING_CLIENT_TEMPLATE.FAT&amp;display_string=Audit&amp;VAR:KEY=JURKPOFYHQ&amp;VAR:QUERY=RkZfRElWX1lMRChBTk4sNS8zMS8wMSw1LzMxLzAxKQ==&amp;WINDOW=FIRST_POPUP&amp;HEIGHT=450&amp;WIDTH=450&amp;","START_MAXIMIZED=FALSE&amp;VAR:CALENDAR=US&amp;VAR:SYMBOL=LO&amp;VAR:INDEX=0"}</definedName>
    <definedName name="_1559">#REF!</definedName>
    <definedName name="_1559__FDSAUDITLINK__" localSheetId="0" hidden="1">{"fdsup://directions/FAT Viewer?action=UPDATE&amp;creator=factset&amp;DYN_ARGS=TRUE&amp;DOC_NAME=FAT:FQL_AUDITING_CLIENT_TEMPLATE.FAT&amp;display_string=Audit&amp;VAR:KEY=HYPQPQPUZO&amp;VAR:QUERY=RkZfRElWX1lMRChBTk4sNS8yNC8wMSw1LzI0LzAxKQ==&amp;WINDOW=FIRST_POPUP&amp;HEIGHT=450&amp;WIDTH=450&amp;","START_MAXIMIZED=FALSE&amp;VAR:CALENDAR=US&amp;VAR:SYMBOL=LO&amp;VAR:INDEX=0"}</definedName>
    <definedName name="_1559__FDSAUDITLINK__" hidden="1">{"fdsup://directions/FAT Viewer?action=UPDATE&amp;creator=factset&amp;DYN_ARGS=TRUE&amp;DOC_NAME=FAT:FQL_AUDITING_CLIENT_TEMPLATE.FAT&amp;display_string=Audit&amp;VAR:KEY=HYPQPQPUZO&amp;VAR:QUERY=RkZfRElWX1lMRChBTk4sNS8yNC8wMSw1LzI0LzAxKQ==&amp;WINDOW=FIRST_POPUP&amp;HEIGHT=450&amp;WIDTH=450&amp;","START_MAXIMIZED=FALSE&amp;VAR:CALENDAR=US&amp;VAR:SYMBOL=LO&amp;VAR:INDEX=0"}</definedName>
    <definedName name="_156">#REF!</definedName>
    <definedName name="_156__123Graph_FCONTRACT_BY_B_U">#REF!</definedName>
    <definedName name="_156__123Graph_XQRE_S_BY_CO.">#REF!</definedName>
    <definedName name="_156__FDSAUDITLINK__" localSheetId="0" hidden="1">{"fdsup://directions/FAT Viewer?action=UPDATE&amp;creator=factset&amp;DYN_ARGS=TRUE&amp;DOC_NAME=FAT:FQL_AUDITING_CLIENT_TEMPLATE.FAT&amp;display_string=Audit&amp;VAR:KEY=DYNKBOFUVO&amp;VAR:QUERY=RkZfRElWX1lMRChBTk4sNC8xMC8wOCw0LzEwLzA4KQ==&amp;WINDOW=FIRST_POPUP&amp;HEIGHT=450&amp;WIDTH=450&amp;","START_MAXIMIZED=FALSE&amp;VAR:CALENDAR=US&amp;VAR:SYMBOL=RAI&amp;VAR:INDEX=0"}</definedName>
    <definedName name="_156__FDSAUDITLINK__" hidden="1">{"fdsup://directions/FAT Viewer?action=UPDATE&amp;creator=factset&amp;DYN_ARGS=TRUE&amp;DOC_NAME=FAT:FQL_AUDITING_CLIENT_TEMPLATE.FAT&amp;display_string=Audit&amp;VAR:KEY=DYNKBOFUVO&amp;VAR:QUERY=RkZfRElWX1lMRChBTk4sNC8xMC8wOCw0LzEwLzA4KQ==&amp;WINDOW=FIRST_POPUP&amp;HEIGHT=450&amp;WIDTH=450&amp;","START_MAXIMIZED=FALSE&amp;VAR:CALENDAR=US&amp;VAR:SYMBOL=RAI&amp;VAR:INDEX=0"}</definedName>
    <definedName name="_1560">#REF!</definedName>
    <definedName name="_1560__FDSAUDITLINK__" localSheetId="0" hidden="1">{"fdsup://directions/FAT Viewer?action=UPDATE&amp;creator=factset&amp;DYN_ARGS=TRUE&amp;DOC_NAME=FAT:FQL_AUDITING_CLIENT_TEMPLATE.FAT&amp;display_string=Audit&amp;VAR:KEY=PUFUNONKZG&amp;VAR:QUERY=RkZfRElWX1lMRChBTk4sNS8xNy8wMSw1LzE3LzAxKQ==&amp;WINDOW=FIRST_POPUP&amp;HEIGHT=450&amp;WIDTH=450&amp;","START_MAXIMIZED=FALSE&amp;VAR:CALENDAR=US&amp;VAR:SYMBOL=LO&amp;VAR:INDEX=0"}</definedName>
    <definedName name="_1560__FDSAUDITLINK__" hidden="1">{"fdsup://directions/FAT Viewer?action=UPDATE&amp;creator=factset&amp;DYN_ARGS=TRUE&amp;DOC_NAME=FAT:FQL_AUDITING_CLIENT_TEMPLATE.FAT&amp;display_string=Audit&amp;VAR:KEY=PUFUNONKZG&amp;VAR:QUERY=RkZfRElWX1lMRChBTk4sNS8xNy8wMSw1LzE3LzAxKQ==&amp;WINDOW=FIRST_POPUP&amp;HEIGHT=450&amp;WIDTH=450&amp;","START_MAXIMIZED=FALSE&amp;VAR:CALENDAR=US&amp;VAR:SYMBOL=LO&amp;VAR:INDEX=0"}</definedName>
    <definedName name="_1561">#REF!</definedName>
    <definedName name="_1561__FDSAUDITLINK__" localSheetId="0" hidden="1">{"fdsup://directions/FAT Viewer?action=UPDATE&amp;creator=factset&amp;DYN_ARGS=TRUE&amp;DOC_NAME=FAT:FQL_AUDITING_CLIENT_TEMPLATE.FAT&amp;display_string=Audit&amp;VAR:KEY=PEZSLABWVY&amp;VAR:QUERY=RkZfRElWX1lMRChBTk4sNS8xMC8wMSw1LzEwLzAxKQ==&amp;WINDOW=FIRST_POPUP&amp;HEIGHT=450&amp;WIDTH=450&amp;","START_MAXIMIZED=FALSE&amp;VAR:CALENDAR=US&amp;VAR:SYMBOL=LO&amp;VAR:INDEX=0"}</definedName>
    <definedName name="_1561__FDSAUDITLINK__" hidden="1">{"fdsup://directions/FAT Viewer?action=UPDATE&amp;creator=factset&amp;DYN_ARGS=TRUE&amp;DOC_NAME=FAT:FQL_AUDITING_CLIENT_TEMPLATE.FAT&amp;display_string=Audit&amp;VAR:KEY=PEZSLABWVY&amp;VAR:QUERY=RkZfRElWX1lMRChBTk4sNS8xMC8wMSw1LzEwLzAxKQ==&amp;WINDOW=FIRST_POPUP&amp;HEIGHT=450&amp;WIDTH=450&amp;","START_MAXIMIZED=FALSE&amp;VAR:CALENDAR=US&amp;VAR:SYMBOL=LO&amp;VAR:INDEX=0"}</definedName>
    <definedName name="_1562">#REF!</definedName>
    <definedName name="_1562__FDSAUDITLINK__" localSheetId="0" hidden="1">{"fdsup://directions/FAT Viewer?action=UPDATE&amp;creator=factset&amp;DYN_ARGS=TRUE&amp;DOC_NAME=FAT:FQL_AUDITING_CLIENT_TEMPLATE.FAT&amp;display_string=Audit&amp;VAR:KEY=FGBQPYBUJC&amp;VAR:QUERY=RkZfRElWX1lMRChBTk4sNS8wMy8wMSw1LzAzLzAxKQ==&amp;WINDOW=FIRST_POPUP&amp;HEIGHT=450&amp;WIDTH=450&amp;","START_MAXIMIZED=FALSE&amp;VAR:CALENDAR=US&amp;VAR:SYMBOL=LO&amp;VAR:INDEX=0"}</definedName>
    <definedName name="_1562__FDSAUDITLINK__" hidden="1">{"fdsup://directions/FAT Viewer?action=UPDATE&amp;creator=factset&amp;DYN_ARGS=TRUE&amp;DOC_NAME=FAT:FQL_AUDITING_CLIENT_TEMPLATE.FAT&amp;display_string=Audit&amp;VAR:KEY=FGBQPYBUJC&amp;VAR:QUERY=RkZfRElWX1lMRChBTk4sNS8wMy8wMSw1LzAzLzAxKQ==&amp;WINDOW=FIRST_POPUP&amp;HEIGHT=450&amp;WIDTH=450&amp;","START_MAXIMIZED=FALSE&amp;VAR:CALENDAR=US&amp;VAR:SYMBOL=LO&amp;VAR:INDEX=0"}</definedName>
    <definedName name="_1563">#REF!</definedName>
    <definedName name="_1563__FDSAUDITLINK__" localSheetId="0" hidden="1">{"fdsup://directions/FAT Viewer?action=UPDATE&amp;creator=factset&amp;DYN_ARGS=TRUE&amp;DOC_NAME=FAT:FQL_AUDITING_CLIENT_TEMPLATE.FAT&amp;display_string=Audit&amp;VAR:KEY=PCTCPCNGXI&amp;VAR:QUERY=RkZfRElWX1lMRChBTk4sNC8yNi8wMSw0LzI2LzAxKQ==&amp;WINDOW=FIRST_POPUP&amp;HEIGHT=450&amp;WIDTH=450&amp;","START_MAXIMIZED=FALSE&amp;VAR:CALENDAR=US&amp;VAR:SYMBOL=LO&amp;VAR:INDEX=0"}</definedName>
    <definedName name="_1563__FDSAUDITLINK__" hidden="1">{"fdsup://directions/FAT Viewer?action=UPDATE&amp;creator=factset&amp;DYN_ARGS=TRUE&amp;DOC_NAME=FAT:FQL_AUDITING_CLIENT_TEMPLATE.FAT&amp;display_string=Audit&amp;VAR:KEY=PCTCPCNGXI&amp;VAR:QUERY=RkZfRElWX1lMRChBTk4sNC8yNi8wMSw0LzI2LzAxKQ==&amp;WINDOW=FIRST_POPUP&amp;HEIGHT=450&amp;WIDTH=450&amp;","START_MAXIMIZED=FALSE&amp;VAR:CALENDAR=US&amp;VAR:SYMBOL=LO&amp;VAR:INDEX=0"}</definedName>
    <definedName name="_1564">#REF!</definedName>
    <definedName name="_1564__FDSAUDITLINK__" localSheetId="0" hidden="1">{"fdsup://directions/FAT Viewer?action=UPDATE&amp;creator=factset&amp;DYN_ARGS=TRUE&amp;DOC_NAME=FAT:FQL_AUDITING_CLIENT_TEMPLATE.FAT&amp;display_string=Audit&amp;VAR:KEY=FUZKNANADI&amp;VAR:QUERY=RkZfRElWX1lMRChBTk4sNC8xOS8wMSw0LzE5LzAxKQ==&amp;WINDOW=FIRST_POPUP&amp;HEIGHT=450&amp;WIDTH=450&amp;","START_MAXIMIZED=FALSE&amp;VAR:CALENDAR=US&amp;VAR:SYMBOL=LO&amp;VAR:INDEX=0"}</definedName>
    <definedName name="_1564__FDSAUDITLINK__" hidden="1">{"fdsup://directions/FAT Viewer?action=UPDATE&amp;creator=factset&amp;DYN_ARGS=TRUE&amp;DOC_NAME=FAT:FQL_AUDITING_CLIENT_TEMPLATE.FAT&amp;display_string=Audit&amp;VAR:KEY=FUZKNANADI&amp;VAR:QUERY=RkZfRElWX1lMRChBTk4sNC8xOS8wMSw0LzE5LzAxKQ==&amp;WINDOW=FIRST_POPUP&amp;HEIGHT=450&amp;WIDTH=450&amp;","START_MAXIMIZED=FALSE&amp;VAR:CALENDAR=US&amp;VAR:SYMBOL=LO&amp;VAR:INDEX=0"}</definedName>
    <definedName name="_1565">#REF!</definedName>
    <definedName name="_1565__FDSAUDITLINK__" localSheetId="0" hidden="1">{"fdsup://directions/FAT Viewer?action=UPDATE&amp;creator=factset&amp;DYN_ARGS=TRUE&amp;DOC_NAME=FAT:FQL_AUDITING_CLIENT_TEMPLATE.FAT&amp;display_string=Audit&amp;VAR:KEY=VMRYVETWTO&amp;VAR:QUERY=RkZfRElWX1lMRChBTk4sNC8xMi8wMSw0LzEyLzAxKQ==&amp;WINDOW=FIRST_POPUP&amp;HEIGHT=450&amp;WIDTH=450&amp;","START_MAXIMIZED=FALSE&amp;VAR:CALENDAR=US&amp;VAR:SYMBOL=LO&amp;VAR:INDEX=0"}</definedName>
    <definedName name="_1565__FDSAUDITLINK__" hidden="1">{"fdsup://directions/FAT Viewer?action=UPDATE&amp;creator=factset&amp;DYN_ARGS=TRUE&amp;DOC_NAME=FAT:FQL_AUDITING_CLIENT_TEMPLATE.FAT&amp;display_string=Audit&amp;VAR:KEY=VMRYVETWTO&amp;VAR:QUERY=RkZfRElWX1lMRChBTk4sNC8xMi8wMSw0LzEyLzAxKQ==&amp;WINDOW=FIRST_POPUP&amp;HEIGHT=450&amp;WIDTH=450&amp;","START_MAXIMIZED=FALSE&amp;VAR:CALENDAR=US&amp;VAR:SYMBOL=LO&amp;VAR:INDEX=0"}</definedName>
    <definedName name="_1566">#REF!</definedName>
    <definedName name="_1566__FDSAUDITLINK__" localSheetId="0" hidden="1">{"fdsup://directions/FAT Viewer?action=UPDATE&amp;creator=factset&amp;DYN_ARGS=TRUE&amp;DOC_NAME=FAT:FQL_AUDITING_CLIENT_TEMPLATE.FAT&amp;display_string=Audit&amp;VAR:KEY=TCBEBURWJY&amp;VAR:QUERY=RkZfRElWX1lMRChBTk4sNC8wNS8wMSw0LzA1LzAxKQ==&amp;WINDOW=FIRST_POPUP&amp;HEIGHT=450&amp;WIDTH=450&amp;","START_MAXIMIZED=FALSE&amp;VAR:CALENDAR=US&amp;VAR:SYMBOL=LO&amp;VAR:INDEX=0"}</definedName>
    <definedName name="_1566__FDSAUDITLINK__" hidden="1">{"fdsup://directions/FAT Viewer?action=UPDATE&amp;creator=factset&amp;DYN_ARGS=TRUE&amp;DOC_NAME=FAT:FQL_AUDITING_CLIENT_TEMPLATE.FAT&amp;display_string=Audit&amp;VAR:KEY=TCBEBURWJY&amp;VAR:QUERY=RkZfRElWX1lMRChBTk4sNC8wNS8wMSw0LzA1LzAxKQ==&amp;WINDOW=FIRST_POPUP&amp;HEIGHT=450&amp;WIDTH=450&amp;","START_MAXIMIZED=FALSE&amp;VAR:CALENDAR=US&amp;VAR:SYMBOL=LO&amp;VAR:INDEX=0"}</definedName>
    <definedName name="_1567">#REF!</definedName>
    <definedName name="_1567__FDSAUDITLINK__" localSheetId="0" hidden="1">{"fdsup://directions/FAT Viewer?action=UPDATE&amp;creator=factset&amp;DYN_ARGS=TRUE&amp;DOC_NAME=FAT:FQL_AUDITING_CLIENT_TEMPLATE.FAT&amp;display_string=Audit&amp;VAR:KEY=YHGZAFUBEJ&amp;VAR:QUERY=RkZfRElWX1lMRChBTk4sNS8zMC8wMSw1LzMwLzAxKQ==&amp;WINDOW=FIRST_POPUP&amp;HEIGHT=450&amp;WIDTH=450&amp;","START_MAXIMIZED=FALSE&amp;VAR:CALENDAR=US&amp;VAR:SYMBOL=LO&amp;VAR:INDEX=0"}</definedName>
    <definedName name="_1567__FDSAUDITLINK__" hidden="1">{"fdsup://directions/FAT Viewer?action=UPDATE&amp;creator=factset&amp;DYN_ARGS=TRUE&amp;DOC_NAME=FAT:FQL_AUDITING_CLIENT_TEMPLATE.FAT&amp;display_string=Audit&amp;VAR:KEY=YHGZAFUBEJ&amp;VAR:QUERY=RkZfRElWX1lMRChBTk4sNS8zMC8wMSw1LzMwLzAxKQ==&amp;WINDOW=FIRST_POPUP&amp;HEIGHT=450&amp;WIDTH=450&amp;","START_MAXIMIZED=FALSE&amp;VAR:CALENDAR=US&amp;VAR:SYMBOL=LO&amp;VAR:INDEX=0"}</definedName>
    <definedName name="_1568__FDSAUDITLINK__" localSheetId="0" hidden="1">{"fdsup://directions/FAT Viewer?action=UPDATE&amp;creator=factset&amp;DYN_ARGS=TRUE&amp;DOC_NAME=FAT:FQL_AUDITING_CLIENT_TEMPLATE.FAT&amp;display_string=Audit&amp;VAR:KEY=SRQRMDIFEP&amp;VAR:QUERY=RkZfRElWX1lMRChBTk4sNS8yMy8wMSw1LzIzLzAxKQ==&amp;WINDOW=FIRST_POPUP&amp;HEIGHT=450&amp;WIDTH=450&amp;","START_MAXIMIZED=FALSE&amp;VAR:CALENDAR=US&amp;VAR:SYMBOL=LO&amp;VAR:INDEX=0"}</definedName>
    <definedName name="_1568__FDSAUDITLINK__" hidden="1">{"fdsup://directions/FAT Viewer?action=UPDATE&amp;creator=factset&amp;DYN_ARGS=TRUE&amp;DOC_NAME=FAT:FQL_AUDITING_CLIENT_TEMPLATE.FAT&amp;display_string=Audit&amp;VAR:KEY=SRQRMDIFEP&amp;VAR:QUERY=RkZfRElWX1lMRChBTk4sNS8yMy8wMSw1LzIzLzAxKQ==&amp;WINDOW=FIRST_POPUP&amp;HEIGHT=450&amp;WIDTH=450&amp;","START_MAXIMIZED=FALSE&amp;VAR:CALENDAR=US&amp;VAR:SYMBOL=LO&amp;VAR:INDEX=0"}</definedName>
    <definedName name="_1569__FDSAUDITLINK__" localSheetId="0" hidden="1">{"fdsup://directions/FAT Viewer?action=UPDATE&amp;creator=factset&amp;DYN_ARGS=TRUE&amp;DOC_NAME=FAT:FQL_AUDITING_CLIENT_TEMPLATE.FAT&amp;display_string=Audit&amp;VAR:KEY=QPKVWPWZUR&amp;VAR:QUERY=RkZfRElWX1lMRChBTk4sNS8xNi8wMSw1LzE2LzAxKQ==&amp;WINDOW=FIRST_POPUP&amp;HEIGHT=450&amp;WIDTH=450&amp;","START_MAXIMIZED=FALSE&amp;VAR:CALENDAR=US&amp;VAR:SYMBOL=LO&amp;VAR:INDEX=0"}</definedName>
    <definedName name="_1569__FDSAUDITLINK__" hidden="1">{"fdsup://directions/FAT Viewer?action=UPDATE&amp;creator=factset&amp;DYN_ARGS=TRUE&amp;DOC_NAME=FAT:FQL_AUDITING_CLIENT_TEMPLATE.FAT&amp;display_string=Audit&amp;VAR:KEY=QPKVWPWZUR&amp;VAR:QUERY=RkZfRElWX1lMRChBTk4sNS8xNi8wMSw1LzE2LzAxKQ==&amp;WINDOW=FIRST_POPUP&amp;HEIGHT=450&amp;WIDTH=450&amp;","START_MAXIMIZED=FALSE&amp;VAR:CALENDAR=US&amp;VAR:SYMBOL=LO&amp;VAR:INDEX=0"}</definedName>
    <definedName name="_157">#REF!</definedName>
    <definedName name="_157__123Graph_FCONTRACT_BY_B_U">#REF!</definedName>
    <definedName name="_157__FDSAUDITLINK__" localSheetId="0" hidden="1">{"fdsup://directions/FAT Viewer?action=UPDATE&amp;creator=factset&amp;DYN_ARGS=TRUE&amp;DOC_NAME=FAT:FQL_AUDITING_CLIENT_TEMPLATE.FAT&amp;display_string=Audit&amp;VAR:KEY=HGNEXUXMJY&amp;VAR:QUERY=RkZfRElWX1lMRChBTk4sNC8wMy8wOCw0LzAzLzA4KQ==&amp;WINDOW=FIRST_POPUP&amp;HEIGHT=450&amp;WIDTH=450&amp;","START_MAXIMIZED=FALSE&amp;VAR:CALENDAR=US&amp;VAR:SYMBOL=RAI&amp;VAR:INDEX=0"}</definedName>
    <definedName name="_157__FDSAUDITLINK__" hidden="1">{"fdsup://directions/FAT Viewer?action=UPDATE&amp;creator=factset&amp;DYN_ARGS=TRUE&amp;DOC_NAME=FAT:FQL_AUDITING_CLIENT_TEMPLATE.FAT&amp;display_string=Audit&amp;VAR:KEY=HGNEXUXMJY&amp;VAR:QUERY=RkZfRElWX1lMRChBTk4sNC8wMy8wOCw0LzAzLzA4KQ==&amp;WINDOW=FIRST_POPUP&amp;HEIGHT=450&amp;WIDTH=450&amp;","START_MAXIMIZED=FALSE&amp;VAR:CALENDAR=US&amp;VAR:SYMBOL=RAI&amp;VAR:INDEX=0"}</definedName>
    <definedName name="_1570">#REF!</definedName>
    <definedName name="_1570__FDSAUDITLINK__" localSheetId="0" hidden="1">{"fdsup://directions/FAT Viewer?action=UPDATE&amp;creator=factset&amp;DYN_ARGS=TRUE&amp;DOC_NAME=FAT:FQL_AUDITING_CLIENT_TEMPLATE.FAT&amp;display_string=Audit&amp;VAR:KEY=WHUNCVIPML&amp;VAR:QUERY=RkZfRElWX1lMRChBTk4sNS8wOS8wMSw1LzA5LzAxKQ==&amp;WINDOW=FIRST_POPUP&amp;HEIGHT=450&amp;WIDTH=450&amp;","START_MAXIMIZED=FALSE&amp;VAR:CALENDAR=US&amp;VAR:SYMBOL=LO&amp;VAR:INDEX=0"}</definedName>
    <definedName name="_1570__FDSAUDITLINK__" hidden="1">{"fdsup://directions/FAT Viewer?action=UPDATE&amp;creator=factset&amp;DYN_ARGS=TRUE&amp;DOC_NAME=FAT:FQL_AUDITING_CLIENT_TEMPLATE.FAT&amp;display_string=Audit&amp;VAR:KEY=WHUNCVIPML&amp;VAR:QUERY=RkZfRElWX1lMRChBTk4sNS8wOS8wMSw1LzA5LzAxKQ==&amp;WINDOW=FIRST_POPUP&amp;HEIGHT=450&amp;WIDTH=450&amp;","START_MAXIMIZED=FALSE&amp;VAR:CALENDAR=US&amp;VAR:SYMBOL=LO&amp;VAR:INDEX=0"}</definedName>
    <definedName name="_1571__FDSAUDITLINK__" localSheetId="0" hidden="1">{"fdsup://directions/FAT Viewer?action=UPDATE&amp;creator=factset&amp;DYN_ARGS=TRUE&amp;DOC_NAME=FAT:FQL_AUDITING_CLIENT_TEMPLATE.FAT&amp;display_string=Audit&amp;VAR:KEY=QFGBWBEJMB&amp;VAR:QUERY=RkZfRElWX1lMRChBTk4sNS8wMi8wMSw1LzAyLzAxKQ==&amp;WINDOW=FIRST_POPUP&amp;HEIGHT=450&amp;WIDTH=450&amp;","START_MAXIMIZED=FALSE&amp;VAR:CALENDAR=US&amp;VAR:SYMBOL=LO&amp;VAR:INDEX=0"}</definedName>
    <definedName name="_1571__FDSAUDITLINK__" hidden="1">{"fdsup://directions/FAT Viewer?action=UPDATE&amp;creator=factset&amp;DYN_ARGS=TRUE&amp;DOC_NAME=FAT:FQL_AUDITING_CLIENT_TEMPLATE.FAT&amp;display_string=Audit&amp;VAR:KEY=QFGBWBEJMB&amp;VAR:QUERY=RkZfRElWX1lMRChBTk4sNS8wMi8wMSw1LzAyLzAxKQ==&amp;WINDOW=FIRST_POPUP&amp;HEIGHT=450&amp;WIDTH=450&amp;","START_MAXIMIZED=FALSE&amp;VAR:CALENDAR=US&amp;VAR:SYMBOL=LO&amp;VAR:INDEX=0"}</definedName>
    <definedName name="_1572__FDSAUDITLINK__" localSheetId="0" hidden="1">{"fdsup://directions/FAT Viewer?action=UPDATE&amp;creator=factset&amp;DYN_ARGS=TRUE&amp;DOC_NAME=FAT:FQL_AUDITING_CLIENT_TEMPLATE.FAT&amp;display_string=Audit&amp;VAR:KEY=EXUZEVSZMR&amp;VAR:QUERY=RkZfRElWX1lMRChBTk4sNC8yNS8wMSw0LzI1LzAxKQ==&amp;WINDOW=FIRST_POPUP&amp;HEIGHT=450&amp;WIDTH=450&amp;","START_MAXIMIZED=FALSE&amp;VAR:CALENDAR=US&amp;VAR:SYMBOL=LO&amp;VAR:INDEX=0"}</definedName>
    <definedName name="_1572__FDSAUDITLINK__" hidden="1">{"fdsup://directions/FAT Viewer?action=UPDATE&amp;creator=factset&amp;DYN_ARGS=TRUE&amp;DOC_NAME=FAT:FQL_AUDITING_CLIENT_TEMPLATE.FAT&amp;display_string=Audit&amp;VAR:KEY=EXUZEVSZMR&amp;VAR:QUERY=RkZfRElWX1lMRChBTk4sNC8yNS8wMSw0LzI1LzAxKQ==&amp;WINDOW=FIRST_POPUP&amp;HEIGHT=450&amp;WIDTH=450&amp;","START_MAXIMIZED=FALSE&amp;VAR:CALENDAR=US&amp;VAR:SYMBOL=LO&amp;VAR:INDEX=0"}</definedName>
    <definedName name="_1573__FDSAUDITLINK__" localSheetId="0" hidden="1">{"fdsup://directions/FAT Viewer?action=UPDATE&amp;creator=factset&amp;DYN_ARGS=TRUE&amp;DOC_NAME=FAT:FQL_AUDITING_CLIENT_TEMPLATE.FAT&amp;display_string=Audit&amp;VAR:KEY=UBIPEPUDIZ&amp;VAR:QUERY=RkZfRElWX1lMRChBTk4sNC8xOC8wMSw0LzE4LzAxKQ==&amp;WINDOW=FIRST_POPUP&amp;HEIGHT=450&amp;WIDTH=450&amp;","START_MAXIMIZED=FALSE&amp;VAR:CALENDAR=US&amp;VAR:SYMBOL=LO&amp;VAR:INDEX=0"}</definedName>
    <definedName name="_1573__FDSAUDITLINK__" hidden="1">{"fdsup://directions/FAT Viewer?action=UPDATE&amp;creator=factset&amp;DYN_ARGS=TRUE&amp;DOC_NAME=FAT:FQL_AUDITING_CLIENT_TEMPLATE.FAT&amp;display_string=Audit&amp;VAR:KEY=UBIPEPUDIZ&amp;VAR:QUERY=RkZfRElWX1lMRChBTk4sNC8xOC8wMSw0LzE4LzAxKQ==&amp;WINDOW=FIRST_POPUP&amp;HEIGHT=450&amp;WIDTH=450&amp;","START_MAXIMIZED=FALSE&amp;VAR:CALENDAR=US&amp;VAR:SYMBOL=LO&amp;VAR:INDEX=0"}</definedName>
    <definedName name="_1574__FDSAUDITLINK__" localSheetId="0" hidden="1">{"fdsup://directions/FAT Viewer?action=UPDATE&amp;creator=factset&amp;DYN_ARGS=TRUE&amp;DOC_NAME=FAT:FQL_AUDITING_CLIENT_TEMPLATE.FAT&amp;display_string=Audit&amp;VAR:KEY=KBAPEVOFYX&amp;VAR:QUERY=RkZfRElWX1lMRChBTk4sNC8xMS8wMSw0LzExLzAxKQ==&amp;WINDOW=FIRST_POPUP&amp;HEIGHT=450&amp;WIDTH=450&amp;","START_MAXIMIZED=FALSE&amp;VAR:CALENDAR=US&amp;VAR:SYMBOL=LO&amp;VAR:INDEX=0"}</definedName>
    <definedName name="_1574__FDSAUDITLINK__" hidden="1">{"fdsup://directions/FAT Viewer?action=UPDATE&amp;creator=factset&amp;DYN_ARGS=TRUE&amp;DOC_NAME=FAT:FQL_AUDITING_CLIENT_TEMPLATE.FAT&amp;display_string=Audit&amp;VAR:KEY=KBAPEVOFYX&amp;VAR:QUERY=RkZfRElWX1lMRChBTk4sNC8xMS8wMSw0LzExLzAxKQ==&amp;WINDOW=FIRST_POPUP&amp;HEIGHT=450&amp;WIDTH=450&amp;","START_MAXIMIZED=FALSE&amp;VAR:CALENDAR=US&amp;VAR:SYMBOL=LO&amp;VAR:INDEX=0"}</definedName>
    <definedName name="_1575">#REF!</definedName>
    <definedName name="_1575__FDSAUDITLINK__" localSheetId="0" hidden="1">{"fdsup://directions/FAT Viewer?action=UPDATE&amp;creator=factset&amp;DYN_ARGS=TRUE&amp;DOC_NAME=FAT:FQL_AUDITING_CLIENT_TEMPLATE.FAT&amp;display_string=Audit&amp;VAR:KEY=MTSDQFARGT&amp;VAR:QUERY=RkZfRElWX1lMRChBTk4sMy8zMC8xMSwzLzMwLzExKQ==&amp;WINDOW=FIRST_POPUP&amp;HEIGHT=450&amp;WIDTH=450&amp;","START_MAXIMIZED=FALSE&amp;VAR:CALENDAR=US&amp;VAR:SYMBOL=KO&amp;VAR:INDEX=0"}</definedName>
    <definedName name="_1575__FDSAUDITLINK__" hidden="1">{"fdsup://directions/FAT Viewer?action=UPDATE&amp;creator=factset&amp;DYN_ARGS=TRUE&amp;DOC_NAME=FAT:FQL_AUDITING_CLIENT_TEMPLATE.FAT&amp;display_string=Audit&amp;VAR:KEY=MTSDQFARGT&amp;VAR:QUERY=RkZfRElWX1lMRChBTk4sMy8zMC8xMSwzLzMwLzExKQ==&amp;WINDOW=FIRST_POPUP&amp;HEIGHT=450&amp;WIDTH=450&amp;","START_MAXIMIZED=FALSE&amp;VAR:CALENDAR=US&amp;VAR:SYMBOL=KO&amp;VAR:INDEX=0"}</definedName>
    <definedName name="_1576__FDSAUDITLINK__" localSheetId="0" hidden="1">{"fdsup://directions/FAT Viewer?action=UPDATE&amp;creator=factset&amp;DYN_ARGS=TRUE&amp;DOC_NAME=FAT:FQL_AUDITING_CLIENT_TEMPLATE.FAT&amp;display_string=Audit&amp;VAR:KEY=QBGDUDWXUT&amp;VAR:QUERY=RkZfRElWX1lMRChBTk4sMy8yMy8xMSwzLzIzLzExKQ==&amp;WINDOW=FIRST_POPUP&amp;HEIGHT=450&amp;WIDTH=450&amp;","START_MAXIMIZED=FALSE&amp;VAR:CALENDAR=US&amp;VAR:SYMBOL=KO&amp;VAR:INDEX=0"}</definedName>
    <definedName name="_1576__FDSAUDITLINK__" hidden="1">{"fdsup://directions/FAT Viewer?action=UPDATE&amp;creator=factset&amp;DYN_ARGS=TRUE&amp;DOC_NAME=FAT:FQL_AUDITING_CLIENT_TEMPLATE.FAT&amp;display_string=Audit&amp;VAR:KEY=QBGDUDWXUT&amp;VAR:QUERY=RkZfRElWX1lMRChBTk4sMy8yMy8xMSwzLzIzLzExKQ==&amp;WINDOW=FIRST_POPUP&amp;HEIGHT=450&amp;WIDTH=450&amp;","START_MAXIMIZED=FALSE&amp;VAR:CALENDAR=US&amp;VAR:SYMBOL=KO&amp;VAR:INDEX=0"}</definedName>
    <definedName name="_1577__FDSAUDITLINK__" localSheetId="0" hidden="1">{"fdsup://directions/FAT Viewer?action=UPDATE&amp;creator=factset&amp;DYN_ARGS=TRUE&amp;DOC_NAME=FAT:FQL_AUDITING_CLIENT_TEMPLATE.FAT&amp;display_string=Audit&amp;VAR:KEY=GXYJWJGHSL&amp;VAR:QUERY=RkZfRElWX1lMRChBTk4sMy8xNi8xMSwzLzE2LzExKQ==&amp;WINDOW=FIRST_POPUP&amp;HEIGHT=450&amp;WIDTH=450&amp;","START_MAXIMIZED=FALSE&amp;VAR:CALENDAR=US&amp;VAR:SYMBOL=KO&amp;VAR:INDEX=0"}</definedName>
    <definedName name="_1577__FDSAUDITLINK__" hidden="1">{"fdsup://directions/FAT Viewer?action=UPDATE&amp;creator=factset&amp;DYN_ARGS=TRUE&amp;DOC_NAME=FAT:FQL_AUDITING_CLIENT_TEMPLATE.FAT&amp;display_string=Audit&amp;VAR:KEY=GXYJWJGHSL&amp;VAR:QUERY=RkZfRElWX1lMRChBTk4sMy8xNi8xMSwzLzE2LzExKQ==&amp;WINDOW=FIRST_POPUP&amp;HEIGHT=450&amp;WIDTH=450&amp;","START_MAXIMIZED=FALSE&amp;VAR:CALENDAR=US&amp;VAR:SYMBOL=KO&amp;VAR:INDEX=0"}</definedName>
    <definedName name="_1578__FDSAUDITLINK__" localSheetId="0" hidden="1">{"fdsup://directions/FAT Viewer?action=UPDATE&amp;creator=factset&amp;DYN_ARGS=TRUE&amp;DOC_NAME=FAT:FQL_AUDITING_CLIENT_TEMPLATE.FAT&amp;display_string=Audit&amp;VAR:KEY=KFYPERMDUN&amp;VAR:QUERY=RkZfRElWX1lMRChBTk4sMy8wOS8xMSwzLzA5LzExKQ==&amp;WINDOW=FIRST_POPUP&amp;HEIGHT=450&amp;WIDTH=450&amp;","START_MAXIMIZED=FALSE&amp;VAR:CALENDAR=US&amp;VAR:SYMBOL=KO&amp;VAR:INDEX=0"}</definedName>
    <definedName name="_1578__FDSAUDITLINK__" hidden="1">{"fdsup://directions/FAT Viewer?action=UPDATE&amp;creator=factset&amp;DYN_ARGS=TRUE&amp;DOC_NAME=FAT:FQL_AUDITING_CLIENT_TEMPLATE.FAT&amp;display_string=Audit&amp;VAR:KEY=KFYPERMDUN&amp;VAR:QUERY=RkZfRElWX1lMRChBTk4sMy8wOS8xMSwzLzA5LzExKQ==&amp;WINDOW=FIRST_POPUP&amp;HEIGHT=450&amp;WIDTH=450&amp;","START_MAXIMIZED=FALSE&amp;VAR:CALENDAR=US&amp;VAR:SYMBOL=KO&amp;VAR:INDEX=0"}</definedName>
    <definedName name="_1579__FDSAUDITLINK__" localSheetId="0" hidden="1">{"fdsup://directions/FAT Viewer?action=UPDATE&amp;creator=factset&amp;DYN_ARGS=TRUE&amp;DOC_NAME=FAT:FQL_AUDITING_CLIENT_TEMPLATE.FAT&amp;display_string=Audit&amp;VAR:KEY=IVYNOVADCB&amp;VAR:QUERY=RkZfRElWX1lMRChBTk4sMy8wMi8xMSwzLzAyLzExKQ==&amp;WINDOW=FIRST_POPUP&amp;HEIGHT=450&amp;WIDTH=450&amp;","START_MAXIMIZED=FALSE&amp;VAR:CALENDAR=US&amp;VAR:SYMBOL=KO&amp;VAR:INDEX=0"}</definedName>
    <definedName name="_1579__FDSAUDITLINK__" hidden="1">{"fdsup://directions/FAT Viewer?action=UPDATE&amp;creator=factset&amp;DYN_ARGS=TRUE&amp;DOC_NAME=FAT:FQL_AUDITING_CLIENT_TEMPLATE.FAT&amp;display_string=Audit&amp;VAR:KEY=IVYNOVADCB&amp;VAR:QUERY=RkZfRElWX1lMRChBTk4sMy8wMi8xMSwzLzAyLzExKQ==&amp;WINDOW=FIRST_POPUP&amp;HEIGHT=450&amp;WIDTH=450&amp;","START_MAXIMIZED=FALSE&amp;VAR:CALENDAR=US&amp;VAR:SYMBOL=KO&amp;VAR:INDEX=0"}</definedName>
    <definedName name="_158">#REF!</definedName>
    <definedName name="_158__FDSAUDITLINK__" localSheetId="0" hidden="1">{"fdsup://directions/FAT Viewer?action=UPDATE&amp;creator=factset&amp;DYN_ARGS=TRUE&amp;DOC_NAME=FAT:FQL_AUDITING_CLIENT_TEMPLATE.FAT&amp;display_string=Audit&amp;VAR:KEY=ZGDSFWJYPA&amp;VAR:QUERY=RkZfRElWX1lMRChBTk4sMy8yNy8wOCwzLzI3LzA4KQ==&amp;WINDOW=FIRST_POPUP&amp;HEIGHT=450&amp;WIDTH=450&amp;","START_MAXIMIZED=FALSE&amp;VAR:CALENDAR=US&amp;VAR:SYMBOL=RAI&amp;VAR:INDEX=0"}</definedName>
    <definedName name="_158__FDSAUDITLINK__" hidden="1">{"fdsup://directions/FAT Viewer?action=UPDATE&amp;creator=factset&amp;DYN_ARGS=TRUE&amp;DOC_NAME=FAT:FQL_AUDITING_CLIENT_TEMPLATE.FAT&amp;display_string=Audit&amp;VAR:KEY=ZGDSFWJYPA&amp;VAR:QUERY=RkZfRElWX1lMRChBTk4sMy8yNy8wOCwzLzI3LzA4KQ==&amp;WINDOW=FIRST_POPUP&amp;HEIGHT=450&amp;WIDTH=450&amp;","START_MAXIMIZED=FALSE&amp;VAR:CALENDAR=US&amp;VAR:SYMBOL=RAI&amp;VAR:INDEX=0"}</definedName>
    <definedName name="_1580">#REF!</definedName>
    <definedName name="_1580__FDSAUDITLINK__" localSheetId="0" hidden="1">{"fdsup://directions/FAT Viewer?action=UPDATE&amp;creator=factset&amp;DYN_ARGS=TRUE&amp;DOC_NAME=FAT:FQL_AUDITING_CLIENT_TEMPLATE.FAT&amp;display_string=Audit&amp;VAR:KEY=AFUNIBUJAD&amp;VAR:QUERY=RkZfRElWX1lMRChBTk4sMi8yMy8xMSwyLzIzLzExKQ==&amp;WINDOW=FIRST_POPUP&amp;HEIGHT=450&amp;WIDTH=450&amp;","START_MAXIMIZED=FALSE&amp;VAR:CALENDAR=US&amp;VAR:SYMBOL=KO&amp;VAR:INDEX=0"}</definedName>
    <definedName name="_1580__FDSAUDITLINK__" hidden="1">{"fdsup://directions/FAT Viewer?action=UPDATE&amp;creator=factset&amp;DYN_ARGS=TRUE&amp;DOC_NAME=FAT:FQL_AUDITING_CLIENT_TEMPLATE.FAT&amp;display_string=Audit&amp;VAR:KEY=AFUNIBUJAD&amp;VAR:QUERY=RkZfRElWX1lMRChBTk4sMi8yMy8xMSwyLzIzLzExKQ==&amp;WINDOW=FIRST_POPUP&amp;HEIGHT=450&amp;WIDTH=450&amp;","START_MAXIMIZED=FALSE&amp;VAR:CALENDAR=US&amp;VAR:SYMBOL=KO&amp;VAR:INDEX=0"}</definedName>
    <definedName name="_1581__FDSAUDITLINK__" localSheetId="0" hidden="1">{"fdsup://directions/FAT Viewer?action=UPDATE&amp;creator=factset&amp;DYN_ARGS=TRUE&amp;DOC_NAME=FAT:FQL_AUDITING_CLIENT_TEMPLATE.FAT&amp;display_string=Audit&amp;VAR:KEY=YBIRIPQFSZ&amp;VAR:QUERY=RkZfRElWX1lMRChBTk4sMi8xNi8xMSwyLzE2LzExKQ==&amp;WINDOW=FIRST_POPUP&amp;HEIGHT=450&amp;WIDTH=450&amp;","START_MAXIMIZED=FALSE&amp;VAR:CALENDAR=US&amp;VAR:SYMBOL=KO&amp;VAR:INDEX=0"}</definedName>
    <definedName name="_1581__FDSAUDITLINK__" hidden="1">{"fdsup://directions/FAT Viewer?action=UPDATE&amp;creator=factset&amp;DYN_ARGS=TRUE&amp;DOC_NAME=FAT:FQL_AUDITING_CLIENT_TEMPLATE.FAT&amp;display_string=Audit&amp;VAR:KEY=YBIRIPQFSZ&amp;VAR:QUERY=RkZfRElWX1lMRChBTk4sMi8xNi8xMSwyLzE2LzExKQ==&amp;WINDOW=FIRST_POPUP&amp;HEIGHT=450&amp;WIDTH=450&amp;","START_MAXIMIZED=FALSE&amp;VAR:CALENDAR=US&amp;VAR:SYMBOL=KO&amp;VAR:INDEX=0"}</definedName>
    <definedName name="_1582__FDSAUDITLINK__" localSheetId="0" hidden="1">{"fdsup://directions/FAT Viewer?action=UPDATE&amp;creator=factset&amp;DYN_ARGS=TRUE&amp;DOC_NAME=FAT:FQL_AUDITING_CLIENT_TEMPLATE.FAT&amp;display_string=Audit&amp;VAR:KEY=GPYBKPWPMF&amp;VAR:QUERY=RkZfRElWX1lMRChBTk4sMi8wOS8xMSwyLzA5LzExKQ==&amp;WINDOW=FIRST_POPUP&amp;HEIGHT=450&amp;WIDTH=450&amp;","START_MAXIMIZED=FALSE&amp;VAR:CALENDAR=US&amp;VAR:SYMBOL=KO&amp;VAR:INDEX=0"}</definedName>
    <definedName name="_1582__FDSAUDITLINK__" hidden="1">{"fdsup://directions/FAT Viewer?action=UPDATE&amp;creator=factset&amp;DYN_ARGS=TRUE&amp;DOC_NAME=FAT:FQL_AUDITING_CLIENT_TEMPLATE.FAT&amp;display_string=Audit&amp;VAR:KEY=GPYBKPWPMF&amp;VAR:QUERY=RkZfRElWX1lMRChBTk4sMi8wOS8xMSwyLzA5LzExKQ==&amp;WINDOW=FIRST_POPUP&amp;HEIGHT=450&amp;WIDTH=450&amp;","START_MAXIMIZED=FALSE&amp;VAR:CALENDAR=US&amp;VAR:SYMBOL=KO&amp;VAR:INDEX=0"}</definedName>
    <definedName name="_1583__FDSAUDITLINK__" localSheetId="0" hidden="1">{"fdsup://directions/FAT Viewer?action=UPDATE&amp;creator=factset&amp;DYN_ARGS=TRUE&amp;DOC_NAME=FAT:FQL_AUDITING_CLIENT_TEMPLATE.FAT&amp;display_string=Audit&amp;VAR:KEY=OFENIPYZUH&amp;VAR:QUERY=RkZfRElWX1lMRChBTk4sMi8wMi8xMSwyLzAyLzExKQ==&amp;WINDOW=FIRST_POPUP&amp;HEIGHT=450&amp;WIDTH=450&amp;","START_MAXIMIZED=FALSE&amp;VAR:CALENDAR=US&amp;VAR:SYMBOL=KO&amp;VAR:INDEX=0"}</definedName>
    <definedName name="_1583__FDSAUDITLINK__" hidden="1">{"fdsup://directions/FAT Viewer?action=UPDATE&amp;creator=factset&amp;DYN_ARGS=TRUE&amp;DOC_NAME=FAT:FQL_AUDITING_CLIENT_TEMPLATE.FAT&amp;display_string=Audit&amp;VAR:KEY=OFENIPYZUH&amp;VAR:QUERY=RkZfRElWX1lMRChBTk4sMi8wMi8xMSwyLzAyLzExKQ==&amp;WINDOW=FIRST_POPUP&amp;HEIGHT=450&amp;WIDTH=450&amp;","START_MAXIMIZED=FALSE&amp;VAR:CALENDAR=US&amp;VAR:SYMBOL=KO&amp;VAR:INDEX=0"}</definedName>
    <definedName name="_1584__FDSAUDITLINK__" localSheetId="0" hidden="1">{"fdsup://directions/FAT Viewer?action=UPDATE&amp;creator=factset&amp;DYN_ARGS=TRUE&amp;DOC_NAME=FAT:FQL_AUDITING_CLIENT_TEMPLATE.FAT&amp;display_string=Audit&amp;VAR:KEY=YTSTAHALYR&amp;VAR:QUERY=RkZfRElWX1lMRChBTk4sMS8yNi8xMSwxLzI2LzExKQ==&amp;WINDOW=FIRST_POPUP&amp;HEIGHT=450&amp;WIDTH=450&amp;","START_MAXIMIZED=FALSE&amp;VAR:CALENDAR=US&amp;VAR:SYMBOL=KO&amp;VAR:INDEX=0"}</definedName>
    <definedName name="_1584__FDSAUDITLINK__" hidden="1">{"fdsup://directions/FAT Viewer?action=UPDATE&amp;creator=factset&amp;DYN_ARGS=TRUE&amp;DOC_NAME=FAT:FQL_AUDITING_CLIENT_TEMPLATE.FAT&amp;display_string=Audit&amp;VAR:KEY=YTSTAHALYR&amp;VAR:QUERY=RkZfRElWX1lMRChBTk4sMS8yNi8xMSwxLzI2LzExKQ==&amp;WINDOW=FIRST_POPUP&amp;HEIGHT=450&amp;WIDTH=450&amp;","START_MAXIMIZED=FALSE&amp;VAR:CALENDAR=US&amp;VAR:SYMBOL=KO&amp;VAR:INDEX=0"}</definedName>
    <definedName name="_1585__FDSAUDITLINK__" localSheetId="0" hidden="1">{"fdsup://directions/FAT Viewer?action=UPDATE&amp;creator=factset&amp;DYN_ARGS=TRUE&amp;DOC_NAME=FAT:FQL_AUDITING_CLIENT_TEMPLATE.FAT&amp;display_string=Audit&amp;VAR:KEY=KJWVYDCPKP&amp;VAR:QUERY=RkZfRElWX1lMRChBTk4sMS8xOS8xMSwxLzE5LzExKQ==&amp;WINDOW=FIRST_POPUP&amp;HEIGHT=450&amp;WIDTH=450&amp;","START_MAXIMIZED=FALSE&amp;VAR:CALENDAR=US&amp;VAR:SYMBOL=KO&amp;VAR:INDEX=0"}</definedName>
    <definedName name="_1585__FDSAUDITLINK__" hidden="1">{"fdsup://directions/FAT Viewer?action=UPDATE&amp;creator=factset&amp;DYN_ARGS=TRUE&amp;DOC_NAME=FAT:FQL_AUDITING_CLIENT_TEMPLATE.FAT&amp;display_string=Audit&amp;VAR:KEY=KJWVYDCPKP&amp;VAR:QUERY=RkZfRElWX1lMRChBTk4sMS8xOS8xMSwxLzE5LzExKQ==&amp;WINDOW=FIRST_POPUP&amp;HEIGHT=450&amp;WIDTH=450&amp;","START_MAXIMIZED=FALSE&amp;VAR:CALENDAR=US&amp;VAR:SYMBOL=KO&amp;VAR:INDEX=0"}</definedName>
    <definedName name="_1586__FDSAUDITLINK__" localSheetId="0" hidden="1">{"fdsup://directions/FAT Viewer?action=UPDATE&amp;creator=factset&amp;DYN_ARGS=TRUE&amp;DOC_NAME=FAT:FQL_AUDITING_CLIENT_TEMPLATE.FAT&amp;display_string=Audit&amp;VAR:KEY=IHSVODWZAX&amp;VAR:QUERY=RkZfRElWX1lMRChBTk4sMS8xMi8xMSwxLzEyLzExKQ==&amp;WINDOW=FIRST_POPUP&amp;HEIGHT=450&amp;WIDTH=450&amp;","START_MAXIMIZED=FALSE&amp;VAR:CALENDAR=US&amp;VAR:SYMBOL=KO&amp;VAR:INDEX=0"}</definedName>
    <definedName name="_1586__FDSAUDITLINK__" hidden="1">{"fdsup://directions/FAT Viewer?action=UPDATE&amp;creator=factset&amp;DYN_ARGS=TRUE&amp;DOC_NAME=FAT:FQL_AUDITING_CLIENT_TEMPLATE.FAT&amp;display_string=Audit&amp;VAR:KEY=IHSVODWZAX&amp;VAR:QUERY=RkZfRElWX1lMRChBTk4sMS8xMi8xMSwxLzEyLzExKQ==&amp;WINDOW=FIRST_POPUP&amp;HEIGHT=450&amp;WIDTH=450&amp;","START_MAXIMIZED=FALSE&amp;VAR:CALENDAR=US&amp;VAR:SYMBOL=KO&amp;VAR:INDEX=0"}</definedName>
    <definedName name="_1587__FDSAUDITLINK__" localSheetId="0" hidden="1">{"fdsup://directions/FAT Viewer?action=UPDATE&amp;creator=factset&amp;DYN_ARGS=TRUE&amp;DOC_NAME=FAT:FQL_AUDITING_CLIENT_TEMPLATE.FAT&amp;display_string=Audit&amp;VAR:KEY=CDQDOFCFCT&amp;VAR:QUERY=RkZfRElWX1lMRChBTk4sMS8wNS8xMSwxLzA1LzExKQ==&amp;WINDOW=FIRST_POPUP&amp;HEIGHT=450&amp;WIDTH=450&amp;","START_MAXIMIZED=FALSE&amp;VAR:CALENDAR=US&amp;VAR:SYMBOL=KO&amp;VAR:INDEX=0"}</definedName>
    <definedName name="_1587__FDSAUDITLINK__" hidden="1">{"fdsup://directions/FAT Viewer?action=UPDATE&amp;creator=factset&amp;DYN_ARGS=TRUE&amp;DOC_NAME=FAT:FQL_AUDITING_CLIENT_TEMPLATE.FAT&amp;display_string=Audit&amp;VAR:KEY=CDQDOFCFCT&amp;VAR:QUERY=RkZfRElWX1lMRChBTk4sMS8wNS8xMSwxLzA1LzExKQ==&amp;WINDOW=FIRST_POPUP&amp;HEIGHT=450&amp;WIDTH=450&amp;","START_MAXIMIZED=FALSE&amp;VAR:CALENDAR=US&amp;VAR:SYMBOL=KO&amp;VAR:INDEX=0"}</definedName>
    <definedName name="_1588">#REF!</definedName>
    <definedName name="_1588__FDSAUDITLINK__" localSheetId="0" hidden="1">{"fdsup://directions/FAT Viewer?action=UPDATE&amp;creator=factset&amp;DYN_ARGS=TRUE&amp;DOC_NAME=FAT:FQL_AUDITING_CLIENT_TEMPLATE.FAT&amp;display_string=Audit&amp;VAR:KEY=GFCVUBEBAN&amp;VAR:QUERY=RkZfRElWX1lMRChBTk4sMTIvMjkvMTAsMTIvMjkvMTAp&amp;WINDOW=FIRST_POPUP&amp;HEIGHT=450&amp;WIDTH=450&amp;","START_MAXIMIZED=FALSE&amp;VAR:CALENDAR=US&amp;VAR:SYMBOL=KO&amp;VAR:INDEX=0"}</definedName>
    <definedName name="_1588__FDSAUDITLINK__" hidden="1">{"fdsup://directions/FAT Viewer?action=UPDATE&amp;creator=factset&amp;DYN_ARGS=TRUE&amp;DOC_NAME=FAT:FQL_AUDITING_CLIENT_TEMPLATE.FAT&amp;display_string=Audit&amp;VAR:KEY=GFCVUBEBAN&amp;VAR:QUERY=RkZfRElWX1lMRChBTk4sMTIvMjkvMTAsMTIvMjkvMTAp&amp;WINDOW=FIRST_POPUP&amp;HEIGHT=450&amp;WIDTH=450&amp;","START_MAXIMIZED=FALSE&amp;VAR:CALENDAR=US&amp;VAR:SYMBOL=KO&amp;VAR:INDEX=0"}</definedName>
    <definedName name="_1589__FDSAUDITLINK__" localSheetId="0" hidden="1">{"fdsup://directions/FAT Viewer?action=UPDATE&amp;creator=factset&amp;DYN_ARGS=TRUE&amp;DOC_NAME=FAT:FQL_AUDITING_CLIENT_TEMPLATE.FAT&amp;display_string=Audit&amp;VAR:KEY=UBCHSXCBOV&amp;VAR:QUERY=RkZfRElWX1lMRChBTk4sMTIvMjIvMTAsMTIvMjIvMTAp&amp;WINDOW=FIRST_POPUP&amp;HEIGHT=450&amp;WIDTH=450&amp;","START_MAXIMIZED=FALSE&amp;VAR:CALENDAR=US&amp;VAR:SYMBOL=KO&amp;VAR:INDEX=0"}</definedName>
    <definedName name="_1589__FDSAUDITLINK__" hidden="1">{"fdsup://directions/FAT Viewer?action=UPDATE&amp;creator=factset&amp;DYN_ARGS=TRUE&amp;DOC_NAME=FAT:FQL_AUDITING_CLIENT_TEMPLATE.FAT&amp;display_string=Audit&amp;VAR:KEY=UBCHSXCBOV&amp;VAR:QUERY=RkZfRElWX1lMRChBTk4sMTIvMjIvMTAsMTIvMjIvMTAp&amp;WINDOW=FIRST_POPUP&amp;HEIGHT=450&amp;WIDTH=450&amp;","START_MAXIMIZED=FALSE&amp;VAR:CALENDAR=US&amp;VAR:SYMBOL=KO&amp;VAR:INDEX=0"}</definedName>
    <definedName name="_159">#REF!</definedName>
    <definedName name="_159__FDSAUDITLINK__" localSheetId="0" hidden="1">{"fdsup://directions/FAT Viewer?action=UPDATE&amp;creator=factset&amp;DYN_ARGS=TRUE&amp;DOC_NAME=FAT:FQL_AUDITING_CLIENT_TEMPLATE.FAT&amp;display_string=Audit&amp;VAR:KEY=DADYDUHAJC&amp;VAR:QUERY=RkZfRElWX1lMRChBTk4sMy8yMC8wOCwzLzIwLzA4KQ==&amp;WINDOW=FIRST_POPUP&amp;HEIGHT=450&amp;WIDTH=450&amp;","START_MAXIMIZED=FALSE&amp;VAR:CALENDAR=US&amp;VAR:SYMBOL=RAI&amp;VAR:INDEX=0"}</definedName>
    <definedName name="_159__FDSAUDITLINK__" hidden="1">{"fdsup://directions/FAT Viewer?action=UPDATE&amp;creator=factset&amp;DYN_ARGS=TRUE&amp;DOC_NAME=FAT:FQL_AUDITING_CLIENT_TEMPLATE.FAT&amp;display_string=Audit&amp;VAR:KEY=DADYDUHAJC&amp;VAR:QUERY=RkZfRElWX1lMRChBTk4sMy8yMC8wOCwzLzIwLzA4KQ==&amp;WINDOW=FIRST_POPUP&amp;HEIGHT=450&amp;WIDTH=450&amp;","START_MAXIMIZED=FALSE&amp;VAR:CALENDAR=US&amp;VAR:SYMBOL=RAI&amp;VAR:INDEX=0"}</definedName>
    <definedName name="_1590__FDSAUDITLINK__" localSheetId="0" hidden="1">{"fdsup://directions/FAT Viewer?action=UPDATE&amp;creator=factset&amp;DYN_ARGS=TRUE&amp;DOC_NAME=FAT:FQL_AUDITING_CLIENT_TEMPLATE.FAT&amp;display_string=Audit&amp;VAR:KEY=QHAFQLQVAV&amp;VAR:QUERY=RkZfRElWX1lMRChBTk4sMTIvMTUvMTAsMTIvMTUvMTAp&amp;WINDOW=FIRST_POPUP&amp;HEIGHT=450&amp;WIDTH=450&amp;","START_MAXIMIZED=FALSE&amp;VAR:CALENDAR=US&amp;VAR:SYMBOL=KO&amp;VAR:INDEX=0"}</definedName>
    <definedName name="_1590__FDSAUDITLINK__" hidden="1">{"fdsup://directions/FAT Viewer?action=UPDATE&amp;creator=factset&amp;DYN_ARGS=TRUE&amp;DOC_NAME=FAT:FQL_AUDITING_CLIENT_TEMPLATE.FAT&amp;display_string=Audit&amp;VAR:KEY=QHAFQLQVAV&amp;VAR:QUERY=RkZfRElWX1lMRChBTk4sMTIvMTUvMTAsMTIvMTUvMTAp&amp;WINDOW=FIRST_POPUP&amp;HEIGHT=450&amp;WIDTH=450&amp;","START_MAXIMIZED=FALSE&amp;VAR:CALENDAR=US&amp;VAR:SYMBOL=KO&amp;VAR:INDEX=0"}</definedName>
    <definedName name="_1591">#REF!</definedName>
    <definedName name="_1591__FDSAUDITLINK__" localSheetId="0" hidden="1">{"fdsup://directions/FAT Viewer?action=UPDATE&amp;creator=factset&amp;DYN_ARGS=TRUE&amp;DOC_NAME=FAT:FQL_AUDITING_CLIENT_TEMPLATE.FAT&amp;display_string=Audit&amp;VAR:KEY=YFCLGTCXAF&amp;VAR:QUERY=RkZfRElWX1lMRChBTk4sMTIvMDgvMTAsMTIvMDgvMTAp&amp;WINDOW=FIRST_POPUP&amp;HEIGHT=450&amp;WIDTH=450&amp;","START_MAXIMIZED=FALSE&amp;VAR:CALENDAR=US&amp;VAR:SYMBOL=KO&amp;VAR:INDEX=0"}</definedName>
    <definedName name="_1591__FDSAUDITLINK__" hidden="1">{"fdsup://directions/FAT Viewer?action=UPDATE&amp;creator=factset&amp;DYN_ARGS=TRUE&amp;DOC_NAME=FAT:FQL_AUDITING_CLIENT_TEMPLATE.FAT&amp;display_string=Audit&amp;VAR:KEY=YFCLGTCXAF&amp;VAR:QUERY=RkZfRElWX1lMRChBTk4sMTIvMDgvMTAsMTIvMDgvMTAp&amp;WINDOW=FIRST_POPUP&amp;HEIGHT=450&amp;WIDTH=450&amp;","START_MAXIMIZED=FALSE&amp;VAR:CALENDAR=US&amp;VAR:SYMBOL=KO&amp;VAR:INDEX=0"}</definedName>
    <definedName name="_1592">#REF!</definedName>
    <definedName name="_1592__FDSAUDITLINK__" localSheetId="0" hidden="1">{"fdsup://directions/FAT Viewer?action=UPDATE&amp;creator=factset&amp;DYN_ARGS=TRUE&amp;DOC_NAME=FAT:FQL_AUDITING_CLIENT_TEMPLATE.FAT&amp;display_string=Audit&amp;VAR:KEY=ETCHEFEZAD&amp;VAR:QUERY=RkZfRElWX1lMRChBTk4sMTIvMDEvMTAsMTIvMDEvMTAp&amp;WINDOW=FIRST_POPUP&amp;HEIGHT=450&amp;WIDTH=450&amp;","START_MAXIMIZED=FALSE&amp;VAR:CALENDAR=US&amp;VAR:SYMBOL=KO&amp;VAR:INDEX=0"}</definedName>
    <definedName name="_1592__FDSAUDITLINK__" hidden="1">{"fdsup://directions/FAT Viewer?action=UPDATE&amp;creator=factset&amp;DYN_ARGS=TRUE&amp;DOC_NAME=FAT:FQL_AUDITING_CLIENT_TEMPLATE.FAT&amp;display_string=Audit&amp;VAR:KEY=ETCHEFEZAD&amp;VAR:QUERY=RkZfRElWX1lMRChBTk4sMTIvMDEvMTAsMTIvMDEvMTAp&amp;WINDOW=FIRST_POPUP&amp;HEIGHT=450&amp;WIDTH=450&amp;","START_MAXIMIZED=FALSE&amp;VAR:CALENDAR=US&amp;VAR:SYMBOL=KO&amp;VAR:INDEX=0"}</definedName>
    <definedName name="_1593">#REF!</definedName>
    <definedName name="_1593__FDSAUDITLINK__" localSheetId="0" hidden="1">{"fdsup://directions/FAT Viewer?action=UPDATE&amp;creator=factset&amp;DYN_ARGS=TRUE&amp;DOC_NAME=FAT:FQL_AUDITING_CLIENT_TEMPLATE.FAT&amp;display_string=Audit&amp;VAR:KEY=YVKJWROZWB&amp;VAR:QUERY=RkZfRElWX1lMRChBTk4sMTEvMjQvMTAsMTEvMjQvMTAp&amp;WINDOW=FIRST_POPUP&amp;HEIGHT=450&amp;WIDTH=450&amp;","START_MAXIMIZED=FALSE&amp;VAR:CALENDAR=US&amp;VAR:SYMBOL=KO&amp;VAR:INDEX=0"}</definedName>
    <definedName name="_1593__FDSAUDITLINK__" hidden="1">{"fdsup://directions/FAT Viewer?action=UPDATE&amp;creator=factset&amp;DYN_ARGS=TRUE&amp;DOC_NAME=FAT:FQL_AUDITING_CLIENT_TEMPLATE.FAT&amp;display_string=Audit&amp;VAR:KEY=YVKJWROZWB&amp;VAR:QUERY=RkZfRElWX1lMRChBTk4sMTEvMjQvMTAsMTEvMjQvMTAp&amp;WINDOW=FIRST_POPUP&amp;HEIGHT=450&amp;WIDTH=450&amp;","START_MAXIMIZED=FALSE&amp;VAR:CALENDAR=US&amp;VAR:SYMBOL=KO&amp;VAR:INDEX=0"}</definedName>
    <definedName name="_1594">#REF!</definedName>
    <definedName name="_1594__FDSAUDITLINK__" localSheetId="0" hidden="1">{"fdsup://directions/FAT Viewer?action=UPDATE&amp;creator=factset&amp;DYN_ARGS=TRUE&amp;DOC_NAME=FAT:FQL_AUDITING_CLIENT_TEMPLATE.FAT&amp;display_string=Audit&amp;VAR:KEY=MFWXAVIVOT&amp;VAR:QUERY=RkZfRElWX1lMRChBTk4sMTEvMTcvMTAsMTEvMTcvMTAp&amp;WINDOW=FIRST_POPUP&amp;HEIGHT=450&amp;WIDTH=450&amp;","START_MAXIMIZED=FALSE&amp;VAR:CALENDAR=US&amp;VAR:SYMBOL=KO&amp;VAR:INDEX=0"}</definedName>
    <definedName name="_1594__FDSAUDITLINK__" hidden="1">{"fdsup://directions/FAT Viewer?action=UPDATE&amp;creator=factset&amp;DYN_ARGS=TRUE&amp;DOC_NAME=FAT:FQL_AUDITING_CLIENT_TEMPLATE.FAT&amp;display_string=Audit&amp;VAR:KEY=MFWXAVIVOT&amp;VAR:QUERY=RkZfRElWX1lMRChBTk4sMTEvMTcvMTAsMTEvMTcvMTAp&amp;WINDOW=FIRST_POPUP&amp;HEIGHT=450&amp;WIDTH=450&amp;","START_MAXIMIZED=FALSE&amp;VAR:CALENDAR=US&amp;VAR:SYMBOL=KO&amp;VAR:INDEX=0"}</definedName>
    <definedName name="_1595">#REF!</definedName>
    <definedName name="_1595__FDSAUDITLINK__" localSheetId="0" hidden="1">{"fdsup://directions/FAT Viewer?action=UPDATE&amp;creator=factset&amp;DYN_ARGS=TRUE&amp;DOC_NAME=FAT:FQL_AUDITING_CLIENT_TEMPLATE.FAT&amp;display_string=Audit&amp;VAR:KEY=KNYVKZQFSX&amp;VAR:QUERY=RkZfRElWX1lMRChBTk4sMTEvMTAvMTAsMTEvMTAvMTAp&amp;WINDOW=FIRST_POPUP&amp;HEIGHT=450&amp;WIDTH=450&amp;","START_MAXIMIZED=FALSE&amp;VAR:CALENDAR=US&amp;VAR:SYMBOL=KO&amp;VAR:INDEX=0"}</definedName>
    <definedName name="_1595__FDSAUDITLINK__" hidden="1">{"fdsup://directions/FAT Viewer?action=UPDATE&amp;creator=factset&amp;DYN_ARGS=TRUE&amp;DOC_NAME=FAT:FQL_AUDITING_CLIENT_TEMPLATE.FAT&amp;display_string=Audit&amp;VAR:KEY=KNYVKZQFSX&amp;VAR:QUERY=RkZfRElWX1lMRChBTk4sMTEvMTAvMTAsMTEvMTAvMTAp&amp;WINDOW=FIRST_POPUP&amp;HEIGHT=450&amp;WIDTH=450&amp;","START_MAXIMIZED=FALSE&amp;VAR:CALENDAR=US&amp;VAR:SYMBOL=KO&amp;VAR:INDEX=0"}</definedName>
    <definedName name="_1596">#REF!</definedName>
    <definedName name="_1596__FDSAUDITLINK__" localSheetId="0" hidden="1">{"fdsup://directions/FAT Viewer?action=UPDATE&amp;creator=factset&amp;DYN_ARGS=TRUE&amp;DOC_NAME=FAT:FQL_AUDITING_CLIENT_TEMPLATE.FAT&amp;display_string=Audit&amp;VAR:KEY=EBIPONMPAV&amp;VAR:QUERY=RkZfRElWX1lMRChBTk4sMTEvMDMvMTAsMTEvMDMvMTAp&amp;WINDOW=FIRST_POPUP&amp;HEIGHT=450&amp;WIDTH=450&amp;","START_MAXIMIZED=FALSE&amp;VAR:CALENDAR=US&amp;VAR:SYMBOL=KO&amp;VAR:INDEX=0"}</definedName>
    <definedName name="_1596__FDSAUDITLINK__" hidden="1">{"fdsup://directions/FAT Viewer?action=UPDATE&amp;creator=factset&amp;DYN_ARGS=TRUE&amp;DOC_NAME=FAT:FQL_AUDITING_CLIENT_TEMPLATE.FAT&amp;display_string=Audit&amp;VAR:KEY=EBIPONMPAV&amp;VAR:QUERY=RkZfRElWX1lMRChBTk4sMTEvMDMvMTAsMTEvMDMvMTAp&amp;WINDOW=FIRST_POPUP&amp;HEIGHT=450&amp;WIDTH=450&amp;","START_MAXIMIZED=FALSE&amp;VAR:CALENDAR=US&amp;VAR:SYMBOL=KO&amp;VAR:INDEX=0"}</definedName>
    <definedName name="_1597">#REF!</definedName>
    <definedName name="_1597__FDSAUDITLINK__" localSheetId="0" hidden="1">{"fdsup://directions/FAT Viewer?action=UPDATE&amp;creator=factset&amp;DYN_ARGS=TRUE&amp;DOC_NAME=FAT:FQL_AUDITING_CLIENT_TEMPLATE.FAT&amp;display_string=Audit&amp;VAR:KEY=IHUFQJAXCT&amp;VAR:QUERY=RkZfRElWX1lMRChBTk4sMTAvMjcvMTAsMTAvMjcvMTAp&amp;WINDOW=FIRST_POPUP&amp;HEIGHT=450&amp;WIDTH=450&amp;","START_MAXIMIZED=FALSE&amp;VAR:CALENDAR=US&amp;VAR:SYMBOL=KO&amp;VAR:INDEX=0"}</definedName>
    <definedName name="_1597__FDSAUDITLINK__" hidden="1">{"fdsup://directions/FAT Viewer?action=UPDATE&amp;creator=factset&amp;DYN_ARGS=TRUE&amp;DOC_NAME=FAT:FQL_AUDITING_CLIENT_TEMPLATE.FAT&amp;display_string=Audit&amp;VAR:KEY=IHUFQJAXCT&amp;VAR:QUERY=RkZfRElWX1lMRChBTk4sMTAvMjcvMTAsMTAvMjcvMTAp&amp;WINDOW=FIRST_POPUP&amp;HEIGHT=450&amp;WIDTH=450&amp;","START_MAXIMIZED=FALSE&amp;VAR:CALENDAR=US&amp;VAR:SYMBOL=KO&amp;VAR:INDEX=0"}</definedName>
    <definedName name="_1598">#REF!</definedName>
    <definedName name="_1598__FDSAUDITLINK__" localSheetId="0" hidden="1">{"fdsup://directions/FAT Viewer?action=UPDATE&amp;creator=factset&amp;DYN_ARGS=TRUE&amp;DOC_NAME=FAT:FQL_AUDITING_CLIENT_TEMPLATE.FAT&amp;display_string=Audit&amp;VAR:KEY=GBQXINWNKJ&amp;VAR:QUERY=RkZfRElWX1lMRChBTk4sMTAvMjAvMTAsMTAvMjAvMTAp&amp;WINDOW=FIRST_POPUP&amp;HEIGHT=450&amp;WIDTH=450&amp;","START_MAXIMIZED=FALSE&amp;VAR:CALENDAR=US&amp;VAR:SYMBOL=KO&amp;VAR:INDEX=0"}</definedName>
    <definedName name="_1598__FDSAUDITLINK__" hidden="1">{"fdsup://directions/FAT Viewer?action=UPDATE&amp;creator=factset&amp;DYN_ARGS=TRUE&amp;DOC_NAME=FAT:FQL_AUDITING_CLIENT_TEMPLATE.FAT&amp;display_string=Audit&amp;VAR:KEY=GBQXINWNKJ&amp;VAR:QUERY=RkZfRElWX1lMRChBTk4sMTAvMjAvMTAsMTAvMjAvMTAp&amp;WINDOW=FIRST_POPUP&amp;HEIGHT=450&amp;WIDTH=450&amp;","START_MAXIMIZED=FALSE&amp;VAR:CALENDAR=US&amp;VAR:SYMBOL=KO&amp;VAR:INDEX=0"}</definedName>
    <definedName name="_1599">#REF!</definedName>
    <definedName name="_1599__FDSAUDITLINK__" localSheetId="0" hidden="1">{"fdsup://directions/FAT Viewer?action=UPDATE&amp;creator=factset&amp;DYN_ARGS=TRUE&amp;DOC_NAME=FAT:FQL_AUDITING_CLIENT_TEMPLATE.FAT&amp;display_string=Audit&amp;VAR:KEY=IBANOHQBUP&amp;VAR:QUERY=RkZfRElWX1lMRChBTk4sMTAvMTMvMTAsMTAvMTMvMTAp&amp;WINDOW=FIRST_POPUP&amp;HEIGHT=450&amp;WIDTH=450&amp;","START_MAXIMIZED=FALSE&amp;VAR:CALENDAR=US&amp;VAR:SYMBOL=KO&amp;VAR:INDEX=0"}</definedName>
    <definedName name="_1599__FDSAUDITLINK__" hidden="1">{"fdsup://directions/FAT Viewer?action=UPDATE&amp;creator=factset&amp;DYN_ARGS=TRUE&amp;DOC_NAME=FAT:FQL_AUDITING_CLIENT_TEMPLATE.FAT&amp;display_string=Audit&amp;VAR:KEY=IBANOHQBUP&amp;VAR:QUERY=RkZfRElWX1lMRChBTk4sMTAvMTMvMTAsMTAvMTMvMTAp&amp;WINDOW=FIRST_POPUP&amp;HEIGHT=450&amp;WIDTH=450&amp;","START_MAXIMIZED=FALSE&amp;VAR:CALENDAR=US&amp;VAR:SYMBOL=KO&amp;VAR:INDEX=0"}</definedName>
    <definedName name="_15M_0_S" hidden="1">#REF!</definedName>
    <definedName name="_15s10_" hidden="1">{#N/A,#N/A,FALSE,"UNIT";#N/A,#N/A,FALSE,"UNIT";#N/A,#N/A,FALSE,"계정"}</definedName>
    <definedName name="_15s2_" hidden="1">{#N/A,#N/A,FALSE,"UNIT";#N/A,#N/A,FALSE,"UNIT";#N/A,#N/A,FALSE,"계정"}</definedName>
    <definedName name="_15s4_" hidden="1">{#N/A,#N/A,FALSE,"UNIT";#N/A,#N/A,FALSE,"UNIT";#N/A,#N/A,FALSE,"계정"}</definedName>
    <definedName name="_15s5_" hidden="1">{#N/A,#N/A,FALSE,"UNIT";#N/A,#N/A,FALSE,"UNIT";#N/A,#N/A,FALSE,"계정"}</definedName>
    <definedName name="_15Table2_" hidden="1">#REF!</definedName>
    <definedName name="_16">#REF!</definedName>
    <definedName name="_16_????_3">#REF!</definedName>
    <definedName name="_16_????8_3">#REF!</definedName>
    <definedName name="_16_??_3">#REF!</definedName>
    <definedName name="_16__________NOTE5_7">#REF!</definedName>
    <definedName name="_16__123Graph_ACHART_29" hidden="1">#REF!</definedName>
    <definedName name="_16__123Graph_ACHART_30" hidden="1">#REF!</definedName>
    <definedName name="_16__123Graph_AChart_8J">#REF!</definedName>
    <definedName name="_16__123Graph_ASENS_COMPARISON">#REF!</definedName>
    <definedName name="_16__123Graph_ASUPPLIES_BY_B_U">#REF!</definedName>
    <definedName name="_16__123Graph_AWAGES_BY_B_U">#REF!</definedName>
    <definedName name="_16__123Graph_BQRE_S_BY_CO.">#REF!</definedName>
    <definedName name="_16__123Graph_BQRE_S_BY_TYPE" hidden="1">#REF!</definedName>
    <definedName name="_16__123Graph_BSUPPLIES_BY_B_U">#REF!</definedName>
    <definedName name="_16__123Graph_BTAX_CREDIT">#REF!</definedName>
    <definedName name="_16__123Graph_CCONTRACT_BY_B_U" hidden="1">#REF!</definedName>
    <definedName name="_16__123Graph_CQRE_S_BY_CO.">#REF!</definedName>
    <definedName name="_16__123Graph_CSENS_COMPARISON">#REF!</definedName>
    <definedName name="_16__123Graph_CSUPPLIES_BY_B_U">#REF!</definedName>
    <definedName name="_16__FDSAUDITLINK__" localSheetId="0" hidden="1">{"fdsup://directions/FAT Viewer?action=UPDATE&amp;creator=factset&amp;DYN_ARGS=TRUE&amp;DOC_NAME=FAT:FQL_AUDITING_CLIENT_TEMPLATE.FAT&amp;display_string=Audit&amp;VAR:KEY=KJCLCHSFST&amp;VAR:QUERY=Q1NGX0RJVl9ZTEQoUVRSX1IsMy8zMC8yMDA3KQ==&amp;WINDOW=FIRST_POPUP&amp;HEIGHT=450&amp;WIDTH=450&amp;STAR","T_MAXIMIZED=FALSE&amp;VAR:CALENDAR=US&amp;VAR:SYMBOL=MO&amp;VAR:INDEX=0"}</definedName>
    <definedName name="_16__FDSAUDITLINK__" hidden="1">{"fdsup://directions/FAT Viewer?action=UPDATE&amp;creator=factset&amp;DYN_ARGS=TRUE&amp;DOC_NAME=FAT:FQL_AUDITING_CLIENT_TEMPLATE.FAT&amp;display_string=Audit&amp;VAR:KEY=KJCLCHSFST&amp;VAR:QUERY=Q1NGX0RJVl9ZTEQoUVRSX1IsMy8zMC8yMDA3KQ==&amp;WINDOW=FIRST_POPUP&amp;HEIGHT=450&amp;WIDTH=450&amp;STAR","T_MAXIMIZED=FALSE&amp;VAR:CALENDAR=US&amp;VAR:SYMBOL=MO&amp;VAR:INDEX=0"}</definedName>
    <definedName name="_16_0_Table2_">#REF!</definedName>
    <definedName name="_16_08_2000">#REF!</definedName>
    <definedName name="_16_3__1_CRADDIN_Headings">#REF!</definedName>
    <definedName name="_160__FDSAUDITLINK__" localSheetId="0" hidden="1">{"fdsup://directions/FAT Viewer?action=UPDATE&amp;creator=factset&amp;DYN_ARGS=TRUE&amp;DOC_NAME=FAT:FQL_AUDITING_CLIENT_TEMPLATE.FAT&amp;display_string=Audit&amp;VAR:KEY=RIBKTIRAFO&amp;VAR:QUERY=RkZfRElWX1lMRChBTk4sMy8xMy8wOCwzLzEzLzA4KQ==&amp;WINDOW=FIRST_POPUP&amp;HEIGHT=450&amp;WIDTH=450&amp;","START_MAXIMIZED=FALSE&amp;VAR:CALENDAR=US&amp;VAR:SYMBOL=RAI&amp;VAR:INDEX=0"}</definedName>
    <definedName name="_160__FDSAUDITLINK__" hidden="1">{"fdsup://directions/FAT Viewer?action=UPDATE&amp;creator=factset&amp;DYN_ARGS=TRUE&amp;DOC_NAME=FAT:FQL_AUDITING_CLIENT_TEMPLATE.FAT&amp;display_string=Audit&amp;VAR:KEY=RIBKTIRAFO&amp;VAR:QUERY=RkZfRElWX1lMRChBTk4sMy8xMy8wOCwzLzEzLzA4KQ==&amp;WINDOW=FIRST_POPUP&amp;HEIGHT=450&amp;WIDTH=450&amp;","START_MAXIMIZED=FALSE&amp;VAR:CALENDAR=US&amp;VAR:SYMBOL=RAI&amp;VAR:INDEX=0"}</definedName>
    <definedName name="_160_0_Table2_">#REF!</definedName>
    <definedName name="_1600">#REF!</definedName>
    <definedName name="_1600__FDSAUDITLINK__" localSheetId="0" hidden="1">{"fdsup://directions/FAT Viewer?action=UPDATE&amp;creator=factset&amp;DYN_ARGS=TRUE&amp;DOC_NAME=FAT:FQL_AUDITING_CLIENT_TEMPLATE.FAT&amp;display_string=Audit&amp;VAR:KEY=KFENWHSJAP&amp;VAR:QUERY=RkZfRElWX1lMRChBTk4sMTAvMDYvMTAsMTAvMDYvMTAp&amp;WINDOW=FIRST_POPUP&amp;HEIGHT=450&amp;WIDTH=450&amp;","START_MAXIMIZED=FALSE&amp;VAR:CALENDAR=US&amp;VAR:SYMBOL=KO&amp;VAR:INDEX=0"}</definedName>
    <definedName name="_1600__FDSAUDITLINK__" hidden="1">{"fdsup://directions/FAT Viewer?action=UPDATE&amp;creator=factset&amp;DYN_ARGS=TRUE&amp;DOC_NAME=FAT:FQL_AUDITING_CLIENT_TEMPLATE.FAT&amp;display_string=Audit&amp;VAR:KEY=KFENWHSJAP&amp;VAR:QUERY=RkZfRElWX1lMRChBTk4sMTAvMDYvMTAsMTAvMDYvMTAp&amp;WINDOW=FIRST_POPUP&amp;HEIGHT=450&amp;WIDTH=450&amp;","START_MAXIMIZED=FALSE&amp;VAR:CALENDAR=US&amp;VAR:SYMBOL=KO&amp;VAR:INDEX=0"}</definedName>
    <definedName name="_160000000" hidden="1">#REF!</definedName>
    <definedName name="_1601">#REF!</definedName>
    <definedName name="_1601__FDSAUDITLINK__" localSheetId="0" hidden="1">{"fdsup://directions/FAT Viewer?action=UPDATE&amp;creator=factset&amp;DYN_ARGS=TRUE&amp;DOC_NAME=FAT:FQL_AUDITING_CLIENT_TEMPLATE.FAT&amp;display_string=Audit&amp;VAR:KEY=SPYTEFEPUT&amp;VAR:QUERY=RkZfRElWX1lMRChBTk4sOS8yOS8xMCw5LzI5LzEwKQ==&amp;WINDOW=FIRST_POPUP&amp;HEIGHT=450&amp;WIDTH=450&amp;","START_MAXIMIZED=FALSE&amp;VAR:CALENDAR=US&amp;VAR:SYMBOL=KO&amp;VAR:INDEX=0"}</definedName>
    <definedName name="_1601__FDSAUDITLINK__" hidden="1">{"fdsup://directions/FAT Viewer?action=UPDATE&amp;creator=factset&amp;DYN_ARGS=TRUE&amp;DOC_NAME=FAT:FQL_AUDITING_CLIENT_TEMPLATE.FAT&amp;display_string=Audit&amp;VAR:KEY=SPYTEFEPUT&amp;VAR:QUERY=RkZfRElWX1lMRChBTk4sOS8yOS8xMCw5LzI5LzEwKQ==&amp;WINDOW=FIRST_POPUP&amp;HEIGHT=450&amp;WIDTH=450&amp;","START_MAXIMIZED=FALSE&amp;VAR:CALENDAR=US&amp;VAR:SYMBOL=KO&amp;VAR:INDEX=0"}</definedName>
    <definedName name="_1602">#REF!</definedName>
    <definedName name="_1602__FDSAUDITLINK__" localSheetId="0" hidden="1">{"fdsup://directions/FAT Viewer?action=UPDATE&amp;creator=factset&amp;DYN_ARGS=TRUE&amp;DOC_NAME=FAT:FQL_AUDITING_CLIENT_TEMPLATE.FAT&amp;display_string=Audit&amp;VAR:KEY=OPOZCFAJGT&amp;VAR:QUERY=RkZfRElWX1lMRChBTk4sOS8yMi8xMCw5LzIyLzEwKQ==&amp;WINDOW=FIRST_POPUP&amp;HEIGHT=450&amp;WIDTH=450&amp;","START_MAXIMIZED=FALSE&amp;VAR:CALENDAR=US&amp;VAR:SYMBOL=KO&amp;VAR:INDEX=0"}</definedName>
    <definedName name="_1602__FDSAUDITLINK__" hidden="1">{"fdsup://directions/FAT Viewer?action=UPDATE&amp;creator=factset&amp;DYN_ARGS=TRUE&amp;DOC_NAME=FAT:FQL_AUDITING_CLIENT_TEMPLATE.FAT&amp;display_string=Audit&amp;VAR:KEY=OPOZCFAJGT&amp;VAR:QUERY=RkZfRElWX1lMRChBTk4sOS8yMi8xMCw5LzIyLzEwKQ==&amp;WINDOW=FIRST_POPUP&amp;HEIGHT=450&amp;WIDTH=450&amp;","START_MAXIMIZED=FALSE&amp;VAR:CALENDAR=US&amp;VAR:SYMBOL=KO&amp;VAR:INDEX=0"}</definedName>
    <definedName name="_1603">#REF!</definedName>
    <definedName name="_1603__FDSAUDITLINK__" localSheetId="0" hidden="1">{"fdsup://directions/FAT Viewer?action=UPDATE&amp;creator=factset&amp;DYN_ARGS=TRUE&amp;DOC_NAME=FAT:FQL_AUDITING_CLIENT_TEMPLATE.FAT&amp;display_string=Audit&amp;VAR:KEY=KTOXEDMZKP&amp;VAR:QUERY=RkZfRElWX1lMRChBTk4sOS8xNS8xMCw5LzE1LzEwKQ==&amp;WINDOW=FIRST_POPUP&amp;HEIGHT=450&amp;WIDTH=450&amp;","START_MAXIMIZED=FALSE&amp;VAR:CALENDAR=US&amp;VAR:SYMBOL=KO&amp;VAR:INDEX=0"}</definedName>
    <definedName name="_1603__FDSAUDITLINK__" hidden="1">{"fdsup://directions/FAT Viewer?action=UPDATE&amp;creator=factset&amp;DYN_ARGS=TRUE&amp;DOC_NAME=FAT:FQL_AUDITING_CLIENT_TEMPLATE.FAT&amp;display_string=Audit&amp;VAR:KEY=KTOXEDMZKP&amp;VAR:QUERY=RkZfRElWX1lMRChBTk4sOS8xNS8xMCw5LzE1LzEwKQ==&amp;WINDOW=FIRST_POPUP&amp;HEIGHT=450&amp;WIDTH=450&amp;","START_MAXIMIZED=FALSE&amp;VAR:CALENDAR=US&amp;VAR:SYMBOL=KO&amp;VAR:INDEX=0"}</definedName>
    <definedName name="_1604">#REF!</definedName>
    <definedName name="_1604__FDSAUDITLINK__" localSheetId="0" hidden="1">{"fdsup://directions/FAT Viewer?action=UPDATE&amp;creator=factset&amp;DYN_ARGS=TRUE&amp;DOC_NAME=FAT:FQL_AUDITING_CLIENT_TEMPLATE.FAT&amp;display_string=Audit&amp;VAR:KEY=OBILAXSNSF&amp;VAR:QUERY=RkZfRElWX1lMRChBTk4sOS8wOC8xMCw5LzA4LzEwKQ==&amp;WINDOW=FIRST_POPUP&amp;HEIGHT=450&amp;WIDTH=450&amp;","START_MAXIMIZED=FALSE&amp;VAR:CALENDAR=US&amp;VAR:SYMBOL=KO&amp;VAR:INDEX=0"}</definedName>
    <definedName name="_1604__FDSAUDITLINK__" hidden="1">{"fdsup://directions/FAT Viewer?action=UPDATE&amp;creator=factset&amp;DYN_ARGS=TRUE&amp;DOC_NAME=FAT:FQL_AUDITING_CLIENT_TEMPLATE.FAT&amp;display_string=Audit&amp;VAR:KEY=OBILAXSNSF&amp;VAR:QUERY=RkZfRElWX1lMRChBTk4sOS8wOC8xMCw5LzA4LzEwKQ==&amp;WINDOW=FIRST_POPUP&amp;HEIGHT=450&amp;WIDTH=450&amp;","START_MAXIMIZED=FALSE&amp;VAR:CALENDAR=US&amp;VAR:SYMBOL=KO&amp;VAR:INDEX=0"}</definedName>
    <definedName name="_1605">#REF!</definedName>
    <definedName name="_1605__FDSAUDITLINK__" localSheetId="0" hidden="1">{"fdsup://directions/FAT Viewer?action=UPDATE&amp;creator=factset&amp;DYN_ARGS=TRUE&amp;DOC_NAME=FAT:FQL_AUDITING_CLIENT_TEMPLATE.FAT&amp;display_string=Audit&amp;VAR:KEY=KNQRKPOBWL&amp;VAR:QUERY=RkZfRElWX1lMRChBTk4sOS8wMS8xMCw5LzAxLzEwKQ==&amp;WINDOW=FIRST_POPUP&amp;HEIGHT=450&amp;WIDTH=450&amp;","START_MAXIMIZED=FALSE&amp;VAR:CALENDAR=US&amp;VAR:SYMBOL=KO&amp;VAR:INDEX=0"}</definedName>
    <definedName name="_1605__FDSAUDITLINK__" hidden="1">{"fdsup://directions/FAT Viewer?action=UPDATE&amp;creator=factset&amp;DYN_ARGS=TRUE&amp;DOC_NAME=FAT:FQL_AUDITING_CLIENT_TEMPLATE.FAT&amp;display_string=Audit&amp;VAR:KEY=KNQRKPOBWL&amp;VAR:QUERY=RkZfRElWX1lMRChBTk4sOS8wMS8xMCw5LzAxLzEwKQ==&amp;WINDOW=FIRST_POPUP&amp;HEIGHT=450&amp;WIDTH=450&amp;","START_MAXIMIZED=FALSE&amp;VAR:CALENDAR=US&amp;VAR:SYMBOL=KO&amp;VAR:INDEX=0"}</definedName>
    <definedName name="_1606">#REF!</definedName>
    <definedName name="_1606__FDSAUDITLINK__" localSheetId="0" hidden="1">{"fdsup://directions/FAT Viewer?action=UPDATE&amp;creator=factset&amp;DYN_ARGS=TRUE&amp;DOC_NAME=FAT:FQL_AUDITING_CLIENT_TEMPLATE.FAT&amp;display_string=Audit&amp;VAR:KEY=SRSJOHUXUB&amp;VAR:QUERY=RkZfRElWX1lMRChBTk4sOC8yNS8xMCw4LzI1LzEwKQ==&amp;WINDOW=FIRST_POPUP&amp;HEIGHT=450&amp;WIDTH=450&amp;","START_MAXIMIZED=FALSE&amp;VAR:CALENDAR=US&amp;VAR:SYMBOL=KO&amp;VAR:INDEX=0"}</definedName>
    <definedName name="_1606__FDSAUDITLINK__" hidden="1">{"fdsup://directions/FAT Viewer?action=UPDATE&amp;creator=factset&amp;DYN_ARGS=TRUE&amp;DOC_NAME=FAT:FQL_AUDITING_CLIENT_TEMPLATE.FAT&amp;display_string=Audit&amp;VAR:KEY=SRSJOHUXUB&amp;VAR:QUERY=RkZfRElWX1lMRChBTk4sOC8yNS8xMCw4LzI1LzEwKQ==&amp;WINDOW=FIRST_POPUP&amp;HEIGHT=450&amp;WIDTH=450&amp;","START_MAXIMIZED=FALSE&amp;VAR:CALENDAR=US&amp;VAR:SYMBOL=KO&amp;VAR:INDEX=0"}</definedName>
    <definedName name="_1607">#REF!</definedName>
    <definedName name="_1607__FDSAUDITLINK__" localSheetId="0" hidden="1">{"fdsup://directions/FAT Viewer?action=UPDATE&amp;creator=factset&amp;DYN_ARGS=TRUE&amp;DOC_NAME=FAT:FQL_AUDITING_CLIENT_TEMPLATE.FAT&amp;display_string=Audit&amp;VAR:KEY=QFOLQDAZSV&amp;VAR:QUERY=RkZfRElWX1lMRChBTk4sOC8xOC8xMCw4LzE4LzEwKQ==&amp;WINDOW=FIRST_POPUP&amp;HEIGHT=450&amp;WIDTH=450&amp;","START_MAXIMIZED=FALSE&amp;VAR:CALENDAR=US&amp;VAR:SYMBOL=KO&amp;VAR:INDEX=0"}</definedName>
    <definedName name="_1607__FDSAUDITLINK__" hidden="1">{"fdsup://directions/FAT Viewer?action=UPDATE&amp;creator=factset&amp;DYN_ARGS=TRUE&amp;DOC_NAME=FAT:FQL_AUDITING_CLIENT_TEMPLATE.FAT&amp;display_string=Audit&amp;VAR:KEY=QFOLQDAZSV&amp;VAR:QUERY=RkZfRElWX1lMRChBTk4sOC8xOC8xMCw4LzE4LzEwKQ==&amp;WINDOW=FIRST_POPUP&amp;HEIGHT=450&amp;WIDTH=450&amp;","START_MAXIMIZED=FALSE&amp;VAR:CALENDAR=US&amp;VAR:SYMBOL=KO&amp;VAR:INDEX=0"}</definedName>
    <definedName name="_1608">#REF!</definedName>
    <definedName name="_1608__FDSAUDITLINK__" localSheetId="0" hidden="1">{"fdsup://directions/FAT Viewer?action=UPDATE&amp;creator=factset&amp;DYN_ARGS=TRUE&amp;DOC_NAME=FAT:FQL_AUDITING_CLIENT_TEMPLATE.FAT&amp;display_string=Audit&amp;VAR:KEY=ITWTYFAHOZ&amp;VAR:QUERY=RkZfRElWX1lMRChBTk4sOC8xMS8xMCw4LzExLzEwKQ==&amp;WINDOW=FIRST_POPUP&amp;HEIGHT=450&amp;WIDTH=450&amp;","START_MAXIMIZED=FALSE&amp;VAR:CALENDAR=US&amp;VAR:SYMBOL=KO&amp;VAR:INDEX=0"}</definedName>
    <definedName name="_1608__FDSAUDITLINK__" hidden="1">{"fdsup://directions/FAT Viewer?action=UPDATE&amp;creator=factset&amp;DYN_ARGS=TRUE&amp;DOC_NAME=FAT:FQL_AUDITING_CLIENT_TEMPLATE.FAT&amp;display_string=Audit&amp;VAR:KEY=ITWTYFAHOZ&amp;VAR:QUERY=RkZfRElWX1lMRChBTk4sOC8xMS8xMCw4LzExLzEwKQ==&amp;WINDOW=FIRST_POPUP&amp;HEIGHT=450&amp;WIDTH=450&amp;","START_MAXIMIZED=FALSE&amp;VAR:CALENDAR=US&amp;VAR:SYMBOL=KO&amp;VAR:INDEX=0"}</definedName>
    <definedName name="_1609">#REF!</definedName>
    <definedName name="_1609__FDSAUDITLINK__" localSheetId="0" hidden="1">{"fdsup://directions/FAT Viewer?action=UPDATE&amp;creator=factset&amp;DYN_ARGS=TRUE&amp;DOC_NAME=FAT:FQL_AUDITING_CLIENT_TEMPLATE.FAT&amp;display_string=Audit&amp;VAR:KEY=SXOPMFCHQB&amp;VAR:QUERY=RkZfRElWX1lMRChBTk4sOC8wNC8xMCw4LzA0LzEwKQ==&amp;WINDOW=FIRST_POPUP&amp;HEIGHT=450&amp;WIDTH=450&amp;","START_MAXIMIZED=FALSE&amp;VAR:CALENDAR=US&amp;VAR:SYMBOL=KO&amp;VAR:INDEX=0"}</definedName>
    <definedName name="_1609__FDSAUDITLINK__" hidden="1">{"fdsup://directions/FAT Viewer?action=UPDATE&amp;creator=factset&amp;DYN_ARGS=TRUE&amp;DOC_NAME=FAT:FQL_AUDITING_CLIENT_TEMPLATE.FAT&amp;display_string=Audit&amp;VAR:KEY=SXOPMFCHQB&amp;VAR:QUERY=RkZfRElWX1lMRChBTk4sOC8wNC8xMCw4LzA0LzEwKQ==&amp;WINDOW=FIRST_POPUP&amp;HEIGHT=450&amp;WIDTH=450&amp;","START_MAXIMIZED=FALSE&amp;VAR:CALENDAR=US&amp;VAR:SYMBOL=KO&amp;VAR:INDEX=0"}</definedName>
    <definedName name="_161">#REF!</definedName>
    <definedName name="_161__123Graph_XQRE_S_BY_TYPE">#REF!</definedName>
    <definedName name="_161__FDSAUDITLINK__" localSheetId="0" hidden="1">{"fdsup://directions/FAT Viewer?action=UPDATE&amp;creator=factset&amp;DYN_ARGS=TRUE&amp;DOC_NAME=FAT:FQL_AUDITING_CLIENT_TEMPLATE.FAT&amp;display_string=Audit&amp;VAR:KEY=TIPERCLCDO&amp;VAR:QUERY=RkZfRElWX1lMRChBTk4sMy8wNi8wOCwzLzA2LzA4KQ==&amp;WINDOW=FIRST_POPUP&amp;HEIGHT=450&amp;WIDTH=450&amp;","START_MAXIMIZED=FALSE&amp;VAR:CALENDAR=US&amp;VAR:SYMBOL=RAI&amp;VAR:INDEX=0"}</definedName>
    <definedName name="_161__FDSAUDITLINK__" hidden="1">{"fdsup://directions/FAT Viewer?action=UPDATE&amp;creator=factset&amp;DYN_ARGS=TRUE&amp;DOC_NAME=FAT:FQL_AUDITING_CLIENT_TEMPLATE.FAT&amp;display_string=Audit&amp;VAR:KEY=TIPERCLCDO&amp;VAR:QUERY=RkZfRElWX1lMRChBTk4sMy8wNi8wOCwzLzA2LzA4KQ==&amp;WINDOW=FIRST_POPUP&amp;HEIGHT=450&amp;WIDTH=450&amp;","START_MAXIMIZED=FALSE&amp;VAR:CALENDAR=US&amp;VAR:SYMBOL=RAI&amp;VAR:INDEX=0"}</definedName>
    <definedName name="_1610">#REF!</definedName>
    <definedName name="_1610__FDSAUDITLINK__" localSheetId="0" hidden="1">{"fdsup://directions/FAT Viewer?action=UPDATE&amp;creator=factset&amp;DYN_ARGS=TRUE&amp;DOC_NAME=FAT:FQL_AUDITING_CLIENT_TEMPLATE.FAT&amp;display_string=Audit&amp;VAR:KEY=GDWRCNIBOZ&amp;VAR:QUERY=RkZfRElWX1lMRChBTk4sNy8yOC8xMCw3LzI4LzEwKQ==&amp;WINDOW=FIRST_POPUP&amp;HEIGHT=450&amp;WIDTH=450&amp;","START_MAXIMIZED=FALSE&amp;VAR:CALENDAR=US&amp;VAR:SYMBOL=KO&amp;VAR:INDEX=0"}</definedName>
    <definedName name="_1610__FDSAUDITLINK__" hidden="1">{"fdsup://directions/FAT Viewer?action=UPDATE&amp;creator=factset&amp;DYN_ARGS=TRUE&amp;DOC_NAME=FAT:FQL_AUDITING_CLIENT_TEMPLATE.FAT&amp;display_string=Audit&amp;VAR:KEY=GDWRCNIBOZ&amp;VAR:QUERY=RkZfRElWX1lMRChBTk4sNy8yOC8xMCw3LzI4LzEwKQ==&amp;WINDOW=FIRST_POPUP&amp;HEIGHT=450&amp;WIDTH=450&amp;","START_MAXIMIZED=FALSE&amp;VAR:CALENDAR=US&amp;VAR:SYMBOL=KO&amp;VAR:INDEX=0"}</definedName>
    <definedName name="_1611__FDSAUDITLINK__" localSheetId="0" hidden="1">{"fdsup://directions/FAT Viewer?action=UPDATE&amp;creator=factset&amp;DYN_ARGS=TRUE&amp;DOC_NAME=FAT:FQL_AUDITING_CLIENT_TEMPLATE.FAT&amp;display_string=Audit&amp;VAR:KEY=OXMPSNKTQD&amp;VAR:QUERY=RkZfRElWX1lMRChBTk4sNy8yMS8xMCw3LzIxLzEwKQ==&amp;WINDOW=FIRST_POPUP&amp;HEIGHT=450&amp;WIDTH=450&amp;","START_MAXIMIZED=FALSE&amp;VAR:CALENDAR=US&amp;VAR:SYMBOL=KO&amp;VAR:INDEX=0"}</definedName>
    <definedName name="_1611__FDSAUDITLINK__" hidden="1">{"fdsup://directions/FAT Viewer?action=UPDATE&amp;creator=factset&amp;DYN_ARGS=TRUE&amp;DOC_NAME=FAT:FQL_AUDITING_CLIENT_TEMPLATE.FAT&amp;display_string=Audit&amp;VAR:KEY=OXMPSNKTQD&amp;VAR:QUERY=RkZfRElWX1lMRChBTk4sNy8yMS8xMCw3LzIxLzEwKQ==&amp;WINDOW=FIRST_POPUP&amp;HEIGHT=450&amp;WIDTH=450&amp;","START_MAXIMIZED=FALSE&amp;VAR:CALENDAR=US&amp;VAR:SYMBOL=KO&amp;VAR:INDEX=0"}</definedName>
    <definedName name="_1612__FDSAUDITLINK__" localSheetId="0" hidden="1">{"fdsup://directions/FAT Viewer?action=UPDATE&amp;creator=factset&amp;DYN_ARGS=TRUE&amp;DOC_NAME=FAT:FQL_AUDITING_CLIENT_TEMPLATE.FAT&amp;display_string=Audit&amp;VAR:KEY=MBQLODIZWJ&amp;VAR:QUERY=RkZfRElWX1lMRChBTk4sNy8xNC8xMCw3LzE0LzEwKQ==&amp;WINDOW=FIRST_POPUP&amp;HEIGHT=450&amp;WIDTH=450&amp;","START_MAXIMIZED=FALSE&amp;VAR:CALENDAR=US&amp;VAR:SYMBOL=KO&amp;VAR:INDEX=0"}</definedName>
    <definedName name="_1612__FDSAUDITLINK__" hidden="1">{"fdsup://directions/FAT Viewer?action=UPDATE&amp;creator=factset&amp;DYN_ARGS=TRUE&amp;DOC_NAME=FAT:FQL_AUDITING_CLIENT_TEMPLATE.FAT&amp;display_string=Audit&amp;VAR:KEY=MBQLODIZWJ&amp;VAR:QUERY=RkZfRElWX1lMRChBTk4sNy8xNC8xMCw3LzE0LzEwKQ==&amp;WINDOW=FIRST_POPUP&amp;HEIGHT=450&amp;WIDTH=450&amp;","START_MAXIMIZED=FALSE&amp;VAR:CALENDAR=US&amp;VAR:SYMBOL=KO&amp;VAR:INDEX=0"}</definedName>
    <definedName name="_1613__FDSAUDITLINK__" localSheetId="0" hidden="1">{"fdsup://directions/FAT Viewer?action=UPDATE&amp;creator=factset&amp;DYN_ARGS=TRUE&amp;DOC_NAME=FAT:FQL_AUDITING_CLIENT_TEMPLATE.FAT&amp;display_string=Audit&amp;VAR:KEY=WHIZOBIXUB&amp;VAR:QUERY=RkZfRElWX1lMRChBTk4sNy8wNy8xMCw3LzA3LzEwKQ==&amp;WINDOW=FIRST_POPUP&amp;HEIGHT=450&amp;WIDTH=450&amp;","START_MAXIMIZED=FALSE&amp;VAR:CALENDAR=US&amp;VAR:SYMBOL=KO&amp;VAR:INDEX=0"}</definedName>
    <definedName name="_1613__FDSAUDITLINK__" hidden="1">{"fdsup://directions/FAT Viewer?action=UPDATE&amp;creator=factset&amp;DYN_ARGS=TRUE&amp;DOC_NAME=FAT:FQL_AUDITING_CLIENT_TEMPLATE.FAT&amp;display_string=Audit&amp;VAR:KEY=WHIZOBIXUB&amp;VAR:QUERY=RkZfRElWX1lMRChBTk4sNy8wNy8xMCw3LzA3LzEwKQ==&amp;WINDOW=FIRST_POPUP&amp;HEIGHT=450&amp;WIDTH=450&amp;","START_MAXIMIZED=FALSE&amp;VAR:CALENDAR=US&amp;VAR:SYMBOL=KO&amp;VAR:INDEX=0"}</definedName>
    <definedName name="_1614">#REF!</definedName>
    <definedName name="_1614__FDSAUDITLINK__" localSheetId="0" hidden="1">{"fdsup://directions/FAT Viewer?action=UPDATE&amp;creator=factset&amp;DYN_ARGS=TRUE&amp;DOC_NAME=FAT:FQL_AUDITING_CLIENT_TEMPLATE.FAT&amp;display_string=Audit&amp;VAR:KEY=MFURKDERWH&amp;VAR:QUERY=RkZfRElWX1lMRChBTk4sNi8zMC8xMCw2LzMwLzEwKQ==&amp;WINDOW=FIRST_POPUP&amp;HEIGHT=450&amp;WIDTH=450&amp;","START_MAXIMIZED=FALSE&amp;VAR:CALENDAR=US&amp;VAR:SYMBOL=KO&amp;VAR:INDEX=0"}</definedName>
    <definedName name="_1614__FDSAUDITLINK__" hidden="1">{"fdsup://directions/FAT Viewer?action=UPDATE&amp;creator=factset&amp;DYN_ARGS=TRUE&amp;DOC_NAME=FAT:FQL_AUDITING_CLIENT_TEMPLATE.FAT&amp;display_string=Audit&amp;VAR:KEY=MFURKDERWH&amp;VAR:QUERY=RkZfRElWX1lMRChBTk4sNi8zMC8xMCw2LzMwLzEwKQ==&amp;WINDOW=FIRST_POPUP&amp;HEIGHT=450&amp;WIDTH=450&amp;","START_MAXIMIZED=FALSE&amp;VAR:CALENDAR=US&amp;VAR:SYMBOL=KO&amp;VAR:INDEX=0"}</definedName>
    <definedName name="_1615__FDSAUDITLINK__" localSheetId="0" hidden="1">{"fdsup://directions/FAT Viewer?action=UPDATE&amp;creator=factset&amp;DYN_ARGS=TRUE&amp;DOC_NAME=FAT:FQL_AUDITING_CLIENT_TEMPLATE.FAT&amp;display_string=Audit&amp;VAR:KEY=WXMFWHCDWH&amp;VAR:QUERY=RkZfRElWX1lMRChBTk4sNi8yMy8xMCw2LzIzLzEwKQ==&amp;WINDOW=FIRST_POPUP&amp;HEIGHT=450&amp;WIDTH=450&amp;","START_MAXIMIZED=FALSE&amp;VAR:CALENDAR=US&amp;VAR:SYMBOL=KO&amp;VAR:INDEX=0"}</definedName>
    <definedName name="_1615__FDSAUDITLINK__" hidden="1">{"fdsup://directions/FAT Viewer?action=UPDATE&amp;creator=factset&amp;DYN_ARGS=TRUE&amp;DOC_NAME=FAT:FQL_AUDITING_CLIENT_TEMPLATE.FAT&amp;display_string=Audit&amp;VAR:KEY=WXMFWHCDWH&amp;VAR:QUERY=RkZfRElWX1lMRChBTk4sNi8yMy8xMCw2LzIzLzEwKQ==&amp;WINDOW=FIRST_POPUP&amp;HEIGHT=450&amp;WIDTH=450&amp;","START_MAXIMIZED=FALSE&amp;VAR:CALENDAR=US&amp;VAR:SYMBOL=KO&amp;VAR:INDEX=0"}</definedName>
    <definedName name="_1616__FDSAUDITLINK__" localSheetId="0" hidden="1">{"fdsup://directions/FAT Viewer?action=UPDATE&amp;creator=factset&amp;DYN_ARGS=TRUE&amp;DOC_NAME=FAT:FQL_AUDITING_CLIENT_TEMPLATE.FAT&amp;display_string=Audit&amp;VAR:KEY=ELQLKVCLKX&amp;VAR:QUERY=RkZfRElWX1lMRChBTk4sNi8xNi8xMCw2LzE2LzEwKQ==&amp;WINDOW=FIRST_POPUP&amp;HEIGHT=450&amp;WIDTH=450&amp;","START_MAXIMIZED=FALSE&amp;VAR:CALENDAR=US&amp;VAR:SYMBOL=KO&amp;VAR:INDEX=0"}</definedName>
    <definedName name="_1616__FDSAUDITLINK__" hidden="1">{"fdsup://directions/FAT Viewer?action=UPDATE&amp;creator=factset&amp;DYN_ARGS=TRUE&amp;DOC_NAME=FAT:FQL_AUDITING_CLIENT_TEMPLATE.FAT&amp;display_string=Audit&amp;VAR:KEY=ELQLKVCLKX&amp;VAR:QUERY=RkZfRElWX1lMRChBTk4sNi8xNi8xMCw2LzE2LzEwKQ==&amp;WINDOW=FIRST_POPUP&amp;HEIGHT=450&amp;WIDTH=450&amp;","START_MAXIMIZED=FALSE&amp;VAR:CALENDAR=US&amp;VAR:SYMBOL=KO&amp;VAR:INDEX=0"}</definedName>
    <definedName name="_1617__FDSAUDITLINK__" localSheetId="0" hidden="1">{"fdsup://directions/FAT Viewer?action=UPDATE&amp;creator=factset&amp;DYN_ARGS=TRUE&amp;DOC_NAME=FAT:FQL_AUDITING_CLIENT_TEMPLATE.FAT&amp;display_string=Audit&amp;VAR:KEY=WHKJGHAXAN&amp;VAR:QUERY=RkZfRElWX1lMRChBTk4sNi8wOS8xMCw2LzA5LzEwKQ==&amp;WINDOW=FIRST_POPUP&amp;HEIGHT=450&amp;WIDTH=450&amp;","START_MAXIMIZED=FALSE&amp;VAR:CALENDAR=US&amp;VAR:SYMBOL=KO&amp;VAR:INDEX=0"}</definedName>
    <definedName name="_1617__FDSAUDITLINK__" hidden="1">{"fdsup://directions/FAT Viewer?action=UPDATE&amp;creator=factset&amp;DYN_ARGS=TRUE&amp;DOC_NAME=FAT:FQL_AUDITING_CLIENT_TEMPLATE.FAT&amp;display_string=Audit&amp;VAR:KEY=WHKJGHAXAN&amp;VAR:QUERY=RkZfRElWX1lMRChBTk4sNi8wOS8xMCw2LzA5LzEwKQ==&amp;WINDOW=FIRST_POPUP&amp;HEIGHT=450&amp;WIDTH=450&amp;","START_MAXIMIZED=FALSE&amp;VAR:CALENDAR=US&amp;VAR:SYMBOL=KO&amp;VAR:INDEX=0"}</definedName>
    <definedName name="_1618__FDSAUDITLINK__" localSheetId="0" hidden="1">{"fdsup://directions/FAT Viewer?action=UPDATE&amp;creator=factset&amp;DYN_ARGS=TRUE&amp;DOC_NAME=FAT:FQL_AUDITING_CLIENT_TEMPLATE.FAT&amp;display_string=Audit&amp;VAR:KEY=QXOBCLUPKX&amp;VAR:QUERY=RkZfRElWX1lMRChBTk4sNi8wMi8xMCw2LzAyLzEwKQ==&amp;WINDOW=FIRST_POPUP&amp;HEIGHT=450&amp;WIDTH=450&amp;","START_MAXIMIZED=FALSE&amp;VAR:CALENDAR=US&amp;VAR:SYMBOL=KO&amp;VAR:INDEX=0"}</definedName>
    <definedName name="_1618__FDSAUDITLINK__" hidden="1">{"fdsup://directions/FAT Viewer?action=UPDATE&amp;creator=factset&amp;DYN_ARGS=TRUE&amp;DOC_NAME=FAT:FQL_AUDITING_CLIENT_TEMPLATE.FAT&amp;display_string=Audit&amp;VAR:KEY=QXOBCLUPKX&amp;VAR:QUERY=RkZfRElWX1lMRChBTk4sNi8wMi8xMCw2LzAyLzEwKQ==&amp;WINDOW=FIRST_POPUP&amp;HEIGHT=450&amp;WIDTH=450&amp;","START_MAXIMIZED=FALSE&amp;VAR:CALENDAR=US&amp;VAR:SYMBOL=KO&amp;VAR:INDEX=0"}</definedName>
    <definedName name="_1619">#REF!</definedName>
    <definedName name="_1619__FDSAUDITLINK__" localSheetId="0" hidden="1">{"fdsup://directions/FAT Viewer?action=UPDATE&amp;creator=factset&amp;DYN_ARGS=TRUE&amp;DOC_NAME=FAT:FQL_AUDITING_CLIENT_TEMPLATE.FAT&amp;display_string=Audit&amp;VAR:KEY=YFUPCRQNSH&amp;VAR:QUERY=RkZfRElWX1lMRChBTk4sNS8yNi8xMCw1LzI2LzEwKQ==&amp;WINDOW=FIRST_POPUP&amp;HEIGHT=450&amp;WIDTH=450&amp;","START_MAXIMIZED=FALSE&amp;VAR:CALENDAR=US&amp;VAR:SYMBOL=KO&amp;VAR:INDEX=0"}</definedName>
    <definedName name="_1619__FDSAUDITLINK__" hidden="1">{"fdsup://directions/FAT Viewer?action=UPDATE&amp;creator=factset&amp;DYN_ARGS=TRUE&amp;DOC_NAME=FAT:FQL_AUDITING_CLIENT_TEMPLATE.FAT&amp;display_string=Audit&amp;VAR:KEY=YFUPCRQNSH&amp;VAR:QUERY=RkZfRElWX1lMRChBTk4sNS8yNi8xMCw1LzI2LzEwKQ==&amp;WINDOW=FIRST_POPUP&amp;HEIGHT=450&amp;WIDTH=450&amp;","START_MAXIMIZED=FALSE&amp;VAR:CALENDAR=US&amp;VAR:SYMBOL=KO&amp;VAR:INDEX=0"}</definedName>
    <definedName name="_162__123Graph_FQRE_S_BY_CO.">#REF!</definedName>
    <definedName name="_162__FDSAUDITLINK__" localSheetId="0" hidden="1">{"fdsup://directions/FAT Viewer?action=UPDATE&amp;creator=factset&amp;DYN_ARGS=TRUE&amp;DOC_NAME=FAT:FQL_AUDITING_CLIENT_TEMPLATE.FAT&amp;display_string=Audit&amp;VAR:KEY=JWDMJMJOBE&amp;VAR:QUERY=RkZfRElWX1lMRChBTk4sMi8yOC8wOCwyLzI4LzA4KQ==&amp;WINDOW=FIRST_POPUP&amp;HEIGHT=450&amp;WIDTH=450&amp;","START_MAXIMIZED=FALSE&amp;VAR:CALENDAR=US&amp;VAR:SYMBOL=RAI&amp;VAR:INDEX=0"}</definedName>
    <definedName name="_162__FDSAUDITLINK__" hidden="1">{"fdsup://directions/FAT Viewer?action=UPDATE&amp;creator=factset&amp;DYN_ARGS=TRUE&amp;DOC_NAME=FAT:FQL_AUDITING_CLIENT_TEMPLATE.FAT&amp;display_string=Audit&amp;VAR:KEY=JWDMJMJOBE&amp;VAR:QUERY=RkZfRElWX1lMRChBTk4sMi8yOC8wOCwyLzI4LzA4KQ==&amp;WINDOW=FIRST_POPUP&amp;HEIGHT=450&amp;WIDTH=450&amp;","START_MAXIMIZED=FALSE&amp;VAR:CALENDAR=US&amp;VAR:SYMBOL=RAI&amp;VAR:INDEX=0"}</definedName>
    <definedName name="_1620__FDSAUDITLINK__" localSheetId="0" hidden="1">{"fdsup://directions/FAT Viewer?action=UPDATE&amp;creator=factset&amp;DYN_ARGS=TRUE&amp;DOC_NAME=FAT:FQL_AUDITING_CLIENT_TEMPLATE.FAT&amp;display_string=Audit&amp;VAR:KEY=KJMDOJSTSZ&amp;VAR:QUERY=RkZfRElWX1lMRChBTk4sNS8xOS8xMCw1LzE5LzEwKQ==&amp;WINDOW=FIRST_POPUP&amp;HEIGHT=450&amp;WIDTH=450&amp;","START_MAXIMIZED=FALSE&amp;VAR:CALENDAR=US&amp;VAR:SYMBOL=KO&amp;VAR:INDEX=0"}</definedName>
    <definedName name="_1620__FDSAUDITLINK__" hidden="1">{"fdsup://directions/FAT Viewer?action=UPDATE&amp;creator=factset&amp;DYN_ARGS=TRUE&amp;DOC_NAME=FAT:FQL_AUDITING_CLIENT_TEMPLATE.FAT&amp;display_string=Audit&amp;VAR:KEY=KJMDOJSTSZ&amp;VAR:QUERY=RkZfRElWX1lMRChBTk4sNS8xOS8xMCw1LzE5LzEwKQ==&amp;WINDOW=FIRST_POPUP&amp;HEIGHT=450&amp;WIDTH=450&amp;","START_MAXIMIZED=FALSE&amp;VAR:CALENDAR=US&amp;VAR:SYMBOL=KO&amp;VAR:INDEX=0"}</definedName>
    <definedName name="_1621__FDSAUDITLINK__" localSheetId="0" hidden="1">{"fdsup://directions/FAT Viewer?action=UPDATE&amp;creator=factset&amp;DYN_ARGS=TRUE&amp;DOC_NAME=FAT:FQL_AUDITING_CLIENT_TEMPLATE.FAT&amp;display_string=Audit&amp;VAR:KEY=OZSTKFOZGJ&amp;VAR:QUERY=RkZfRElWX1lMRChBTk4sNS8xMi8xMCw1LzEyLzEwKQ==&amp;WINDOW=FIRST_POPUP&amp;HEIGHT=450&amp;WIDTH=450&amp;","START_MAXIMIZED=FALSE&amp;VAR:CALENDAR=US&amp;VAR:SYMBOL=KO&amp;VAR:INDEX=0"}</definedName>
    <definedName name="_1621__FDSAUDITLINK__" hidden="1">{"fdsup://directions/FAT Viewer?action=UPDATE&amp;creator=factset&amp;DYN_ARGS=TRUE&amp;DOC_NAME=FAT:FQL_AUDITING_CLIENT_TEMPLATE.FAT&amp;display_string=Audit&amp;VAR:KEY=OZSTKFOZGJ&amp;VAR:QUERY=RkZfRElWX1lMRChBTk4sNS8xMi8xMCw1LzEyLzEwKQ==&amp;WINDOW=FIRST_POPUP&amp;HEIGHT=450&amp;WIDTH=450&amp;","START_MAXIMIZED=FALSE&amp;VAR:CALENDAR=US&amp;VAR:SYMBOL=KO&amp;VAR:INDEX=0"}</definedName>
    <definedName name="_1622__FDSAUDITLINK__" localSheetId="0" hidden="1">{"fdsup://directions/FAT Viewer?action=UPDATE&amp;creator=factset&amp;DYN_ARGS=TRUE&amp;DOC_NAME=FAT:FQL_AUDITING_CLIENT_TEMPLATE.FAT&amp;display_string=Audit&amp;VAR:KEY=GHELMROJUH&amp;VAR:QUERY=RkZfRElWX1lMRChBTk4sNS8wNS8xMCw1LzA1LzEwKQ==&amp;WINDOW=FIRST_POPUP&amp;HEIGHT=450&amp;WIDTH=450&amp;","START_MAXIMIZED=FALSE&amp;VAR:CALENDAR=US&amp;VAR:SYMBOL=KO&amp;VAR:INDEX=0"}</definedName>
    <definedName name="_1622__FDSAUDITLINK__" hidden="1">{"fdsup://directions/FAT Viewer?action=UPDATE&amp;creator=factset&amp;DYN_ARGS=TRUE&amp;DOC_NAME=FAT:FQL_AUDITING_CLIENT_TEMPLATE.FAT&amp;display_string=Audit&amp;VAR:KEY=GHELMROJUH&amp;VAR:QUERY=RkZfRElWX1lMRChBTk4sNS8wNS8xMCw1LzA1LzEwKQ==&amp;WINDOW=FIRST_POPUP&amp;HEIGHT=450&amp;WIDTH=450&amp;","START_MAXIMIZED=FALSE&amp;VAR:CALENDAR=US&amp;VAR:SYMBOL=KO&amp;VAR:INDEX=0"}</definedName>
    <definedName name="_1623__FDSAUDITLINK__" localSheetId="0" hidden="1">{"fdsup://directions/FAT Viewer?action=UPDATE&amp;creator=factset&amp;DYN_ARGS=TRUE&amp;DOC_NAME=FAT:FQL_AUDITING_CLIENT_TEMPLATE.FAT&amp;display_string=Audit&amp;VAR:KEY=WJOLMPUVQR&amp;VAR:QUERY=RkZfRElWX1lMRChBTk4sNC8yOC8xMCw0LzI4LzEwKQ==&amp;WINDOW=FIRST_POPUP&amp;HEIGHT=450&amp;WIDTH=450&amp;","START_MAXIMIZED=FALSE&amp;VAR:CALENDAR=US&amp;VAR:SYMBOL=KO&amp;VAR:INDEX=0"}</definedName>
    <definedName name="_1623__FDSAUDITLINK__" hidden="1">{"fdsup://directions/FAT Viewer?action=UPDATE&amp;creator=factset&amp;DYN_ARGS=TRUE&amp;DOC_NAME=FAT:FQL_AUDITING_CLIENT_TEMPLATE.FAT&amp;display_string=Audit&amp;VAR:KEY=WJOLMPUVQR&amp;VAR:QUERY=RkZfRElWX1lMRChBTk4sNC8yOC8xMCw0LzI4LzEwKQ==&amp;WINDOW=FIRST_POPUP&amp;HEIGHT=450&amp;WIDTH=450&amp;","START_MAXIMIZED=FALSE&amp;VAR:CALENDAR=US&amp;VAR:SYMBOL=KO&amp;VAR:INDEX=0"}</definedName>
    <definedName name="_1624">#REF!</definedName>
    <definedName name="_1624__FDSAUDITLINK__" localSheetId="0" hidden="1">{"fdsup://directions/FAT Viewer?action=UPDATE&amp;creator=factset&amp;DYN_ARGS=TRUE&amp;DOC_NAME=FAT:FQL_AUDITING_CLIENT_TEMPLATE.FAT&amp;display_string=Audit&amp;VAR:KEY=ADSJAFQFIB&amp;VAR:QUERY=RkZfRElWX1lMRChBTk4sNC8yMS8xMCw0LzIxLzEwKQ==&amp;WINDOW=FIRST_POPUP&amp;HEIGHT=450&amp;WIDTH=450&amp;","START_MAXIMIZED=FALSE&amp;VAR:CALENDAR=US&amp;VAR:SYMBOL=KO&amp;VAR:INDEX=0"}</definedName>
    <definedName name="_1624__FDSAUDITLINK__" hidden="1">{"fdsup://directions/FAT Viewer?action=UPDATE&amp;creator=factset&amp;DYN_ARGS=TRUE&amp;DOC_NAME=FAT:FQL_AUDITING_CLIENT_TEMPLATE.FAT&amp;display_string=Audit&amp;VAR:KEY=ADSJAFQFIB&amp;VAR:QUERY=RkZfRElWX1lMRChBTk4sNC8yMS8xMCw0LzIxLzEwKQ==&amp;WINDOW=FIRST_POPUP&amp;HEIGHT=450&amp;WIDTH=450&amp;","START_MAXIMIZED=FALSE&amp;VAR:CALENDAR=US&amp;VAR:SYMBOL=KO&amp;VAR:INDEX=0"}</definedName>
    <definedName name="_1625">#REF!</definedName>
    <definedName name="_1625__FDSAUDITLINK__" localSheetId="0" hidden="1">{"fdsup://directions/FAT Viewer?action=UPDATE&amp;creator=factset&amp;DYN_ARGS=TRUE&amp;DOC_NAME=FAT:FQL_AUDITING_CLIENT_TEMPLATE.FAT&amp;display_string=Audit&amp;VAR:KEY=EXALYXYRIB&amp;VAR:QUERY=RkZfRElWX1lMRChBTk4sNC8xNC8xMCw0LzE0LzEwKQ==&amp;WINDOW=FIRST_POPUP&amp;HEIGHT=450&amp;WIDTH=450&amp;","START_MAXIMIZED=FALSE&amp;VAR:CALENDAR=US&amp;VAR:SYMBOL=KO&amp;VAR:INDEX=0"}</definedName>
    <definedName name="_1625__FDSAUDITLINK__" hidden="1">{"fdsup://directions/FAT Viewer?action=UPDATE&amp;creator=factset&amp;DYN_ARGS=TRUE&amp;DOC_NAME=FAT:FQL_AUDITING_CLIENT_TEMPLATE.FAT&amp;display_string=Audit&amp;VAR:KEY=EXALYXYRIB&amp;VAR:QUERY=RkZfRElWX1lMRChBTk4sNC8xNC8xMCw0LzE0LzEwKQ==&amp;WINDOW=FIRST_POPUP&amp;HEIGHT=450&amp;WIDTH=450&amp;","START_MAXIMIZED=FALSE&amp;VAR:CALENDAR=US&amp;VAR:SYMBOL=KO&amp;VAR:INDEX=0"}</definedName>
    <definedName name="_1626__FDSAUDITLINK__" localSheetId="0" hidden="1">{"fdsup://directions/FAT Viewer?action=UPDATE&amp;creator=factset&amp;DYN_ARGS=TRUE&amp;DOC_NAME=FAT:FQL_AUDITING_CLIENT_TEMPLATE.FAT&amp;display_string=Audit&amp;VAR:KEY=ERGHWBELAD&amp;VAR:QUERY=RkZfRElWX1lMRChBTk4sNC8wNy8xMCw0LzA3LzEwKQ==&amp;WINDOW=FIRST_POPUP&amp;HEIGHT=450&amp;WIDTH=450&amp;","START_MAXIMIZED=FALSE&amp;VAR:CALENDAR=US&amp;VAR:SYMBOL=KO&amp;VAR:INDEX=0"}</definedName>
    <definedName name="_1626__FDSAUDITLINK__" hidden="1">{"fdsup://directions/FAT Viewer?action=UPDATE&amp;creator=factset&amp;DYN_ARGS=TRUE&amp;DOC_NAME=FAT:FQL_AUDITING_CLIENT_TEMPLATE.FAT&amp;display_string=Audit&amp;VAR:KEY=ERGHWBELAD&amp;VAR:QUERY=RkZfRElWX1lMRChBTk4sNC8wNy8xMCw0LzA3LzEwKQ==&amp;WINDOW=FIRST_POPUP&amp;HEIGHT=450&amp;WIDTH=450&amp;","START_MAXIMIZED=FALSE&amp;VAR:CALENDAR=US&amp;VAR:SYMBOL=KO&amp;VAR:INDEX=0"}</definedName>
    <definedName name="_1627">#REF!</definedName>
    <definedName name="_1627__FDSAUDITLINK__" localSheetId="0" hidden="1">{"fdsup://directions/FAT Viewer?action=UPDATE&amp;creator=factset&amp;DYN_ARGS=TRUE&amp;DOC_NAME=FAT:FQL_AUDITING_CLIENT_TEMPLATE.FAT&amp;display_string=Audit&amp;VAR:KEY=YVIPWZIRWX&amp;VAR:QUERY=RkZfRElWX1lMRChBTk4sMy8zMS8xMCwzLzMxLzEwKQ==&amp;WINDOW=FIRST_POPUP&amp;HEIGHT=450&amp;WIDTH=450&amp;","START_MAXIMIZED=FALSE&amp;VAR:CALENDAR=US&amp;VAR:SYMBOL=KO&amp;VAR:INDEX=0"}</definedName>
    <definedName name="_1627__FDSAUDITLINK__" hidden="1">{"fdsup://directions/FAT Viewer?action=UPDATE&amp;creator=factset&amp;DYN_ARGS=TRUE&amp;DOC_NAME=FAT:FQL_AUDITING_CLIENT_TEMPLATE.FAT&amp;display_string=Audit&amp;VAR:KEY=YVIPWZIRWX&amp;VAR:QUERY=RkZfRElWX1lMRChBTk4sMy8zMS8xMCwzLzMxLzEwKQ==&amp;WINDOW=FIRST_POPUP&amp;HEIGHT=450&amp;WIDTH=450&amp;","START_MAXIMIZED=FALSE&amp;VAR:CALENDAR=US&amp;VAR:SYMBOL=KO&amp;VAR:INDEX=0"}</definedName>
    <definedName name="_1628">#REF!</definedName>
    <definedName name="_1628__FDSAUDITLINK__" localSheetId="0" hidden="1">{"fdsup://directions/FAT Viewer?action=UPDATE&amp;creator=factset&amp;DYN_ARGS=TRUE&amp;DOC_NAME=FAT:FQL_AUDITING_CLIENT_TEMPLATE.FAT&amp;display_string=Audit&amp;VAR:KEY=UPSNGDMZIZ&amp;VAR:QUERY=RkZfRElWX1lMRChBTk4sMy8yNC8xMCwzLzI0LzEwKQ==&amp;WINDOW=FIRST_POPUP&amp;HEIGHT=450&amp;WIDTH=450&amp;","START_MAXIMIZED=FALSE&amp;VAR:CALENDAR=US&amp;VAR:SYMBOL=KO&amp;VAR:INDEX=0"}</definedName>
    <definedName name="_1628__FDSAUDITLINK__" hidden="1">{"fdsup://directions/FAT Viewer?action=UPDATE&amp;creator=factset&amp;DYN_ARGS=TRUE&amp;DOC_NAME=FAT:FQL_AUDITING_CLIENT_TEMPLATE.FAT&amp;display_string=Audit&amp;VAR:KEY=UPSNGDMZIZ&amp;VAR:QUERY=RkZfRElWX1lMRChBTk4sMy8yNC8xMCwzLzI0LzEwKQ==&amp;WINDOW=FIRST_POPUP&amp;HEIGHT=450&amp;WIDTH=450&amp;","START_MAXIMIZED=FALSE&amp;VAR:CALENDAR=US&amp;VAR:SYMBOL=KO&amp;VAR:INDEX=0"}</definedName>
    <definedName name="_1629__FDSAUDITLINK__" localSheetId="0" hidden="1">{"fdsup://directions/FAT Viewer?action=UPDATE&amp;creator=factset&amp;DYN_ARGS=TRUE&amp;DOC_NAME=FAT:FQL_AUDITING_CLIENT_TEMPLATE.FAT&amp;display_string=Audit&amp;VAR:KEY=ALSJETQDSB&amp;VAR:QUERY=RkZfRElWX1lMRChBTk4sMy8xNy8xMCwzLzE3LzEwKQ==&amp;WINDOW=FIRST_POPUP&amp;HEIGHT=450&amp;WIDTH=450&amp;","START_MAXIMIZED=FALSE&amp;VAR:CALENDAR=US&amp;VAR:SYMBOL=KO&amp;VAR:INDEX=0"}</definedName>
    <definedName name="_1629__FDSAUDITLINK__" hidden="1">{"fdsup://directions/FAT Viewer?action=UPDATE&amp;creator=factset&amp;DYN_ARGS=TRUE&amp;DOC_NAME=FAT:FQL_AUDITING_CLIENT_TEMPLATE.FAT&amp;display_string=Audit&amp;VAR:KEY=ALSJETQDSB&amp;VAR:QUERY=RkZfRElWX1lMRChBTk4sMy8xNy8xMCwzLzE3LzEwKQ==&amp;WINDOW=FIRST_POPUP&amp;HEIGHT=450&amp;WIDTH=450&amp;","START_MAXIMIZED=FALSE&amp;VAR:CALENDAR=US&amp;VAR:SYMBOL=KO&amp;VAR:INDEX=0"}</definedName>
    <definedName name="_163__123Graph_FQRE_S_BY_CO.">#REF!</definedName>
    <definedName name="_163__FDSAUDITLINK__" localSheetId="0" hidden="1">{"fdsup://directions/FAT Viewer?action=UPDATE&amp;creator=factset&amp;DYN_ARGS=TRUE&amp;DOC_NAME=FAT:FQL_AUDITING_CLIENT_TEMPLATE.FAT&amp;display_string=Audit&amp;VAR:KEY=XCTCLYRKTI&amp;VAR:QUERY=RkZfRElWX1lMRChBTk4sMi8yMS8wOCwyLzIxLzA4KQ==&amp;WINDOW=FIRST_POPUP&amp;HEIGHT=450&amp;WIDTH=450&amp;","START_MAXIMIZED=FALSE&amp;VAR:CALENDAR=US&amp;VAR:SYMBOL=RAI&amp;VAR:INDEX=0"}</definedName>
    <definedName name="_163__FDSAUDITLINK__" hidden="1">{"fdsup://directions/FAT Viewer?action=UPDATE&amp;creator=factset&amp;DYN_ARGS=TRUE&amp;DOC_NAME=FAT:FQL_AUDITING_CLIENT_TEMPLATE.FAT&amp;display_string=Audit&amp;VAR:KEY=XCTCLYRKTI&amp;VAR:QUERY=RkZfRElWX1lMRChBTk4sMi8yMS8wOCwyLzIxLzA4KQ==&amp;WINDOW=FIRST_POPUP&amp;HEIGHT=450&amp;WIDTH=450&amp;","START_MAXIMIZED=FALSE&amp;VAR:CALENDAR=US&amp;VAR:SYMBOL=RAI&amp;VAR:INDEX=0"}</definedName>
    <definedName name="_1630">#REF!</definedName>
    <definedName name="_1630__FDSAUDITLINK__" localSheetId="0" hidden="1">{"fdsup://directions/FAT Viewer?action=UPDATE&amp;creator=factset&amp;DYN_ARGS=TRUE&amp;DOC_NAME=FAT:FQL_AUDITING_CLIENT_TEMPLATE.FAT&amp;display_string=Audit&amp;VAR:KEY=INORATCZAL&amp;VAR:QUERY=RkZfRElWX1lMRChBTk4sMy8xMC8xMCwzLzEwLzEwKQ==&amp;WINDOW=FIRST_POPUP&amp;HEIGHT=450&amp;WIDTH=450&amp;","START_MAXIMIZED=FALSE&amp;VAR:CALENDAR=US&amp;VAR:SYMBOL=KO&amp;VAR:INDEX=0"}</definedName>
    <definedName name="_1630__FDSAUDITLINK__" hidden="1">{"fdsup://directions/FAT Viewer?action=UPDATE&amp;creator=factset&amp;DYN_ARGS=TRUE&amp;DOC_NAME=FAT:FQL_AUDITING_CLIENT_TEMPLATE.FAT&amp;display_string=Audit&amp;VAR:KEY=INORATCZAL&amp;VAR:QUERY=RkZfRElWX1lMRChBTk4sMy8xMC8xMCwzLzEwLzEwKQ==&amp;WINDOW=FIRST_POPUP&amp;HEIGHT=450&amp;WIDTH=450&amp;","START_MAXIMIZED=FALSE&amp;VAR:CALENDAR=US&amp;VAR:SYMBOL=KO&amp;VAR:INDEX=0"}</definedName>
    <definedName name="_1631">#REF!</definedName>
    <definedName name="_1631__FDSAUDITLINK__" localSheetId="0" hidden="1">{"fdsup://directions/FAT Viewer?action=UPDATE&amp;creator=factset&amp;DYN_ARGS=TRUE&amp;DOC_NAME=FAT:FQL_AUDITING_CLIENT_TEMPLATE.FAT&amp;display_string=Audit&amp;VAR:KEY=ILGTKNGXQD&amp;VAR:QUERY=RkZfRElWX1lMRChBTk4sMy8wMy8xMCwzLzAzLzEwKQ==&amp;WINDOW=FIRST_POPUP&amp;HEIGHT=450&amp;WIDTH=450&amp;","START_MAXIMIZED=FALSE&amp;VAR:CALENDAR=US&amp;VAR:SYMBOL=KO&amp;VAR:INDEX=0"}</definedName>
    <definedName name="_1631__FDSAUDITLINK__" hidden="1">{"fdsup://directions/FAT Viewer?action=UPDATE&amp;creator=factset&amp;DYN_ARGS=TRUE&amp;DOC_NAME=FAT:FQL_AUDITING_CLIENT_TEMPLATE.FAT&amp;display_string=Audit&amp;VAR:KEY=ILGTKNGXQD&amp;VAR:QUERY=RkZfRElWX1lMRChBTk4sMy8wMy8xMCwzLzAzLzEwKQ==&amp;WINDOW=FIRST_POPUP&amp;HEIGHT=450&amp;WIDTH=450&amp;","START_MAXIMIZED=FALSE&amp;VAR:CALENDAR=US&amp;VAR:SYMBOL=KO&amp;VAR:INDEX=0"}</definedName>
    <definedName name="_1632">#REF!</definedName>
    <definedName name="_1632__FDSAUDITLINK__" localSheetId="0" hidden="1">{"fdsup://directions/FAT Viewer?action=UPDATE&amp;creator=factset&amp;DYN_ARGS=TRUE&amp;DOC_NAME=FAT:FQL_AUDITING_CLIENT_TEMPLATE.FAT&amp;display_string=Audit&amp;VAR:KEY=EDSFKBSVIV&amp;VAR:QUERY=RkZfRElWX1lMRChBTk4sMi8yNC8xMCwyLzI0LzEwKQ==&amp;WINDOW=FIRST_POPUP&amp;HEIGHT=450&amp;WIDTH=450&amp;","START_MAXIMIZED=FALSE&amp;VAR:CALENDAR=US&amp;VAR:SYMBOL=KO&amp;VAR:INDEX=0"}</definedName>
    <definedName name="_1632__FDSAUDITLINK__" hidden="1">{"fdsup://directions/FAT Viewer?action=UPDATE&amp;creator=factset&amp;DYN_ARGS=TRUE&amp;DOC_NAME=FAT:FQL_AUDITING_CLIENT_TEMPLATE.FAT&amp;display_string=Audit&amp;VAR:KEY=EDSFKBSVIV&amp;VAR:QUERY=RkZfRElWX1lMRChBTk4sMi8yNC8xMCwyLzI0LzEwKQ==&amp;WINDOW=FIRST_POPUP&amp;HEIGHT=450&amp;WIDTH=450&amp;","START_MAXIMIZED=FALSE&amp;VAR:CALENDAR=US&amp;VAR:SYMBOL=KO&amp;VAR:INDEX=0"}</definedName>
    <definedName name="_1633">#REF!</definedName>
    <definedName name="_1633__FDSAUDITLINK__" localSheetId="0" hidden="1">{"fdsup://directions/FAT Viewer?action=UPDATE&amp;creator=factset&amp;DYN_ARGS=TRUE&amp;DOC_NAME=FAT:FQL_AUDITING_CLIENT_TEMPLATE.FAT&amp;display_string=Audit&amp;VAR:KEY=ADUTOTENOD&amp;VAR:QUERY=RkZfRElWX1lMRChBTk4sMi8xNy8xMCwyLzE3LzEwKQ==&amp;WINDOW=FIRST_POPUP&amp;HEIGHT=450&amp;WIDTH=450&amp;","START_MAXIMIZED=FALSE&amp;VAR:CALENDAR=US&amp;VAR:SYMBOL=KO&amp;VAR:INDEX=0"}</definedName>
    <definedName name="_1633__FDSAUDITLINK__" hidden="1">{"fdsup://directions/FAT Viewer?action=UPDATE&amp;creator=factset&amp;DYN_ARGS=TRUE&amp;DOC_NAME=FAT:FQL_AUDITING_CLIENT_TEMPLATE.FAT&amp;display_string=Audit&amp;VAR:KEY=ADUTOTENOD&amp;VAR:QUERY=RkZfRElWX1lMRChBTk4sMi8xNy8xMCwyLzE3LzEwKQ==&amp;WINDOW=FIRST_POPUP&amp;HEIGHT=450&amp;WIDTH=450&amp;","START_MAXIMIZED=FALSE&amp;VAR:CALENDAR=US&amp;VAR:SYMBOL=KO&amp;VAR:INDEX=0"}</definedName>
    <definedName name="_1634">#REF!</definedName>
    <definedName name="_1634__FDSAUDITLINK__" localSheetId="0" hidden="1">{"fdsup://directions/FAT Viewer?action=UPDATE&amp;creator=factset&amp;DYN_ARGS=TRUE&amp;DOC_NAME=FAT:FQL_AUDITING_CLIENT_TEMPLATE.FAT&amp;display_string=Audit&amp;VAR:KEY=SJMXOLCTCL&amp;VAR:QUERY=RkZfRElWX1lMRChBTk4sMi8xMC8xMCwyLzEwLzEwKQ==&amp;WINDOW=FIRST_POPUP&amp;HEIGHT=450&amp;WIDTH=450&amp;","START_MAXIMIZED=FALSE&amp;VAR:CALENDAR=US&amp;VAR:SYMBOL=KO&amp;VAR:INDEX=0"}</definedName>
    <definedName name="_1634__FDSAUDITLINK__" hidden="1">{"fdsup://directions/FAT Viewer?action=UPDATE&amp;creator=factset&amp;DYN_ARGS=TRUE&amp;DOC_NAME=FAT:FQL_AUDITING_CLIENT_TEMPLATE.FAT&amp;display_string=Audit&amp;VAR:KEY=SJMXOLCTCL&amp;VAR:QUERY=RkZfRElWX1lMRChBTk4sMi8xMC8xMCwyLzEwLzEwKQ==&amp;WINDOW=FIRST_POPUP&amp;HEIGHT=450&amp;WIDTH=450&amp;","START_MAXIMIZED=FALSE&amp;VAR:CALENDAR=US&amp;VAR:SYMBOL=KO&amp;VAR:INDEX=0"}</definedName>
    <definedName name="_1635">#REF!</definedName>
    <definedName name="_1635__FDSAUDITLINK__" localSheetId="0" hidden="1">{"fdsup://directions/FAT Viewer?action=UPDATE&amp;creator=factset&amp;DYN_ARGS=TRUE&amp;DOC_NAME=FAT:FQL_AUDITING_CLIENT_TEMPLATE.FAT&amp;display_string=Audit&amp;VAR:KEY=EXSJSVYBUX&amp;VAR:QUERY=RkZfRElWX1lMRChBTk4sMi8wMy8xMCwyLzAzLzEwKQ==&amp;WINDOW=FIRST_POPUP&amp;HEIGHT=450&amp;WIDTH=450&amp;","START_MAXIMIZED=FALSE&amp;VAR:CALENDAR=US&amp;VAR:SYMBOL=KO&amp;VAR:INDEX=0"}</definedName>
    <definedName name="_1635__FDSAUDITLINK__" hidden="1">{"fdsup://directions/FAT Viewer?action=UPDATE&amp;creator=factset&amp;DYN_ARGS=TRUE&amp;DOC_NAME=FAT:FQL_AUDITING_CLIENT_TEMPLATE.FAT&amp;display_string=Audit&amp;VAR:KEY=EXSJSVYBUX&amp;VAR:QUERY=RkZfRElWX1lMRChBTk4sMi8wMy8xMCwyLzAzLzEwKQ==&amp;WINDOW=FIRST_POPUP&amp;HEIGHT=450&amp;WIDTH=450&amp;","START_MAXIMIZED=FALSE&amp;VAR:CALENDAR=US&amp;VAR:SYMBOL=KO&amp;VAR:INDEX=0"}</definedName>
    <definedName name="_1636">#REF!</definedName>
    <definedName name="_1636__FDSAUDITLINK__" localSheetId="0" hidden="1">{"fdsup://directions/FAT Viewer?action=UPDATE&amp;creator=factset&amp;DYN_ARGS=TRUE&amp;DOC_NAME=FAT:FQL_AUDITING_CLIENT_TEMPLATE.FAT&amp;display_string=Audit&amp;VAR:KEY=GVOROTYFYB&amp;VAR:QUERY=RkZfRElWX1lMRChBTk4sMS8yNy8xMCwxLzI3LzEwKQ==&amp;WINDOW=FIRST_POPUP&amp;HEIGHT=450&amp;WIDTH=450&amp;","START_MAXIMIZED=FALSE&amp;VAR:CALENDAR=US&amp;VAR:SYMBOL=KO&amp;VAR:INDEX=0"}</definedName>
    <definedName name="_1636__FDSAUDITLINK__" hidden="1">{"fdsup://directions/FAT Viewer?action=UPDATE&amp;creator=factset&amp;DYN_ARGS=TRUE&amp;DOC_NAME=FAT:FQL_AUDITING_CLIENT_TEMPLATE.FAT&amp;display_string=Audit&amp;VAR:KEY=GVOROTYFYB&amp;VAR:QUERY=RkZfRElWX1lMRChBTk4sMS8yNy8xMCwxLzI3LzEwKQ==&amp;WINDOW=FIRST_POPUP&amp;HEIGHT=450&amp;WIDTH=450&amp;","START_MAXIMIZED=FALSE&amp;VAR:CALENDAR=US&amp;VAR:SYMBOL=KO&amp;VAR:INDEX=0"}</definedName>
    <definedName name="_1637">#REF!</definedName>
    <definedName name="_1637__FDSAUDITLINK__" localSheetId="0" hidden="1">{"fdsup://directions/FAT Viewer?action=UPDATE&amp;creator=factset&amp;DYN_ARGS=TRUE&amp;DOC_NAME=FAT:FQL_AUDITING_CLIENT_TEMPLATE.FAT&amp;display_string=Audit&amp;VAR:KEY=SDGDOLGLAJ&amp;VAR:QUERY=RkZfRElWX1lMRChBTk4sMS8yMC8xMCwxLzIwLzEwKQ==&amp;WINDOW=FIRST_POPUP&amp;HEIGHT=450&amp;WIDTH=450&amp;","START_MAXIMIZED=FALSE&amp;VAR:CALENDAR=US&amp;VAR:SYMBOL=KO&amp;VAR:INDEX=0"}</definedName>
    <definedName name="_1637__FDSAUDITLINK__" hidden="1">{"fdsup://directions/FAT Viewer?action=UPDATE&amp;creator=factset&amp;DYN_ARGS=TRUE&amp;DOC_NAME=FAT:FQL_AUDITING_CLIENT_TEMPLATE.FAT&amp;display_string=Audit&amp;VAR:KEY=SDGDOLGLAJ&amp;VAR:QUERY=RkZfRElWX1lMRChBTk4sMS8yMC8xMCwxLzIwLzEwKQ==&amp;WINDOW=FIRST_POPUP&amp;HEIGHT=450&amp;WIDTH=450&amp;","START_MAXIMIZED=FALSE&amp;VAR:CALENDAR=US&amp;VAR:SYMBOL=KO&amp;VAR:INDEX=0"}</definedName>
    <definedName name="_1638">#REF!</definedName>
    <definedName name="_1638__FDSAUDITLINK__" localSheetId="0" hidden="1">{"fdsup://directions/FAT Viewer?action=UPDATE&amp;creator=factset&amp;DYN_ARGS=TRUE&amp;DOC_NAME=FAT:FQL_AUDITING_CLIENT_TEMPLATE.FAT&amp;display_string=Audit&amp;VAR:KEY=ATCTUZEXAT&amp;VAR:QUERY=RkZfRElWX1lMRChBTk4sMS8xMy8xMCwxLzEzLzEwKQ==&amp;WINDOW=FIRST_POPUP&amp;HEIGHT=450&amp;WIDTH=450&amp;","START_MAXIMIZED=FALSE&amp;VAR:CALENDAR=US&amp;VAR:SYMBOL=KO&amp;VAR:INDEX=0"}</definedName>
    <definedName name="_1638__FDSAUDITLINK__" hidden="1">{"fdsup://directions/FAT Viewer?action=UPDATE&amp;creator=factset&amp;DYN_ARGS=TRUE&amp;DOC_NAME=FAT:FQL_AUDITING_CLIENT_TEMPLATE.FAT&amp;display_string=Audit&amp;VAR:KEY=ATCTUZEXAT&amp;VAR:QUERY=RkZfRElWX1lMRChBTk4sMS8xMy8xMCwxLzEzLzEwKQ==&amp;WINDOW=FIRST_POPUP&amp;HEIGHT=450&amp;WIDTH=450&amp;","START_MAXIMIZED=FALSE&amp;VAR:CALENDAR=US&amp;VAR:SYMBOL=KO&amp;VAR:INDEX=0"}</definedName>
    <definedName name="_1639">#REF!</definedName>
    <definedName name="_1639__FDSAUDITLINK__" localSheetId="0" hidden="1">{"fdsup://directions/FAT Viewer?action=UPDATE&amp;creator=factset&amp;DYN_ARGS=TRUE&amp;DOC_NAME=FAT:FQL_AUDITING_CLIENT_TEMPLATE.FAT&amp;display_string=Audit&amp;VAR:KEY=MLWJGPGZMB&amp;VAR:QUERY=RkZfRElWX1lMRChBTk4sMS8wNi8xMCwxLzA2LzEwKQ==&amp;WINDOW=FIRST_POPUP&amp;HEIGHT=450&amp;WIDTH=450&amp;","START_MAXIMIZED=FALSE&amp;VAR:CALENDAR=US&amp;VAR:SYMBOL=KO&amp;VAR:INDEX=0"}</definedName>
    <definedName name="_1639__FDSAUDITLINK__" hidden="1">{"fdsup://directions/FAT Viewer?action=UPDATE&amp;creator=factset&amp;DYN_ARGS=TRUE&amp;DOC_NAME=FAT:FQL_AUDITING_CLIENT_TEMPLATE.FAT&amp;display_string=Audit&amp;VAR:KEY=MLWJGPGZMB&amp;VAR:QUERY=RkZfRElWX1lMRChBTk4sMS8wNi8xMCwxLzA2LzEwKQ==&amp;WINDOW=FIRST_POPUP&amp;HEIGHT=450&amp;WIDTH=450&amp;","START_MAXIMIZED=FALSE&amp;VAR:CALENDAR=US&amp;VAR:SYMBOL=KO&amp;VAR:INDEX=0"}</definedName>
    <definedName name="_164__FDSAUDITLINK__" localSheetId="0" hidden="1">{"fdsup://directions/FAT Viewer?action=UPDATE&amp;creator=factset&amp;DYN_ARGS=TRUE&amp;DOC_NAME=FAT:FQL_AUDITING_CLIENT_TEMPLATE.FAT&amp;display_string=Audit&amp;VAR:KEY=DATGNSPGDK&amp;VAR:QUERY=RkZfRElWX1lMRChBTk4sMi8xNC8wOCwyLzE0LzA4KQ==&amp;WINDOW=FIRST_POPUP&amp;HEIGHT=450&amp;WIDTH=450&amp;","START_MAXIMIZED=FALSE&amp;VAR:CALENDAR=US&amp;VAR:SYMBOL=RAI&amp;VAR:INDEX=0"}</definedName>
    <definedName name="_164__FDSAUDITLINK__" hidden="1">{"fdsup://directions/FAT Viewer?action=UPDATE&amp;creator=factset&amp;DYN_ARGS=TRUE&amp;DOC_NAME=FAT:FQL_AUDITING_CLIENT_TEMPLATE.FAT&amp;display_string=Audit&amp;VAR:KEY=DATGNSPGDK&amp;VAR:QUERY=RkZfRElWX1lMRChBTk4sMi8xNC8wOCwyLzE0LzA4KQ==&amp;WINDOW=FIRST_POPUP&amp;HEIGHT=450&amp;WIDTH=450&amp;","START_MAXIMIZED=FALSE&amp;VAR:CALENDAR=US&amp;VAR:SYMBOL=RAI&amp;VAR:INDEX=0"}</definedName>
    <definedName name="_1640">#REF!</definedName>
    <definedName name="_1640__FDSAUDITLINK__" localSheetId="0" hidden="1">{"fdsup://directions/FAT Viewer?action=UPDATE&amp;creator=factset&amp;DYN_ARGS=TRUE&amp;DOC_NAME=FAT:FQL_AUDITING_CLIENT_TEMPLATE.FAT&amp;display_string=Audit&amp;VAR:KEY=AJSTUXUNGD&amp;VAR:QUERY=RkZfRElWX1lMRChBTk4sMTIvMzAvMDksMTIvMzAvMDkp&amp;WINDOW=FIRST_POPUP&amp;HEIGHT=450&amp;WIDTH=450&amp;","START_MAXIMIZED=FALSE&amp;VAR:CALENDAR=US&amp;VAR:SYMBOL=KO&amp;VAR:INDEX=0"}</definedName>
    <definedName name="_1640__FDSAUDITLINK__" hidden="1">{"fdsup://directions/FAT Viewer?action=UPDATE&amp;creator=factset&amp;DYN_ARGS=TRUE&amp;DOC_NAME=FAT:FQL_AUDITING_CLIENT_TEMPLATE.FAT&amp;display_string=Audit&amp;VAR:KEY=AJSTUXUNGD&amp;VAR:QUERY=RkZfRElWX1lMRChBTk4sMTIvMzAvMDksMTIvMzAvMDkp&amp;WINDOW=FIRST_POPUP&amp;HEIGHT=450&amp;WIDTH=450&amp;","START_MAXIMIZED=FALSE&amp;VAR:CALENDAR=US&amp;VAR:SYMBOL=KO&amp;VAR:INDEX=0"}</definedName>
    <definedName name="_1641">#REF!</definedName>
    <definedName name="_1641__FDSAUDITLINK__" localSheetId="0" hidden="1">{"fdsup://directions/FAT Viewer?action=UPDATE&amp;creator=factset&amp;DYN_ARGS=TRUE&amp;DOC_NAME=FAT:FQL_AUDITING_CLIENT_TEMPLATE.FAT&amp;display_string=Audit&amp;VAR:KEY=WLCRYXINKL&amp;VAR:QUERY=RkZfRElWX1lMRChBTk4sMTIvMjMvMDksMTIvMjMvMDkp&amp;WINDOW=FIRST_POPUP&amp;HEIGHT=450&amp;WIDTH=450&amp;","START_MAXIMIZED=FALSE&amp;VAR:CALENDAR=US&amp;VAR:SYMBOL=KO&amp;VAR:INDEX=0"}</definedName>
    <definedName name="_1641__FDSAUDITLINK__" hidden="1">{"fdsup://directions/FAT Viewer?action=UPDATE&amp;creator=factset&amp;DYN_ARGS=TRUE&amp;DOC_NAME=FAT:FQL_AUDITING_CLIENT_TEMPLATE.FAT&amp;display_string=Audit&amp;VAR:KEY=WLCRYXINKL&amp;VAR:QUERY=RkZfRElWX1lMRChBTk4sMTIvMjMvMDksMTIvMjMvMDkp&amp;WINDOW=FIRST_POPUP&amp;HEIGHT=450&amp;WIDTH=450&amp;","START_MAXIMIZED=FALSE&amp;VAR:CALENDAR=US&amp;VAR:SYMBOL=KO&amp;VAR:INDEX=0"}</definedName>
    <definedName name="_1642">#REF!</definedName>
    <definedName name="_1642__FDSAUDITLINK__" localSheetId="0" hidden="1">{"fdsup://directions/FAT Viewer?action=UPDATE&amp;creator=factset&amp;DYN_ARGS=TRUE&amp;DOC_NAME=FAT:FQL_AUDITING_CLIENT_TEMPLATE.FAT&amp;display_string=Audit&amp;VAR:KEY=GPSDUFWHCJ&amp;VAR:QUERY=RkZfRElWX1lMRChBTk4sMTIvMTYvMDksMTIvMTYvMDkp&amp;WINDOW=FIRST_POPUP&amp;HEIGHT=450&amp;WIDTH=450&amp;","START_MAXIMIZED=FALSE&amp;VAR:CALENDAR=US&amp;VAR:SYMBOL=KO&amp;VAR:INDEX=0"}</definedName>
    <definedName name="_1642__FDSAUDITLINK__" hidden="1">{"fdsup://directions/FAT Viewer?action=UPDATE&amp;creator=factset&amp;DYN_ARGS=TRUE&amp;DOC_NAME=FAT:FQL_AUDITING_CLIENT_TEMPLATE.FAT&amp;display_string=Audit&amp;VAR:KEY=GPSDUFWHCJ&amp;VAR:QUERY=RkZfRElWX1lMRChBTk4sMTIvMTYvMDksMTIvMTYvMDkp&amp;WINDOW=FIRST_POPUP&amp;HEIGHT=450&amp;WIDTH=450&amp;","START_MAXIMIZED=FALSE&amp;VAR:CALENDAR=US&amp;VAR:SYMBOL=KO&amp;VAR:INDEX=0"}</definedName>
    <definedName name="_1643">#REF!</definedName>
    <definedName name="_1643__FDSAUDITLINK__" localSheetId="0" hidden="1">{"fdsup://directions/FAT Viewer?action=UPDATE&amp;creator=factset&amp;DYN_ARGS=TRUE&amp;DOC_NAME=FAT:FQL_AUDITING_CLIENT_TEMPLATE.FAT&amp;display_string=Audit&amp;VAR:KEY=KFGJINILUF&amp;VAR:QUERY=RkZfRElWX1lMRChBTk4sMTIvMDkvMDksMTIvMDkvMDkp&amp;WINDOW=FIRST_POPUP&amp;HEIGHT=450&amp;WIDTH=450&amp;","START_MAXIMIZED=FALSE&amp;VAR:CALENDAR=US&amp;VAR:SYMBOL=KO&amp;VAR:INDEX=0"}</definedName>
    <definedName name="_1643__FDSAUDITLINK__" hidden="1">{"fdsup://directions/FAT Viewer?action=UPDATE&amp;creator=factset&amp;DYN_ARGS=TRUE&amp;DOC_NAME=FAT:FQL_AUDITING_CLIENT_TEMPLATE.FAT&amp;display_string=Audit&amp;VAR:KEY=KFGJINILUF&amp;VAR:QUERY=RkZfRElWX1lMRChBTk4sMTIvMDkvMDksMTIvMDkvMDkp&amp;WINDOW=FIRST_POPUP&amp;HEIGHT=450&amp;WIDTH=450&amp;","START_MAXIMIZED=FALSE&amp;VAR:CALENDAR=US&amp;VAR:SYMBOL=KO&amp;VAR:INDEX=0"}</definedName>
    <definedName name="_1644">#REF!</definedName>
    <definedName name="_1644__FDSAUDITLINK__" localSheetId="0" hidden="1">{"fdsup://directions/FAT Viewer?action=UPDATE&amp;creator=factset&amp;DYN_ARGS=TRUE&amp;DOC_NAME=FAT:FQL_AUDITING_CLIENT_TEMPLATE.FAT&amp;display_string=Audit&amp;VAR:KEY=GZMXCZIDKR&amp;VAR:QUERY=RkZfRElWX1lMRChBTk4sMTIvMDIvMDksMTIvMDIvMDkp&amp;WINDOW=FIRST_POPUP&amp;HEIGHT=450&amp;WIDTH=450&amp;","START_MAXIMIZED=FALSE&amp;VAR:CALENDAR=US&amp;VAR:SYMBOL=KO&amp;VAR:INDEX=0"}</definedName>
    <definedName name="_1644__FDSAUDITLINK__" hidden="1">{"fdsup://directions/FAT Viewer?action=UPDATE&amp;creator=factset&amp;DYN_ARGS=TRUE&amp;DOC_NAME=FAT:FQL_AUDITING_CLIENT_TEMPLATE.FAT&amp;display_string=Audit&amp;VAR:KEY=GZMXCZIDKR&amp;VAR:QUERY=RkZfRElWX1lMRChBTk4sMTIvMDIvMDksMTIvMDIvMDkp&amp;WINDOW=FIRST_POPUP&amp;HEIGHT=450&amp;WIDTH=450&amp;","START_MAXIMIZED=FALSE&amp;VAR:CALENDAR=US&amp;VAR:SYMBOL=KO&amp;VAR:INDEX=0"}</definedName>
    <definedName name="_1645">#REF!</definedName>
    <definedName name="_1645__FDSAUDITLINK__" localSheetId="0" hidden="1">{"fdsup://directions/FAT Viewer?action=UPDATE&amp;creator=factset&amp;DYN_ARGS=TRUE&amp;DOC_NAME=FAT:FQL_AUDITING_CLIENT_TEMPLATE.FAT&amp;display_string=Audit&amp;VAR:KEY=KTEZYFCDUH&amp;VAR:QUERY=RkZfRElWX1lMRChBTk4sMTEvMjUvMDksMTEvMjUvMDkp&amp;WINDOW=FIRST_POPUP&amp;HEIGHT=450&amp;WIDTH=450&amp;","START_MAXIMIZED=FALSE&amp;VAR:CALENDAR=US&amp;VAR:SYMBOL=KO&amp;VAR:INDEX=0"}</definedName>
    <definedName name="_1645__FDSAUDITLINK__" hidden="1">{"fdsup://directions/FAT Viewer?action=UPDATE&amp;creator=factset&amp;DYN_ARGS=TRUE&amp;DOC_NAME=FAT:FQL_AUDITING_CLIENT_TEMPLATE.FAT&amp;display_string=Audit&amp;VAR:KEY=KTEZYFCDUH&amp;VAR:QUERY=RkZfRElWX1lMRChBTk4sMTEvMjUvMDksMTEvMjUvMDkp&amp;WINDOW=FIRST_POPUP&amp;HEIGHT=450&amp;WIDTH=450&amp;","START_MAXIMIZED=FALSE&amp;VAR:CALENDAR=US&amp;VAR:SYMBOL=KO&amp;VAR:INDEX=0"}</definedName>
    <definedName name="_1646">#REF!</definedName>
    <definedName name="_1646__FDSAUDITLINK__" localSheetId="0" hidden="1">{"fdsup://directions/FAT Viewer?action=UPDATE&amp;creator=factset&amp;DYN_ARGS=TRUE&amp;DOC_NAME=FAT:FQL_AUDITING_CLIENT_TEMPLATE.FAT&amp;display_string=Audit&amp;VAR:KEY=YTIHSTIXOX&amp;VAR:QUERY=RkZfRElWX1lMRChBTk4sMTEvMTgvMDksMTEvMTgvMDkp&amp;WINDOW=FIRST_POPUP&amp;HEIGHT=450&amp;WIDTH=450&amp;","START_MAXIMIZED=FALSE&amp;VAR:CALENDAR=US&amp;VAR:SYMBOL=KO&amp;VAR:INDEX=0"}</definedName>
    <definedName name="_1646__FDSAUDITLINK__" hidden="1">{"fdsup://directions/FAT Viewer?action=UPDATE&amp;creator=factset&amp;DYN_ARGS=TRUE&amp;DOC_NAME=FAT:FQL_AUDITING_CLIENT_TEMPLATE.FAT&amp;display_string=Audit&amp;VAR:KEY=YTIHSTIXOX&amp;VAR:QUERY=RkZfRElWX1lMRChBTk4sMTEvMTgvMDksMTEvMTgvMDkp&amp;WINDOW=FIRST_POPUP&amp;HEIGHT=450&amp;WIDTH=450&amp;","START_MAXIMIZED=FALSE&amp;VAR:CALENDAR=US&amp;VAR:SYMBOL=KO&amp;VAR:INDEX=0"}</definedName>
    <definedName name="_1647">#REF!</definedName>
    <definedName name="_1647__FDSAUDITLINK__" localSheetId="0" hidden="1">{"fdsup://directions/FAT Viewer?action=UPDATE&amp;creator=factset&amp;DYN_ARGS=TRUE&amp;DOC_NAME=FAT:FQL_AUDITING_CLIENT_TEMPLATE.FAT&amp;display_string=Audit&amp;VAR:KEY=GJCFCLQRYZ&amp;VAR:QUERY=RkZfRElWX1lMRChBTk4sMTEvMTEvMDksMTEvMTEvMDkp&amp;WINDOW=FIRST_POPUP&amp;HEIGHT=450&amp;WIDTH=450&amp;","START_MAXIMIZED=FALSE&amp;VAR:CALENDAR=US&amp;VAR:SYMBOL=KO&amp;VAR:INDEX=0"}</definedName>
    <definedName name="_1647__FDSAUDITLINK__" hidden="1">{"fdsup://directions/FAT Viewer?action=UPDATE&amp;creator=factset&amp;DYN_ARGS=TRUE&amp;DOC_NAME=FAT:FQL_AUDITING_CLIENT_TEMPLATE.FAT&amp;display_string=Audit&amp;VAR:KEY=GJCFCLQRYZ&amp;VAR:QUERY=RkZfRElWX1lMRChBTk4sMTEvMTEvMDksMTEvMTEvMDkp&amp;WINDOW=FIRST_POPUP&amp;HEIGHT=450&amp;WIDTH=450&amp;","START_MAXIMIZED=FALSE&amp;VAR:CALENDAR=US&amp;VAR:SYMBOL=KO&amp;VAR:INDEX=0"}</definedName>
    <definedName name="_1648">#REF!</definedName>
    <definedName name="_1648__FDSAUDITLINK__" localSheetId="0" hidden="1">{"fdsup://directions/FAT Viewer?action=UPDATE&amp;creator=factset&amp;DYN_ARGS=TRUE&amp;DOC_NAME=FAT:FQL_AUDITING_CLIENT_TEMPLATE.FAT&amp;display_string=Audit&amp;VAR:KEY=OXWHCBOPQL&amp;VAR:QUERY=RkZfRElWX1lMRChBTk4sMTEvMDQvMDksMTEvMDQvMDkp&amp;WINDOW=FIRST_POPUP&amp;HEIGHT=450&amp;WIDTH=450&amp;","START_MAXIMIZED=FALSE&amp;VAR:CALENDAR=US&amp;VAR:SYMBOL=KO&amp;VAR:INDEX=0"}</definedName>
    <definedName name="_1648__FDSAUDITLINK__" hidden="1">{"fdsup://directions/FAT Viewer?action=UPDATE&amp;creator=factset&amp;DYN_ARGS=TRUE&amp;DOC_NAME=FAT:FQL_AUDITING_CLIENT_TEMPLATE.FAT&amp;display_string=Audit&amp;VAR:KEY=OXWHCBOPQL&amp;VAR:QUERY=RkZfRElWX1lMRChBTk4sMTEvMDQvMDksMTEvMDQvMDkp&amp;WINDOW=FIRST_POPUP&amp;HEIGHT=450&amp;WIDTH=450&amp;","START_MAXIMIZED=FALSE&amp;VAR:CALENDAR=US&amp;VAR:SYMBOL=KO&amp;VAR:INDEX=0"}</definedName>
    <definedName name="_1649">#REF!</definedName>
    <definedName name="_1649__FDSAUDITLINK__" localSheetId="0" hidden="1">{"fdsup://directions/FAT Viewer?action=UPDATE&amp;creator=factset&amp;DYN_ARGS=TRUE&amp;DOC_NAME=FAT:FQL_AUDITING_CLIENT_TEMPLATE.FAT&amp;display_string=Audit&amp;VAR:KEY=GJEFEJUDSF&amp;VAR:QUERY=RkZfRElWX1lMRChBTk4sMTAvMjgvMDksMTAvMjgvMDkp&amp;WINDOW=FIRST_POPUP&amp;HEIGHT=450&amp;WIDTH=450&amp;","START_MAXIMIZED=FALSE&amp;VAR:CALENDAR=US&amp;VAR:SYMBOL=KO&amp;VAR:INDEX=0"}</definedName>
    <definedName name="_1649__FDSAUDITLINK__" hidden="1">{"fdsup://directions/FAT Viewer?action=UPDATE&amp;creator=factset&amp;DYN_ARGS=TRUE&amp;DOC_NAME=FAT:FQL_AUDITING_CLIENT_TEMPLATE.FAT&amp;display_string=Audit&amp;VAR:KEY=GJEFEJUDSF&amp;VAR:QUERY=RkZfRElWX1lMRChBTk4sMTAvMjgvMDksMTAvMjgvMDkp&amp;WINDOW=FIRST_POPUP&amp;HEIGHT=450&amp;WIDTH=450&amp;","START_MAXIMIZED=FALSE&amp;VAR:CALENDAR=US&amp;VAR:SYMBOL=KO&amp;VAR:INDEX=0"}</definedName>
    <definedName name="_165">#REF!</definedName>
    <definedName name="_165__FDSAUDITLINK__" localSheetId="0" hidden="1">{"fdsup://directions/FAT Viewer?action=UPDATE&amp;creator=factset&amp;DYN_ARGS=TRUE&amp;DOC_NAME=FAT:FQL_AUDITING_CLIENT_TEMPLATE.FAT&amp;display_string=Audit&amp;VAR:KEY=XUBWFGHKXW&amp;VAR:QUERY=RkZfRElWX1lMRChBTk4sMi8wNy8wOCwyLzA3LzA4KQ==&amp;WINDOW=FIRST_POPUP&amp;HEIGHT=450&amp;WIDTH=450&amp;","START_MAXIMIZED=FALSE&amp;VAR:CALENDAR=US&amp;VAR:SYMBOL=RAI&amp;VAR:INDEX=0"}</definedName>
    <definedName name="_165__FDSAUDITLINK__" hidden="1">{"fdsup://directions/FAT Viewer?action=UPDATE&amp;creator=factset&amp;DYN_ARGS=TRUE&amp;DOC_NAME=FAT:FQL_AUDITING_CLIENT_TEMPLATE.FAT&amp;display_string=Audit&amp;VAR:KEY=XUBWFGHKXW&amp;VAR:QUERY=RkZfRElWX1lMRChBTk4sMi8wNy8wOCwyLzA3LzA4KQ==&amp;WINDOW=FIRST_POPUP&amp;HEIGHT=450&amp;WIDTH=450&amp;","START_MAXIMIZED=FALSE&amp;VAR:CALENDAR=US&amp;VAR:SYMBOL=RAI&amp;VAR:INDEX=0"}</definedName>
    <definedName name="_1650">#REF!</definedName>
    <definedName name="_1650__FDSAUDITLINK__" localSheetId="0" hidden="1">{"fdsup://directions/FAT Viewer?action=UPDATE&amp;creator=factset&amp;DYN_ARGS=TRUE&amp;DOC_NAME=FAT:FQL_AUDITING_CLIENT_TEMPLATE.FAT&amp;display_string=Audit&amp;VAR:KEY=URCNOPSJSR&amp;VAR:QUERY=RkZfRElWX1lMRChBTk4sMTAvMjEvMDksMTAvMjEvMDkp&amp;WINDOW=FIRST_POPUP&amp;HEIGHT=450&amp;WIDTH=450&amp;","START_MAXIMIZED=FALSE&amp;VAR:CALENDAR=US&amp;VAR:SYMBOL=KO&amp;VAR:INDEX=0"}</definedName>
    <definedName name="_1650__FDSAUDITLINK__" hidden="1">{"fdsup://directions/FAT Viewer?action=UPDATE&amp;creator=factset&amp;DYN_ARGS=TRUE&amp;DOC_NAME=FAT:FQL_AUDITING_CLIENT_TEMPLATE.FAT&amp;display_string=Audit&amp;VAR:KEY=URCNOPSJSR&amp;VAR:QUERY=RkZfRElWX1lMRChBTk4sMTAvMjEvMDksMTAvMjEvMDkp&amp;WINDOW=FIRST_POPUP&amp;HEIGHT=450&amp;WIDTH=450&amp;","START_MAXIMIZED=FALSE&amp;VAR:CALENDAR=US&amp;VAR:SYMBOL=KO&amp;VAR:INDEX=0"}</definedName>
    <definedName name="_1651">#REF!</definedName>
    <definedName name="_1651__FDSAUDITLINK__" localSheetId="0" hidden="1">{"fdsup://directions/FAT Viewer?action=UPDATE&amp;creator=factset&amp;DYN_ARGS=TRUE&amp;DOC_NAME=FAT:FQL_AUDITING_CLIENT_TEMPLATE.FAT&amp;display_string=Audit&amp;VAR:KEY=IFSFKBOBQP&amp;VAR:QUERY=RkZfRElWX1lMRChBTk4sMTAvMTQvMDksMTAvMTQvMDkp&amp;WINDOW=FIRST_POPUP&amp;HEIGHT=450&amp;WIDTH=450&amp;","START_MAXIMIZED=FALSE&amp;VAR:CALENDAR=US&amp;VAR:SYMBOL=KO&amp;VAR:INDEX=0"}</definedName>
    <definedName name="_1651__FDSAUDITLINK__" hidden="1">{"fdsup://directions/FAT Viewer?action=UPDATE&amp;creator=factset&amp;DYN_ARGS=TRUE&amp;DOC_NAME=FAT:FQL_AUDITING_CLIENT_TEMPLATE.FAT&amp;display_string=Audit&amp;VAR:KEY=IFSFKBOBQP&amp;VAR:QUERY=RkZfRElWX1lMRChBTk4sMTAvMTQvMDksMTAvMTQvMDkp&amp;WINDOW=FIRST_POPUP&amp;HEIGHT=450&amp;WIDTH=450&amp;","START_MAXIMIZED=FALSE&amp;VAR:CALENDAR=US&amp;VAR:SYMBOL=KO&amp;VAR:INDEX=0"}</definedName>
    <definedName name="_1652">#REF!</definedName>
    <definedName name="_1652__FDSAUDITLINK__" localSheetId="0" hidden="1">{"fdsup://directions/FAT Viewer?action=UPDATE&amp;creator=factset&amp;DYN_ARGS=TRUE&amp;DOC_NAME=FAT:FQL_AUDITING_CLIENT_TEMPLATE.FAT&amp;display_string=Audit&amp;VAR:KEY=YFKLYVMPKD&amp;VAR:QUERY=RkZfRElWX1lMRChBTk4sMTAvMDcvMDksMTAvMDcvMDkp&amp;WINDOW=FIRST_POPUP&amp;HEIGHT=450&amp;WIDTH=450&amp;","START_MAXIMIZED=FALSE&amp;VAR:CALENDAR=US&amp;VAR:SYMBOL=KO&amp;VAR:INDEX=0"}</definedName>
    <definedName name="_1652__FDSAUDITLINK__" hidden="1">{"fdsup://directions/FAT Viewer?action=UPDATE&amp;creator=factset&amp;DYN_ARGS=TRUE&amp;DOC_NAME=FAT:FQL_AUDITING_CLIENT_TEMPLATE.FAT&amp;display_string=Audit&amp;VAR:KEY=YFKLYVMPKD&amp;VAR:QUERY=RkZfRElWX1lMRChBTk4sMTAvMDcvMDksMTAvMDcvMDkp&amp;WINDOW=FIRST_POPUP&amp;HEIGHT=450&amp;WIDTH=450&amp;","START_MAXIMIZED=FALSE&amp;VAR:CALENDAR=US&amp;VAR:SYMBOL=KO&amp;VAR:INDEX=0"}</definedName>
    <definedName name="_1653">#REF!</definedName>
    <definedName name="_1653__FDSAUDITLINK__" localSheetId="0" hidden="1">{"fdsup://directions/FAT Viewer?action=UPDATE&amp;creator=factset&amp;DYN_ARGS=TRUE&amp;DOC_NAME=FAT:FQL_AUDITING_CLIENT_TEMPLATE.FAT&amp;display_string=Audit&amp;VAR:KEY=IHAPALWDSZ&amp;VAR:QUERY=RkZfRElWX1lMRChBTk4sOS8zMC8wOSw5LzMwLzA5KQ==&amp;WINDOW=FIRST_POPUP&amp;HEIGHT=450&amp;WIDTH=450&amp;","START_MAXIMIZED=FALSE&amp;VAR:CALENDAR=US&amp;VAR:SYMBOL=KO&amp;VAR:INDEX=0"}</definedName>
    <definedName name="_1653__FDSAUDITLINK__" hidden="1">{"fdsup://directions/FAT Viewer?action=UPDATE&amp;creator=factset&amp;DYN_ARGS=TRUE&amp;DOC_NAME=FAT:FQL_AUDITING_CLIENT_TEMPLATE.FAT&amp;display_string=Audit&amp;VAR:KEY=IHAPALWDSZ&amp;VAR:QUERY=RkZfRElWX1lMRChBTk4sOS8zMC8wOSw5LzMwLzA5KQ==&amp;WINDOW=FIRST_POPUP&amp;HEIGHT=450&amp;WIDTH=450&amp;","START_MAXIMIZED=FALSE&amp;VAR:CALENDAR=US&amp;VAR:SYMBOL=KO&amp;VAR:INDEX=0"}</definedName>
    <definedName name="_1654">#REF!</definedName>
    <definedName name="_1654__FDSAUDITLINK__" localSheetId="0" hidden="1">{"fdsup://directions/FAT Viewer?action=UPDATE&amp;creator=factset&amp;DYN_ARGS=TRUE&amp;DOC_NAME=FAT:FQL_AUDITING_CLIENT_TEMPLATE.FAT&amp;display_string=Audit&amp;VAR:KEY=OFUTAJKXCB&amp;VAR:QUERY=RkZfRElWX1lMRChBTk4sOS8yMy8wOSw5LzIzLzA5KQ==&amp;WINDOW=FIRST_POPUP&amp;HEIGHT=450&amp;WIDTH=450&amp;","START_MAXIMIZED=FALSE&amp;VAR:CALENDAR=US&amp;VAR:SYMBOL=KO&amp;VAR:INDEX=0"}</definedName>
    <definedName name="_1654__FDSAUDITLINK__" hidden="1">{"fdsup://directions/FAT Viewer?action=UPDATE&amp;creator=factset&amp;DYN_ARGS=TRUE&amp;DOC_NAME=FAT:FQL_AUDITING_CLIENT_TEMPLATE.FAT&amp;display_string=Audit&amp;VAR:KEY=OFUTAJKXCB&amp;VAR:QUERY=RkZfRElWX1lMRChBTk4sOS8yMy8wOSw5LzIzLzA5KQ==&amp;WINDOW=FIRST_POPUP&amp;HEIGHT=450&amp;WIDTH=450&amp;","START_MAXIMIZED=FALSE&amp;VAR:CALENDAR=US&amp;VAR:SYMBOL=KO&amp;VAR:INDEX=0"}</definedName>
    <definedName name="_1655__FDSAUDITLINK__" localSheetId="0" hidden="1">{"fdsup://directions/FAT Viewer?action=UPDATE&amp;creator=factset&amp;DYN_ARGS=TRUE&amp;DOC_NAME=FAT:FQL_AUDITING_CLIENT_TEMPLATE.FAT&amp;display_string=Audit&amp;VAR:KEY=UFIFMLSFMH&amp;VAR:QUERY=RkZfRElWX1lMRChBTk4sOS8xNi8wOSw5LzE2LzA5KQ==&amp;WINDOW=FIRST_POPUP&amp;HEIGHT=450&amp;WIDTH=450&amp;","START_MAXIMIZED=FALSE&amp;VAR:CALENDAR=US&amp;VAR:SYMBOL=KO&amp;VAR:INDEX=0"}</definedName>
    <definedName name="_1655__FDSAUDITLINK__" hidden="1">{"fdsup://directions/FAT Viewer?action=UPDATE&amp;creator=factset&amp;DYN_ARGS=TRUE&amp;DOC_NAME=FAT:FQL_AUDITING_CLIENT_TEMPLATE.FAT&amp;display_string=Audit&amp;VAR:KEY=UFIFMLSFMH&amp;VAR:QUERY=RkZfRElWX1lMRChBTk4sOS8xNi8wOSw5LzE2LzA5KQ==&amp;WINDOW=FIRST_POPUP&amp;HEIGHT=450&amp;WIDTH=450&amp;","START_MAXIMIZED=FALSE&amp;VAR:CALENDAR=US&amp;VAR:SYMBOL=KO&amp;VAR:INDEX=0"}</definedName>
    <definedName name="_1656__FDSAUDITLINK__" localSheetId="0" hidden="1">{"fdsup://directions/FAT Viewer?action=UPDATE&amp;creator=factset&amp;DYN_ARGS=TRUE&amp;DOC_NAME=FAT:FQL_AUDITING_CLIENT_TEMPLATE.FAT&amp;display_string=Audit&amp;VAR:KEY=QDWZOFSZQP&amp;VAR:QUERY=RkZfRElWX1lMRChBTk4sOS8wOS8wOSw5LzA5LzA5KQ==&amp;WINDOW=FIRST_POPUP&amp;HEIGHT=450&amp;WIDTH=450&amp;","START_MAXIMIZED=FALSE&amp;VAR:CALENDAR=US&amp;VAR:SYMBOL=KO&amp;VAR:INDEX=0"}</definedName>
    <definedName name="_1656__FDSAUDITLINK__" hidden="1">{"fdsup://directions/FAT Viewer?action=UPDATE&amp;creator=factset&amp;DYN_ARGS=TRUE&amp;DOC_NAME=FAT:FQL_AUDITING_CLIENT_TEMPLATE.FAT&amp;display_string=Audit&amp;VAR:KEY=QDWZOFSZQP&amp;VAR:QUERY=RkZfRElWX1lMRChBTk4sOS8wOS8wOSw5LzA5LzA5KQ==&amp;WINDOW=FIRST_POPUP&amp;HEIGHT=450&amp;WIDTH=450&amp;","START_MAXIMIZED=FALSE&amp;VAR:CALENDAR=US&amp;VAR:SYMBOL=KO&amp;VAR:INDEX=0"}</definedName>
    <definedName name="_1657__FDSAUDITLINK__" localSheetId="0" hidden="1">{"fdsup://directions/FAT Viewer?action=UPDATE&amp;creator=factset&amp;DYN_ARGS=TRUE&amp;DOC_NAME=FAT:FQL_AUDITING_CLIENT_TEMPLATE.FAT&amp;display_string=Audit&amp;VAR:KEY=MLUJSJWXAH&amp;VAR:QUERY=RkZfRElWX1lMRChBTk4sOS8wMi8wOSw5LzAyLzA5KQ==&amp;WINDOW=FIRST_POPUP&amp;HEIGHT=450&amp;WIDTH=450&amp;","START_MAXIMIZED=FALSE&amp;VAR:CALENDAR=US&amp;VAR:SYMBOL=KO&amp;VAR:INDEX=0"}</definedName>
    <definedName name="_1657__FDSAUDITLINK__" hidden="1">{"fdsup://directions/FAT Viewer?action=UPDATE&amp;creator=factset&amp;DYN_ARGS=TRUE&amp;DOC_NAME=FAT:FQL_AUDITING_CLIENT_TEMPLATE.FAT&amp;display_string=Audit&amp;VAR:KEY=MLUJSJWXAH&amp;VAR:QUERY=RkZfRElWX1lMRChBTk4sOS8wMi8wOSw5LzAyLzA5KQ==&amp;WINDOW=FIRST_POPUP&amp;HEIGHT=450&amp;WIDTH=450&amp;","START_MAXIMIZED=FALSE&amp;VAR:CALENDAR=US&amp;VAR:SYMBOL=KO&amp;VAR:INDEX=0"}</definedName>
    <definedName name="_1658">#REF!</definedName>
    <definedName name="_1658__FDSAUDITLINK__" localSheetId="0" hidden="1">{"fdsup://directions/FAT Viewer?action=UPDATE&amp;creator=factset&amp;DYN_ARGS=TRUE&amp;DOC_NAME=FAT:FQL_AUDITING_CLIENT_TEMPLATE.FAT&amp;display_string=Audit&amp;VAR:KEY=GFMXWXGLKJ&amp;VAR:QUERY=RkZfRElWX1lMRChBTk4sOC8yNi8wOSw4LzI2LzA5KQ==&amp;WINDOW=FIRST_POPUP&amp;HEIGHT=450&amp;WIDTH=450&amp;","START_MAXIMIZED=FALSE&amp;VAR:CALENDAR=US&amp;VAR:SYMBOL=KO&amp;VAR:INDEX=0"}</definedName>
    <definedName name="_1658__FDSAUDITLINK__" hidden="1">{"fdsup://directions/FAT Viewer?action=UPDATE&amp;creator=factset&amp;DYN_ARGS=TRUE&amp;DOC_NAME=FAT:FQL_AUDITING_CLIENT_TEMPLATE.FAT&amp;display_string=Audit&amp;VAR:KEY=GFMXWXGLKJ&amp;VAR:QUERY=RkZfRElWX1lMRChBTk4sOC8yNi8wOSw4LzI2LzA5KQ==&amp;WINDOW=FIRST_POPUP&amp;HEIGHT=450&amp;WIDTH=450&amp;","START_MAXIMIZED=FALSE&amp;VAR:CALENDAR=US&amp;VAR:SYMBOL=KO&amp;VAR:INDEX=0"}</definedName>
    <definedName name="_1659__FDSAUDITLINK__" localSheetId="0" hidden="1">{"fdsup://directions/FAT Viewer?action=UPDATE&amp;creator=factset&amp;DYN_ARGS=TRUE&amp;DOC_NAME=FAT:FQL_AUDITING_CLIENT_TEMPLATE.FAT&amp;display_string=Audit&amp;VAR:KEY=IXINKXUTIL&amp;VAR:QUERY=RkZfRElWX1lMRChBTk4sOC8xOS8wOSw4LzE5LzA5KQ==&amp;WINDOW=FIRST_POPUP&amp;HEIGHT=450&amp;WIDTH=450&amp;","START_MAXIMIZED=FALSE&amp;VAR:CALENDAR=US&amp;VAR:SYMBOL=KO&amp;VAR:INDEX=0"}</definedName>
    <definedName name="_1659__FDSAUDITLINK__" hidden="1">{"fdsup://directions/FAT Viewer?action=UPDATE&amp;creator=factset&amp;DYN_ARGS=TRUE&amp;DOC_NAME=FAT:FQL_AUDITING_CLIENT_TEMPLATE.FAT&amp;display_string=Audit&amp;VAR:KEY=IXINKXUTIL&amp;VAR:QUERY=RkZfRElWX1lMRChBTk4sOC8xOS8wOSw4LzE5LzA5KQ==&amp;WINDOW=FIRST_POPUP&amp;HEIGHT=450&amp;WIDTH=450&amp;","START_MAXIMIZED=FALSE&amp;VAR:CALENDAR=US&amp;VAR:SYMBOL=KO&amp;VAR:INDEX=0"}</definedName>
    <definedName name="_166">#REF!</definedName>
    <definedName name="_166__123Graph_XSUPPLIES_BY_B_U">#REF!</definedName>
    <definedName name="_166__FDSAUDITLINK__" localSheetId="0" hidden="1">{"fdsup://directions/FAT Viewer?action=UPDATE&amp;creator=factset&amp;DYN_ARGS=TRUE&amp;DOC_NAME=FAT:FQL_AUDITING_CLIENT_TEMPLATE.FAT&amp;display_string=Audit&amp;VAR:KEY=RQZERSVEHI&amp;VAR:QUERY=RkZfRElWX1lMRChBTk4sMS8zMS8wOCwxLzMxLzA4KQ==&amp;WINDOW=FIRST_POPUP&amp;HEIGHT=450&amp;WIDTH=450&amp;","START_MAXIMIZED=FALSE&amp;VAR:CALENDAR=US&amp;VAR:SYMBOL=RAI&amp;VAR:INDEX=0"}</definedName>
    <definedName name="_166__FDSAUDITLINK__" hidden="1">{"fdsup://directions/FAT Viewer?action=UPDATE&amp;creator=factset&amp;DYN_ARGS=TRUE&amp;DOC_NAME=FAT:FQL_AUDITING_CLIENT_TEMPLATE.FAT&amp;display_string=Audit&amp;VAR:KEY=RQZERSVEHI&amp;VAR:QUERY=RkZfRElWX1lMRChBTk4sMS8zMS8wOCwxLzMxLzA4KQ==&amp;WINDOW=FIRST_POPUP&amp;HEIGHT=450&amp;WIDTH=450&amp;","START_MAXIMIZED=FALSE&amp;VAR:CALENDAR=US&amp;VAR:SYMBOL=RAI&amp;VAR:INDEX=0"}</definedName>
    <definedName name="_1660__FDSAUDITLINK__" localSheetId="0" hidden="1">{"fdsup://directions/FAT Viewer?action=UPDATE&amp;creator=factset&amp;DYN_ARGS=TRUE&amp;DOC_NAME=FAT:FQL_AUDITING_CLIENT_TEMPLATE.FAT&amp;display_string=Audit&amp;VAR:KEY=GJYFMPUFEH&amp;VAR:QUERY=RkZfRElWX1lMRChBTk4sOC8xMi8wOSw4LzEyLzA5KQ==&amp;WINDOW=FIRST_POPUP&amp;HEIGHT=450&amp;WIDTH=450&amp;","START_MAXIMIZED=FALSE&amp;VAR:CALENDAR=US&amp;VAR:SYMBOL=KO&amp;VAR:INDEX=0"}</definedName>
    <definedName name="_1660__FDSAUDITLINK__" hidden="1">{"fdsup://directions/FAT Viewer?action=UPDATE&amp;creator=factset&amp;DYN_ARGS=TRUE&amp;DOC_NAME=FAT:FQL_AUDITING_CLIENT_TEMPLATE.FAT&amp;display_string=Audit&amp;VAR:KEY=GJYFMPUFEH&amp;VAR:QUERY=RkZfRElWX1lMRChBTk4sOC8xMi8wOSw4LzEyLzA5KQ==&amp;WINDOW=FIRST_POPUP&amp;HEIGHT=450&amp;WIDTH=450&amp;","START_MAXIMIZED=FALSE&amp;VAR:CALENDAR=US&amp;VAR:SYMBOL=KO&amp;VAR:INDEX=0"}</definedName>
    <definedName name="_1661__FDSAUDITLINK__" localSheetId="0" hidden="1">{"fdsup://directions/FAT Viewer?action=UPDATE&amp;creator=factset&amp;DYN_ARGS=TRUE&amp;DOC_NAME=FAT:FQL_AUDITING_CLIENT_TEMPLATE.FAT&amp;display_string=Audit&amp;VAR:KEY=GTYXWPELAD&amp;VAR:QUERY=RkZfRElWX1lMRChBTk4sOC8wNS8wOSw4LzA1LzA5KQ==&amp;WINDOW=FIRST_POPUP&amp;HEIGHT=450&amp;WIDTH=450&amp;","START_MAXIMIZED=FALSE&amp;VAR:CALENDAR=US&amp;VAR:SYMBOL=KO&amp;VAR:INDEX=0"}</definedName>
    <definedName name="_1661__FDSAUDITLINK__" hidden="1">{"fdsup://directions/FAT Viewer?action=UPDATE&amp;creator=factset&amp;DYN_ARGS=TRUE&amp;DOC_NAME=FAT:FQL_AUDITING_CLIENT_TEMPLATE.FAT&amp;display_string=Audit&amp;VAR:KEY=GTYXWPELAD&amp;VAR:QUERY=RkZfRElWX1lMRChBTk4sOC8wNS8wOSw4LzA1LzA5KQ==&amp;WINDOW=FIRST_POPUP&amp;HEIGHT=450&amp;WIDTH=450&amp;","START_MAXIMIZED=FALSE&amp;VAR:CALENDAR=US&amp;VAR:SYMBOL=KO&amp;VAR:INDEX=0"}</definedName>
    <definedName name="_1662__FDSAUDITLINK__" localSheetId="0" hidden="1">{"fdsup://directions/FAT Viewer?action=UPDATE&amp;creator=factset&amp;DYN_ARGS=TRUE&amp;DOC_NAME=FAT:FQL_AUDITING_CLIENT_TEMPLATE.FAT&amp;display_string=Audit&amp;VAR:KEY=EFEXAJERCX&amp;VAR:QUERY=RkZfRElWX1lMRChBTk4sNy8yOS8wOSw3LzI5LzA5KQ==&amp;WINDOW=FIRST_POPUP&amp;HEIGHT=450&amp;WIDTH=450&amp;","START_MAXIMIZED=FALSE&amp;VAR:CALENDAR=US&amp;VAR:SYMBOL=KO&amp;VAR:INDEX=0"}</definedName>
    <definedName name="_1662__FDSAUDITLINK__" hidden="1">{"fdsup://directions/FAT Viewer?action=UPDATE&amp;creator=factset&amp;DYN_ARGS=TRUE&amp;DOC_NAME=FAT:FQL_AUDITING_CLIENT_TEMPLATE.FAT&amp;display_string=Audit&amp;VAR:KEY=EFEXAJERCX&amp;VAR:QUERY=RkZfRElWX1lMRChBTk4sNy8yOS8wOSw3LzI5LzA5KQ==&amp;WINDOW=FIRST_POPUP&amp;HEIGHT=450&amp;WIDTH=450&amp;","START_MAXIMIZED=FALSE&amp;VAR:CALENDAR=US&amp;VAR:SYMBOL=KO&amp;VAR:INDEX=0"}</definedName>
    <definedName name="_1663">#REF!</definedName>
    <definedName name="_1663__FDSAUDITLINK__" localSheetId="0" hidden="1">{"fdsup://directions/FAT Viewer?action=UPDATE&amp;creator=factset&amp;DYN_ARGS=TRUE&amp;DOC_NAME=FAT:FQL_AUDITING_CLIENT_TEMPLATE.FAT&amp;display_string=Audit&amp;VAR:KEY=QNAFABQRGP&amp;VAR:QUERY=RkZfRElWX1lMRChBTk4sNy8yMi8wOSw3LzIyLzA5KQ==&amp;WINDOW=FIRST_POPUP&amp;HEIGHT=450&amp;WIDTH=450&amp;","START_MAXIMIZED=FALSE&amp;VAR:CALENDAR=US&amp;VAR:SYMBOL=KO&amp;VAR:INDEX=0"}</definedName>
    <definedName name="_1663__FDSAUDITLINK__" hidden="1">{"fdsup://directions/FAT Viewer?action=UPDATE&amp;creator=factset&amp;DYN_ARGS=TRUE&amp;DOC_NAME=FAT:FQL_AUDITING_CLIENT_TEMPLATE.FAT&amp;display_string=Audit&amp;VAR:KEY=QNAFABQRGP&amp;VAR:QUERY=RkZfRElWX1lMRChBTk4sNy8yMi8wOSw3LzIyLzA5KQ==&amp;WINDOW=FIRST_POPUP&amp;HEIGHT=450&amp;WIDTH=450&amp;","START_MAXIMIZED=FALSE&amp;VAR:CALENDAR=US&amp;VAR:SYMBOL=KO&amp;VAR:INDEX=0"}</definedName>
    <definedName name="_1664__FDSAUDITLINK__" localSheetId="0" hidden="1">{"fdsup://directions/FAT Viewer?action=UPDATE&amp;creator=factset&amp;DYN_ARGS=TRUE&amp;DOC_NAME=FAT:FQL_AUDITING_CLIENT_TEMPLATE.FAT&amp;display_string=Audit&amp;VAR:KEY=OHUNSLYDAR&amp;VAR:QUERY=RkZfRElWX1lMRChBTk4sNy8xNS8wOSw3LzE1LzA5KQ==&amp;WINDOW=FIRST_POPUP&amp;HEIGHT=450&amp;WIDTH=450&amp;","START_MAXIMIZED=FALSE&amp;VAR:CALENDAR=US&amp;VAR:SYMBOL=KO&amp;VAR:INDEX=0"}</definedName>
    <definedName name="_1664__FDSAUDITLINK__" hidden="1">{"fdsup://directions/FAT Viewer?action=UPDATE&amp;creator=factset&amp;DYN_ARGS=TRUE&amp;DOC_NAME=FAT:FQL_AUDITING_CLIENT_TEMPLATE.FAT&amp;display_string=Audit&amp;VAR:KEY=OHUNSLYDAR&amp;VAR:QUERY=RkZfRElWX1lMRChBTk4sNy8xNS8wOSw3LzE1LzA5KQ==&amp;WINDOW=FIRST_POPUP&amp;HEIGHT=450&amp;WIDTH=450&amp;","START_MAXIMIZED=FALSE&amp;VAR:CALENDAR=US&amp;VAR:SYMBOL=KO&amp;VAR:INDEX=0"}</definedName>
    <definedName name="_1665__FDSAUDITLINK__" localSheetId="0" hidden="1">{"fdsup://directions/FAT Viewer?action=UPDATE&amp;creator=factset&amp;DYN_ARGS=TRUE&amp;DOC_NAME=FAT:FQL_AUDITING_CLIENT_TEMPLATE.FAT&amp;display_string=Audit&amp;VAR:KEY=OXMNKTUJSX&amp;VAR:QUERY=RkZfRElWX1lMRChBTk4sNy8wOC8wOSw3LzA4LzA5KQ==&amp;WINDOW=FIRST_POPUP&amp;HEIGHT=450&amp;WIDTH=450&amp;","START_MAXIMIZED=FALSE&amp;VAR:CALENDAR=US&amp;VAR:SYMBOL=KO&amp;VAR:INDEX=0"}</definedName>
    <definedName name="_1665__FDSAUDITLINK__" hidden="1">{"fdsup://directions/FAT Viewer?action=UPDATE&amp;creator=factset&amp;DYN_ARGS=TRUE&amp;DOC_NAME=FAT:FQL_AUDITING_CLIENT_TEMPLATE.FAT&amp;display_string=Audit&amp;VAR:KEY=OXMNKTUJSX&amp;VAR:QUERY=RkZfRElWX1lMRChBTk4sNy8wOC8wOSw3LzA4LzA5KQ==&amp;WINDOW=FIRST_POPUP&amp;HEIGHT=450&amp;WIDTH=450&amp;","START_MAXIMIZED=FALSE&amp;VAR:CALENDAR=US&amp;VAR:SYMBOL=KO&amp;VAR:INDEX=0"}</definedName>
    <definedName name="_1666__FDSAUDITLINK__" localSheetId="0" hidden="1">{"fdsup://directions/FAT Viewer?action=UPDATE&amp;creator=factset&amp;DYN_ARGS=TRUE&amp;DOC_NAME=FAT:FQL_AUDITING_CLIENT_TEMPLATE.FAT&amp;display_string=Audit&amp;VAR:KEY=MPCBQBMNIL&amp;VAR:QUERY=RkZfRElWX1lMRChBTk4sNy8wMS8wOSw3LzAxLzA5KQ==&amp;WINDOW=FIRST_POPUP&amp;HEIGHT=450&amp;WIDTH=450&amp;","START_MAXIMIZED=FALSE&amp;VAR:CALENDAR=US&amp;VAR:SYMBOL=KO&amp;VAR:INDEX=0"}</definedName>
    <definedName name="_1666__FDSAUDITLINK__" hidden="1">{"fdsup://directions/FAT Viewer?action=UPDATE&amp;creator=factset&amp;DYN_ARGS=TRUE&amp;DOC_NAME=FAT:FQL_AUDITING_CLIENT_TEMPLATE.FAT&amp;display_string=Audit&amp;VAR:KEY=MPCBQBMNIL&amp;VAR:QUERY=RkZfRElWX1lMRChBTk4sNy8wMS8wOSw3LzAxLzA5KQ==&amp;WINDOW=FIRST_POPUP&amp;HEIGHT=450&amp;WIDTH=450&amp;","START_MAXIMIZED=FALSE&amp;VAR:CALENDAR=US&amp;VAR:SYMBOL=KO&amp;VAR:INDEX=0"}</definedName>
    <definedName name="_1667__FDSAUDITLINK__" localSheetId="0" hidden="1">{"fdsup://directions/FAT Viewer?action=UPDATE&amp;creator=factset&amp;DYN_ARGS=TRUE&amp;DOC_NAME=FAT:FQL_AUDITING_CLIENT_TEMPLATE.FAT&amp;display_string=Audit&amp;VAR:KEY=URMBOHINAR&amp;VAR:QUERY=RkZfRElWX1lMRChBTk4sNi8yNC8wOSw2LzI0LzA5KQ==&amp;WINDOW=FIRST_POPUP&amp;HEIGHT=450&amp;WIDTH=450&amp;","START_MAXIMIZED=FALSE&amp;VAR:CALENDAR=US&amp;VAR:SYMBOL=KO&amp;VAR:INDEX=0"}</definedName>
    <definedName name="_1667__FDSAUDITLINK__" hidden="1">{"fdsup://directions/FAT Viewer?action=UPDATE&amp;creator=factset&amp;DYN_ARGS=TRUE&amp;DOC_NAME=FAT:FQL_AUDITING_CLIENT_TEMPLATE.FAT&amp;display_string=Audit&amp;VAR:KEY=URMBOHINAR&amp;VAR:QUERY=RkZfRElWX1lMRChBTk4sNi8yNC8wOSw2LzI0LzA5KQ==&amp;WINDOW=FIRST_POPUP&amp;HEIGHT=450&amp;WIDTH=450&amp;","START_MAXIMIZED=FALSE&amp;VAR:CALENDAR=US&amp;VAR:SYMBOL=KO&amp;VAR:INDEX=0"}</definedName>
    <definedName name="_1668">#REF!</definedName>
    <definedName name="_1668__FDSAUDITLINK__" localSheetId="0" hidden="1">{"fdsup://directions/FAT Viewer?action=UPDATE&amp;creator=factset&amp;DYN_ARGS=TRUE&amp;DOC_NAME=FAT:FQL_AUDITING_CLIENT_TEMPLATE.FAT&amp;display_string=Audit&amp;VAR:KEY=MDYHKPANKD&amp;VAR:QUERY=RkZfRElWX1lMRChBTk4sNi8xNy8wOSw2LzE3LzA5KQ==&amp;WINDOW=FIRST_POPUP&amp;HEIGHT=450&amp;WIDTH=450&amp;","START_MAXIMIZED=FALSE&amp;VAR:CALENDAR=US&amp;VAR:SYMBOL=KO&amp;VAR:INDEX=0"}</definedName>
    <definedName name="_1668__FDSAUDITLINK__" hidden="1">{"fdsup://directions/FAT Viewer?action=UPDATE&amp;creator=factset&amp;DYN_ARGS=TRUE&amp;DOC_NAME=FAT:FQL_AUDITING_CLIENT_TEMPLATE.FAT&amp;display_string=Audit&amp;VAR:KEY=MDYHKPANKD&amp;VAR:QUERY=RkZfRElWX1lMRChBTk4sNi8xNy8wOSw2LzE3LzA5KQ==&amp;WINDOW=FIRST_POPUP&amp;HEIGHT=450&amp;WIDTH=450&amp;","START_MAXIMIZED=FALSE&amp;VAR:CALENDAR=US&amp;VAR:SYMBOL=KO&amp;VAR:INDEX=0"}</definedName>
    <definedName name="_1669__FDSAUDITLINK__" localSheetId="0" hidden="1">{"fdsup://directions/FAT Viewer?action=UPDATE&amp;creator=factset&amp;DYN_ARGS=TRUE&amp;DOC_NAME=FAT:FQL_AUDITING_CLIENT_TEMPLATE.FAT&amp;display_string=Audit&amp;VAR:KEY=YHMJMHCLUF&amp;VAR:QUERY=RkZfRElWX1lMRChBTk4sNi8xMC8wOSw2LzEwLzA5KQ==&amp;WINDOW=FIRST_POPUP&amp;HEIGHT=450&amp;WIDTH=450&amp;","START_MAXIMIZED=FALSE&amp;VAR:CALENDAR=US&amp;VAR:SYMBOL=KO&amp;VAR:INDEX=0"}</definedName>
    <definedName name="_1669__FDSAUDITLINK__" hidden="1">{"fdsup://directions/FAT Viewer?action=UPDATE&amp;creator=factset&amp;DYN_ARGS=TRUE&amp;DOC_NAME=FAT:FQL_AUDITING_CLIENT_TEMPLATE.FAT&amp;display_string=Audit&amp;VAR:KEY=YHMJMHCLUF&amp;VAR:QUERY=RkZfRElWX1lMRChBTk4sNi8xMC8wOSw2LzEwLzA5KQ==&amp;WINDOW=FIRST_POPUP&amp;HEIGHT=450&amp;WIDTH=450&amp;","START_MAXIMIZED=FALSE&amp;VAR:CALENDAR=US&amp;VAR:SYMBOL=KO&amp;VAR:INDEX=0"}</definedName>
    <definedName name="_167">#REF!</definedName>
    <definedName name="_167__FDSAUDITLINK__" localSheetId="0" hidden="1">{"fdsup://directions/FAT Viewer?action=UPDATE&amp;creator=factset&amp;DYN_ARGS=TRUE&amp;DOC_NAME=FAT:FQL_AUDITING_CLIENT_TEMPLATE.FAT&amp;display_string=Audit&amp;VAR:KEY=FSRABKLGXW&amp;VAR:QUERY=RkZfRElWX1lMRChBTk4sMS8yNC8wOCwxLzI0LzA4KQ==&amp;WINDOW=FIRST_POPUP&amp;HEIGHT=450&amp;WIDTH=450&amp;","START_MAXIMIZED=FALSE&amp;VAR:CALENDAR=US&amp;VAR:SYMBOL=RAI&amp;VAR:INDEX=0"}</definedName>
    <definedName name="_167__FDSAUDITLINK__" hidden="1">{"fdsup://directions/FAT Viewer?action=UPDATE&amp;creator=factset&amp;DYN_ARGS=TRUE&amp;DOC_NAME=FAT:FQL_AUDITING_CLIENT_TEMPLATE.FAT&amp;display_string=Audit&amp;VAR:KEY=FSRABKLGXW&amp;VAR:QUERY=RkZfRElWX1lMRChBTk4sMS8yNC8wOCwxLzI0LzA4KQ==&amp;WINDOW=FIRST_POPUP&amp;HEIGHT=450&amp;WIDTH=450&amp;","START_MAXIMIZED=FALSE&amp;VAR:CALENDAR=US&amp;VAR:SYMBOL=RAI&amp;VAR:INDEX=0"}</definedName>
    <definedName name="_1670__FDSAUDITLINK__" localSheetId="0" hidden="1">{"fdsup://directions/FAT Viewer?action=UPDATE&amp;creator=factset&amp;DYN_ARGS=TRUE&amp;DOC_NAME=FAT:FQL_AUDITING_CLIENT_TEMPLATE.FAT&amp;display_string=Audit&amp;VAR:KEY=AXYXCXGDMF&amp;VAR:QUERY=RkZfRElWX1lMRChBTk4sNi8wMy8wOSw2LzAzLzA5KQ==&amp;WINDOW=FIRST_POPUP&amp;HEIGHT=450&amp;WIDTH=450&amp;","START_MAXIMIZED=FALSE&amp;VAR:CALENDAR=US&amp;VAR:SYMBOL=KO&amp;VAR:INDEX=0"}</definedName>
    <definedName name="_1670__FDSAUDITLINK__" hidden="1">{"fdsup://directions/FAT Viewer?action=UPDATE&amp;creator=factset&amp;DYN_ARGS=TRUE&amp;DOC_NAME=FAT:FQL_AUDITING_CLIENT_TEMPLATE.FAT&amp;display_string=Audit&amp;VAR:KEY=AXYXCXGDMF&amp;VAR:QUERY=RkZfRElWX1lMRChBTk4sNi8wMy8wOSw2LzAzLzA5KQ==&amp;WINDOW=FIRST_POPUP&amp;HEIGHT=450&amp;WIDTH=450&amp;","START_MAXIMIZED=FALSE&amp;VAR:CALENDAR=US&amp;VAR:SYMBOL=KO&amp;VAR:INDEX=0"}</definedName>
    <definedName name="_1671__FDSAUDITLINK__" localSheetId="0" hidden="1">{"fdsup://directions/FAT Viewer?action=UPDATE&amp;creator=factset&amp;DYN_ARGS=TRUE&amp;DOC_NAME=FAT:FQL_AUDITING_CLIENT_TEMPLATE.FAT&amp;display_string=Audit&amp;VAR:KEY=MPCROZMNCV&amp;VAR:QUERY=RkZfRElWX1lMRChBTk4sNS8yNy8wOSw1LzI3LzA5KQ==&amp;WINDOW=FIRST_POPUP&amp;HEIGHT=450&amp;WIDTH=450&amp;","START_MAXIMIZED=FALSE&amp;VAR:CALENDAR=US&amp;VAR:SYMBOL=KO&amp;VAR:INDEX=0"}</definedName>
    <definedName name="_1671__FDSAUDITLINK__" hidden="1">{"fdsup://directions/FAT Viewer?action=UPDATE&amp;creator=factset&amp;DYN_ARGS=TRUE&amp;DOC_NAME=FAT:FQL_AUDITING_CLIENT_TEMPLATE.FAT&amp;display_string=Audit&amp;VAR:KEY=MPCROZMNCV&amp;VAR:QUERY=RkZfRElWX1lMRChBTk4sNS8yNy8wOSw1LzI3LzA5KQ==&amp;WINDOW=FIRST_POPUP&amp;HEIGHT=450&amp;WIDTH=450&amp;","START_MAXIMIZED=FALSE&amp;VAR:CALENDAR=US&amp;VAR:SYMBOL=KO&amp;VAR:INDEX=0"}</definedName>
    <definedName name="_1672__FDSAUDITLINK__" localSheetId="0" hidden="1">{"fdsup://directions/FAT Viewer?action=UPDATE&amp;creator=factset&amp;DYN_ARGS=TRUE&amp;DOC_NAME=FAT:FQL_AUDITING_CLIENT_TEMPLATE.FAT&amp;display_string=Audit&amp;VAR:KEY=GTEXIHYHWX&amp;VAR:QUERY=RkZfRElWX1lMRChBTk4sNS8yMC8wOSw1LzIwLzA5KQ==&amp;WINDOW=FIRST_POPUP&amp;HEIGHT=450&amp;WIDTH=450&amp;","START_MAXIMIZED=FALSE&amp;VAR:CALENDAR=US&amp;VAR:SYMBOL=KO&amp;VAR:INDEX=0"}</definedName>
    <definedName name="_1672__FDSAUDITLINK__" hidden="1">{"fdsup://directions/FAT Viewer?action=UPDATE&amp;creator=factset&amp;DYN_ARGS=TRUE&amp;DOC_NAME=FAT:FQL_AUDITING_CLIENT_TEMPLATE.FAT&amp;display_string=Audit&amp;VAR:KEY=GTEXIHYHWX&amp;VAR:QUERY=RkZfRElWX1lMRChBTk4sNS8yMC8wOSw1LzIwLzA5KQ==&amp;WINDOW=FIRST_POPUP&amp;HEIGHT=450&amp;WIDTH=450&amp;","START_MAXIMIZED=FALSE&amp;VAR:CALENDAR=US&amp;VAR:SYMBOL=KO&amp;VAR:INDEX=0"}</definedName>
    <definedName name="_1673__FDSAUDITLINK__" localSheetId="0" hidden="1">{"fdsup://directions/FAT Viewer?action=UPDATE&amp;creator=factset&amp;DYN_ARGS=TRUE&amp;DOC_NAME=FAT:FQL_AUDITING_CLIENT_TEMPLATE.FAT&amp;display_string=Audit&amp;VAR:KEY=KRWXALGVMX&amp;VAR:QUERY=RkZfRElWX1lMRChBTk4sNS8xMy8wOSw1LzEzLzA5KQ==&amp;WINDOW=FIRST_POPUP&amp;HEIGHT=450&amp;WIDTH=450&amp;","START_MAXIMIZED=FALSE&amp;VAR:CALENDAR=US&amp;VAR:SYMBOL=KO&amp;VAR:INDEX=0"}</definedName>
    <definedName name="_1673__FDSAUDITLINK__" hidden="1">{"fdsup://directions/FAT Viewer?action=UPDATE&amp;creator=factset&amp;DYN_ARGS=TRUE&amp;DOC_NAME=FAT:FQL_AUDITING_CLIENT_TEMPLATE.FAT&amp;display_string=Audit&amp;VAR:KEY=KRWXALGVMX&amp;VAR:QUERY=RkZfRElWX1lMRChBTk4sNS8xMy8wOSw1LzEzLzA5KQ==&amp;WINDOW=FIRST_POPUP&amp;HEIGHT=450&amp;WIDTH=450&amp;","START_MAXIMIZED=FALSE&amp;VAR:CALENDAR=US&amp;VAR:SYMBOL=KO&amp;VAR:INDEX=0"}</definedName>
    <definedName name="_1674__FDSAUDITLINK__" localSheetId="0" hidden="1">{"fdsup://directions/FAT Viewer?action=UPDATE&amp;creator=factset&amp;DYN_ARGS=TRUE&amp;DOC_NAME=FAT:FQL_AUDITING_CLIENT_TEMPLATE.FAT&amp;display_string=Audit&amp;VAR:KEY=WBKDYVAJKZ&amp;VAR:QUERY=RkZfRElWX1lMRChBTk4sNS8wNi8wOSw1LzA2LzA5KQ==&amp;WINDOW=FIRST_POPUP&amp;HEIGHT=450&amp;WIDTH=450&amp;","START_MAXIMIZED=FALSE&amp;VAR:CALENDAR=US&amp;VAR:SYMBOL=KO&amp;VAR:INDEX=0"}</definedName>
    <definedName name="_1674__FDSAUDITLINK__" hidden="1">{"fdsup://directions/FAT Viewer?action=UPDATE&amp;creator=factset&amp;DYN_ARGS=TRUE&amp;DOC_NAME=FAT:FQL_AUDITING_CLIENT_TEMPLATE.FAT&amp;display_string=Audit&amp;VAR:KEY=WBKDYVAJKZ&amp;VAR:QUERY=RkZfRElWX1lMRChBTk4sNS8wNi8wOSw1LzA2LzA5KQ==&amp;WINDOW=FIRST_POPUP&amp;HEIGHT=450&amp;WIDTH=450&amp;","START_MAXIMIZED=FALSE&amp;VAR:CALENDAR=US&amp;VAR:SYMBOL=KO&amp;VAR:INDEX=0"}</definedName>
    <definedName name="_1675__FDSAUDITLINK__" localSheetId="0" hidden="1">{"fdsup://directions/FAT Viewer?action=UPDATE&amp;creator=factset&amp;DYN_ARGS=TRUE&amp;DOC_NAME=FAT:FQL_AUDITING_CLIENT_TEMPLATE.FAT&amp;display_string=Audit&amp;VAR:KEY=KBWHMNCTYV&amp;VAR:QUERY=RkZfRElWX1lMRChBTk4sNC8yOS8wOSw0LzI5LzA5KQ==&amp;WINDOW=FIRST_POPUP&amp;HEIGHT=450&amp;WIDTH=450&amp;","START_MAXIMIZED=FALSE&amp;VAR:CALENDAR=US&amp;VAR:SYMBOL=KO&amp;VAR:INDEX=0"}</definedName>
    <definedName name="_1675__FDSAUDITLINK__" hidden="1">{"fdsup://directions/FAT Viewer?action=UPDATE&amp;creator=factset&amp;DYN_ARGS=TRUE&amp;DOC_NAME=FAT:FQL_AUDITING_CLIENT_TEMPLATE.FAT&amp;display_string=Audit&amp;VAR:KEY=KBWHMNCTYV&amp;VAR:QUERY=RkZfRElWX1lMRChBTk4sNC8yOS8wOSw0LzI5LzA5KQ==&amp;WINDOW=FIRST_POPUP&amp;HEIGHT=450&amp;WIDTH=450&amp;","START_MAXIMIZED=FALSE&amp;VAR:CALENDAR=US&amp;VAR:SYMBOL=KO&amp;VAR:INDEX=0"}</definedName>
    <definedName name="_1676">#REF!</definedName>
    <definedName name="_1676__FDSAUDITLINK__" localSheetId="0" hidden="1">{"fdsup://directions/FAT Viewer?action=UPDATE&amp;creator=factset&amp;DYN_ARGS=TRUE&amp;DOC_NAME=FAT:FQL_AUDITING_CLIENT_TEMPLATE.FAT&amp;display_string=Audit&amp;VAR:KEY=IRYVKFGTCL&amp;VAR:QUERY=RkZfRElWX1lMRChBTk4sNC8yMi8wOSw0LzIyLzA5KQ==&amp;WINDOW=FIRST_POPUP&amp;HEIGHT=450&amp;WIDTH=450&amp;","START_MAXIMIZED=FALSE&amp;VAR:CALENDAR=US&amp;VAR:SYMBOL=KO&amp;VAR:INDEX=0"}</definedName>
    <definedName name="_1676__FDSAUDITLINK__" hidden="1">{"fdsup://directions/FAT Viewer?action=UPDATE&amp;creator=factset&amp;DYN_ARGS=TRUE&amp;DOC_NAME=FAT:FQL_AUDITING_CLIENT_TEMPLATE.FAT&amp;display_string=Audit&amp;VAR:KEY=IRYVKFGTCL&amp;VAR:QUERY=RkZfRElWX1lMRChBTk4sNC8yMi8wOSw0LzIyLzA5KQ==&amp;WINDOW=FIRST_POPUP&amp;HEIGHT=450&amp;WIDTH=450&amp;","START_MAXIMIZED=FALSE&amp;VAR:CALENDAR=US&amp;VAR:SYMBOL=KO&amp;VAR:INDEX=0"}</definedName>
    <definedName name="_1677__FDSAUDITLINK__" localSheetId="0" hidden="1">{"fdsup://directions/FAT Viewer?action=UPDATE&amp;creator=factset&amp;DYN_ARGS=TRUE&amp;DOC_NAME=FAT:FQL_AUDITING_CLIENT_TEMPLATE.FAT&amp;display_string=Audit&amp;VAR:KEY=EPQNIZOJIF&amp;VAR:QUERY=RkZfRElWX1lMRChBTk4sNC8xNS8wOSw0LzE1LzA5KQ==&amp;WINDOW=FIRST_POPUP&amp;HEIGHT=450&amp;WIDTH=450&amp;","START_MAXIMIZED=FALSE&amp;VAR:CALENDAR=US&amp;VAR:SYMBOL=KO&amp;VAR:INDEX=0"}</definedName>
    <definedName name="_1677__FDSAUDITLINK__" hidden="1">{"fdsup://directions/FAT Viewer?action=UPDATE&amp;creator=factset&amp;DYN_ARGS=TRUE&amp;DOC_NAME=FAT:FQL_AUDITING_CLIENT_TEMPLATE.FAT&amp;display_string=Audit&amp;VAR:KEY=EPQNIZOJIF&amp;VAR:QUERY=RkZfRElWX1lMRChBTk4sNC8xNS8wOSw0LzE1LzA5KQ==&amp;WINDOW=FIRST_POPUP&amp;HEIGHT=450&amp;WIDTH=450&amp;","START_MAXIMIZED=FALSE&amp;VAR:CALENDAR=US&amp;VAR:SYMBOL=KO&amp;VAR:INDEX=0"}</definedName>
    <definedName name="_1678">#REF!</definedName>
    <definedName name="_1678__FDSAUDITLINK__" localSheetId="0" hidden="1">{"fdsup://directions/FAT Viewer?action=UPDATE&amp;creator=factset&amp;DYN_ARGS=TRUE&amp;DOC_NAME=FAT:FQL_AUDITING_CLIENT_TEMPLATE.FAT&amp;display_string=Audit&amp;VAR:KEY=SLOBCLCXYB&amp;VAR:QUERY=RkZfRElWX1lMRChBTk4sNC8wOC8wOSw0LzA4LzA5KQ==&amp;WINDOW=FIRST_POPUP&amp;HEIGHT=450&amp;WIDTH=450&amp;","START_MAXIMIZED=FALSE&amp;VAR:CALENDAR=US&amp;VAR:SYMBOL=KO&amp;VAR:INDEX=0"}</definedName>
    <definedName name="_1678__FDSAUDITLINK__" hidden="1">{"fdsup://directions/FAT Viewer?action=UPDATE&amp;creator=factset&amp;DYN_ARGS=TRUE&amp;DOC_NAME=FAT:FQL_AUDITING_CLIENT_TEMPLATE.FAT&amp;display_string=Audit&amp;VAR:KEY=SLOBCLCXYB&amp;VAR:QUERY=RkZfRElWX1lMRChBTk4sNC8wOC8wOSw0LzA4LzA5KQ==&amp;WINDOW=FIRST_POPUP&amp;HEIGHT=450&amp;WIDTH=450&amp;","START_MAXIMIZED=FALSE&amp;VAR:CALENDAR=US&amp;VAR:SYMBOL=KO&amp;VAR:INDEX=0"}</definedName>
    <definedName name="_1679">#REF!</definedName>
    <definedName name="_1679__FDSAUDITLINK__" localSheetId="0" hidden="1">{"fdsup://directions/FAT Viewer?action=UPDATE&amp;creator=factset&amp;DYN_ARGS=TRUE&amp;DOC_NAME=FAT:FQL_AUDITING_CLIENT_TEMPLATE.FAT&amp;display_string=Audit&amp;VAR:KEY=AZGNAXGTIZ&amp;VAR:QUERY=RkZfRElWX1lMRChBTk4sNC8wMS8wOSw0LzAxLzA5KQ==&amp;WINDOW=FIRST_POPUP&amp;HEIGHT=450&amp;WIDTH=450&amp;","START_MAXIMIZED=FALSE&amp;VAR:CALENDAR=US&amp;VAR:SYMBOL=KO&amp;VAR:INDEX=0"}</definedName>
    <definedName name="_1679__FDSAUDITLINK__" hidden="1">{"fdsup://directions/FAT Viewer?action=UPDATE&amp;creator=factset&amp;DYN_ARGS=TRUE&amp;DOC_NAME=FAT:FQL_AUDITING_CLIENT_TEMPLATE.FAT&amp;display_string=Audit&amp;VAR:KEY=AZGNAXGTIZ&amp;VAR:QUERY=RkZfRElWX1lMRChBTk4sNC8wMS8wOSw0LzAxLzA5KQ==&amp;WINDOW=FIRST_POPUP&amp;HEIGHT=450&amp;WIDTH=450&amp;","START_MAXIMIZED=FALSE&amp;VAR:CALENDAR=US&amp;VAR:SYMBOL=KO&amp;VAR:INDEX=0"}</definedName>
    <definedName name="_168">#REF!</definedName>
    <definedName name="_168__123Graph_FSUPPLIES_BY_B_U">#REF!</definedName>
    <definedName name="_168__FDSAUDITLINK__" localSheetId="0" hidden="1">{"fdsup://directions/FAT Viewer?action=UPDATE&amp;creator=factset&amp;DYN_ARGS=TRUE&amp;DOC_NAME=FAT:FQL_AUDITING_CLIENT_TEMPLATE.FAT&amp;display_string=Audit&amp;VAR:KEY=JEZAVWPCRS&amp;VAR:QUERY=RkZfRElWX1lMRChBTk4sMS8xNy8wOCwxLzE3LzA4KQ==&amp;WINDOW=FIRST_POPUP&amp;HEIGHT=450&amp;WIDTH=450&amp;","START_MAXIMIZED=FALSE&amp;VAR:CALENDAR=US&amp;VAR:SYMBOL=RAI&amp;VAR:INDEX=0"}</definedName>
    <definedName name="_168__FDSAUDITLINK__" hidden="1">{"fdsup://directions/FAT Viewer?action=UPDATE&amp;creator=factset&amp;DYN_ARGS=TRUE&amp;DOC_NAME=FAT:FQL_AUDITING_CLIENT_TEMPLATE.FAT&amp;display_string=Audit&amp;VAR:KEY=JEZAVWPCRS&amp;VAR:QUERY=RkZfRElWX1lMRChBTk4sMS8xNy8wOCwxLzE3LzA4KQ==&amp;WINDOW=FIRST_POPUP&amp;HEIGHT=450&amp;WIDTH=450&amp;","START_MAXIMIZED=FALSE&amp;VAR:CALENDAR=US&amp;VAR:SYMBOL=RAI&amp;VAR:INDEX=0"}</definedName>
    <definedName name="_1680">#REF!</definedName>
    <definedName name="_1680__FDSAUDITLINK__" localSheetId="0" hidden="1">{"fdsup://directions/FAT Viewer?action=UPDATE&amp;creator=factset&amp;DYN_ARGS=TRUE&amp;DOC_NAME=FAT:FQL_AUDITING_CLIENT_TEMPLATE.FAT&amp;display_string=Audit&amp;VAR:KEY=SNULCFWVOJ&amp;VAR:QUERY=RkZfRElWX1lMRChBTk4sMy8yNS8wOSwzLzI1LzA5KQ==&amp;WINDOW=FIRST_POPUP&amp;HEIGHT=450&amp;WIDTH=450&amp;","START_MAXIMIZED=FALSE&amp;VAR:CALENDAR=US&amp;VAR:SYMBOL=KO&amp;VAR:INDEX=0"}</definedName>
    <definedName name="_1680__FDSAUDITLINK__" hidden="1">{"fdsup://directions/FAT Viewer?action=UPDATE&amp;creator=factset&amp;DYN_ARGS=TRUE&amp;DOC_NAME=FAT:FQL_AUDITING_CLIENT_TEMPLATE.FAT&amp;display_string=Audit&amp;VAR:KEY=SNULCFWVOJ&amp;VAR:QUERY=RkZfRElWX1lMRChBTk4sMy8yNS8wOSwzLzI1LzA5KQ==&amp;WINDOW=FIRST_POPUP&amp;HEIGHT=450&amp;WIDTH=450&amp;","START_MAXIMIZED=FALSE&amp;VAR:CALENDAR=US&amp;VAR:SYMBOL=KO&amp;VAR:INDEX=0"}</definedName>
    <definedName name="_1681">#REF!</definedName>
    <definedName name="_1681__FDSAUDITLINK__" localSheetId="0" hidden="1">{"fdsup://directions/FAT Viewer?action=UPDATE&amp;creator=factset&amp;DYN_ARGS=TRUE&amp;DOC_NAME=FAT:FQL_AUDITING_CLIENT_TEMPLATE.FAT&amp;display_string=Audit&amp;VAR:KEY=CDGVITQNWD&amp;VAR:QUERY=RkZfRElWX1lMRChBTk4sMy8xOC8wOSwzLzE4LzA5KQ==&amp;WINDOW=FIRST_POPUP&amp;HEIGHT=450&amp;WIDTH=450&amp;","START_MAXIMIZED=FALSE&amp;VAR:CALENDAR=US&amp;VAR:SYMBOL=KO&amp;VAR:INDEX=0"}</definedName>
    <definedName name="_1681__FDSAUDITLINK__" hidden="1">{"fdsup://directions/FAT Viewer?action=UPDATE&amp;creator=factset&amp;DYN_ARGS=TRUE&amp;DOC_NAME=FAT:FQL_AUDITING_CLIENT_TEMPLATE.FAT&amp;display_string=Audit&amp;VAR:KEY=CDGVITQNWD&amp;VAR:QUERY=RkZfRElWX1lMRChBTk4sMy8xOC8wOSwzLzE4LzA5KQ==&amp;WINDOW=FIRST_POPUP&amp;HEIGHT=450&amp;WIDTH=450&amp;","START_MAXIMIZED=FALSE&amp;VAR:CALENDAR=US&amp;VAR:SYMBOL=KO&amp;VAR:INDEX=0"}</definedName>
    <definedName name="_1682">#REF!</definedName>
    <definedName name="_1682__FDSAUDITLINK__" localSheetId="0" hidden="1">{"fdsup://directions/FAT Viewer?action=UPDATE&amp;creator=factset&amp;DYN_ARGS=TRUE&amp;DOC_NAME=FAT:FQL_AUDITING_CLIENT_TEMPLATE.FAT&amp;display_string=Audit&amp;VAR:KEY=GLITIBIBWV&amp;VAR:QUERY=RkZfRElWX1lMRChBTk4sMy8xMS8wOSwzLzExLzA5KQ==&amp;WINDOW=FIRST_POPUP&amp;HEIGHT=450&amp;WIDTH=450&amp;","START_MAXIMIZED=FALSE&amp;VAR:CALENDAR=US&amp;VAR:SYMBOL=KO&amp;VAR:INDEX=0"}</definedName>
    <definedName name="_1682__FDSAUDITLINK__" hidden="1">{"fdsup://directions/FAT Viewer?action=UPDATE&amp;creator=factset&amp;DYN_ARGS=TRUE&amp;DOC_NAME=FAT:FQL_AUDITING_CLIENT_TEMPLATE.FAT&amp;display_string=Audit&amp;VAR:KEY=GLITIBIBWV&amp;VAR:QUERY=RkZfRElWX1lMRChBTk4sMy8xMS8wOSwzLzExLzA5KQ==&amp;WINDOW=FIRST_POPUP&amp;HEIGHT=450&amp;WIDTH=450&amp;","START_MAXIMIZED=FALSE&amp;VAR:CALENDAR=US&amp;VAR:SYMBOL=KO&amp;VAR:INDEX=0"}</definedName>
    <definedName name="_1683">#REF!</definedName>
    <definedName name="_1683__FDSAUDITLINK__" localSheetId="0" hidden="1">{"fdsup://directions/FAT Viewer?action=UPDATE&amp;creator=factset&amp;DYN_ARGS=TRUE&amp;DOC_NAME=FAT:FQL_AUDITING_CLIENT_TEMPLATE.FAT&amp;display_string=Audit&amp;VAR:KEY=OXAPMHYRCP&amp;VAR:QUERY=RkZfRElWX1lMRChBTk4sMy8wNC8wOSwzLzA0LzA5KQ==&amp;WINDOW=FIRST_POPUP&amp;HEIGHT=450&amp;WIDTH=450&amp;","START_MAXIMIZED=FALSE&amp;VAR:CALENDAR=US&amp;VAR:SYMBOL=KO&amp;VAR:INDEX=0"}</definedName>
    <definedName name="_1683__FDSAUDITLINK__" hidden="1">{"fdsup://directions/FAT Viewer?action=UPDATE&amp;creator=factset&amp;DYN_ARGS=TRUE&amp;DOC_NAME=FAT:FQL_AUDITING_CLIENT_TEMPLATE.FAT&amp;display_string=Audit&amp;VAR:KEY=OXAPMHYRCP&amp;VAR:QUERY=RkZfRElWX1lMRChBTk4sMy8wNC8wOSwzLzA0LzA5KQ==&amp;WINDOW=FIRST_POPUP&amp;HEIGHT=450&amp;WIDTH=450&amp;","START_MAXIMIZED=FALSE&amp;VAR:CALENDAR=US&amp;VAR:SYMBOL=KO&amp;VAR:INDEX=0"}</definedName>
    <definedName name="_1684">#REF!</definedName>
    <definedName name="_1684__FDSAUDITLINK__" localSheetId="0" hidden="1">{"fdsup://directions/FAT Viewer?action=UPDATE&amp;creator=factset&amp;DYN_ARGS=TRUE&amp;DOC_NAME=FAT:FQL_AUDITING_CLIENT_TEMPLATE.FAT&amp;display_string=Audit&amp;VAR:KEY=YVCXINUVKP&amp;VAR:QUERY=RkZfRElWX1lMRChBTk4sMi8yNS8wOSwyLzI1LzA5KQ==&amp;WINDOW=FIRST_POPUP&amp;HEIGHT=450&amp;WIDTH=450&amp;","START_MAXIMIZED=FALSE&amp;VAR:CALENDAR=US&amp;VAR:SYMBOL=KO&amp;VAR:INDEX=0"}</definedName>
    <definedName name="_1684__FDSAUDITLINK__" hidden="1">{"fdsup://directions/FAT Viewer?action=UPDATE&amp;creator=factset&amp;DYN_ARGS=TRUE&amp;DOC_NAME=FAT:FQL_AUDITING_CLIENT_TEMPLATE.FAT&amp;display_string=Audit&amp;VAR:KEY=YVCXINUVKP&amp;VAR:QUERY=RkZfRElWX1lMRChBTk4sMi8yNS8wOSwyLzI1LzA5KQ==&amp;WINDOW=FIRST_POPUP&amp;HEIGHT=450&amp;WIDTH=450&amp;","START_MAXIMIZED=FALSE&amp;VAR:CALENDAR=US&amp;VAR:SYMBOL=KO&amp;VAR:INDEX=0"}</definedName>
    <definedName name="_1685">#REF!</definedName>
    <definedName name="_1685__FDSAUDITLINK__" localSheetId="0" hidden="1">{"fdsup://directions/FAT Viewer?action=UPDATE&amp;creator=factset&amp;DYN_ARGS=TRUE&amp;DOC_NAME=FAT:FQL_AUDITING_CLIENT_TEMPLATE.FAT&amp;display_string=Audit&amp;VAR:KEY=UNSBEDSPMP&amp;VAR:QUERY=RkZfRElWX1lMRChBTk4sMi8xOC8wOSwyLzE4LzA5KQ==&amp;WINDOW=FIRST_POPUP&amp;HEIGHT=450&amp;WIDTH=450&amp;","START_MAXIMIZED=FALSE&amp;VAR:CALENDAR=US&amp;VAR:SYMBOL=KO&amp;VAR:INDEX=0"}</definedName>
    <definedName name="_1685__FDSAUDITLINK__" hidden="1">{"fdsup://directions/FAT Viewer?action=UPDATE&amp;creator=factset&amp;DYN_ARGS=TRUE&amp;DOC_NAME=FAT:FQL_AUDITING_CLIENT_TEMPLATE.FAT&amp;display_string=Audit&amp;VAR:KEY=UNSBEDSPMP&amp;VAR:QUERY=RkZfRElWX1lMRChBTk4sMi8xOC8wOSwyLzE4LzA5KQ==&amp;WINDOW=FIRST_POPUP&amp;HEIGHT=450&amp;WIDTH=450&amp;","START_MAXIMIZED=FALSE&amp;VAR:CALENDAR=US&amp;VAR:SYMBOL=KO&amp;VAR:INDEX=0"}</definedName>
    <definedName name="_1686">#REF!</definedName>
    <definedName name="_1686__FDSAUDITLINK__" localSheetId="0" hidden="1">{"fdsup://directions/FAT Viewer?action=UPDATE&amp;creator=factset&amp;DYN_ARGS=TRUE&amp;DOC_NAME=FAT:FQL_AUDITING_CLIENT_TEMPLATE.FAT&amp;display_string=Audit&amp;VAR:KEY=KRWXAPSHIL&amp;VAR:QUERY=RkZfRElWX1lMRChBTk4sMi8xMS8wOSwyLzExLzA5KQ==&amp;WINDOW=FIRST_POPUP&amp;HEIGHT=450&amp;WIDTH=450&amp;","START_MAXIMIZED=FALSE&amp;VAR:CALENDAR=US&amp;VAR:SYMBOL=KO&amp;VAR:INDEX=0"}</definedName>
    <definedName name="_1686__FDSAUDITLINK__" hidden="1">{"fdsup://directions/FAT Viewer?action=UPDATE&amp;creator=factset&amp;DYN_ARGS=TRUE&amp;DOC_NAME=FAT:FQL_AUDITING_CLIENT_TEMPLATE.FAT&amp;display_string=Audit&amp;VAR:KEY=KRWXAPSHIL&amp;VAR:QUERY=RkZfRElWX1lMRChBTk4sMi8xMS8wOSwyLzExLzA5KQ==&amp;WINDOW=FIRST_POPUP&amp;HEIGHT=450&amp;WIDTH=450&amp;","START_MAXIMIZED=FALSE&amp;VAR:CALENDAR=US&amp;VAR:SYMBOL=KO&amp;VAR:INDEX=0"}</definedName>
    <definedName name="_1687">#REF!</definedName>
    <definedName name="_1687__FDSAUDITLINK__" localSheetId="0" hidden="1">{"fdsup://directions/FAT Viewer?action=UPDATE&amp;creator=factset&amp;DYN_ARGS=TRUE&amp;DOC_NAME=FAT:FQL_AUDITING_CLIENT_TEMPLATE.FAT&amp;display_string=Audit&amp;VAR:KEY=WRMHARMLOD&amp;VAR:QUERY=RkZfRElWX1lMRChBTk4sMi8wNC8wOSwyLzA0LzA5KQ==&amp;WINDOW=FIRST_POPUP&amp;HEIGHT=450&amp;WIDTH=450&amp;","START_MAXIMIZED=FALSE&amp;VAR:CALENDAR=US&amp;VAR:SYMBOL=KO&amp;VAR:INDEX=0"}</definedName>
    <definedName name="_1687__FDSAUDITLINK__" hidden="1">{"fdsup://directions/FAT Viewer?action=UPDATE&amp;creator=factset&amp;DYN_ARGS=TRUE&amp;DOC_NAME=FAT:FQL_AUDITING_CLIENT_TEMPLATE.FAT&amp;display_string=Audit&amp;VAR:KEY=WRMHARMLOD&amp;VAR:QUERY=RkZfRElWX1lMRChBTk4sMi8wNC8wOSwyLzA0LzA5KQ==&amp;WINDOW=FIRST_POPUP&amp;HEIGHT=450&amp;WIDTH=450&amp;","START_MAXIMIZED=FALSE&amp;VAR:CALENDAR=US&amp;VAR:SYMBOL=KO&amp;VAR:INDEX=0"}</definedName>
    <definedName name="_1688">#REF!</definedName>
    <definedName name="_1688__FDSAUDITLINK__" localSheetId="0" hidden="1">{"fdsup://directions/FAT Viewer?action=UPDATE&amp;creator=factset&amp;DYN_ARGS=TRUE&amp;DOC_NAME=FAT:FQL_AUDITING_CLIENT_TEMPLATE.FAT&amp;display_string=Audit&amp;VAR:KEY=KLORSVQNQD&amp;VAR:QUERY=RkZfRElWX1lMRChBTk4sMS8yOC8wOSwxLzI4LzA5KQ==&amp;WINDOW=FIRST_POPUP&amp;HEIGHT=450&amp;WIDTH=450&amp;","START_MAXIMIZED=FALSE&amp;VAR:CALENDAR=US&amp;VAR:SYMBOL=KO&amp;VAR:INDEX=0"}</definedName>
    <definedName name="_1688__FDSAUDITLINK__" hidden="1">{"fdsup://directions/FAT Viewer?action=UPDATE&amp;creator=factset&amp;DYN_ARGS=TRUE&amp;DOC_NAME=FAT:FQL_AUDITING_CLIENT_TEMPLATE.FAT&amp;display_string=Audit&amp;VAR:KEY=KLORSVQNQD&amp;VAR:QUERY=RkZfRElWX1lMRChBTk4sMS8yOC8wOSwxLzI4LzA5KQ==&amp;WINDOW=FIRST_POPUP&amp;HEIGHT=450&amp;WIDTH=450&amp;","START_MAXIMIZED=FALSE&amp;VAR:CALENDAR=US&amp;VAR:SYMBOL=KO&amp;VAR:INDEX=0"}</definedName>
    <definedName name="_1689">#REF!</definedName>
    <definedName name="_1689__FDSAUDITLINK__" localSheetId="0" hidden="1">{"fdsup://directions/FAT Viewer?action=UPDATE&amp;creator=factset&amp;DYN_ARGS=TRUE&amp;DOC_NAME=FAT:FQL_AUDITING_CLIENT_TEMPLATE.FAT&amp;display_string=Audit&amp;VAR:KEY=EFWDAPMDER&amp;VAR:QUERY=RkZfRElWX1lMRChBTk4sMS8yMS8wOSwxLzIxLzA5KQ==&amp;WINDOW=FIRST_POPUP&amp;HEIGHT=450&amp;WIDTH=450&amp;","START_MAXIMIZED=FALSE&amp;VAR:CALENDAR=US&amp;VAR:SYMBOL=KO&amp;VAR:INDEX=0"}</definedName>
    <definedName name="_1689__FDSAUDITLINK__" hidden="1">{"fdsup://directions/FAT Viewer?action=UPDATE&amp;creator=factset&amp;DYN_ARGS=TRUE&amp;DOC_NAME=FAT:FQL_AUDITING_CLIENT_TEMPLATE.FAT&amp;display_string=Audit&amp;VAR:KEY=EFWDAPMDER&amp;VAR:QUERY=RkZfRElWX1lMRChBTk4sMS8yMS8wOSwxLzIxLzA5KQ==&amp;WINDOW=FIRST_POPUP&amp;HEIGHT=450&amp;WIDTH=450&amp;","START_MAXIMIZED=FALSE&amp;VAR:CALENDAR=US&amp;VAR:SYMBOL=KO&amp;VAR:INDEX=0"}</definedName>
    <definedName name="_169__123Graph_FSUPPLIES_BY_B_U">#REF!</definedName>
    <definedName name="_169__FDSAUDITLINK__" localSheetId="0" hidden="1">{"fdsup://directions/FAT Viewer?action=UPDATE&amp;creator=factset&amp;DYN_ARGS=TRUE&amp;DOC_NAME=FAT:FQL_AUDITING_CLIENT_TEMPLATE.FAT&amp;display_string=Audit&amp;VAR:KEY=LCZQNQLMPW&amp;VAR:QUERY=RkZfRElWX1lMRChBTk4sMS8xMC8wOCwxLzEwLzA4KQ==&amp;WINDOW=FIRST_POPUP&amp;HEIGHT=450&amp;WIDTH=450&amp;","START_MAXIMIZED=FALSE&amp;VAR:CALENDAR=US&amp;VAR:SYMBOL=RAI&amp;VAR:INDEX=0"}</definedName>
    <definedName name="_169__FDSAUDITLINK__" hidden="1">{"fdsup://directions/FAT Viewer?action=UPDATE&amp;creator=factset&amp;DYN_ARGS=TRUE&amp;DOC_NAME=FAT:FQL_AUDITING_CLIENT_TEMPLATE.FAT&amp;display_string=Audit&amp;VAR:KEY=LCZQNQLMPW&amp;VAR:QUERY=RkZfRElWX1lMRChBTk4sMS8xMC8wOCwxLzEwLzA4KQ==&amp;WINDOW=FIRST_POPUP&amp;HEIGHT=450&amp;WIDTH=450&amp;","START_MAXIMIZED=FALSE&amp;VAR:CALENDAR=US&amp;VAR:SYMBOL=RAI&amp;VAR:INDEX=0"}</definedName>
    <definedName name="_169_0_Table2_">#REF!</definedName>
    <definedName name="_1690">#REF!</definedName>
    <definedName name="_1690__FDSAUDITLINK__" localSheetId="0" hidden="1">{"fdsup://directions/FAT Viewer?action=UPDATE&amp;creator=factset&amp;DYN_ARGS=TRUE&amp;DOC_NAME=FAT:FQL_AUDITING_CLIENT_TEMPLATE.FAT&amp;display_string=Audit&amp;VAR:KEY=EDQRIJADIN&amp;VAR:QUERY=RkZfRElWX1lMRChBTk4sMS8xNC8wOSwxLzE0LzA5KQ==&amp;WINDOW=FIRST_POPUP&amp;HEIGHT=450&amp;WIDTH=450&amp;","START_MAXIMIZED=FALSE&amp;VAR:CALENDAR=US&amp;VAR:SYMBOL=KO&amp;VAR:INDEX=0"}</definedName>
    <definedName name="_1690__FDSAUDITLINK__" hidden="1">{"fdsup://directions/FAT Viewer?action=UPDATE&amp;creator=factset&amp;DYN_ARGS=TRUE&amp;DOC_NAME=FAT:FQL_AUDITING_CLIENT_TEMPLATE.FAT&amp;display_string=Audit&amp;VAR:KEY=EDQRIJADIN&amp;VAR:QUERY=RkZfRElWX1lMRChBTk4sMS8xNC8wOSwxLzE0LzA5KQ==&amp;WINDOW=FIRST_POPUP&amp;HEIGHT=450&amp;WIDTH=450&amp;","START_MAXIMIZED=FALSE&amp;VAR:CALENDAR=US&amp;VAR:SYMBOL=KO&amp;VAR:INDEX=0"}</definedName>
    <definedName name="_1691">#REF!</definedName>
    <definedName name="_1691__FDSAUDITLINK__" localSheetId="0" hidden="1">{"fdsup://directions/FAT Viewer?action=UPDATE&amp;creator=factset&amp;DYN_ARGS=TRUE&amp;DOC_NAME=FAT:FQL_AUDITING_CLIENT_TEMPLATE.FAT&amp;display_string=Audit&amp;VAR:KEY=WVKXWFCVIV&amp;VAR:QUERY=RkZfRElWX1lMRChBTk4sMS8wNy8wOSwxLzA3LzA5KQ==&amp;WINDOW=FIRST_POPUP&amp;HEIGHT=450&amp;WIDTH=450&amp;","START_MAXIMIZED=FALSE&amp;VAR:CALENDAR=US&amp;VAR:SYMBOL=KO&amp;VAR:INDEX=0"}</definedName>
    <definedName name="_1691__FDSAUDITLINK__" hidden="1">{"fdsup://directions/FAT Viewer?action=UPDATE&amp;creator=factset&amp;DYN_ARGS=TRUE&amp;DOC_NAME=FAT:FQL_AUDITING_CLIENT_TEMPLATE.FAT&amp;display_string=Audit&amp;VAR:KEY=WVKXWFCVIV&amp;VAR:QUERY=RkZfRElWX1lMRChBTk4sMS8wNy8wOSwxLzA3LzA5KQ==&amp;WINDOW=FIRST_POPUP&amp;HEIGHT=450&amp;WIDTH=450&amp;","START_MAXIMIZED=FALSE&amp;VAR:CALENDAR=US&amp;VAR:SYMBOL=KO&amp;VAR:INDEX=0"}</definedName>
    <definedName name="_1692">#REF!</definedName>
    <definedName name="_1692__FDSAUDITLINK__" localSheetId="0" hidden="1">{"fdsup://directions/FAT Viewer?action=UPDATE&amp;creator=factset&amp;DYN_ARGS=TRUE&amp;DOC_NAME=FAT:FQL_AUDITING_CLIENT_TEMPLATE.FAT&amp;display_string=Audit&amp;VAR:KEY=KRENQJSTSP&amp;VAR:QUERY=RkZfRElWX1lMRChBTk4sMTIvMzEvMDgsMTIvMzEvMDgp&amp;WINDOW=FIRST_POPUP&amp;HEIGHT=450&amp;WIDTH=450&amp;","START_MAXIMIZED=FALSE&amp;VAR:CALENDAR=US&amp;VAR:SYMBOL=KO&amp;VAR:INDEX=0"}</definedName>
    <definedName name="_1692__FDSAUDITLINK__" hidden="1">{"fdsup://directions/FAT Viewer?action=UPDATE&amp;creator=factset&amp;DYN_ARGS=TRUE&amp;DOC_NAME=FAT:FQL_AUDITING_CLIENT_TEMPLATE.FAT&amp;display_string=Audit&amp;VAR:KEY=KRENQJSTSP&amp;VAR:QUERY=RkZfRElWX1lMRChBTk4sMTIvMzEvMDgsMTIvMzEvMDgp&amp;WINDOW=FIRST_POPUP&amp;HEIGHT=450&amp;WIDTH=450&amp;","START_MAXIMIZED=FALSE&amp;VAR:CALENDAR=US&amp;VAR:SYMBOL=KO&amp;VAR:INDEX=0"}</definedName>
    <definedName name="_1693">#REF!</definedName>
    <definedName name="_1693__FDSAUDITLINK__" localSheetId="0" hidden="1">{"fdsup://directions/FAT Viewer?action=UPDATE&amp;creator=factset&amp;DYN_ARGS=TRUE&amp;DOC_NAME=FAT:FQL_AUDITING_CLIENT_TEMPLATE.FAT&amp;display_string=Audit&amp;VAR:KEY=KDYPEPEDKZ&amp;VAR:QUERY=RkZfRElWX1lMRChBTk4sMTIvMjQvMDgsMTIvMjQvMDgp&amp;WINDOW=FIRST_POPUP&amp;HEIGHT=450&amp;WIDTH=450&amp;","START_MAXIMIZED=FALSE&amp;VAR:CALENDAR=US&amp;VAR:SYMBOL=KO&amp;VAR:INDEX=0"}</definedName>
    <definedName name="_1693__FDSAUDITLINK__" hidden="1">{"fdsup://directions/FAT Viewer?action=UPDATE&amp;creator=factset&amp;DYN_ARGS=TRUE&amp;DOC_NAME=FAT:FQL_AUDITING_CLIENT_TEMPLATE.FAT&amp;display_string=Audit&amp;VAR:KEY=KDYPEPEDKZ&amp;VAR:QUERY=RkZfRElWX1lMRChBTk4sMTIvMjQvMDgsMTIvMjQvMDgp&amp;WINDOW=FIRST_POPUP&amp;HEIGHT=450&amp;WIDTH=450&amp;","START_MAXIMIZED=FALSE&amp;VAR:CALENDAR=US&amp;VAR:SYMBOL=KO&amp;VAR:INDEX=0"}</definedName>
    <definedName name="_1694">#REF!</definedName>
    <definedName name="_1694__FDSAUDITLINK__" localSheetId="0" hidden="1">{"fdsup://directions/FAT Viewer?action=UPDATE&amp;creator=factset&amp;DYN_ARGS=TRUE&amp;DOC_NAME=FAT:FQL_AUDITING_CLIENT_TEMPLATE.FAT&amp;display_string=Audit&amp;VAR:KEY=SHKNCXOBYJ&amp;VAR:QUERY=RkZfRElWX1lMRChBTk4sMTIvMTcvMDgsMTIvMTcvMDgp&amp;WINDOW=FIRST_POPUP&amp;HEIGHT=450&amp;WIDTH=450&amp;","START_MAXIMIZED=FALSE&amp;VAR:CALENDAR=US&amp;VAR:SYMBOL=KO&amp;VAR:INDEX=0"}</definedName>
    <definedName name="_1694__FDSAUDITLINK__" hidden="1">{"fdsup://directions/FAT Viewer?action=UPDATE&amp;creator=factset&amp;DYN_ARGS=TRUE&amp;DOC_NAME=FAT:FQL_AUDITING_CLIENT_TEMPLATE.FAT&amp;display_string=Audit&amp;VAR:KEY=SHKNCXOBYJ&amp;VAR:QUERY=RkZfRElWX1lMRChBTk4sMTIvMTcvMDgsMTIvMTcvMDgp&amp;WINDOW=FIRST_POPUP&amp;HEIGHT=450&amp;WIDTH=450&amp;","START_MAXIMIZED=FALSE&amp;VAR:CALENDAR=US&amp;VAR:SYMBOL=KO&amp;VAR:INDEX=0"}</definedName>
    <definedName name="_1695">#REF!</definedName>
    <definedName name="_1695__FDSAUDITLINK__" localSheetId="0" hidden="1">{"fdsup://directions/FAT Viewer?action=UPDATE&amp;creator=factset&amp;DYN_ARGS=TRUE&amp;DOC_NAME=FAT:FQL_AUDITING_CLIENT_TEMPLATE.FAT&amp;display_string=Audit&amp;VAR:KEY=ITGPCJGBOF&amp;VAR:QUERY=RkZfRElWX1lMRChBTk4sMTIvMTAvMDgsMTIvMTAvMDgp&amp;WINDOW=FIRST_POPUP&amp;HEIGHT=450&amp;WIDTH=450&amp;","START_MAXIMIZED=FALSE&amp;VAR:CALENDAR=US&amp;VAR:SYMBOL=KO&amp;VAR:INDEX=0"}</definedName>
    <definedName name="_1695__FDSAUDITLINK__" hidden="1">{"fdsup://directions/FAT Viewer?action=UPDATE&amp;creator=factset&amp;DYN_ARGS=TRUE&amp;DOC_NAME=FAT:FQL_AUDITING_CLIENT_TEMPLATE.FAT&amp;display_string=Audit&amp;VAR:KEY=ITGPCJGBOF&amp;VAR:QUERY=RkZfRElWX1lMRChBTk4sMTIvMTAvMDgsMTIvMTAvMDgp&amp;WINDOW=FIRST_POPUP&amp;HEIGHT=450&amp;WIDTH=450&amp;","START_MAXIMIZED=FALSE&amp;VAR:CALENDAR=US&amp;VAR:SYMBOL=KO&amp;VAR:INDEX=0"}</definedName>
    <definedName name="_1696">#REF!</definedName>
    <definedName name="_1696__FDSAUDITLINK__" localSheetId="0" hidden="1">{"fdsup://directions/FAT Viewer?action=UPDATE&amp;creator=factset&amp;DYN_ARGS=TRUE&amp;DOC_NAME=FAT:FQL_AUDITING_CLIENT_TEMPLATE.FAT&amp;display_string=Audit&amp;VAR:KEY=STKFSPQDQZ&amp;VAR:QUERY=RkZfRElWX1lMRChBTk4sMTIvMDMvMDgsMTIvMDMvMDgp&amp;WINDOW=FIRST_POPUP&amp;HEIGHT=450&amp;WIDTH=450&amp;","START_MAXIMIZED=FALSE&amp;VAR:CALENDAR=US&amp;VAR:SYMBOL=KO&amp;VAR:INDEX=0"}</definedName>
    <definedName name="_1696__FDSAUDITLINK__" hidden="1">{"fdsup://directions/FAT Viewer?action=UPDATE&amp;creator=factset&amp;DYN_ARGS=TRUE&amp;DOC_NAME=FAT:FQL_AUDITING_CLIENT_TEMPLATE.FAT&amp;display_string=Audit&amp;VAR:KEY=STKFSPQDQZ&amp;VAR:QUERY=RkZfRElWX1lMRChBTk4sMTIvMDMvMDgsMTIvMDMvMDgp&amp;WINDOW=FIRST_POPUP&amp;HEIGHT=450&amp;WIDTH=450&amp;","START_MAXIMIZED=FALSE&amp;VAR:CALENDAR=US&amp;VAR:SYMBOL=KO&amp;VAR:INDEX=0"}</definedName>
    <definedName name="_1697">#REF!</definedName>
    <definedName name="_1697__FDSAUDITLINK__" localSheetId="0" hidden="1">{"fdsup://directions/FAT Viewer?action=UPDATE&amp;creator=factset&amp;DYN_ARGS=TRUE&amp;DOC_NAME=FAT:FQL_AUDITING_CLIENT_TEMPLATE.FAT&amp;display_string=Audit&amp;VAR:KEY=QBYNIFUZKJ&amp;VAR:QUERY=RkZfRElWX1lMRChBTk4sMTEvMjYvMDgsMTEvMjYvMDgp&amp;WINDOW=FIRST_POPUP&amp;HEIGHT=450&amp;WIDTH=450&amp;","START_MAXIMIZED=FALSE&amp;VAR:CALENDAR=US&amp;VAR:SYMBOL=KO&amp;VAR:INDEX=0"}</definedName>
    <definedName name="_1697__FDSAUDITLINK__" hidden="1">{"fdsup://directions/FAT Viewer?action=UPDATE&amp;creator=factset&amp;DYN_ARGS=TRUE&amp;DOC_NAME=FAT:FQL_AUDITING_CLIENT_TEMPLATE.FAT&amp;display_string=Audit&amp;VAR:KEY=QBYNIFUZKJ&amp;VAR:QUERY=RkZfRElWX1lMRChBTk4sMTEvMjYvMDgsMTEvMjYvMDgp&amp;WINDOW=FIRST_POPUP&amp;HEIGHT=450&amp;WIDTH=450&amp;","START_MAXIMIZED=FALSE&amp;VAR:CALENDAR=US&amp;VAR:SYMBOL=KO&amp;VAR:INDEX=0"}</definedName>
    <definedName name="_1698">#REF!</definedName>
    <definedName name="_1698__FDSAUDITLINK__" localSheetId="0" hidden="1">{"fdsup://directions/FAT Viewer?action=UPDATE&amp;creator=factset&amp;DYN_ARGS=TRUE&amp;DOC_NAME=FAT:FQL_AUDITING_CLIENT_TEMPLATE.FAT&amp;display_string=Audit&amp;VAR:KEY=GVEVOHWFUF&amp;VAR:QUERY=RkZfRElWX1lMRChBTk4sMTEvMTkvMDgsMTEvMTkvMDgp&amp;WINDOW=FIRST_POPUP&amp;HEIGHT=450&amp;WIDTH=450&amp;","START_MAXIMIZED=FALSE&amp;VAR:CALENDAR=US&amp;VAR:SYMBOL=KO&amp;VAR:INDEX=0"}</definedName>
    <definedName name="_1698__FDSAUDITLINK__" hidden="1">{"fdsup://directions/FAT Viewer?action=UPDATE&amp;creator=factset&amp;DYN_ARGS=TRUE&amp;DOC_NAME=FAT:FQL_AUDITING_CLIENT_TEMPLATE.FAT&amp;display_string=Audit&amp;VAR:KEY=GVEVOHWFUF&amp;VAR:QUERY=RkZfRElWX1lMRChBTk4sMTEvMTkvMDgsMTEvMTkvMDgp&amp;WINDOW=FIRST_POPUP&amp;HEIGHT=450&amp;WIDTH=450&amp;","START_MAXIMIZED=FALSE&amp;VAR:CALENDAR=US&amp;VAR:SYMBOL=KO&amp;VAR:INDEX=0"}</definedName>
    <definedName name="_1699__FDSAUDITLINK__" localSheetId="0" hidden="1">{"fdsup://directions/FAT Viewer?action=UPDATE&amp;creator=factset&amp;DYN_ARGS=TRUE&amp;DOC_NAME=FAT:FQL_AUDITING_CLIENT_TEMPLATE.FAT&amp;display_string=Audit&amp;VAR:KEY=CNILMFODGR&amp;VAR:QUERY=RkZfRElWX1lMRChBTk4sMTEvMTIvMDgsMTEvMTIvMDgp&amp;WINDOW=FIRST_POPUP&amp;HEIGHT=450&amp;WIDTH=450&amp;","START_MAXIMIZED=FALSE&amp;VAR:CALENDAR=US&amp;VAR:SYMBOL=KO&amp;VAR:INDEX=0"}</definedName>
    <definedName name="_1699__FDSAUDITLINK__" hidden="1">{"fdsup://directions/FAT Viewer?action=UPDATE&amp;creator=factset&amp;DYN_ARGS=TRUE&amp;DOC_NAME=FAT:FQL_AUDITING_CLIENT_TEMPLATE.FAT&amp;display_string=Audit&amp;VAR:KEY=CNILMFODGR&amp;VAR:QUERY=RkZfRElWX1lMRChBTk4sMTEvMTIvMDgsMTEvMTIvMDgp&amp;WINDOW=FIRST_POPUP&amp;HEIGHT=450&amp;WIDTH=450&amp;","START_MAXIMIZED=FALSE&amp;VAR:CALENDAR=US&amp;VAR:SYMBOL=KO&amp;VAR:INDEX=0"}</definedName>
    <definedName name="_16M_0_S" hidden="1">#REF!</definedName>
    <definedName name="_16main_form_account_grants_list_15_j_id1022">#REF!</definedName>
    <definedName name="_16s11_" hidden="1">{#N/A,#N/A,FALSE,"UNIT";#N/A,#N/A,FALSE,"UNIT";#N/A,#N/A,FALSE,"계정"}</definedName>
    <definedName name="_16s3_" hidden="1">{#N/A,#N/A,FALSE,"UNIT";#N/A,#N/A,FALSE,"UNIT";#N/A,#N/A,FALSE,"계정"}</definedName>
    <definedName name="_16s5_" hidden="1">{#N/A,#N/A,FALSE,"UNIT";#N/A,#N/A,FALSE,"UNIT";#N/A,#N/A,FALSE,"계정"}</definedName>
    <definedName name="_16s6_" hidden="1">{#N/A,#N/A,FALSE,"UNIT";#N/A,#N/A,FALSE,"UNIT";#N/A,#N/A,FALSE,"계정"}</definedName>
    <definedName name="_17">#REF!</definedName>
    <definedName name="_17__________NOTE8_9">#REF!</definedName>
    <definedName name="_17__123Graph_AChart_2A" hidden="1">#REF!</definedName>
    <definedName name="_17__123Graph_ACHART_8">#REF!</definedName>
    <definedName name="_17__123Graph_AGROSS_MARGINS" hidden="1">#REF!</definedName>
    <definedName name="_17__123Graph_BChart_18K">#REF!</definedName>
    <definedName name="_17__123Graph_BCONTRACT_BY_B_U">#REF!</definedName>
    <definedName name="_17__123Graph_BQRE_S_BY_CO.">#REF!</definedName>
    <definedName name="_17__123Graph_BTAX_CREDIT">#REF!</definedName>
    <definedName name="_17__123Graph_BWAGES_BY_B_U">#REF!</definedName>
    <definedName name="_17__123Graph_CQRE_S_BY_CO." hidden="1">#REF!</definedName>
    <definedName name="_17__123Graph_CQRE_S_BY_TYPE" hidden="1">#REF!</definedName>
    <definedName name="_17__123Graph_CSENS_COMPARISON">#REF!</definedName>
    <definedName name="_17__123Graph_CSUPPLIES_BY_B_U">#REF!</definedName>
    <definedName name="_17__123Graph_CWAGES_BY_B_U">#REF!</definedName>
    <definedName name="_17__FDSAUDITLINK__" localSheetId="0" hidden="1">{"fdsup://directions/FAT Viewer?action=UPDATE&amp;creator=factset&amp;DYN_ARGS=TRUE&amp;DOC_NAME=FAT:FQL_AUDITING_CLIENT_TEMPLATE.FAT&amp;display_string=Audit&amp;VAR:KEY=MVWZILYXWN&amp;VAR:QUERY=Q1NGX0RJVl9ZTEQoUVRSX1IsMTIvMjkvMjAwNik=&amp;WINDOW=FIRST_POPUP&amp;HEIGHT=450&amp;WIDTH=450&amp;STAR","T_MAXIMIZED=FALSE&amp;VAR:CALENDAR=US&amp;VAR:SYMBOL=MO&amp;VAR:INDEX=0"}</definedName>
    <definedName name="_17__FDSAUDITLINK__" hidden="1">{"fdsup://directions/FAT Viewer?action=UPDATE&amp;creator=factset&amp;DYN_ARGS=TRUE&amp;DOC_NAME=FAT:FQL_AUDITING_CLIENT_TEMPLATE.FAT&amp;display_string=Audit&amp;VAR:KEY=MVWZILYXWN&amp;VAR:QUERY=Q1NGX0RJVl9ZTEQoUVRSX1IsMTIvMjkvMjAwNik=&amp;WINDOW=FIRST_POPUP&amp;HEIGHT=450&amp;WIDTH=450&amp;STAR","T_MAXIMIZED=FALSE&amp;VAR:CALENDAR=US&amp;VAR:SYMBOL=MO&amp;VAR:INDEX=0"}</definedName>
    <definedName name="_17_0_Table2_" hidden="1">#REF!</definedName>
    <definedName name="_17_01_1999">#REF!</definedName>
    <definedName name="_17_04_1998">#REF!</definedName>
    <definedName name="_17_09_97">#REF!</definedName>
    <definedName name="_17_12_1999">#REF!</definedName>
    <definedName name="_17_3__1_CRADDIN_Table">#REF!</definedName>
    <definedName name="_170">#REF!</definedName>
    <definedName name="_170__FDSAUDITLINK__" localSheetId="0" hidden="1">{"fdsup://directions/FAT Viewer?action=UPDATE&amp;creator=factset&amp;DYN_ARGS=TRUE&amp;DOC_NAME=FAT:FQL_AUDITING_CLIENT_TEMPLATE.FAT&amp;display_string=Audit&amp;VAR:KEY=TYDITUDKVY&amp;VAR:QUERY=RkZfRElWX1lMRChBTk4sMS8wMy8wOCwxLzAzLzA4KQ==&amp;WINDOW=FIRST_POPUP&amp;HEIGHT=450&amp;WIDTH=450&amp;","START_MAXIMIZED=FALSE&amp;VAR:CALENDAR=US&amp;VAR:SYMBOL=RAI&amp;VAR:INDEX=0"}</definedName>
    <definedName name="_170__FDSAUDITLINK__" hidden="1">{"fdsup://directions/FAT Viewer?action=UPDATE&amp;creator=factset&amp;DYN_ARGS=TRUE&amp;DOC_NAME=FAT:FQL_AUDITING_CLIENT_TEMPLATE.FAT&amp;display_string=Audit&amp;VAR:KEY=TYDITUDKVY&amp;VAR:QUERY=RkZfRElWX1lMRChBTk4sMS8wMy8wOCwxLzAzLzA4KQ==&amp;WINDOW=FIRST_POPUP&amp;HEIGHT=450&amp;WIDTH=450&amp;","START_MAXIMIZED=FALSE&amp;VAR:CALENDAR=US&amp;VAR:SYMBOL=RAI&amp;VAR:INDEX=0"}</definedName>
    <definedName name="_1700__FDSAUDITLINK__" localSheetId="0" hidden="1">{"fdsup://directions/FAT Viewer?action=UPDATE&amp;creator=factset&amp;DYN_ARGS=TRUE&amp;DOC_NAME=FAT:FQL_AUDITING_CLIENT_TEMPLATE.FAT&amp;display_string=Audit&amp;VAR:KEY=UROJUFGHEZ&amp;VAR:QUERY=RkZfRElWX1lMRChBTk4sMTEvMDUvMDgsMTEvMDUvMDgp&amp;WINDOW=FIRST_POPUP&amp;HEIGHT=450&amp;WIDTH=450&amp;","START_MAXIMIZED=FALSE&amp;VAR:CALENDAR=US&amp;VAR:SYMBOL=KO&amp;VAR:INDEX=0"}</definedName>
    <definedName name="_1700__FDSAUDITLINK__" hidden="1">{"fdsup://directions/FAT Viewer?action=UPDATE&amp;creator=factset&amp;DYN_ARGS=TRUE&amp;DOC_NAME=FAT:FQL_AUDITING_CLIENT_TEMPLATE.FAT&amp;display_string=Audit&amp;VAR:KEY=UROJUFGHEZ&amp;VAR:QUERY=RkZfRElWX1lMRChBTk4sMTEvMDUvMDgsMTEvMDUvMDgp&amp;WINDOW=FIRST_POPUP&amp;HEIGHT=450&amp;WIDTH=450&amp;","START_MAXIMIZED=FALSE&amp;VAR:CALENDAR=US&amp;VAR:SYMBOL=KO&amp;VAR:INDEX=0"}</definedName>
    <definedName name="_1701__FDSAUDITLINK__" localSheetId="0" hidden="1">{"fdsup://directions/FAT Viewer?action=UPDATE&amp;creator=factset&amp;DYN_ARGS=TRUE&amp;DOC_NAME=FAT:FQL_AUDITING_CLIENT_TEMPLATE.FAT&amp;display_string=Audit&amp;VAR:KEY=IFQNQHQTIJ&amp;VAR:QUERY=RkZfRElWX1lMRChBTk4sMTAvMjkvMDgsMTAvMjkvMDgp&amp;WINDOW=FIRST_POPUP&amp;HEIGHT=450&amp;WIDTH=450&amp;","START_MAXIMIZED=FALSE&amp;VAR:CALENDAR=US&amp;VAR:SYMBOL=KO&amp;VAR:INDEX=0"}</definedName>
    <definedName name="_1701__FDSAUDITLINK__" hidden="1">{"fdsup://directions/FAT Viewer?action=UPDATE&amp;creator=factset&amp;DYN_ARGS=TRUE&amp;DOC_NAME=FAT:FQL_AUDITING_CLIENT_TEMPLATE.FAT&amp;display_string=Audit&amp;VAR:KEY=IFQNQHQTIJ&amp;VAR:QUERY=RkZfRElWX1lMRChBTk4sMTAvMjkvMDgsMTAvMjkvMDgp&amp;WINDOW=FIRST_POPUP&amp;HEIGHT=450&amp;WIDTH=450&amp;","START_MAXIMIZED=FALSE&amp;VAR:CALENDAR=US&amp;VAR:SYMBOL=KO&amp;VAR:INDEX=0"}</definedName>
    <definedName name="_1702">#REF!</definedName>
    <definedName name="_1702__FDSAUDITLINK__" localSheetId="0" hidden="1">{"fdsup://directions/FAT Viewer?action=UPDATE&amp;creator=factset&amp;DYN_ARGS=TRUE&amp;DOC_NAME=FAT:FQL_AUDITING_CLIENT_TEMPLATE.FAT&amp;display_string=Audit&amp;VAR:KEY=KLAJCBOLKJ&amp;VAR:QUERY=RkZfRElWX1lMRChBTk4sMTAvMjIvMDgsMTAvMjIvMDgp&amp;WINDOW=FIRST_POPUP&amp;HEIGHT=450&amp;WIDTH=450&amp;","START_MAXIMIZED=FALSE&amp;VAR:CALENDAR=US&amp;VAR:SYMBOL=KO&amp;VAR:INDEX=0"}</definedName>
    <definedName name="_1702__FDSAUDITLINK__" hidden="1">{"fdsup://directions/FAT Viewer?action=UPDATE&amp;creator=factset&amp;DYN_ARGS=TRUE&amp;DOC_NAME=FAT:FQL_AUDITING_CLIENT_TEMPLATE.FAT&amp;display_string=Audit&amp;VAR:KEY=KLAJCBOLKJ&amp;VAR:QUERY=RkZfRElWX1lMRChBTk4sMTAvMjIvMDgsMTAvMjIvMDgp&amp;WINDOW=FIRST_POPUP&amp;HEIGHT=450&amp;WIDTH=450&amp;","START_MAXIMIZED=FALSE&amp;VAR:CALENDAR=US&amp;VAR:SYMBOL=KO&amp;VAR:INDEX=0"}</definedName>
    <definedName name="_1703__FDSAUDITLINK__" localSheetId="0" hidden="1">{"fdsup://directions/FAT Viewer?action=UPDATE&amp;creator=factset&amp;DYN_ARGS=TRUE&amp;DOC_NAME=FAT:FQL_AUDITING_CLIENT_TEMPLATE.FAT&amp;display_string=Audit&amp;VAR:KEY=MLALGLEVIX&amp;VAR:QUERY=RkZfRElWX1lMRChBTk4sMTAvMTUvMDgsMTAvMTUvMDgp&amp;WINDOW=FIRST_POPUP&amp;HEIGHT=450&amp;WIDTH=450&amp;","START_MAXIMIZED=FALSE&amp;VAR:CALENDAR=US&amp;VAR:SYMBOL=KO&amp;VAR:INDEX=0"}</definedName>
    <definedName name="_1703__FDSAUDITLINK__" hidden="1">{"fdsup://directions/FAT Viewer?action=UPDATE&amp;creator=factset&amp;DYN_ARGS=TRUE&amp;DOC_NAME=FAT:FQL_AUDITING_CLIENT_TEMPLATE.FAT&amp;display_string=Audit&amp;VAR:KEY=MLALGLEVIX&amp;VAR:QUERY=RkZfRElWX1lMRChBTk4sMTAvMTUvMDgsMTAvMTUvMDgp&amp;WINDOW=FIRST_POPUP&amp;HEIGHT=450&amp;WIDTH=450&amp;","START_MAXIMIZED=FALSE&amp;VAR:CALENDAR=US&amp;VAR:SYMBOL=KO&amp;VAR:INDEX=0"}</definedName>
    <definedName name="_1704__FDSAUDITLINK__" localSheetId="0" hidden="1">{"fdsup://directions/FAT Viewer?action=UPDATE&amp;creator=factset&amp;DYN_ARGS=TRUE&amp;DOC_NAME=FAT:FQL_AUDITING_CLIENT_TEMPLATE.FAT&amp;display_string=Audit&amp;VAR:KEY=AHCLEVKPWJ&amp;VAR:QUERY=RkZfRElWX1lMRChBTk4sMTAvMDgvMDgsMTAvMDgvMDgp&amp;WINDOW=FIRST_POPUP&amp;HEIGHT=450&amp;WIDTH=450&amp;","START_MAXIMIZED=FALSE&amp;VAR:CALENDAR=US&amp;VAR:SYMBOL=KO&amp;VAR:INDEX=0"}</definedName>
    <definedName name="_1704__FDSAUDITLINK__" hidden="1">{"fdsup://directions/FAT Viewer?action=UPDATE&amp;creator=factset&amp;DYN_ARGS=TRUE&amp;DOC_NAME=FAT:FQL_AUDITING_CLIENT_TEMPLATE.FAT&amp;display_string=Audit&amp;VAR:KEY=AHCLEVKPWJ&amp;VAR:QUERY=RkZfRElWX1lMRChBTk4sMTAvMDgvMDgsMTAvMDgvMDgp&amp;WINDOW=FIRST_POPUP&amp;HEIGHT=450&amp;WIDTH=450&amp;","START_MAXIMIZED=FALSE&amp;VAR:CALENDAR=US&amp;VAR:SYMBOL=KO&amp;VAR:INDEX=0"}</definedName>
    <definedName name="_1705__FDSAUDITLINK__" localSheetId="0" hidden="1">{"fdsup://directions/FAT Viewer?action=UPDATE&amp;creator=factset&amp;DYN_ARGS=TRUE&amp;DOC_NAME=FAT:FQL_AUDITING_CLIENT_TEMPLATE.FAT&amp;display_string=Audit&amp;VAR:KEY=KBUBGFSNED&amp;VAR:QUERY=RkZfRElWX1lMRChBTk4sMTAvMDEvMDgsMTAvMDEvMDgp&amp;WINDOW=FIRST_POPUP&amp;HEIGHT=450&amp;WIDTH=450&amp;","START_MAXIMIZED=FALSE&amp;VAR:CALENDAR=US&amp;VAR:SYMBOL=KO&amp;VAR:INDEX=0"}</definedName>
    <definedName name="_1705__FDSAUDITLINK__" hidden="1">{"fdsup://directions/FAT Viewer?action=UPDATE&amp;creator=factset&amp;DYN_ARGS=TRUE&amp;DOC_NAME=FAT:FQL_AUDITING_CLIENT_TEMPLATE.FAT&amp;display_string=Audit&amp;VAR:KEY=KBUBGFSNED&amp;VAR:QUERY=RkZfRElWX1lMRChBTk4sMTAvMDEvMDgsMTAvMDEvMDgp&amp;WINDOW=FIRST_POPUP&amp;HEIGHT=450&amp;WIDTH=450&amp;","START_MAXIMIZED=FALSE&amp;VAR:CALENDAR=US&amp;VAR:SYMBOL=KO&amp;VAR:INDEX=0"}</definedName>
    <definedName name="_1706__FDSAUDITLINK__" localSheetId="0" hidden="1">{"fdsup://directions/FAT Viewer?action=UPDATE&amp;creator=factset&amp;DYN_ARGS=TRUE&amp;DOC_NAME=FAT:FQL_AUDITING_CLIENT_TEMPLATE.FAT&amp;display_string=Audit&amp;VAR:KEY=GPSFKXCFCN&amp;VAR:QUERY=RkZfRElWX1lMRChBTk4sOS8yNC8wOCw5LzI0LzA4KQ==&amp;WINDOW=FIRST_POPUP&amp;HEIGHT=450&amp;WIDTH=450&amp;","START_MAXIMIZED=FALSE&amp;VAR:CALENDAR=US&amp;VAR:SYMBOL=KO&amp;VAR:INDEX=0"}</definedName>
    <definedName name="_1706__FDSAUDITLINK__" hidden="1">{"fdsup://directions/FAT Viewer?action=UPDATE&amp;creator=factset&amp;DYN_ARGS=TRUE&amp;DOC_NAME=FAT:FQL_AUDITING_CLIENT_TEMPLATE.FAT&amp;display_string=Audit&amp;VAR:KEY=GPSFKXCFCN&amp;VAR:QUERY=RkZfRElWX1lMRChBTk4sOS8yNC8wOCw5LzI0LzA4KQ==&amp;WINDOW=FIRST_POPUP&amp;HEIGHT=450&amp;WIDTH=450&amp;","START_MAXIMIZED=FALSE&amp;VAR:CALENDAR=US&amp;VAR:SYMBOL=KO&amp;VAR:INDEX=0"}</definedName>
    <definedName name="_1707">#REF!</definedName>
    <definedName name="_1707__FDSAUDITLINK__" localSheetId="0" hidden="1">{"fdsup://directions/FAT Viewer?action=UPDATE&amp;creator=factset&amp;DYN_ARGS=TRUE&amp;DOC_NAME=FAT:FQL_AUDITING_CLIENT_TEMPLATE.FAT&amp;display_string=Audit&amp;VAR:KEY=ILSFWRORWZ&amp;VAR:QUERY=RkZfRElWX1lMRChBTk4sOS8xNy8wOCw5LzE3LzA4KQ==&amp;WINDOW=FIRST_POPUP&amp;HEIGHT=450&amp;WIDTH=450&amp;","START_MAXIMIZED=FALSE&amp;VAR:CALENDAR=US&amp;VAR:SYMBOL=KO&amp;VAR:INDEX=0"}</definedName>
    <definedName name="_1707__FDSAUDITLINK__" hidden="1">{"fdsup://directions/FAT Viewer?action=UPDATE&amp;creator=factset&amp;DYN_ARGS=TRUE&amp;DOC_NAME=FAT:FQL_AUDITING_CLIENT_TEMPLATE.FAT&amp;display_string=Audit&amp;VAR:KEY=ILSFWRORWZ&amp;VAR:QUERY=RkZfRElWX1lMRChBTk4sOS8xNy8wOCw5LzE3LzA4KQ==&amp;WINDOW=FIRST_POPUP&amp;HEIGHT=450&amp;WIDTH=450&amp;","START_MAXIMIZED=FALSE&amp;VAR:CALENDAR=US&amp;VAR:SYMBOL=KO&amp;VAR:INDEX=0"}</definedName>
    <definedName name="_1708__FDSAUDITLINK__" localSheetId="0" hidden="1">{"fdsup://directions/FAT Viewer?action=UPDATE&amp;creator=factset&amp;DYN_ARGS=TRUE&amp;DOC_NAME=FAT:FQL_AUDITING_CLIENT_TEMPLATE.FAT&amp;display_string=Audit&amp;VAR:KEY=IDQVOZIBYH&amp;VAR:QUERY=RkZfRElWX1lMRChBTk4sOS8xMC8wOCw5LzEwLzA4KQ==&amp;WINDOW=FIRST_POPUP&amp;HEIGHT=450&amp;WIDTH=450&amp;","START_MAXIMIZED=FALSE&amp;VAR:CALENDAR=US&amp;VAR:SYMBOL=KO&amp;VAR:INDEX=0"}</definedName>
    <definedName name="_1708__FDSAUDITLINK__" hidden="1">{"fdsup://directions/FAT Viewer?action=UPDATE&amp;creator=factset&amp;DYN_ARGS=TRUE&amp;DOC_NAME=FAT:FQL_AUDITING_CLIENT_TEMPLATE.FAT&amp;display_string=Audit&amp;VAR:KEY=IDQVOZIBYH&amp;VAR:QUERY=RkZfRElWX1lMRChBTk4sOS8xMC8wOCw5LzEwLzA4KQ==&amp;WINDOW=FIRST_POPUP&amp;HEIGHT=450&amp;WIDTH=450&amp;","START_MAXIMIZED=FALSE&amp;VAR:CALENDAR=US&amp;VAR:SYMBOL=KO&amp;VAR:INDEX=0"}</definedName>
    <definedName name="_1709__FDSAUDITLINK__" localSheetId="0" hidden="1">{"fdsup://directions/FAT Viewer?action=UPDATE&amp;creator=factset&amp;DYN_ARGS=TRUE&amp;DOC_NAME=FAT:FQL_AUDITING_CLIENT_TEMPLATE.FAT&amp;display_string=Audit&amp;VAR:KEY=IRABWXAPIP&amp;VAR:QUERY=RkZfRElWX1lMRChBTk4sOS8wMy8wOCw5LzAzLzA4KQ==&amp;WINDOW=FIRST_POPUP&amp;HEIGHT=450&amp;WIDTH=450&amp;","START_MAXIMIZED=FALSE&amp;VAR:CALENDAR=US&amp;VAR:SYMBOL=KO&amp;VAR:INDEX=0"}</definedName>
    <definedName name="_1709__FDSAUDITLINK__" hidden="1">{"fdsup://directions/FAT Viewer?action=UPDATE&amp;creator=factset&amp;DYN_ARGS=TRUE&amp;DOC_NAME=FAT:FQL_AUDITING_CLIENT_TEMPLATE.FAT&amp;display_string=Audit&amp;VAR:KEY=IRABWXAPIP&amp;VAR:QUERY=RkZfRElWX1lMRChBTk4sOS8wMy8wOCw5LzAzLzA4KQ==&amp;WINDOW=FIRST_POPUP&amp;HEIGHT=450&amp;WIDTH=450&amp;","START_MAXIMIZED=FALSE&amp;VAR:CALENDAR=US&amp;VAR:SYMBOL=KO&amp;VAR:INDEX=0"}</definedName>
    <definedName name="_171__123Graph_XTAX_CREDIT">#REF!</definedName>
    <definedName name="_171__FDSAUDITLINK__" localSheetId="0" hidden="1">{"fdsup://directions/FAT Viewer?action=UPDATE&amp;creator=factset&amp;DYN_ARGS=TRUE&amp;DOC_NAME=FAT:FQL_AUDITING_CLIENT_TEMPLATE.FAT&amp;display_string=Audit&amp;VAR:KEY=JCVIPUFOHO&amp;VAR:QUERY=RkZfRElWX1lMRChBTk4sMTIvMjcvMDcsMTIvMjcvMDcp&amp;WINDOW=FIRST_POPUP&amp;HEIGHT=450&amp;WIDTH=450&amp;","START_MAXIMIZED=FALSE&amp;VAR:CALENDAR=US&amp;VAR:SYMBOL=RAI&amp;VAR:INDEX=0"}</definedName>
    <definedName name="_171__FDSAUDITLINK__" hidden="1">{"fdsup://directions/FAT Viewer?action=UPDATE&amp;creator=factset&amp;DYN_ARGS=TRUE&amp;DOC_NAME=FAT:FQL_AUDITING_CLIENT_TEMPLATE.FAT&amp;display_string=Audit&amp;VAR:KEY=JCVIPUFOHO&amp;VAR:QUERY=RkZfRElWX1lMRChBTk4sMTIvMjcvMDcsMTIvMjcvMDcp&amp;WINDOW=FIRST_POPUP&amp;HEIGHT=450&amp;WIDTH=450&amp;","START_MAXIMIZED=FALSE&amp;VAR:CALENDAR=US&amp;VAR:SYMBOL=RAI&amp;VAR:INDEX=0"}</definedName>
    <definedName name="_1710__FDSAUDITLINK__" localSheetId="0" hidden="1">{"fdsup://directions/FAT Viewer?action=UPDATE&amp;creator=factset&amp;DYN_ARGS=TRUE&amp;DOC_NAME=FAT:FQL_AUDITING_CLIENT_TEMPLATE.FAT&amp;display_string=Audit&amp;VAR:KEY=IZCZGJUXAB&amp;VAR:QUERY=RkZfRElWX1lMRChBTk4sOC8yNy8wOCw4LzI3LzA4KQ==&amp;WINDOW=FIRST_POPUP&amp;HEIGHT=450&amp;WIDTH=450&amp;","START_MAXIMIZED=FALSE&amp;VAR:CALENDAR=US&amp;VAR:SYMBOL=KO&amp;VAR:INDEX=0"}</definedName>
    <definedName name="_1710__FDSAUDITLINK__" hidden="1">{"fdsup://directions/FAT Viewer?action=UPDATE&amp;creator=factset&amp;DYN_ARGS=TRUE&amp;DOC_NAME=FAT:FQL_AUDITING_CLIENT_TEMPLATE.FAT&amp;display_string=Audit&amp;VAR:KEY=IZCZGJUXAB&amp;VAR:QUERY=RkZfRElWX1lMRChBTk4sOC8yNy8wOCw4LzI3LzA4KQ==&amp;WINDOW=FIRST_POPUP&amp;HEIGHT=450&amp;WIDTH=450&amp;","START_MAXIMIZED=FALSE&amp;VAR:CALENDAR=US&amp;VAR:SYMBOL=KO&amp;VAR:INDEX=0"}</definedName>
    <definedName name="_1711__FDSAUDITLINK__" localSheetId="0" hidden="1">{"fdsup://directions/FAT Viewer?action=UPDATE&amp;creator=factset&amp;DYN_ARGS=TRUE&amp;DOC_NAME=FAT:FQL_AUDITING_CLIENT_TEMPLATE.FAT&amp;display_string=Audit&amp;VAR:KEY=AXSTEFEBUN&amp;VAR:QUERY=RkZfRElWX1lMRChBTk4sOC8yMC8wOCw4LzIwLzA4KQ==&amp;WINDOW=FIRST_POPUP&amp;HEIGHT=450&amp;WIDTH=450&amp;","START_MAXIMIZED=FALSE&amp;VAR:CALENDAR=US&amp;VAR:SYMBOL=KO&amp;VAR:INDEX=0"}</definedName>
    <definedName name="_1711__FDSAUDITLINK__" hidden="1">{"fdsup://directions/FAT Viewer?action=UPDATE&amp;creator=factset&amp;DYN_ARGS=TRUE&amp;DOC_NAME=FAT:FQL_AUDITING_CLIENT_TEMPLATE.FAT&amp;display_string=Audit&amp;VAR:KEY=AXSTEFEBUN&amp;VAR:QUERY=RkZfRElWX1lMRChBTk4sOC8yMC8wOCw4LzIwLzA4KQ==&amp;WINDOW=FIRST_POPUP&amp;HEIGHT=450&amp;WIDTH=450&amp;","START_MAXIMIZED=FALSE&amp;VAR:CALENDAR=US&amp;VAR:SYMBOL=KO&amp;VAR:INDEX=0"}</definedName>
    <definedName name="_1712">#REF!</definedName>
    <definedName name="_1712__FDSAUDITLINK__" localSheetId="0" hidden="1">{"fdsup://directions/FAT Viewer?action=UPDATE&amp;creator=factset&amp;DYN_ARGS=TRUE&amp;DOC_NAME=FAT:FQL_AUDITING_CLIENT_TEMPLATE.FAT&amp;display_string=Audit&amp;VAR:KEY=OZCNWHAPQB&amp;VAR:QUERY=RkZfRElWX1lMRChBTk4sOC8xMy8wOCw4LzEzLzA4KQ==&amp;WINDOW=FIRST_POPUP&amp;HEIGHT=450&amp;WIDTH=450&amp;","START_MAXIMIZED=FALSE&amp;VAR:CALENDAR=US&amp;VAR:SYMBOL=KO&amp;VAR:INDEX=0"}</definedName>
    <definedName name="_1712__FDSAUDITLINK__" hidden="1">{"fdsup://directions/FAT Viewer?action=UPDATE&amp;creator=factset&amp;DYN_ARGS=TRUE&amp;DOC_NAME=FAT:FQL_AUDITING_CLIENT_TEMPLATE.FAT&amp;display_string=Audit&amp;VAR:KEY=OZCNWHAPQB&amp;VAR:QUERY=RkZfRElWX1lMRChBTk4sOC8xMy8wOCw4LzEzLzA4KQ==&amp;WINDOW=FIRST_POPUP&amp;HEIGHT=450&amp;WIDTH=450&amp;","START_MAXIMIZED=FALSE&amp;VAR:CALENDAR=US&amp;VAR:SYMBOL=KO&amp;VAR:INDEX=0"}</definedName>
    <definedName name="_1713__FDSAUDITLINK__" localSheetId="0" hidden="1">{"fdsup://directions/FAT Viewer?action=UPDATE&amp;creator=factset&amp;DYN_ARGS=TRUE&amp;DOC_NAME=FAT:FQL_AUDITING_CLIENT_TEMPLATE.FAT&amp;display_string=Audit&amp;VAR:KEY=IJMLEDGTMN&amp;VAR:QUERY=RkZfRElWX1lMRChBTk4sOC8wNi8wOCw4LzA2LzA4KQ==&amp;WINDOW=FIRST_POPUP&amp;HEIGHT=450&amp;WIDTH=450&amp;","START_MAXIMIZED=FALSE&amp;VAR:CALENDAR=US&amp;VAR:SYMBOL=KO&amp;VAR:INDEX=0"}</definedName>
    <definedName name="_1713__FDSAUDITLINK__" hidden="1">{"fdsup://directions/FAT Viewer?action=UPDATE&amp;creator=factset&amp;DYN_ARGS=TRUE&amp;DOC_NAME=FAT:FQL_AUDITING_CLIENT_TEMPLATE.FAT&amp;display_string=Audit&amp;VAR:KEY=IJMLEDGTMN&amp;VAR:QUERY=RkZfRElWX1lMRChBTk4sOC8wNi8wOCw4LzA2LzA4KQ==&amp;WINDOW=FIRST_POPUP&amp;HEIGHT=450&amp;WIDTH=450&amp;","START_MAXIMIZED=FALSE&amp;VAR:CALENDAR=US&amp;VAR:SYMBOL=KO&amp;VAR:INDEX=0"}</definedName>
    <definedName name="_1714__FDSAUDITLINK__" localSheetId="0" hidden="1">{"fdsup://directions/FAT Viewer?action=UPDATE&amp;creator=factset&amp;DYN_ARGS=TRUE&amp;DOC_NAME=FAT:FQL_AUDITING_CLIENT_TEMPLATE.FAT&amp;display_string=Audit&amp;VAR:KEY=CRQTKTWZGJ&amp;VAR:QUERY=RkZfRElWX1lMRChBTk4sNy8zMC8wOCw3LzMwLzA4KQ==&amp;WINDOW=FIRST_POPUP&amp;HEIGHT=450&amp;WIDTH=450&amp;","START_MAXIMIZED=FALSE&amp;VAR:CALENDAR=US&amp;VAR:SYMBOL=KO&amp;VAR:INDEX=0"}</definedName>
    <definedName name="_1714__FDSAUDITLINK__" hidden="1">{"fdsup://directions/FAT Viewer?action=UPDATE&amp;creator=factset&amp;DYN_ARGS=TRUE&amp;DOC_NAME=FAT:FQL_AUDITING_CLIENT_TEMPLATE.FAT&amp;display_string=Audit&amp;VAR:KEY=CRQTKTWZGJ&amp;VAR:QUERY=RkZfRElWX1lMRChBTk4sNy8zMC8wOCw3LzMwLzA4KQ==&amp;WINDOW=FIRST_POPUP&amp;HEIGHT=450&amp;WIDTH=450&amp;","START_MAXIMIZED=FALSE&amp;VAR:CALENDAR=US&amp;VAR:SYMBOL=KO&amp;VAR:INDEX=0"}</definedName>
    <definedName name="_1715__FDSAUDITLINK__" localSheetId="0" hidden="1">{"fdsup://directions/FAT Viewer?action=UPDATE&amp;creator=factset&amp;DYN_ARGS=TRUE&amp;DOC_NAME=FAT:FQL_AUDITING_CLIENT_TEMPLATE.FAT&amp;display_string=Audit&amp;VAR:KEY=KLWBUZKTQP&amp;VAR:QUERY=RkZfRElWX1lMRChBTk4sNy8yMy8wOCw3LzIzLzA4KQ==&amp;WINDOW=FIRST_POPUP&amp;HEIGHT=450&amp;WIDTH=450&amp;","START_MAXIMIZED=FALSE&amp;VAR:CALENDAR=US&amp;VAR:SYMBOL=KO&amp;VAR:INDEX=0"}</definedName>
    <definedName name="_1715__FDSAUDITLINK__" hidden="1">{"fdsup://directions/FAT Viewer?action=UPDATE&amp;creator=factset&amp;DYN_ARGS=TRUE&amp;DOC_NAME=FAT:FQL_AUDITING_CLIENT_TEMPLATE.FAT&amp;display_string=Audit&amp;VAR:KEY=KLWBUZKTQP&amp;VAR:QUERY=RkZfRElWX1lMRChBTk4sNy8yMy8wOCw3LzIzLzA4KQ==&amp;WINDOW=FIRST_POPUP&amp;HEIGHT=450&amp;WIDTH=450&amp;","START_MAXIMIZED=FALSE&amp;VAR:CALENDAR=US&amp;VAR:SYMBOL=KO&amp;VAR:INDEX=0"}</definedName>
    <definedName name="_1716__FDSAUDITLINK__" localSheetId="0" hidden="1">{"fdsup://directions/FAT Viewer?action=UPDATE&amp;creator=factset&amp;DYN_ARGS=TRUE&amp;DOC_NAME=FAT:FQL_AUDITING_CLIENT_TEMPLATE.FAT&amp;display_string=Audit&amp;VAR:KEY=URGLOXOBQN&amp;VAR:QUERY=RkZfRElWX1lMRChBTk4sNy8xNi8wOCw3LzE2LzA4KQ==&amp;WINDOW=FIRST_POPUP&amp;HEIGHT=450&amp;WIDTH=450&amp;","START_MAXIMIZED=FALSE&amp;VAR:CALENDAR=US&amp;VAR:SYMBOL=KO&amp;VAR:INDEX=0"}</definedName>
    <definedName name="_1716__FDSAUDITLINK__" hidden="1">{"fdsup://directions/FAT Viewer?action=UPDATE&amp;creator=factset&amp;DYN_ARGS=TRUE&amp;DOC_NAME=FAT:FQL_AUDITING_CLIENT_TEMPLATE.FAT&amp;display_string=Audit&amp;VAR:KEY=URGLOXOBQN&amp;VAR:QUERY=RkZfRElWX1lMRChBTk4sNy8xNi8wOCw3LzE2LzA4KQ==&amp;WINDOW=FIRST_POPUP&amp;HEIGHT=450&amp;WIDTH=450&amp;","START_MAXIMIZED=FALSE&amp;VAR:CALENDAR=US&amp;VAR:SYMBOL=KO&amp;VAR:INDEX=0"}</definedName>
    <definedName name="_1717__FDSAUDITLINK__" localSheetId="0" hidden="1">{"fdsup://directions/FAT Viewer?action=UPDATE&amp;creator=factset&amp;DYN_ARGS=TRUE&amp;DOC_NAME=FAT:FQL_AUDITING_CLIENT_TEMPLATE.FAT&amp;display_string=Audit&amp;VAR:KEY=UXWBCBCRML&amp;VAR:QUERY=RkZfRElWX1lMRChBTk4sNy8wOS8wOCw3LzA5LzA4KQ==&amp;WINDOW=FIRST_POPUP&amp;HEIGHT=450&amp;WIDTH=450&amp;","START_MAXIMIZED=FALSE&amp;VAR:CALENDAR=US&amp;VAR:SYMBOL=KO&amp;VAR:INDEX=0"}</definedName>
    <definedName name="_1717__FDSAUDITLINK__" hidden="1">{"fdsup://directions/FAT Viewer?action=UPDATE&amp;creator=factset&amp;DYN_ARGS=TRUE&amp;DOC_NAME=FAT:FQL_AUDITING_CLIENT_TEMPLATE.FAT&amp;display_string=Audit&amp;VAR:KEY=UXWBCBCRML&amp;VAR:QUERY=RkZfRElWX1lMRChBTk4sNy8wOS8wOCw3LzA5LzA4KQ==&amp;WINDOW=FIRST_POPUP&amp;HEIGHT=450&amp;WIDTH=450&amp;","START_MAXIMIZED=FALSE&amp;VAR:CALENDAR=US&amp;VAR:SYMBOL=KO&amp;VAR:INDEX=0"}</definedName>
    <definedName name="_1718__FDSAUDITLINK__" localSheetId="0" hidden="1">{"fdsup://directions/FAT Viewer?action=UPDATE&amp;creator=factset&amp;DYN_ARGS=TRUE&amp;DOC_NAME=FAT:FQL_AUDITING_CLIENT_TEMPLATE.FAT&amp;display_string=Audit&amp;VAR:KEY=IRUBWZQFGB&amp;VAR:QUERY=RkZfRElWX1lMRChBTk4sNy8wMi8wOCw3LzAyLzA4KQ==&amp;WINDOW=FIRST_POPUP&amp;HEIGHT=450&amp;WIDTH=450&amp;","START_MAXIMIZED=FALSE&amp;VAR:CALENDAR=US&amp;VAR:SYMBOL=KO&amp;VAR:INDEX=0"}</definedName>
    <definedName name="_1718__FDSAUDITLINK__" hidden="1">{"fdsup://directions/FAT Viewer?action=UPDATE&amp;creator=factset&amp;DYN_ARGS=TRUE&amp;DOC_NAME=FAT:FQL_AUDITING_CLIENT_TEMPLATE.FAT&amp;display_string=Audit&amp;VAR:KEY=IRUBWZQFGB&amp;VAR:QUERY=RkZfRElWX1lMRChBTk4sNy8wMi8wOCw3LzAyLzA4KQ==&amp;WINDOW=FIRST_POPUP&amp;HEIGHT=450&amp;WIDTH=450&amp;","START_MAXIMIZED=FALSE&amp;VAR:CALENDAR=US&amp;VAR:SYMBOL=KO&amp;VAR:INDEX=0"}</definedName>
    <definedName name="_1719__FDSAUDITLINK__" localSheetId="0" hidden="1">{"fdsup://directions/FAT Viewer?action=UPDATE&amp;creator=factset&amp;DYN_ARGS=TRUE&amp;DOC_NAME=FAT:FQL_AUDITING_CLIENT_TEMPLATE.FAT&amp;display_string=Audit&amp;VAR:KEY=SFONQXCROX&amp;VAR:QUERY=RkZfRElWX1lMRChBTk4sNi8yNS8wOCw2LzI1LzA4KQ==&amp;WINDOW=FIRST_POPUP&amp;HEIGHT=450&amp;WIDTH=450&amp;","START_MAXIMIZED=FALSE&amp;VAR:CALENDAR=US&amp;VAR:SYMBOL=KO&amp;VAR:INDEX=0"}</definedName>
    <definedName name="_1719__FDSAUDITLINK__" hidden="1">{"fdsup://directions/FAT Viewer?action=UPDATE&amp;creator=factset&amp;DYN_ARGS=TRUE&amp;DOC_NAME=FAT:FQL_AUDITING_CLIENT_TEMPLATE.FAT&amp;display_string=Audit&amp;VAR:KEY=SFONQXCROX&amp;VAR:QUERY=RkZfRElWX1lMRChBTk4sNi8yNS8wOCw2LzI1LzA4KQ==&amp;WINDOW=FIRST_POPUP&amp;HEIGHT=450&amp;WIDTH=450&amp;","START_MAXIMIZED=FALSE&amp;VAR:CALENDAR=US&amp;VAR:SYMBOL=KO&amp;VAR:INDEX=0"}</definedName>
    <definedName name="_172">#REF!</definedName>
    <definedName name="_172__FDSAUDITLINK__" localSheetId="0" hidden="1">{"fdsup://directions/FAT Viewer?action=UPDATE&amp;creator=factset&amp;DYN_ARGS=TRUE&amp;DOC_NAME=FAT:FQL_AUDITING_CLIENT_TEMPLATE.FAT&amp;display_string=Audit&amp;VAR:KEY=NOXSBCTELA&amp;VAR:QUERY=RkZfRElWX1lMRChBTk4sMTIvMjAvMDcsMTIvMjAvMDcp&amp;WINDOW=FIRST_POPUP&amp;HEIGHT=450&amp;WIDTH=450&amp;","START_MAXIMIZED=FALSE&amp;VAR:CALENDAR=US&amp;VAR:SYMBOL=RAI&amp;VAR:INDEX=0"}</definedName>
    <definedName name="_172__FDSAUDITLINK__" hidden="1">{"fdsup://directions/FAT Viewer?action=UPDATE&amp;creator=factset&amp;DYN_ARGS=TRUE&amp;DOC_NAME=FAT:FQL_AUDITING_CLIENT_TEMPLATE.FAT&amp;display_string=Audit&amp;VAR:KEY=NOXSBCTELA&amp;VAR:QUERY=RkZfRElWX1lMRChBTk4sMTIvMjAvMDcsMTIvMjAvMDcp&amp;WINDOW=FIRST_POPUP&amp;HEIGHT=450&amp;WIDTH=450&amp;","START_MAXIMIZED=FALSE&amp;VAR:CALENDAR=US&amp;VAR:SYMBOL=RAI&amp;VAR:INDEX=0"}</definedName>
    <definedName name="_1720">#REF!</definedName>
    <definedName name="_1720__FDSAUDITLINK__" localSheetId="0" hidden="1">{"fdsup://directions/FAT Viewer?action=UPDATE&amp;creator=factset&amp;DYN_ARGS=TRUE&amp;DOC_NAME=FAT:FQL_AUDITING_CLIENT_TEMPLATE.FAT&amp;display_string=Audit&amp;VAR:KEY=EFONULKTSL&amp;VAR:QUERY=RkZfRElWX1lMRChBTk4sNi8xOC8wOCw2LzE4LzA4KQ==&amp;WINDOW=FIRST_POPUP&amp;HEIGHT=450&amp;WIDTH=450&amp;","START_MAXIMIZED=FALSE&amp;VAR:CALENDAR=US&amp;VAR:SYMBOL=KO&amp;VAR:INDEX=0"}</definedName>
    <definedName name="_1720__FDSAUDITLINK__" hidden="1">{"fdsup://directions/FAT Viewer?action=UPDATE&amp;creator=factset&amp;DYN_ARGS=TRUE&amp;DOC_NAME=FAT:FQL_AUDITING_CLIENT_TEMPLATE.FAT&amp;display_string=Audit&amp;VAR:KEY=EFONULKTSL&amp;VAR:QUERY=RkZfRElWX1lMRChBTk4sNi8xOC8wOCw2LzE4LzA4KQ==&amp;WINDOW=FIRST_POPUP&amp;HEIGHT=450&amp;WIDTH=450&amp;","START_MAXIMIZED=FALSE&amp;VAR:CALENDAR=US&amp;VAR:SYMBOL=KO&amp;VAR:INDEX=0"}</definedName>
    <definedName name="_1721__FDSAUDITLINK__" localSheetId="0" hidden="1">{"fdsup://directions/FAT Viewer?action=UPDATE&amp;creator=factset&amp;DYN_ARGS=TRUE&amp;DOC_NAME=FAT:FQL_AUDITING_CLIENT_TEMPLATE.FAT&amp;display_string=Audit&amp;VAR:KEY=KLSFWTINST&amp;VAR:QUERY=RkZfRElWX1lMRChBTk4sNi8xMS8wOCw2LzExLzA4KQ==&amp;WINDOW=FIRST_POPUP&amp;HEIGHT=450&amp;WIDTH=450&amp;","START_MAXIMIZED=FALSE&amp;VAR:CALENDAR=US&amp;VAR:SYMBOL=KO&amp;VAR:INDEX=0"}</definedName>
    <definedName name="_1721__FDSAUDITLINK__" hidden="1">{"fdsup://directions/FAT Viewer?action=UPDATE&amp;creator=factset&amp;DYN_ARGS=TRUE&amp;DOC_NAME=FAT:FQL_AUDITING_CLIENT_TEMPLATE.FAT&amp;display_string=Audit&amp;VAR:KEY=KLSFWTINST&amp;VAR:QUERY=RkZfRElWX1lMRChBTk4sNi8xMS8wOCw2LzExLzA4KQ==&amp;WINDOW=FIRST_POPUP&amp;HEIGHT=450&amp;WIDTH=450&amp;","START_MAXIMIZED=FALSE&amp;VAR:CALENDAR=US&amp;VAR:SYMBOL=KO&amp;VAR:INDEX=0"}</definedName>
    <definedName name="_1722__FDSAUDITLINK__" localSheetId="0" hidden="1">{"fdsup://directions/FAT Viewer?action=UPDATE&amp;creator=factset&amp;DYN_ARGS=TRUE&amp;DOC_NAME=FAT:FQL_AUDITING_CLIENT_TEMPLATE.FAT&amp;display_string=Audit&amp;VAR:KEY=SFWXAPUBEZ&amp;VAR:QUERY=RkZfRElWX1lMRChBTk4sNi8wNC8wOCw2LzA0LzA4KQ==&amp;WINDOW=FIRST_POPUP&amp;HEIGHT=450&amp;WIDTH=450&amp;","START_MAXIMIZED=FALSE&amp;VAR:CALENDAR=US&amp;VAR:SYMBOL=KO&amp;VAR:INDEX=0"}</definedName>
    <definedName name="_1722__FDSAUDITLINK__" hidden="1">{"fdsup://directions/FAT Viewer?action=UPDATE&amp;creator=factset&amp;DYN_ARGS=TRUE&amp;DOC_NAME=FAT:FQL_AUDITING_CLIENT_TEMPLATE.FAT&amp;display_string=Audit&amp;VAR:KEY=SFWXAPUBEZ&amp;VAR:QUERY=RkZfRElWX1lMRChBTk4sNi8wNC8wOCw2LzA0LzA4KQ==&amp;WINDOW=FIRST_POPUP&amp;HEIGHT=450&amp;WIDTH=450&amp;","START_MAXIMIZED=FALSE&amp;VAR:CALENDAR=US&amp;VAR:SYMBOL=KO&amp;VAR:INDEX=0"}</definedName>
    <definedName name="_1723__FDSAUDITLINK__" localSheetId="0" hidden="1">{"fdsup://directions/FAT Viewer?action=UPDATE&amp;creator=factset&amp;DYN_ARGS=TRUE&amp;DOC_NAME=FAT:FQL_AUDITING_CLIENT_TEMPLATE.FAT&amp;display_string=Audit&amp;VAR:KEY=AFSFSXULIX&amp;VAR:QUERY=RkZfRElWX1lMRChBTk4sNS8yOC8wOCw1LzI4LzA4KQ==&amp;WINDOW=FIRST_POPUP&amp;HEIGHT=450&amp;WIDTH=450&amp;","START_MAXIMIZED=FALSE&amp;VAR:CALENDAR=US&amp;VAR:SYMBOL=KO&amp;VAR:INDEX=0"}</definedName>
    <definedName name="_1723__FDSAUDITLINK__" hidden="1">{"fdsup://directions/FAT Viewer?action=UPDATE&amp;creator=factset&amp;DYN_ARGS=TRUE&amp;DOC_NAME=FAT:FQL_AUDITING_CLIENT_TEMPLATE.FAT&amp;display_string=Audit&amp;VAR:KEY=AFSFSXULIX&amp;VAR:QUERY=RkZfRElWX1lMRChBTk4sNS8yOC8wOCw1LzI4LzA4KQ==&amp;WINDOW=FIRST_POPUP&amp;HEIGHT=450&amp;WIDTH=450&amp;","START_MAXIMIZED=FALSE&amp;VAR:CALENDAR=US&amp;VAR:SYMBOL=KO&amp;VAR:INDEX=0"}</definedName>
    <definedName name="_1724">#REF!</definedName>
    <definedName name="_1724__FDSAUDITLINK__" localSheetId="0" hidden="1">{"fdsup://directions/FAT Viewer?action=UPDATE&amp;creator=factset&amp;DYN_ARGS=TRUE&amp;DOC_NAME=FAT:FQL_AUDITING_CLIENT_TEMPLATE.FAT&amp;display_string=Audit&amp;VAR:KEY=MLARKJCTSP&amp;VAR:QUERY=RkZfRElWX1lMRChBTk4sNS8yMS8wOCw1LzIxLzA4KQ==&amp;WINDOW=FIRST_POPUP&amp;HEIGHT=450&amp;WIDTH=450&amp;","START_MAXIMIZED=FALSE&amp;VAR:CALENDAR=US&amp;VAR:SYMBOL=KO&amp;VAR:INDEX=0"}</definedName>
    <definedName name="_1724__FDSAUDITLINK__" hidden="1">{"fdsup://directions/FAT Viewer?action=UPDATE&amp;creator=factset&amp;DYN_ARGS=TRUE&amp;DOC_NAME=FAT:FQL_AUDITING_CLIENT_TEMPLATE.FAT&amp;display_string=Audit&amp;VAR:KEY=MLARKJCTSP&amp;VAR:QUERY=RkZfRElWX1lMRChBTk4sNS8yMS8wOCw1LzIxLzA4KQ==&amp;WINDOW=FIRST_POPUP&amp;HEIGHT=450&amp;WIDTH=450&amp;","START_MAXIMIZED=FALSE&amp;VAR:CALENDAR=US&amp;VAR:SYMBOL=KO&amp;VAR:INDEX=0"}</definedName>
    <definedName name="_1725__FDSAUDITLINK__" localSheetId="0" hidden="1">{"fdsup://directions/FAT Viewer?action=UPDATE&amp;creator=factset&amp;DYN_ARGS=TRUE&amp;DOC_NAME=FAT:FQL_AUDITING_CLIENT_TEMPLATE.FAT&amp;display_string=Audit&amp;VAR:KEY=GBUNGFOVQL&amp;VAR:QUERY=RkZfRElWX1lMRChBTk4sNS8xNC8wOCw1LzE0LzA4KQ==&amp;WINDOW=FIRST_POPUP&amp;HEIGHT=450&amp;WIDTH=450&amp;","START_MAXIMIZED=FALSE&amp;VAR:CALENDAR=US&amp;VAR:SYMBOL=KO&amp;VAR:INDEX=0"}</definedName>
    <definedName name="_1725__FDSAUDITLINK__" hidden="1">{"fdsup://directions/FAT Viewer?action=UPDATE&amp;creator=factset&amp;DYN_ARGS=TRUE&amp;DOC_NAME=FAT:FQL_AUDITING_CLIENT_TEMPLATE.FAT&amp;display_string=Audit&amp;VAR:KEY=GBUNGFOVQL&amp;VAR:QUERY=RkZfRElWX1lMRChBTk4sNS8xNC8wOCw1LzE0LzA4KQ==&amp;WINDOW=FIRST_POPUP&amp;HEIGHT=450&amp;WIDTH=450&amp;","START_MAXIMIZED=FALSE&amp;VAR:CALENDAR=US&amp;VAR:SYMBOL=KO&amp;VAR:INDEX=0"}</definedName>
    <definedName name="_1726__FDSAUDITLINK__" localSheetId="0" hidden="1">{"fdsup://directions/FAT Viewer?action=UPDATE&amp;creator=factset&amp;DYN_ARGS=TRUE&amp;DOC_NAME=FAT:FQL_AUDITING_CLIENT_TEMPLATE.FAT&amp;display_string=Audit&amp;VAR:KEY=EBMFILGZIV&amp;VAR:QUERY=RkZfRElWX1lMRChBTk4sNS8wNy8wOCw1LzA3LzA4KQ==&amp;WINDOW=FIRST_POPUP&amp;HEIGHT=450&amp;WIDTH=450&amp;","START_MAXIMIZED=FALSE&amp;VAR:CALENDAR=US&amp;VAR:SYMBOL=KO&amp;VAR:INDEX=0"}</definedName>
    <definedName name="_1726__FDSAUDITLINK__" hidden="1">{"fdsup://directions/FAT Viewer?action=UPDATE&amp;creator=factset&amp;DYN_ARGS=TRUE&amp;DOC_NAME=FAT:FQL_AUDITING_CLIENT_TEMPLATE.FAT&amp;display_string=Audit&amp;VAR:KEY=EBMFILGZIV&amp;VAR:QUERY=RkZfRElWX1lMRChBTk4sNS8wNy8wOCw1LzA3LzA4KQ==&amp;WINDOW=FIRST_POPUP&amp;HEIGHT=450&amp;WIDTH=450&amp;","START_MAXIMIZED=FALSE&amp;VAR:CALENDAR=US&amp;VAR:SYMBOL=KO&amp;VAR:INDEX=0"}</definedName>
    <definedName name="_1727__FDSAUDITLINK__" localSheetId="0" hidden="1">{"fdsup://directions/FAT Viewer?action=UPDATE&amp;creator=factset&amp;DYN_ARGS=TRUE&amp;DOC_NAME=FAT:FQL_AUDITING_CLIENT_TEMPLATE.FAT&amp;display_string=Audit&amp;VAR:KEY=YVKFAVCNED&amp;VAR:QUERY=RkZfRElWX1lMRChBTk4sNC8zMC8wOCw0LzMwLzA4KQ==&amp;WINDOW=FIRST_POPUP&amp;HEIGHT=450&amp;WIDTH=450&amp;","START_MAXIMIZED=FALSE&amp;VAR:CALENDAR=US&amp;VAR:SYMBOL=KO&amp;VAR:INDEX=0"}</definedName>
    <definedName name="_1727__FDSAUDITLINK__" hidden="1">{"fdsup://directions/FAT Viewer?action=UPDATE&amp;creator=factset&amp;DYN_ARGS=TRUE&amp;DOC_NAME=FAT:FQL_AUDITING_CLIENT_TEMPLATE.FAT&amp;display_string=Audit&amp;VAR:KEY=YVKFAVCNED&amp;VAR:QUERY=RkZfRElWX1lMRChBTk4sNC8zMC8wOCw0LzMwLzA4KQ==&amp;WINDOW=FIRST_POPUP&amp;HEIGHT=450&amp;WIDTH=450&amp;","START_MAXIMIZED=FALSE&amp;VAR:CALENDAR=US&amp;VAR:SYMBOL=KO&amp;VAR:INDEX=0"}</definedName>
    <definedName name="_1728__FDSAUDITLINK__" localSheetId="0" hidden="1">{"fdsup://directions/FAT Viewer?action=UPDATE&amp;creator=factset&amp;DYN_ARGS=TRUE&amp;DOC_NAME=FAT:FQL_AUDITING_CLIENT_TEMPLATE.FAT&amp;display_string=Audit&amp;VAR:KEY=KBETMDMZKX&amp;VAR:QUERY=RkZfRElWX1lMRChBTk4sNC8yMy8wOCw0LzIzLzA4KQ==&amp;WINDOW=FIRST_POPUP&amp;HEIGHT=450&amp;WIDTH=450&amp;","START_MAXIMIZED=FALSE&amp;VAR:CALENDAR=US&amp;VAR:SYMBOL=KO&amp;VAR:INDEX=0"}</definedName>
    <definedName name="_1728__FDSAUDITLINK__" hidden="1">{"fdsup://directions/FAT Viewer?action=UPDATE&amp;creator=factset&amp;DYN_ARGS=TRUE&amp;DOC_NAME=FAT:FQL_AUDITING_CLIENT_TEMPLATE.FAT&amp;display_string=Audit&amp;VAR:KEY=KBETMDMZKX&amp;VAR:QUERY=RkZfRElWX1lMRChBTk4sNC8yMy8wOCw0LzIzLzA4KQ==&amp;WINDOW=FIRST_POPUP&amp;HEIGHT=450&amp;WIDTH=450&amp;","START_MAXIMIZED=FALSE&amp;VAR:CALENDAR=US&amp;VAR:SYMBOL=KO&amp;VAR:INDEX=0"}</definedName>
    <definedName name="_1729">#REF!</definedName>
    <definedName name="_1729__FDSAUDITLINK__" localSheetId="0" hidden="1">{"fdsup://directions/FAT Viewer?action=UPDATE&amp;creator=factset&amp;DYN_ARGS=TRUE&amp;DOC_NAME=FAT:FQL_AUDITING_CLIENT_TEMPLATE.FAT&amp;display_string=Audit&amp;VAR:KEY=AHSPGNUVIH&amp;VAR:QUERY=RkZfRElWX1lMRChBTk4sNC8xNi8wOCw0LzE2LzA4KQ==&amp;WINDOW=FIRST_POPUP&amp;HEIGHT=450&amp;WIDTH=450&amp;","START_MAXIMIZED=FALSE&amp;VAR:CALENDAR=US&amp;VAR:SYMBOL=KO&amp;VAR:INDEX=0"}</definedName>
    <definedName name="_1729__FDSAUDITLINK__" hidden="1">{"fdsup://directions/FAT Viewer?action=UPDATE&amp;creator=factset&amp;DYN_ARGS=TRUE&amp;DOC_NAME=FAT:FQL_AUDITING_CLIENT_TEMPLATE.FAT&amp;display_string=Audit&amp;VAR:KEY=AHSPGNUVIH&amp;VAR:QUERY=RkZfRElWX1lMRChBTk4sNC8xNi8wOCw0LzE2LzA4KQ==&amp;WINDOW=FIRST_POPUP&amp;HEIGHT=450&amp;WIDTH=450&amp;","START_MAXIMIZED=FALSE&amp;VAR:CALENDAR=US&amp;VAR:SYMBOL=KO&amp;VAR:INDEX=0"}</definedName>
    <definedName name="_173">#REF!</definedName>
    <definedName name="_173__FDSAUDITLINK__" localSheetId="0" hidden="1">{"fdsup://directions/FAT Viewer?action=UPDATE&amp;creator=factset&amp;DYN_ARGS=TRUE&amp;DOC_NAME=FAT:FQL_AUDITING_CLIENT_TEMPLATE.FAT&amp;display_string=Audit&amp;VAR:KEY=DGLAXGJIRC&amp;VAR:QUERY=RkZfRElWX1lMRChBTk4sMTIvMTMvMDcsMTIvMTMvMDcp&amp;WINDOW=FIRST_POPUP&amp;HEIGHT=450&amp;WIDTH=450&amp;","START_MAXIMIZED=FALSE&amp;VAR:CALENDAR=US&amp;VAR:SYMBOL=RAI&amp;VAR:INDEX=0"}</definedName>
    <definedName name="_173__FDSAUDITLINK__" hidden="1">{"fdsup://directions/FAT Viewer?action=UPDATE&amp;creator=factset&amp;DYN_ARGS=TRUE&amp;DOC_NAME=FAT:FQL_AUDITING_CLIENT_TEMPLATE.FAT&amp;display_string=Audit&amp;VAR:KEY=DGLAXGJIRC&amp;VAR:QUERY=RkZfRElWX1lMRChBTk4sMTIvMTMvMDcsMTIvMTMvMDcp&amp;WINDOW=FIRST_POPUP&amp;HEIGHT=450&amp;WIDTH=450&amp;","START_MAXIMIZED=FALSE&amp;VAR:CALENDAR=US&amp;VAR:SYMBOL=RAI&amp;VAR:INDEX=0"}</definedName>
    <definedName name="_1730__FDSAUDITLINK__" localSheetId="0" hidden="1">{"fdsup://directions/FAT Viewer?action=UPDATE&amp;creator=factset&amp;DYN_ARGS=TRUE&amp;DOC_NAME=FAT:FQL_AUDITING_CLIENT_TEMPLATE.FAT&amp;display_string=Audit&amp;VAR:KEY=OFAZAVAVKL&amp;VAR:QUERY=RkZfRElWX1lMRChBTk4sNC8wOS8wOCw0LzA5LzA4KQ==&amp;WINDOW=FIRST_POPUP&amp;HEIGHT=450&amp;WIDTH=450&amp;","START_MAXIMIZED=FALSE&amp;VAR:CALENDAR=US&amp;VAR:SYMBOL=KO&amp;VAR:INDEX=0"}</definedName>
    <definedName name="_1730__FDSAUDITLINK__" hidden="1">{"fdsup://directions/FAT Viewer?action=UPDATE&amp;creator=factset&amp;DYN_ARGS=TRUE&amp;DOC_NAME=FAT:FQL_AUDITING_CLIENT_TEMPLATE.FAT&amp;display_string=Audit&amp;VAR:KEY=OFAZAVAVKL&amp;VAR:QUERY=RkZfRElWX1lMRChBTk4sNC8wOS8wOCw0LzA5LzA4KQ==&amp;WINDOW=FIRST_POPUP&amp;HEIGHT=450&amp;WIDTH=450&amp;","START_MAXIMIZED=FALSE&amp;VAR:CALENDAR=US&amp;VAR:SYMBOL=KO&amp;VAR:INDEX=0"}</definedName>
    <definedName name="_1731__FDSAUDITLINK__" localSheetId="0" hidden="1">{"fdsup://directions/FAT Viewer?action=UPDATE&amp;creator=factset&amp;DYN_ARGS=TRUE&amp;DOC_NAME=FAT:FQL_AUDITING_CLIENT_TEMPLATE.FAT&amp;display_string=Audit&amp;VAR:KEY=UNGPSZCVUB&amp;VAR:QUERY=RkZfRElWX1lMRChBTk4sNC8wMi8wOCw0LzAyLzA4KQ==&amp;WINDOW=FIRST_POPUP&amp;HEIGHT=450&amp;WIDTH=450&amp;","START_MAXIMIZED=FALSE&amp;VAR:CALENDAR=US&amp;VAR:SYMBOL=KO&amp;VAR:INDEX=0"}</definedName>
    <definedName name="_1731__FDSAUDITLINK__" hidden="1">{"fdsup://directions/FAT Viewer?action=UPDATE&amp;creator=factset&amp;DYN_ARGS=TRUE&amp;DOC_NAME=FAT:FQL_AUDITING_CLIENT_TEMPLATE.FAT&amp;display_string=Audit&amp;VAR:KEY=UNGPSZCVUB&amp;VAR:QUERY=RkZfRElWX1lMRChBTk4sNC8wMi8wOCw0LzAyLzA4KQ==&amp;WINDOW=FIRST_POPUP&amp;HEIGHT=450&amp;WIDTH=450&amp;","START_MAXIMIZED=FALSE&amp;VAR:CALENDAR=US&amp;VAR:SYMBOL=KO&amp;VAR:INDEX=0"}</definedName>
    <definedName name="_1732__FDSAUDITLINK__" localSheetId="0" hidden="1">{"fdsup://directions/FAT Viewer?action=UPDATE&amp;creator=factset&amp;DYN_ARGS=TRUE&amp;DOC_NAME=FAT:FQL_AUDITING_CLIENT_TEMPLATE.FAT&amp;display_string=Audit&amp;VAR:KEY=OTUNGZIZYL&amp;VAR:QUERY=RkZfRElWX1lMRChBTk4sMy8yNi8wOCwzLzI2LzA4KQ==&amp;WINDOW=FIRST_POPUP&amp;HEIGHT=450&amp;WIDTH=450&amp;","START_MAXIMIZED=FALSE&amp;VAR:CALENDAR=US&amp;VAR:SYMBOL=KO&amp;VAR:INDEX=0"}</definedName>
    <definedName name="_1732__FDSAUDITLINK__" hidden="1">{"fdsup://directions/FAT Viewer?action=UPDATE&amp;creator=factset&amp;DYN_ARGS=TRUE&amp;DOC_NAME=FAT:FQL_AUDITING_CLIENT_TEMPLATE.FAT&amp;display_string=Audit&amp;VAR:KEY=OTUNGZIZYL&amp;VAR:QUERY=RkZfRElWX1lMRChBTk4sMy8yNi8wOCwzLzI2LzA4KQ==&amp;WINDOW=FIRST_POPUP&amp;HEIGHT=450&amp;WIDTH=450&amp;","START_MAXIMIZED=FALSE&amp;VAR:CALENDAR=US&amp;VAR:SYMBOL=KO&amp;VAR:INDEX=0"}</definedName>
    <definedName name="_1733__FDSAUDITLINK__" localSheetId="0" hidden="1">{"fdsup://directions/FAT Viewer?action=UPDATE&amp;creator=factset&amp;DYN_ARGS=TRUE&amp;DOC_NAME=FAT:FQL_AUDITING_CLIENT_TEMPLATE.FAT&amp;display_string=Audit&amp;VAR:KEY=OVSFABQJIZ&amp;VAR:QUERY=RkZfRElWX1lMRChBTk4sMy8xOS8wOCwzLzE5LzA4KQ==&amp;WINDOW=FIRST_POPUP&amp;HEIGHT=450&amp;WIDTH=450&amp;","START_MAXIMIZED=FALSE&amp;VAR:CALENDAR=US&amp;VAR:SYMBOL=KO&amp;VAR:INDEX=0"}</definedName>
    <definedName name="_1733__FDSAUDITLINK__" hidden="1">{"fdsup://directions/FAT Viewer?action=UPDATE&amp;creator=factset&amp;DYN_ARGS=TRUE&amp;DOC_NAME=FAT:FQL_AUDITING_CLIENT_TEMPLATE.FAT&amp;display_string=Audit&amp;VAR:KEY=OVSFABQJIZ&amp;VAR:QUERY=RkZfRElWX1lMRChBTk4sMy8xOS8wOCwzLzE5LzA4KQ==&amp;WINDOW=FIRST_POPUP&amp;HEIGHT=450&amp;WIDTH=450&amp;","START_MAXIMIZED=FALSE&amp;VAR:CALENDAR=US&amp;VAR:SYMBOL=KO&amp;VAR:INDEX=0"}</definedName>
    <definedName name="_1734">#REF!</definedName>
    <definedName name="_1734__FDSAUDITLINK__" localSheetId="0" hidden="1">{"fdsup://directions/FAT Viewer?action=UPDATE&amp;creator=factset&amp;DYN_ARGS=TRUE&amp;DOC_NAME=FAT:FQL_AUDITING_CLIENT_TEMPLATE.FAT&amp;display_string=Audit&amp;VAR:KEY=GDOXAVWZEV&amp;VAR:QUERY=RkZfRElWX1lMRChBTk4sMy8xMi8wOCwzLzEyLzA4KQ==&amp;WINDOW=FIRST_POPUP&amp;HEIGHT=450&amp;WIDTH=450&amp;","START_MAXIMIZED=FALSE&amp;VAR:CALENDAR=US&amp;VAR:SYMBOL=KO&amp;VAR:INDEX=0"}</definedName>
    <definedName name="_1734__FDSAUDITLINK__" hidden="1">{"fdsup://directions/FAT Viewer?action=UPDATE&amp;creator=factset&amp;DYN_ARGS=TRUE&amp;DOC_NAME=FAT:FQL_AUDITING_CLIENT_TEMPLATE.FAT&amp;display_string=Audit&amp;VAR:KEY=GDOXAVWZEV&amp;VAR:QUERY=RkZfRElWX1lMRChBTk4sMy8xMi8wOCwzLzEyLzA4KQ==&amp;WINDOW=FIRST_POPUP&amp;HEIGHT=450&amp;WIDTH=450&amp;","START_MAXIMIZED=FALSE&amp;VAR:CALENDAR=US&amp;VAR:SYMBOL=KO&amp;VAR:INDEX=0"}</definedName>
    <definedName name="_1735__FDSAUDITLINK__" localSheetId="0" hidden="1">{"fdsup://directions/FAT Viewer?action=UPDATE&amp;creator=factset&amp;DYN_ARGS=TRUE&amp;DOC_NAME=FAT:FQL_AUDITING_CLIENT_TEMPLATE.FAT&amp;display_string=Audit&amp;VAR:KEY=CDCLOJEPSV&amp;VAR:QUERY=RkZfRElWX1lMRChBTk4sMy8wNS8wOCwzLzA1LzA4KQ==&amp;WINDOW=FIRST_POPUP&amp;HEIGHT=450&amp;WIDTH=450&amp;","START_MAXIMIZED=FALSE&amp;VAR:CALENDAR=US&amp;VAR:SYMBOL=KO&amp;VAR:INDEX=0"}</definedName>
    <definedName name="_1735__FDSAUDITLINK__" hidden="1">{"fdsup://directions/FAT Viewer?action=UPDATE&amp;creator=factset&amp;DYN_ARGS=TRUE&amp;DOC_NAME=FAT:FQL_AUDITING_CLIENT_TEMPLATE.FAT&amp;display_string=Audit&amp;VAR:KEY=CDCLOJEPSV&amp;VAR:QUERY=RkZfRElWX1lMRChBTk4sMy8wNS8wOCwzLzA1LzA4KQ==&amp;WINDOW=FIRST_POPUP&amp;HEIGHT=450&amp;WIDTH=450&amp;","START_MAXIMIZED=FALSE&amp;VAR:CALENDAR=US&amp;VAR:SYMBOL=KO&amp;VAR:INDEX=0"}</definedName>
    <definedName name="_1736__FDSAUDITLINK__" localSheetId="0" hidden="1">{"fdsup://directions/FAT Viewer?action=UPDATE&amp;creator=factset&amp;DYN_ARGS=TRUE&amp;DOC_NAME=FAT:FQL_AUDITING_CLIENT_TEMPLATE.FAT&amp;display_string=Audit&amp;VAR:KEY=EXYDMNADMD&amp;VAR:QUERY=RkZfRElWX1lMRChBTk4sMi8yNy8wOCwyLzI3LzA4KQ==&amp;WINDOW=FIRST_POPUP&amp;HEIGHT=450&amp;WIDTH=450&amp;","START_MAXIMIZED=FALSE&amp;VAR:CALENDAR=US&amp;VAR:SYMBOL=KO&amp;VAR:INDEX=0"}</definedName>
    <definedName name="_1736__FDSAUDITLINK__" hidden="1">{"fdsup://directions/FAT Viewer?action=UPDATE&amp;creator=factset&amp;DYN_ARGS=TRUE&amp;DOC_NAME=FAT:FQL_AUDITING_CLIENT_TEMPLATE.FAT&amp;display_string=Audit&amp;VAR:KEY=EXYDMNADMD&amp;VAR:QUERY=RkZfRElWX1lMRChBTk4sMi8yNy8wOCwyLzI3LzA4KQ==&amp;WINDOW=FIRST_POPUP&amp;HEIGHT=450&amp;WIDTH=450&amp;","START_MAXIMIZED=FALSE&amp;VAR:CALENDAR=US&amp;VAR:SYMBOL=KO&amp;VAR:INDEX=0"}</definedName>
    <definedName name="_1737__FDSAUDITLINK__" localSheetId="0" hidden="1">{"fdsup://directions/FAT Viewer?action=UPDATE&amp;creator=factset&amp;DYN_ARGS=TRUE&amp;DOC_NAME=FAT:FQL_AUDITING_CLIENT_TEMPLATE.FAT&amp;display_string=Audit&amp;VAR:KEY=OPCJIXYNYJ&amp;VAR:QUERY=RkZfRElWX1lMRChBTk4sMi8yMC8wOCwyLzIwLzA4KQ==&amp;WINDOW=FIRST_POPUP&amp;HEIGHT=450&amp;WIDTH=450&amp;","START_MAXIMIZED=FALSE&amp;VAR:CALENDAR=US&amp;VAR:SYMBOL=KO&amp;VAR:INDEX=0"}</definedName>
    <definedName name="_1737__FDSAUDITLINK__" hidden="1">{"fdsup://directions/FAT Viewer?action=UPDATE&amp;creator=factset&amp;DYN_ARGS=TRUE&amp;DOC_NAME=FAT:FQL_AUDITING_CLIENT_TEMPLATE.FAT&amp;display_string=Audit&amp;VAR:KEY=OPCJIXYNYJ&amp;VAR:QUERY=RkZfRElWX1lMRChBTk4sMi8yMC8wOCwyLzIwLzA4KQ==&amp;WINDOW=FIRST_POPUP&amp;HEIGHT=450&amp;WIDTH=450&amp;","START_MAXIMIZED=FALSE&amp;VAR:CALENDAR=US&amp;VAR:SYMBOL=KO&amp;VAR:INDEX=0"}</definedName>
    <definedName name="_1738__FDSAUDITLINK__" localSheetId="0" hidden="1">{"fdsup://directions/FAT Viewer?action=UPDATE&amp;creator=factset&amp;DYN_ARGS=TRUE&amp;DOC_NAME=FAT:FQL_AUDITING_CLIENT_TEMPLATE.FAT&amp;display_string=Audit&amp;VAR:KEY=YTSPYPWJCD&amp;VAR:QUERY=RkZfRElWX1lMRChBTk4sMi8xMy8wOCwyLzEzLzA4KQ==&amp;WINDOW=FIRST_POPUP&amp;HEIGHT=450&amp;WIDTH=450&amp;","START_MAXIMIZED=FALSE&amp;VAR:CALENDAR=US&amp;VAR:SYMBOL=KO&amp;VAR:INDEX=0"}</definedName>
    <definedName name="_1738__FDSAUDITLINK__" hidden="1">{"fdsup://directions/FAT Viewer?action=UPDATE&amp;creator=factset&amp;DYN_ARGS=TRUE&amp;DOC_NAME=FAT:FQL_AUDITING_CLIENT_TEMPLATE.FAT&amp;display_string=Audit&amp;VAR:KEY=YTSPYPWJCD&amp;VAR:QUERY=RkZfRElWX1lMRChBTk4sMi8xMy8wOCwyLzEzLzA4KQ==&amp;WINDOW=FIRST_POPUP&amp;HEIGHT=450&amp;WIDTH=450&amp;","START_MAXIMIZED=FALSE&amp;VAR:CALENDAR=US&amp;VAR:SYMBOL=KO&amp;VAR:INDEX=0"}</definedName>
    <definedName name="_1739__FDSAUDITLINK__" localSheetId="0" hidden="1">{"fdsup://directions/FAT Viewer?action=UPDATE&amp;creator=factset&amp;DYN_ARGS=TRUE&amp;DOC_NAME=FAT:FQL_AUDITING_CLIENT_TEMPLATE.FAT&amp;display_string=Audit&amp;VAR:KEY=QPQLOTWNYH&amp;VAR:QUERY=RkZfRElWX1lMRChBTk4sMi8wNi8wOCwyLzA2LzA4KQ==&amp;WINDOW=FIRST_POPUP&amp;HEIGHT=450&amp;WIDTH=450&amp;","START_MAXIMIZED=FALSE&amp;VAR:CALENDAR=US&amp;VAR:SYMBOL=KO&amp;VAR:INDEX=0"}</definedName>
    <definedName name="_1739__FDSAUDITLINK__" hidden="1">{"fdsup://directions/FAT Viewer?action=UPDATE&amp;creator=factset&amp;DYN_ARGS=TRUE&amp;DOC_NAME=FAT:FQL_AUDITING_CLIENT_TEMPLATE.FAT&amp;display_string=Audit&amp;VAR:KEY=QPQLOTWNYH&amp;VAR:QUERY=RkZfRElWX1lMRChBTk4sMi8wNi8wOCwyLzA2LzA4KQ==&amp;WINDOW=FIRST_POPUP&amp;HEIGHT=450&amp;WIDTH=450&amp;","START_MAXIMIZED=FALSE&amp;VAR:CALENDAR=US&amp;VAR:SYMBOL=KO&amp;VAR:INDEX=0"}</definedName>
    <definedName name="_174">#REF!</definedName>
    <definedName name="_174__123Graph_FWAGES_BY_B_U">#REF!</definedName>
    <definedName name="_174__FDSAUDITLINK__" localSheetId="0" hidden="1">{"fdsup://directions/FAT Viewer?action=UPDATE&amp;creator=factset&amp;DYN_ARGS=TRUE&amp;DOC_NAME=FAT:FQL_AUDITING_CLIENT_TEMPLATE.FAT&amp;display_string=Audit&amp;VAR:KEY=RQZANIRIXW&amp;VAR:QUERY=RkZfRElWX1lMRChBTk4sMTIvMDYvMDcsMTIvMDYvMDcp&amp;WINDOW=FIRST_POPUP&amp;HEIGHT=450&amp;WIDTH=450&amp;","START_MAXIMIZED=FALSE&amp;VAR:CALENDAR=US&amp;VAR:SYMBOL=RAI&amp;VAR:INDEX=0"}</definedName>
    <definedName name="_174__FDSAUDITLINK__" hidden="1">{"fdsup://directions/FAT Viewer?action=UPDATE&amp;creator=factset&amp;DYN_ARGS=TRUE&amp;DOC_NAME=FAT:FQL_AUDITING_CLIENT_TEMPLATE.FAT&amp;display_string=Audit&amp;VAR:KEY=RQZANIRIXW&amp;VAR:QUERY=RkZfRElWX1lMRChBTk4sMTIvMDYvMDcsMTIvMDYvMDcp&amp;WINDOW=FIRST_POPUP&amp;HEIGHT=450&amp;WIDTH=450&amp;","START_MAXIMIZED=FALSE&amp;VAR:CALENDAR=US&amp;VAR:SYMBOL=RAI&amp;VAR:INDEX=0"}</definedName>
    <definedName name="_1740__FDSAUDITLINK__" localSheetId="0" hidden="1">{"fdsup://directions/FAT Viewer?action=UPDATE&amp;creator=factset&amp;DYN_ARGS=TRUE&amp;DOC_NAME=FAT:FQL_AUDITING_CLIENT_TEMPLATE.FAT&amp;display_string=Audit&amp;VAR:KEY=IZCRCBCXKP&amp;VAR:QUERY=RkZfRElWX1lMRChBTk4sMS8zMC8wOCwxLzMwLzA4KQ==&amp;WINDOW=FIRST_POPUP&amp;HEIGHT=450&amp;WIDTH=450&amp;","START_MAXIMIZED=FALSE&amp;VAR:CALENDAR=US&amp;VAR:SYMBOL=KO&amp;VAR:INDEX=0"}</definedName>
    <definedName name="_1740__FDSAUDITLINK__" hidden="1">{"fdsup://directions/FAT Viewer?action=UPDATE&amp;creator=factset&amp;DYN_ARGS=TRUE&amp;DOC_NAME=FAT:FQL_AUDITING_CLIENT_TEMPLATE.FAT&amp;display_string=Audit&amp;VAR:KEY=IZCRCBCXKP&amp;VAR:QUERY=RkZfRElWX1lMRChBTk4sMS8zMC8wOCwxLzMwLzA4KQ==&amp;WINDOW=FIRST_POPUP&amp;HEIGHT=450&amp;WIDTH=450&amp;","START_MAXIMIZED=FALSE&amp;VAR:CALENDAR=US&amp;VAR:SYMBOL=KO&amp;VAR:INDEX=0"}</definedName>
    <definedName name="_1741__FDSAUDITLINK__" localSheetId="0" hidden="1">{"fdsup://directions/FAT Viewer?action=UPDATE&amp;creator=factset&amp;DYN_ARGS=TRUE&amp;DOC_NAME=FAT:FQL_AUDITING_CLIENT_TEMPLATE.FAT&amp;display_string=Audit&amp;VAR:KEY=MBAPOBGLIV&amp;VAR:QUERY=RkZfRElWX1lMRChBTk4sMS8yMy8wOCwxLzIzLzA4KQ==&amp;WINDOW=FIRST_POPUP&amp;HEIGHT=450&amp;WIDTH=450&amp;","START_MAXIMIZED=FALSE&amp;VAR:CALENDAR=US&amp;VAR:SYMBOL=KO&amp;VAR:INDEX=0"}</definedName>
    <definedName name="_1741__FDSAUDITLINK__" hidden="1">{"fdsup://directions/FAT Viewer?action=UPDATE&amp;creator=factset&amp;DYN_ARGS=TRUE&amp;DOC_NAME=FAT:FQL_AUDITING_CLIENT_TEMPLATE.FAT&amp;display_string=Audit&amp;VAR:KEY=MBAPOBGLIV&amp;VAR:QUERY=RkZfRElWX1lMRChBTk4sMS8yMy8wOCwxLzIzLzA4KQ==&amp;WINDOW=FIRST_POPUP&amp;HEIGHT=450&amp;WIDTH=450&amp;","START_MAXIMIZED=FALSE&amp;VAR:CALENDAR=US&amp;VAR:SYMBOL=KO&amp;VAR:INDEX=0"}</definedName>
    <definedName name="_1742">#REF!</definedName>
    <definedName name="_1742__FDSAUDITLINK__" localSheetId="0" hidden="1">{"fdsup://directions/FAT Viewer?action=UPDATE&amp;creator=factset&amp;DYN_ARGS=TRUE&amp;DOC_NAME=FAT:FQL_AUDITING_CLIENT_TEMPLATE.FAT&amp;display_string=Audit&amp;VAR:KEY=ULYFCJGLGT&amp;VAR:QUERY=RkZfRElWX1lMRChBTk4sMS8xNi8wOCwxLzE2LzA4KQ==&amp;WINDOW=FIRST_POPUP&amp;HEIGHT=450&amp;WIDTH=450&amp;","START_MAXIMIZED=FALSE&amp;VAR:CALENDAR=US&amp;VAR:SYMBOL=KO&amp;VAR:INDEX=0"}</definedName>
    <definedName name="_1742__FDSAUDITLINK__" hidden="1">{"fdsup://directions/FAT Viewer?action=UPDATE&amp;creator=factset&amp;DYN_ARGS=TRUE&amp;DOC_NAME=FAT:FQL_AUDITING_CLIENT_TEMPLATE.FAT&amp;display_string=Audit&amp;VAR:KEY=ULYFCJGLGT&amp;VAR:QUERY=RkZfRElWX1lMRChBTk4sMS8xNi8wOCwxLzE2LzA4KQ==&amp;WINDOW=FIRST_POPUP&amp;HEIGHT=450&amp;WIDTH=450&amp;","START_MAXIMIZED=FALSE&amp;VAR:CALENDAR=US&amp;VAR:SYMBOL=KO&amp;VAR:INDEX=0"}</definedName>
    <definedName name="_1743">#REF!</definedName>
    <definedName name="_1743__FDSAUDITLINK__" localSheetId="0" hidden="1">{"fdsup://directions/FAT Viewer?action=UPDATE&amp;creator=factset&amp;DYN_ARGS=TRUE&amp;DOC_NAME=FAT:FQL_AUDITING_CLIENT_TEMPLATE.FAT&amp;display_string=Audit&amp;VAR:KEY=MTQZODAROJ&amp;VAR:QUERY=RkZfRElWX1lMRChBTk4sMS8wOS8wOCwxLzA5LzA4KQ==&amp;WINDOW=FIRST_POPUP&amp;HEIGHT=450&amp;WIDTH=450&amp;","START_MAXIMIZED=FALSE&amp;VAR:CALENDAR=US&amp;VAR:SYMBOL=KO&amp;VAR:INDEX=0"}</definedName>
    <definedName name="_1743__FDSAUDITLINK__" hidden="1">{"fdsup://directions/FAT Viewer?action=UPDATE&amp;creator=factset&amp;DYN_ARGS=TRUE&amp;DOC_NAME=FAT:FQL_AUDITING_CLIENT_TEMPLATE.FAT&amp;display_string=Audit&amp;VAR:KEY=MTQZODAROJ&amp;VAR:QUERY=RkZfRElWX1lMRChBTk4sMS8wOS8wOCwxLzA5LzA4KQ==&amp;WINDOW=FIRST_POPUP&amp;HEIGHT=450&amp;WIDTH=450&amp;","START_MAXIMIZED=FALSE&amp;VAR:CALENDAR=US&amp;VAR:SYMBOL=KO&amp;VAR:INDEX=0"}</definedName>
    <definedName name="_1744">#REF!</definedName>
    <definedName name="_1744__FDSAUDITLINK__" localSheetId="0" hidden="1">{"fdsup://directions/FAT Viewer?action=UPDATE&amp;creator=factset&amp;DYN_ARGS=TRUE&amp;DOC_NAME=FAT:FQL_AUDITING_CLIENT_TEMPLATE.FAT&amp;display_string=Audit&amp;VAR:KEY=QRCTIPQZWP&amp;VAR:QUERY=RkZfRElWX1lMRChBTk4sMS8wMi8wOCwxLzAyLzA4KQ==&amp;WINDOW=FIRST_POPUP&amp;HEIGHT=450&amp;WIDTH=450&amp;","START_MAXIMIZED=FALSE&amp;VAR:CALENDAR=US&amp;VAR:SYMBOL=KO&amp;VAR:INDEX=0"}</definedName>
    <definedName name="_1744__FDSAUDITLINK__" hidden="1">{"fdsup://directions/FAT Viewer?action=UPDATE&amp;creator=factset&amp;DYN_ARGS=TRUE&amp;DOC_NAME=FAT:FQL_AUDITING_CLIENT_TEMPLATE.FAT&amp;display_string=Audit&amp;VAR:KEY=QRCTIPQZWP&amp;VAR:QUERY=RkZfRElWX1lMRChBTk4sMS8wMi8wOCwxLzAyLzA4KQ==&amp;WINDOW=FIRST_POPUP&amp;HEIGHT=450&amp;WIDTH=450&amp;","START_MAXIMIZED=FALSE&amp;VAR:CALENDAR=US&amp;VAR:SYMBOL=KO&amp;VAR:INDEX=0"}</definedName>
    <definedName name="_1745__FDSAUDITLINK__" localSheetId="0" hidden="1">{"fdsup://directions/FAT Viewer?action=UPDATE&amp;creator=factset&amp;DYN_ARGS=TRUE&amp;DOC_NAME=FAT:FQL_AUDITING_CLIENT_TEMPLATE.FAT&amp;display_string=Audit&amp;VAR:KEY=QPAPIRUBCX&amp;VAR:QUERY=RkZfRElWX1lMRChBTk4sMTIvMjYvMDcsMTIvMjYvMDcp&amp;WINDOW=FIRST_POPUP&amp;HEIGHT=450&amp;WIDTH=450&amp;","START_MAXIMIZED=FALSE&amp;VAR:CALENDAR=US&amp;VAR:SYMBOL=KO&amp;VAR:INDEX=0"}</definedName>
    <definedName name="_1745__FDSAUDITLINK__" hidden="1">{"fdsup://directions/FAT Viewer?action=UPDATE&amp;creator=factset&amp;DYN_ARGS=TRUE&amp;DOC_NAME=FAT:FQL_AUDITING_CLIENT_TEMPLATE.FAT&amp;display_string=Audit&amp;VAR:KEY=QPAPIRUBCX&amp;VAR:QUERY=RkZfRElWX1lMRChBTk4sMTIvMjYvMDcsMTIvMjYvMDcp&amp;WINDOW=FIRST_POPUP&amp;HEIGHT=450&amp;WIDTH=450&amp;","START_MAXIMIZED=FALSE&amp;VAR:CALENDAR=US&amp;VAR:SYMBOL=KO&amp;VAR:INDEX=0"}</definedName>
    <definedName name="_1746">#REF!</definedName>
    <definedName name="_1746__FDSAUDITLINK__" localSheetId="0" hidden="1">{"fdsup://directions/FAT Viewer?action=UPDATE&amp;creator=factset&amp;DYN_ARGS=TRUE&amp;DOC_NAME=FAT:FQL_AUDITING_CLIENT_TEMPLATE.FAT&amp;display_string=Audit&amp;VAR:KEY=SDCBCDAZWX&amp;VAR:QUERY=RkZfRElWX1lMRChBTk4sMTIvMTkvMDcsMTIvMTkvMDcp&amp;WINDOW=FIRST_POPUP&amp;HEIGHT=450&amp;WIDTH=450&amp;","START_MAXIMIZED=FALSE&amp;VAR:CALENDAR=US&amp;VAR:SYMBOL=KO&amp;VAR:INDEX=0"}</definedName>
    <definedName name="_1746__FDSAUDITLINK__" hidden="1">{"fdsup://directions/FAT Viewer?action=UPDATE&amp;creator=factset&amp;DYN_ARGS=TRUE&amp;DOC_NAME=FAT:FQL_AUDITING_CLIENT_TEMPLATE.FAT&amp;display_string=Audit&amp;VAR:KEY=SDCBCDAZWX&amp;VAR:QUERY=RkZfRElWX1lMRChBTk4sMTIvMTkvMDcsMTIvMTkvMDcp&amp;WINDOW=FIRST_POPUP&amp;HEIGHT=450&amp;WIDTH=450&amp;","START_MAXIMIZED=FALSE&amp;VAR:CALENDAR=US&amp;VAR:SYMBOL=KO&amp;VAR:INDEX=0"}</definedName>
    <definedName name="_1747">#REF!</definedName>
    <definedName name="_1747__FDSAUDITLINK__" localSheetId="0" hidden="1">{"fdsup://directions/FAT Viewer?action=UPDATE&amp;creator=factset&amp;DYN_ARGS=TRUE&amp;DOC_NAME=FAT:FQL_AUDITING_CLIENT_TEMPLATE.FAT&amp;display_string=Audit&amp;VAR:KEY=CRCHKHEZQR&amp;VAR:QUERY=RkZfRElWX1lMRChBTk4sMTIvMTIvMDcsMTIvMTIvMDcp&amp;WINDOW=FIRST_POPUP&amp;HEIGHT=450&amp;WIDTH=450&amp;","START_MAXIMIZED=FALSE&amp;VAR:CALENDAR=US&amp;VAR:SYMBOL=KO&amp;VAR:INDEX=0"}</definedName>
    <definedName name="_1747__FDSAUDITLINK__" hidden="1">{"fdsup://directions/FAT Viewer?action=UPDATE&amp;creator=factset&amp;DYN_ARGS=TRUE&amp;DOC_NAME=FAT:FQL_AUDITING_CLIENT_TEMPLATE.FAT&amp;display_string=Audit&amp;VAR:KEY=CRCHKHEZQR&amp;VAR:QUERY=RkZfRElWX1lMRChBTk4sMTIvMTIvMDcsMTIvMTIvMDcp&amp;WINDOW=FIRST_POPUP&amp;HEIGHT=450&amp;WIDTH=450&amp;","START_MAXIMIZED=FALSE&amp;VAR:CALENDAR=US&amp;VAR:SYMBOL=KO&amp;VAR:INDEX=0"}</definedName>
    <definedName name="_1748__FDSAUDITLINK__" localSheetId="0" hidden="1">{"fdsup://directions/FAT Viewer?action=UPDATE&amp;creator=factset&amp;DYN_ARGS=TRUE&amp;DOC_NAME=FAT:FQL_AUDITING_CLIENT_TEMPLATE.FAT&amp;display_string=Audit&amp;VAR:KEY=IRCLADKLMP&amp;VAR:QUERY=RkZfRElWX1lMRChBTk4sMTIvMDUvMDcsMTIvMDUvMDcp&amp;WINDOW=FIRST_POPUP&amp;HEIGHT=450&amp;WIDTH=450&amp;","START_MAXIMIZED=FALSE&amp;VAR:CALENDAR=US&amp;VAR:SYMBOL=KO&amp;VAR:INDEX=0"}</definedName>
    <definedName name="_1748__FDSAUDITLINK__" hidden="1">{"fdsup://directions/FAT Viewer?action=UPDATE&amp;creator=factset&amp;DYN_ARGS=TRUE&amp;DOC_NAME=FAT:FQL_AUDITING_CLIENT_TEMPLATE.FAT&amp;display_string=Audit&amp;VAR:KEY=IRCLADKLMP&amp;VAR:QUERY=RkZfRElWX1lMRChBTk4sMTIvMDUvMDcsMTIvMDUvMDcp&amp;WINDOW=FIRST_POPUP&amp;HEIGHT=450&amp;WIDTH=450&amp;","START_MAXIMIZED=FALSE&amp;VAR:CALENDAR=US&amp;VAR:SYMBOL=KO&amp;VAR:INDEX=0"}</definedName>
    <definedName name="_1749">#REF!</definedName>
    <definedName name="_1749__FDSAUDITLINK__" localSheetId="0" hidden="1">{"fdsup://directions/FAT Viewer?action=UPDATE&amp;creator=factset&amp;DYN_ARGS=TRUE&amp;DOC_NAME=FAT:FQL_AUDITING_CLIENT_TEMPLATE.FAT&amp;display_string=Audit&amp;VAR:KEY=WVEVMVSJAF&amp;VAR:QUERY=RkZfRElWX1lMRChBTk4sMTEvMjgvMDcsMTEvMjgvMDcp&amp;WINDOW=FIRST_POPUP&amp;HEIGHT=450&amp;WIDTH=450&amp;","START_MAXIMIZED=FALSE&amp;VAR:CALENDAR=US&amp;VAR:SYMBOL=KO&amp;VAR:INDEX=0"}</definedName>
    <definedName name="_1749__FDSAUDITLINK__" hidden="1">{"fdsup://directions/FAT Viewer?action=UPDATE&amp;creator=factset&amp;DYN_ARGS=TRUE&amp;DOC_NAME=FAT:FQL_AUDITING_CLIENT_TEMPLATE.FAT&amp;display_string=Audit&amp;VAR:KEY=WVEVMVSJAF&amp;VAR:QUERY=RkZfRElWX1lMRChBTk4sMTEvMjgvMDcsMTEvMjgvMDcp&amp;WINDOW=FIRST_POPUP&amp;HEIGHT=450&amp;WIDTH=450&amp;","START_MAXIMIZED=FALSE&amp;VAR:CALENDAR=US&amp;VAR:SYMBOL=KO&amp;VAR:INDEX=0"}</definedName>
    <definedName name="_175">#REF!</definedName>
    <definedName name="_175__123Graph_FWAGES_BY_B_U">#REF!</definedName>
    <definedName name="_175__FDSAUDITLINK__" localSheetId="0" hidden="1">{"fdsup://directions/FAT Viewer?action=UPDATE&amp;creator=factset&amp;DYN_ARGS=TRUE&amp;DOC_NAME=FAT:FQL_AUDITING_CLIENT_TEMPLATE.FAT&amp;display_string=Audit&amp;VAR:KEY=BKFWVEFWVS&amp;VAR:QUERY=RkZfRElWX1lMRChBTk4sMTEvMjkvMDcsMTEvMjkvMDcp&amp;WINDOW=FIRST_POPUP&amp;HEIGHT=450&amp;WIDTH=450&amp;","START_MAXIMIZED=FALSE&amp;VAR:CALENDAR=US&amp;VAR:SYMBOL=RAI&amp;VAR:INDEX=0"}</definedName>
    <definedName name="_175__FDSAUDITLINK__" hidden="1">{"fdsup://directions/FAT Viewer?action=UPDATE&amp;creator=factset&amp;DYN_ARGS=TRUE&amp;DOC_NAME=FAT:FQL_AUDITING_CLIENT_TEMPLATE.FAT&amp;display_string=Audit&amp;VAR:KEY=BKFWVEFWVS&amp;VAR:QUERY=RkZfRElWX1lMRChBTk4sMTEvMjkvMDcsMTEvMjkvMDcp&amp;WINDOW=FIRST_POPUP&amp;HEIGHT=450&amp;WIDTH=450&amp;","START_MAXIMIZED=FALSE&amp;VAR:CALENDAR=US&amp;VAR:SYMBOL=RAI&amp;VAR:INDEX=0"}</definedName>
    <definedName name="_1750">#REF!</definedName>
    <definedName name="_1750__FDSAUDITLINK__" localSheetId="0" hidden="1">{"fdsup://directions/FAT Viewer?action=UPDATE&amp;creator=factset&amp;DYN_ARGS=TRUE&amp;DOC_NAME=FAT:FQL_AUDITING_CLIENT_TEMPLATE.FAT&amp;display_string=Audit&amp;VAR:KEY=CXMVMTYPGH&amp;VAR:QUERY=RkZfRElWX1lMRChBTk4sMTEvMjEvMDcsMTEvMjEvMDcp&amp;WINDOW=FIRST_POPUP&amp;HEIGHT=450&amp;WIDTH=450&amp;","START_MAXIMIZED=FALSE&amp;VAR:CALENDAR=US&amp;VAR:SYMBOL=KO&amp;VAR:INDEX=0"}</definedName>
    <definedName name="_1750__FDSAUDITLINK__" hidden="1">{"fdsup://directions/FAT Viewer?action=UPDATE&amp;creator=factset&amp;DYN_ARGS=TRUE&amp;DOC_NAME=FAT:FQL_AUDITING_CLIENT_TEMPLATE.FAT&amp;display_string=Audit&amp;VAR:KEY=CXMVMTYPGH&amp;VAR:QUERY=RkZfRElWX1lMRChBTk4sMTEvMjEvMDcsMTEvMjEvMDcp&amp;WINDOW=FIRST_POPUP&amp;HEIGHT=450&amp;WIDTH=450&amp;","START_MAXIMIZED=FALSE&amp;VAR:CALENDAR=US&amp;VAR:SYMBOL=KO&amp;VAR:INDEX=0"}</definedName>
    <definedName name="_1751">#REF!</definedName>
    <definedName name="_1751__FDSAUDITLINK__" localSheetId="0" hidden="1">{"fdsup://directions/FAT Viewer?action=UPDATE&amp;creator=factset&amp;DYN_ARGS=TRUE&amp;DOC_NAME=FAT:FQL_AUDITING_CLIENT_TEMPLATE.FAT&amp;display_string=Audit&amp;VAR:KEY=QRWHGPELQP&amp;VAR:QUERY=RkZfRElWX1lMRChBTk4sMTEvMTQvMDcsMTEvMTQvMDcp&amp;WINDOW=FIRST_POPUP&amp;HEIGHT=450&amp;WIDTH=450&amp;","START_MAXIMIZED=FALSE&amp;VAR:CALENDAR=US&amp;VAR:SYMBOL=KO&amp;VAR:INDEX=0"}</definedName>
    <definedName name="_1751__FDSAUDITLINK__" hidden="1">{"fdsup://directions/FAT Viewer?action=UPDATE&amp;creator=factset&amp;DYN_ARGS=TRUE&amp;DOC_NAME=FAT:FQL_AUDITING_CLIENT_TEMPLATE.FAT&amp;display_string=Audit&amp;VAR:KEY=QRWHGPELQP&amp;VAR:QUERY=RkZfRElWX1lMRChBTk4sMTEvMTQvMDcsMTEvMTQvMDcp&amp;WINDOW=FIRST_POPUP&amp;HEIGHT=450&amp;WIDTH=450&amp;","START_MAXIMIZED=FALSE&amp;VAR:CALENDAR=US&amp;VAR:SYMBOL=KO&amp;VAR:INDEX=0"}</definedName>
    <definedName name="_1752__FDSAUDITLINK__" localSheetId="0" hidden="1">{"fdsup://directions/FAT Viewer?action=UPDATE&amp;creator=factset&amp;DYN_ARGS=TRUE&amp;DOC_NAME=FAT:FQL_AUDITING_CLIENT_TEMPLATE.FAT&amp;display_string=Audit&amp;VAR:KEY=KBAXQVIBQZ&amp;VAR:QUERY=RkZfRElWX1lMRChBTk4sMTEvMDcvMDcsMTEvMDcvMDcp&amp;WINDOW=FIRST_POPUP&amp;HEIGHT=450&amp;WIDTH=450&amp;","START_MAXIMIZED=FALSE&amp;VAR:CALENDAR=US&amp;VAR:SYMBOL=KO&amp;VAR:INDEX=0"}</definedName>
    <definedName name="_1752__FDSAUDITLINK__" hidden="1">{"fdsup://directions/FAT Viewer?action=UPDATE&amp;creator=factset&amp;DYN_ARGS=TRUE&amp;DOC_NAME=FAT:FQL_AUDITING_CLIENT_TEMPLATE.FAT&amp;display_string=Audit&amp;VAR:KEY=KBAXQVIBQZ&amp;VAR:QUERY=RkZfRElWX1lMRChBTk4sMTEvMDcvMDcsMTEvMDcvMDcp&amp;WINDOW=FIRST_POPUP&amp;HEIGHT=450&amp;WIDTH=450&amp;","START_MAXIMIZED=FALSE&amp;VAR:CALENDAR=US&amp;VAR:SYMBOL=KO&amp;VAR:INDEX=0"}</definedName>
    <definedName name="_1753__FDSAUDITLINK__" localSheetId="0" hidden="1">{"fdsup://directions/FAT Viewer?action=UPDATE&amp;creator=factset&amp;DYN_ARGS=TRUE&amp;DOC_NAME=FAT:FQL_AUDITING_CLIENT_TEMPLATE.FAT&amp;display_string=Audit&amp;VAR:KEY=IZMRWLMRAL&amp;VAR:QUERY=RkZfRElWX1lMRChBTk4sMTAvMzEvMDcsMTAvMzEvMDcp&amp;WINDOW=FIRST_POPUP&amp;HEIGHT=450&amp;WIDTH=450&amp;","START_MAXIMIZED=FALSE&amp;VAR:CALENDAR=US&amp;VAR:SYMBOL=KO&amp;VAR:INDEX=0"}</definedName>
    <definedName name="_1753__FDSAUDITLINK__" hidden="1">{"fdsup://directions/FAT Viewer?action=UPDATE&amp;creator=factset&amp;DYN_ARGS=TRUE&amp;DOC_NAME=FAT:FQL_AUDITING_CLIENT_TEMPLATE.FAT&amp;display_string=Audit&amp;VAR:KEY=IZMRWLMRAL&amp;VAR:QUERY=RkZfRElWX1lMRChBTk4sMTAvMzEvMDcsMTAvMzEvMDcp&amp;WINDOW=FIRST_POPUP&amp;HEIGHT=450&amp;WIDTH=450&amp;","START_MAXIMIZED=FALSE&amp;VAR:CALENDAR=US&amp;VAR:SYMBOL=KO&amp;VAR:INDEX=0"}</definedName>
    <definedName name="_1754__FDSAUDITLINK__" localSheetId="0" hidden="1">{"fdsup://directions/FAT Viewer?action=UPDATE&amp;creator=factset&amp;DYN_ARGS=TRUE&amp;DOC_NAME=FAT:FQL_AUDITING_CLIENT_TEMPLATE.FAT&amp;display_string=Audit&amp;VAR:KEY=EPGNIPANSP&amp;VAR:QUERY=RkZfRElWX1lMRChBTk4sMTAvMjQvMDcsMTAvMjQvMDcp&amp;WINDOW=FIRST_POPUP&amp;HEIGHT=450&amp;WIDTH=450&amp;","START_MAXIMIZED=FALSE&amp;VAR:CALENDAR=US&amp;VAR:SYMBOL=KO&amp;VAR:INDEX=0"}</definedName>
    <definedName name="_1754__FDSAUDITLINK__" hidden="1">{"fdsup://directions/FAT Viewer?action=UPDATE&amp;creator=factset&amp;DYN_ARGS=TRUE&amp;DOC_NAME=FAT:FQL_AUDITING_CLIENT_TEMPLATE.FAT&amp;display_string=Audit&amp;VAR:KEY=EPGNIPANSP&amp;VAR:QUERY=RkZfRElWX1lMRChBTk4sMTAvMjQvMDcsMTAvMjQvMDcp&amp;WINDOW=FIRST_POPUP&amp;HEIGHT=450&amp;WIDTH=450&amp;","START_MAXIMIZED=FALSE&amp;VAR:CALENDAR=US&amp;VAR:SYMBOL=KO&amp;VAR:INDEX=0"}</definedName>
    <definedName name="_1755__FDSAUDITLINK__" localSheetId="0" hidden="1">{"fdsup://directions/FAT Viewer?action=UPDATE&amp;creator=factset&amp;DYN_ARGS=TRUE&amp;DOC_NAME=FAT:FQL_AUDITING_CLIENT_TEMPLATE.FAT&amp;display_string=Audit&amp;VAR:KEY=CDUNSLUVMZ&amp;VAR:QUERY=RkZfRElWX1lMRChBTk4sMTAvMTcvMDcsMTAvMTcvMDcp&amp;WINDOW=FIRST_POPUP&amp;HEIGHT=450&amp;WIDTH=450&amp;","START_MAXIMIZED=FALSE&amp;VAR:CALENDAR=US&amp;VAR:SYMBOL=KO&amp;VAR:INDEX=0"}</definedName>
    <definedName name="_1755__FDSAUDITLINK__" hidden="1">{"fdsup://directions/FAT Viewer?action=UPDATE&amp;creator=factset&amp;DYN_ARGS=TRUE&amp;DOC_NAME=FAT:FQL_AUDITING_CLIENT_TEMPLATE.FAT&amp;display_string=Audit&amp;VAR:KEY=CDUNSLUVMZ&amp;VAR:QUERY=RkZfRElWX1lMRChBTk4sMTAvMTcvMDcsMTAvMTcvMDcp&amp;WINDOW=FIRST_POPUP&amp;HEIGHT=450&amp;WIDTH=450&amp;","START_MAXIMIZED=FALSE&amp;VAR:CALENDAR=US&amp;VAR:SYMBOL=KO&amp;VAR:INDEX=0"}</definedName>
    <definedName name="_1756">#REF!</definedName>
    <definedName name="_1756__FDSAUDITLINK__" localSheetId="0" hidden="1">{"fdsup://directions/FAT Viewer?action=UPDATE&amp;creator=factset&amp;DYN_ARGS=TRUE&amp;DOC_NAME=FAT:FQL_AUDITING_CLIENT_TEMPLATE.FAT&amp;display_string=Audit&amp;VAR:KEY=MZOFEDGTMF&amp;VAR:QUERY=RkZfRElWX1lMRChBTk4sMTAvMTAvMDcsMTAvMTAvMDcp&amp;WINDOW=FIRST_POPUP&amp;HEIGHT=450&amp;WIDTH=450&amp;","START_MAXIMIZED=FALSE&amp;VAR:CALENDAR=US&amp;VAR:SYMBOL=KO&amp;VAR:INDEX=0"}</definedName>
    <definedName name="_1756__FDSAUDITLINK__" hidden="1">{"fdsup://directions/FAT Viewer?action=UPDATE&amp;creator=factset&amp;DYN_ARGS=TRUE&amp;DOC_NAME=FAT:FQL_AUDITING_CLIENT_TEMPLATE.FAT&amp;display_string=Audit&amp;VAR:KEY=MZOFEDGTMF&amp;VAR:QUERY=RkZfRElWX1lMRChBTk4sMTAvMTAvMDcsMTAvMTAvMDcp&amp;WINDOW=FIRST_POPUP&amp;HEIGHT=450&amp;WIDTH=450&amp;","START_MAXIMIZED=FALSE&amp;VAR:CALENDAR=US&amp;VAR:SYMBOL=KO&amp;VAR:INDEX=0"}</definedName>
    <definedName name="_1757__FDSAUDITLINK__" localSheetId="0" hidden="1">{"fdsup://directions/FAT Viewer?action=UPDATE&amp;creator=factset&amp;DYN_ARGS=TRUE&amp;DOC_NAME=FAT:FQL_AUDITING_CLIENT_TEMPLATE.FAT&amp;display_string=Audit&amp;VAR:KEY=GPANQDWZAN&amp;VAR:QUERY=RkZfRElWX1lMRChBTk4sMTAvMDMvMDcsMTAvMDMvMDcp&amp;WINDOW=FIRST_POPUP&amp;HEIGHT=450&amp;WIDTH=450&amp;","START_MAXIMIZED=FALSE&amp;VAR:CALENDAR=US&amp;VAR:SYMBOL=KO&amp;VAR:INDEX=0"}</definedName>
    <definedName name="_1757__FDSAUDITLINK__" hidden="1">{"fdsup://directions/FAT Viewer?action=UPDATE&amp;creator=factset&amp;DYN_ARGS=TRUE&amp;DOC_NAME=FAT:FQL_AUDITING_CLIENT_TEMPLATE.FAT&amp;display_string=Audit&amp;VAR:KEY=GPANQDWZAN&amp;VAR:QUERY=RkZfRElWX1lMRChBTk4sMTAvMDMvMDcsMTAvMDMvMDcp&amp;WINDOW=FIRST_POPUP&amp;HEIGHT=450&amp;WIDTH=450&amp;","START_MAXIMIZED=FALSE&amp;VAR:CALENDAR=US&amp;VAR:SYMBOL=KO&amp;VAR:INDEX=0"}</definedName>
    <definedName name="_1758__FDSAUDITLINK__" localSheetId="0" hidden="1">{"fdsup://directions/FAT Viewer?action=UPDATE&amp;creator=factset&amp;DYN_ARGS=TRUE&amp;DOC_NAME=FAT:FQL_AUDITING_CLIENT_TEMPLATE.FAT&amp;display_string=Audit&amp;VAR:KEY=GLIZOLAXKD&amp;VAR:QUERY=RkZfRElWX1lMRChBTk4sOS8yNi8wNyw5LzI2LzA3KQ==&amp;WINDOW=FIRST_POPUP&amp;HEIGHT=450&amp;WIDTH=450&amp;","START_MAXIMIZED=FALSE&amp;VAR:CALENDAR=US&amp;VAR:SYMBOL=KO&amp;VAR:INDEX=0"}</definedName>
    <definedName name="_1758__FDSAUDITLINK__" hidden="1">{"fdsup://directions/FAT Viewer?action=UPDATE&amp;creator=factset&amp;DYN_ARGS=TRUE&amp;DOC_NAME=FAT:FQL_AUDITING_CLIENT_TEMPLATE.FAT&amp;display_string=Audit&amp;VAR:KEY=GLIZOLAXKD&amp;VAR:QUERY=RkZfRElWX1lMRChBTk4sOS8yNi8wNyw5LzI2LzA3KQ==&amp;WINDOW=FIRST_POPUP&amp;HEIGHT=450&amp;WIDTH=450&amp;","START_MAXIMIZED=FALSE&amp;VAR:CALENDAR=US&amp;VAR:SYMBOL=KO&amp;VAR:INDEX=0"}</definedName>
    <definedName name="_1759__FDSAUDITLINK__" localSheetId="0" hidden="1">{"fdsup://directions/FAT Viewer?action=UPDATE&amp;creator=factset&amp;DYN_ARGS=TRUE&amp;DOC_NAME=FAT:FQL_AUDITING_CLIENT_TEMPLATE.FAT&amp;display_string=Audit&amp;VAR:KEY=OBOVOVQZCV&amp;VAR:QUERY=RkZfRElWX1lMRChBTk4sOS8xOS8wNyw5LzE5LzA3KQ==&amp;WINDOW=FIRST_POPUP&amp;HEIGHT=450&amp;WIDTH=450&amp;","START_MAXIMIZED=FALSE&amp;VAR:CALENDAR=US&amp;VAR:SYMBOL=KO&amp;VAR:INDEX=0"}</definedName>
    <definedName name="_1759__FDSAUDITLINK__" hidden="1">{"fdsup://directions/FAT Viewer?action=UPDATE&amp;creator=factset&amp;DYN_ARGS=TRUE&amp;DOC_NAME=FAT:FQL_AUDITING_CLIENT_TEMPLATE.FAT&amp;display_string=Audit&amp;VAR:KEY=OBOVOVQZCV&amp;VAR:QUERY=RkZfRElWX1lMRChBTk4sOS8xOS8wNyw5LzE5LzA3KQ==&amp;WINDOW=FIRST_POPUP&amp;HEIGHT=450&amp;WIDTH=450&amp;","START_MAXIMIZED=FALSE&amp;VAR:CALENDAR=US&amp;VAR:SYMBOL=KO&amp;VAR:INDEX=0"}</definedName>
    <definedName name="_176">#REF!</definedName>
    <definedName name="_176__FDSAUDITLINK__" localSheetId="0" hidden="1">{"fdsup://directions/FAT Viewer?action=UPDATE&amp;creator=factset&amp;DYN_ARGS=TRUE&amp;DOC_NAME=FAT:FQL_AUDITING_CLIENT_TEMPLATE.FAT&amp;display_string=Audit&amp;VAR:KEY=LOTQFWJYZE&amp;VAR:QUERY=RkZfRElWX1lMRChBTk4sMTEvMjEvMDcsMTEvMjEvMDcp&amp;WINDOW=FIRST_POPUP&amp;HEIGHT=450&amp;WIDTH=450&amp;","START_MAXIMIZED=FALSE&amp;VAR:CALENDAR=US&amp;VAR:SYMBOL=RAI&amp;VAR:INDEX=0"}</definedName>
    <definedName name="_176__FDSAUDITLINK__" hidden="1">{"fdsup://directions/FAT Viewer?action=UPDATE&amp;creator=factset&amp;DYN_ARGS=TRUE&amp;DOC_NAME=FAT:FQL_AUDITING_CLIENT_TEMPLATE.FAT&amp;display_string=Audit&amp;VAR:KEY=LOTQFWJYZE&amp;VAR:QUERY=RkZfRElWX1lMRChBTk4sMTEvMjEvMDcsMTEvMjEvMDcp&amp;WINDOW=FIRST_POPUP&amp;HEIGHT=450&amp;WIDTH=450&amp;","START_MAXIMIZED=FALSE&amp;VAR:CALENDAR=US&amp;VAR:SYMBOL=RAI&amp;VAR:INDEX=0"}</definedName>
    <definedName name="_1760__FDSAUDITLINK__" localSheetId="0" hidden="1">{"fdsup://directions/FAT Viewer?action=UPDATE&amp;creator=factset&amp;DYN_ARGS=TRUE&amp;DOC_NAME=FAT:FQL_AUDITING_CLIENT_TEMPLATE.FAT&amp;display_string=Audit&amp;VAR:KEY=WHEZUFUNCF&amp;VAR:QUERY=RkZfRElWX1lMRChBTk4sOS8xMi8wNyw5LzEyLzA3KQ==&amp;WINDOW=FIRST_POPUP&amp;HEIGHT=450&amp;WIDTH=450&amp;","START_MAXIMIZED=FALSE&amp;VAR:CALENDAR=US&amp;VAR:SYMBOL=KO&amp;VAR:INDEX=0"}</definedName>
    <definedName name="_1760__FDSAUDITLINK__" hidden="1">{"fdsup://directions/FAT Viewer?action=UPDATE&amp;creator=factset&amp;DYN_ARGS=TRUE&amp;DOC_NAME=FAT:FQL_AUDITING_CLIENT_TEMPLATE.FAT&amp;display_string=Audit&amp;VAR:KEY=WHEZUFUNCF&amp;VAR:QUERY=RkZfRElWX1lMRChBTk4sOS8xMi8wNyw5LzEyLzA3KQ==&amp;WINDOW=FIRST_POPUP&amp;HEIGHT=450&amp;WIDTH=450&amp;","START_MAXIMIZED=FALSE&amp;VAR:CALENDAR=US&amp;VAR:SYMBOL=KO&amp;VAR:INDEX=0"}</definedName>
    <definedName name="_1761__FDSAUDITLINK__" localSheetId="0" hidden="1">{"fdsup://directions/FAT Viewer?action=UPDATE&amp;creator=factset&amp;DYN_ARGS=TRUE&amp;DOC_NAME=FAT:FQL_AUDITING_CLIENT_TEMPLATE.FAT&amp;display_string=Audit&amp;VAR:KEY=ARSDQVQBUD&amp;VAR:QUERY=RkZfRElWX1lMRChBTk4sOS8wNS8wNyw5LzA1LzA3KQ==&amp;WINDOW=FIRST_POPUP&amp;HEIGHT=450&amp;WIDTH=450&amp;","START_MAXIMIZED=FALSE&amp;VAR:CALENDAR=US&amp;VAR:SYMBOL=KO&amp;VAR:INDEX=0"}</definedName>
    <definedName name="_1761__FDSAUDITLINK__" hidden="1">{"fdsup://directions/FAT Viewer?action=UPDATE&amp;creator=factset&amp;DYN_ARGS=TRUE&amp;DOC_NAME=FAT:FQL_AUDITING_CLIENT_TEMPLATE.FAT&amp;display_string=Audit&amp;VAR:KEY=ARSDQVQBUD&amp;VAR:QUERY=RkZfRElWX1lMRChBTk4sOS8wNS8wNyw5LzA1LzA3KQ==&amp;WINDOW=FIRST_POPUP&amp;HEIGHT=450&amp;WIDTH=450&amp;","START_MAXIMIZED=FALSE&amp;VAR:CALENDAR=US&amp;VAR:SYMBOL=KO&amp;VAR:INDEX=0"}</definedName>
    <definedName name="_1762__FDSAUDITLINK__" localSheetId="0" hidden="1">{"fdsup://directions/FAT Viewer?action=UPDATE&amp;creator=factset&amp;DYN_ARGS=TRUE&amp;DOC_NAME=FAT:FQL_AUDITING_CLIENT_TEMPLATE.FAT&amp;display_string=Audit&amp;VAR:KEY=SJGRGXOBAN&amp;VAR:QUERY=RkZfRElWX1lMRChBTk4sOC8yOS8wNyw4LzI5LzA3KQ==&amp;WINDOW=FIRST_POPUP&amp;HEIGHT=450&amp;WIDTH=450&amp;","START_MAXIMIZED=FALSE&amp;VAR:CALENDAR=US&amp;VAR:SYMBOL=KO&amp;VAR:INDEX=0"}</definedName>
    <definedName name="_1762__FDSAUDITLINK__" hidden="1">{"fdsup://directions/FAT Viewer?action=UPDATE&amp;creator=factset&amp;DYN_ARGS=TRUE&amp;DOC_NAME=FAT:FQL_AUDITING_CLIENT_TEMPLATE.FAT&amp;display_string=Audit&amp;VAR:KEY=SJGRGXOBAN&amp;VAR:QUERY=RkZfRElWX1lMRChBTk4sOC8yOS8wNyw4LzI5LzA3KQ==&amp;WINDOW=FIRST_POPUP&amp;HEIGHT=450&amp;WIDTH=450&amp;","START_MAXIMIZED=FALSE&amp;VAR:CALENDAR=US&amp;VAR:SYMBOL=KO&amp;VAR:INDEX=0"}</definedName>
    <definedName name="_1763__FDSAUDITLINK__" localSheetId="0" hidden="1">{"fdsup://directions/FAT Viewer?action=UPDATE&amp;creator=factset&amp;DYN_ARGS=TRUE&amp;DOC_NAME=FAT:FQL_AUDITING_CLIENT_TEMPLATE.FAT&amp;display_string=Audit&amp;VAR:KEY=SBOZALUFSL&amp;VAR:QUERY=RkZfRElWX1lMRChBTk4sOC8yMi8wNyw4LzIyLzA3KQ==&amp;WINDOW=FIRST_POPUP&amp;HEIGHT=450&amp;WIDTH=450&amp;","START_MAXIMIZED=FALSE&amp;VAR:CALENDAR=US&amp;VAR:SYMBOL=KO&amp;VAR:INDEX=0"}</definedName>
    <definedName name="_1763__FDSAUDITLINK__" hidden="1">{"fdsup://directions/FAT Viewer?action=UPDATE&amp;creator=factset&amp;DYN_ARGS=TRUE&amp;DOC_NAME=FAT:FQL_AUDITING_CLIENT_TEMPLATE.FAT&amp;display_string=Audit&amp;VAR:KEY=SBOZALUFSL&amp;VAR:QUERY=RkZfRElWX1lMRChBTk4sOC8yMi8wNyw4LzIyLzA3KQ==&amp;WINDOW=FIRST_POPUP&amp;HEIGHT=450&amp;WIDTH=450&amp;","START_MAXIMIZED=FALSE&amp;VAR:CALENDAR=US&amp;VAR:SYMBOL=KO&amp;VAR:INDEX=0"}</definedName>
    <definedName name="_1764">#REF!</definedName>
    <definedName name="_1764__FDSAUDITLINK__" localSheetId="0" hidden="1">{"fdsup://directions/FAT Viewer?action=UPDATE&amp;creator=factset&amp;DYN_ARGS=TRUE&amp;DOC_NAME=FAT:FQL_AUDITING_CLIENT_TEMPLATE.FAT&amp;display_string=Audit&amp;VAR:KEY=KZSVAPKNUX&amp;VAR:QUERY=RkZfRElWX1lMRChBTk4sOC8xNS8wNyw4LzE1LzA3KQ==&amp;WINDOW=FIRST_POPUP&amp;HEIGHT=450&amp;WIDTH=450&amp;","START_MAXIMIZED=FALSE&amp;VAR:CALENDAR=US&amp;VAR:SYMBOL=KO&amp;VAR:INDEX=0"}</definedName>
    <definedName name="_1764__FDSAUDITLINK__" hidden="1">{"fdsup://directions/FAT Viewer?action=UPDATE&amp;creator=factset&amp;DYN_ARGS=TRUE&amp;DOC_NAME=FAT:FQL_AUDITING_CLIENT_TEMPLATE.FAT&amp;display_string=Audit&amp;VAR:KEY=KZSVAPKNUX&amp;VAR:QUERY=RkZfRElWX1lMRChBTk4sOC8xNS8wNyw4LzE1LzA3KQ==&amp;WINDOW=FIRST_POPUP&amp;HEIGHT=450&amp;WIDTH=450&amp;","START_MAXIMIZED=FALSE&amp;VAR:CALENDAR=US&amp;VAR:SYMBOL=KO&amp;VAR:INDEX=0"}</definedName>
    <definedName name="_1765__FDSAUDITLINK__" localSheetId="0" hidden="1">{"fdsup://directions/FAT Viewer?action=UPDATE&amp;creator=factset&amp;DYN_ARGS=TRUE&amp;DOC_NAME=FAT:FQL_AUDITING_CLIENT_TEMPLATE.FAT&amp;display_string=Audit&amp;VAR:KEY=WJCJAXKDYN&amp;VAR:QUERY=RkZfRElWX1lMRChBTk4sOC8wOC8wNyw4LzA4LzA3KQ==&amp;WINDOW=FIRST_POPUP&amp;HEIGHT=450&amp;WIDTH=450&amp;","START_MAXIMIZED=FALSE&amp;VAR:CALENDAR=US&amp;VAR:SYMBOL=KO&amp;VAR:INDEX=0"}</definedName>
    <definedName name="_1765__FDSAUDITLINK__" hidden="1">{"fdsup://directions/FAT Viewer?action=UPDATE&amp;creator=factset&amp;DYN_ARGS=TRUE&amp;DOC_NAME=FAT:FQL_AUDITING_CLIENT_TEMPLATE.FAT&amp;display_string=Audit&amp;VAR:KEY=WJCJAXKDYN&amp;VAR:QUERY=RkZfRElWX1lMRChBTk4sOC8wOC8wNyw4LzA4LzA3KQ==&amp;WINDOW=FIRST_POPUP&amp;HEIGHT=450&amp;WIDTH=450&amp;","START_MAXIMIZED=FALSE&amp;VAR:CALENDAR=US&amp;VAR:SYMBOL=KO&amp;VAR:INDEX=0"}</definedName>
    <definedName name="_1766__FDSAUDITLINK__" localSheetId="0" hidden="1">{"fdsup://directions/FAT Viewer?action=UPDATE&amp;creator=factset&amp;DYN_ARGS=TRUE&amp;DOC_NAME=FAT:FQL_AUDITING_CLIENT_TEMPLATE.FAT&amp;display_string=Audit&amp;VAR:KEY=IJEZKBSPCN&amp;VAR:QUERY=RkZfRElWX1lMRChBTk4sOC8wMS8wNyw4LzAxLzA3KQ==&amp;WINDOW=FIRST_POPUP&amp;HEIGHT=450&amp;WIDTH=450&amp;","START_MAXIMIZED=FALSE&amp;VAR:CALENDAR=US&amp;VAR:SYMBOL=KO&amp;VAR:INDEX=0"}</definedName>
    <definedName name="_1766__FDSAUDITLINK__" hidden="1">{"fdsup://directions/FAT Viewer?action=UPDATE&amp;creator=factset&amp;DYN_ARGS=TRUE&amp;DOC_NAME=FAT:FQL_AUDITING_CLIENT_TEMPLATE.FAT&amp;display_string=Audit&amp;VAR:KEY=IJEZKBSPCN&amp;VAR:QUERY=RkZfRElWX1lMRChBTk4sOC8wMS8wNyw4LzAxLzA3KQ==&amp;WINDOW=FIRST_POPUP&amp;HEIGHT=450&amp;WIDTH=450&amp;","START_MAXIMIZED=FALSE&amp;VAR:CALENDAR=US&amp;VAR:SYMBOL=KO&amp;VAR:INDEX=0"}</definedName>
    <definedName name="_1767__FDSAUDITLINK__" localSheetId="0" hidden="1">{"fdsup://directions/FAT Viewer?action=UPDATE&amp;creator=factset&amp;DYN_ARGS=TRUE&amp;DOC_NAME=FAT:FQL_AUDITING_CLIENT_TEMPLATE.FAT&amp;display_string=Audit&amp;VAR:KEY=CHETCXSFYH&amp;VAR:QUERY=RkZfRElWX1lMRChBTk4sNy8yNS8wNyw3LzI1LzA3KQ==&amp;WINDOW=FIRST_POPUP&amp;HEIGHT=450&amp;WIDTH=450&amp;","START_MAXIMIZED=FALSE&amp;VAR:CALENDAR=US&amp;VAR:SYMBOL=KO&amp;VAR:INDEX=0"}</definedName>
    <definedName name="_1767__FDSAUDITLINK__" hidden="1">{"fdsup://directions/FAT Viewer?action=UPDATE&amp;creator=factset&amp;DYN_ARGS=TRUE&amp;DOC_NAME=FAT:FQL_AUDITING_CLIENT_TEMPLATE.FAT&amp;display_string=Audit&amp;VAR:KEY=CHETCXSFYH&amp;VAR:QUERY=RkZfRElWX1lMRChBTk4sNy8yNS8wNyw3LzI1LzA3KQ==&amp;WINDOW=FIRST_POPUP&amp;HEIGHT=450&amp;WIDTH=450&amp;","START_MAXIMIZED=FALSE&amp;VAR:CALENDAR=US&amp;VAR:SYMBOL=KO&amp;VAR:INDEX=0"}</definedName>
    <definedName name="_1768">#REF!</definedName>
    <definedName name="_1768__FDSAUDITLINK__" localSheetId="0" hidden="1">{"fdsup://directions/FAT Viewer?action=UPDATE&amp;creator=factset&amp;DYN_ARGS=TRUE&amp;DOC_NAME=FAT:FQL_AUDITING_CLIENT_TEMPLATE.FAT&amp;display_string=Audit&amp;VAR:KEY=QBSHSVWZCH&amp;VAR:QUERY=RkZfRElWX1lMRChBTk4sNy8xOC8wNyw3LzE4LzA3KQ==&amp;WINDOW=FIRST_POPUP&amp;HEIGHT=450&amp;WIDTH=450&amp;","START_MAXIMIZED=FALSE&amp;VAR:CALENDAR=US&amp;VAR:SYMBOL=KO&amp;VAR:INDEX=0"}</definedName>
    <definedName name="_1768__FDSAUDITLINK__" hidden="1">{"fdsup://directions/FAT Viewer?action=UPDATE&amp;creator=factset&amp;DYN_ARGS=TRUE&amp;DOC_NAME=FAT:FQL_AUDITING_CLIENT_TEMPLATE.FAT&amp;display_string=Audit&amp;VAR:KEY=QBSHSVWZCH&amp;VAR:QUERY=RkZfRElWX1lMRChBTk4sNy8xOC8wNyw3LzE4LzA3KQ==&amp;WINDOW=FIRST_POPUP&amp;HEIGHT=450&amp;WIDTH=450&amp;","START_MAXIMIZED=FALSE&amp;VAR:CALENDAR=US&amp;VAR:SYMBOL=KO&amp;VAR:INDEX=0"}</definedName>
    <definedName name="_1769__FDSAUDITLINK__" localSheetId="0" hidden="1">{"fdsup://directions/FAT Viewer?action=UPDATE&amp;creator=factset&amp;DYN_ARGS=TRUE&amp;DOC_NAME=FAT:FQL_AUDITING_CLIENT_TEMPLATE.FAT&amp;display_string=Audit&amp;VAR:KEY=CVSRWBWBAD&amp;VAR:QUERY=RkZfRElWX1lMRChBTk4sNy8xMS8wNyw3LzExLzA3KQ==&amp;WINDOW=FIRST_POPUP&amp;HEIGHT=450&amp;WIDTH=450&amp;","START_MAXIMIZED=FALSE&amp;VAR:CALENDAR=US&amp;VAR:SYMBOL=KO&amp;VAR:INDEX=0"}</definedName>
    <definedName name="_1769__FDSAUDITLINK__" hidden="1">{"fdsup://directions/FAT Viewer?action=UPDATE&amp;creator=factset&amp;DYN_ARGS=TRUE&amp;DOC_NAME=FAT:FQL_AUDITING_CLIENT_TEMPLATE.FAT&amp;display_string=Audit&amp;VAR:KEY=CVSRWBWBAD&amp;VAR:QUERY=RkZfRElWX1lMRChBTk4sNy8xMS8wNyw3LzExLzA3KQ==&amp;WINDOW=FIRST_POPUP&amp;HEIGHT=450&amp;WIDTH=450&amp;","START_MAXIMIZED=FALSE&amp;VAR:CALENDAR=US&amp;VAR:SYMBOL=KO&amp;VAR:INDEX=0"}</definedName>
    <definedName name="_177">#REF!</definedName>
    <definedName name="_177__FDSAUDITLINK__" localSheetId="0" hidden="1">{"fdsup://directions/FAT Viewer?action=UPDATE&amp;creator=factset&amp;DYN_ARGS=TRUE&amp;DOC_NAME=FAT:FQL_AUDITING_CLIENT_TEMPLATE.FAT&amp;display_string=Audit&amp;VAR:KEY=DKVIRERCZE&amp;VAR:QUERY=RkZfRElWX1lMRChBTk4sMTEvMTUvMDcsMTEvMTUvMDcp&amp;WINDOW=FIRST_POPUP&amp;HEIGHT=450&amp;WIDTH=450&amp;","START_MAXIMIZED=FALSE&amp;VAR:CALENDAR=US&amp;VAR:SYMBOL=RAI&amp;VAR:INDEX=0"}</definedName>
    <definedName name="_177__FDSAUDITLINK__" hidden="1">{"fdsup://directions/FAT Viewer?action=UPDATE&amp;creator=factset&amp;DYN_ARGS=TRUE&amp;DOC_NAME=FAT:FQL_AUDITING_CLIENT_TEMPLATE.FAT&amp;display_string=Audit&amp;VAR:KEY=DKVIRERCZE&amp;VAR:QUERY=RkZfRElWX1lMRChBTk4sMTEvMTUvMDcsMTEvMTUvMDcp&amp;WINDOW=FIRST_POPUP&amp;HEIGHT=450&amp;WIDTH=450&amp;","START_MAXIMIZED=FALSE&amp;VAR:CALENDAR=US&amp;VAR:SYMBOL=RAI&amp;VAR:INDEX=0"}</definedName>
    <definedName name="_1770__FDSAUDITLINK__" localSheetId="0" hidden="1">{"fdsup://directions/FAT Viewer?action=UPDATE&amp;creator=factset&amp;DYN_ARGS=TRUE&amp;DOC_NAME=FAT:FQL_AUDITING_CLIENT_TEMPLATE.FAT&amp;display_string=Audit&amp;VAR:KEY=CJCVOLWRYL&amp;VAR:QUERY=RkZfRElWX1lMRChBTk4sNy8wMy8wNyw3LzAzLzA3KQ==&amp;WINDOW=FIRST_POPUP&amp;HEIGHT=450&amp;WIDTH=450&amp;","START_MAXIMIZED=FALSE&amp;VAR:CALENDAR=US&amp;VAR:SYMBOL=KO&amp;VAR:INDEX=0"}</definedName>
    <definedName name="_1770__FDSAUDITLINK__" hidden="1">{"fdsup://directions/FAT Viewer?action=UPDATE&amp;creator=factset&amp;DYN_ARGS=TRUE&amp;DOC_NAME=FAT:FQL_AUDITING_CLIENT_TEMPLATE.FAT&amp;display_string=Audit&amp;VAR:KEY=CJCVOLWRYL&amp;VAR:QUERY=RkZfRElWX1lMRChBTk4sNy8wMy8wNyw3LzAzLzA3KQ==&amp;WINDOW=FIRST_POPUP&amp;HEIGHT=450&amp;WIDTH=450&amp;","START_MAXIMIZED=FALSE&amp;VAR:CALENDAR=US&amp;VAR:SYMBOL=KO&amp;VAR:INDEX=0"}</definedName>
    <definedName name="_1771__FDSAUDITLINK__" localSheetId="0" hidden="1">{"fdsup://directions/FAT Viewer?action=UPDATE&amp;creator=factset&amp;DYN_ARGS=TRUE&amp;DOC_NAME=FAT:FQL_AUDITING_CLIENT_TEMPLATE.FAT&amp;display_string=Audit&amp;VAR:KEY=CLWVEXYJAV&amp;VAR:QUERY=RkZfRElWX1lMRChBTk4sNi8yNy8wNyw2LzI3LzA3KQ==&amp;WINDOW=FIRST_POPUP&amp;HEIGHT=450&amp;WIDTH=450&amp;","START_MAXIMIZED=FALSE&amp;VAR:CALENDAR=US&amp;VAR:SYMBOL=KO&amp;VAR:INDEX=0"}</definedName>
    <definedName name="_1771__FDSAUDITLINK__" hidden="1">{"fdsup://directions/FAT Viewer?action=UPDATE&amp;creator=factset&amp;DYN_ARGS=TRUE&amp;DOC_NAME=FAT:FQL_AUDITING_CLIENT_TEMPLATE.FAT&amp;display_string=Audit&amp;VAR:KEY=CLWVEXYJAV&amp;VAR:QUERY=RkZfRElWX1lMRChBTk4sNi8yNy8wNyw2LzI3LzA3KQ==&amp;WINDOW=FIRST_POPUP&amp;HEIGHT=450&amp;WIDTH=450&amp;","START_MAXIMIZED=FALSE&amp;VAR:CALENDAR=US&amp;VAR:SYMBOL=KO&amp;VAR:INDEX=0"}</definedName>
    <definedName name="_1772__FDSAUDITLINK__" localSheetId="0" hidden="1">{"fdsup://directions/FAT Viewer?action=UPDATE&amp;creator=factset&amp;DYN_ARGS=TRUE&amp;DOC_NAME=FAT:FQL_AUDITING_CLIENT_TEMPLATE.FAT&amp;display_string=Audit&amp;VAR:KEY=WLCZYRQNOD&amp;VAR:QUERY=RkZfRElWX1lMRChBTk4sNi8yMC8wNyw2LzIwLzA3KQ==&amp;WINDOW=FIRST_POPUP&amp;HEIGHT=450&amp;WIDTH=450&amp;","START_MAXIMIZED=FALSE&amp;VAR:CALENDAR=US&amp;VAR:SYMBOL=KO&amp;VAR:INDEX=0"}</definedName>
    <definedName name="_1772__FDSAUDITLINK__" hidden="1">{"fdsup://directions/FAT Viewer?action=UPDATE&amp;creator=factset&amp;DYN_ARGS=TRUE&amp;DOC_NAME=FAT:FQL_AUDITING_CLIENT_TEMPLATE.FAT&amp;display_string=Audit&amp;VAR:KEY=WLCZYRQNOD&amp;VAR:QUERY=RkZfRElWX1lMRChBTk4sNi8yMC8wNyw2LzIwLzA3KQ==&amp;WINDOW=FIRST_POPUP&amp;HEIGHT=450&amp;WIDTH=450&amp;","START_MAXIMIZED=FALSE&amp;VAR:CALENDAR=US&amp;VAR:SYMBOL=KO&amp;VAR:INDEX=0"}</definedName>
    <definedName name="_1773">#REF!</definedName>
    <definedName name="_1773__FDSAUDITLINK__" localSheetId="0" hidden="1">{"fdsup://directions/FAT Viewer?action=UPDATE&amp;creator=factset&amp;DYN_ARGS=TRUE&amp;DOC_NAME=FAT:FQL_AUDITING_CLIENT_TEMPLATE.FAT&amp;display_string=Audit&amp;VAR:KEY=SLYPQBKXKX&amp;VAR:QUERY=RkZfRElWX1lMRChBTk4sNi8xMy8wNyw2LzEzLzA3KQ==&amp;WINDOW=FIRST_POPUP&amp;HEIGHT=450&amp;WIDTH=450&amp;","START_MAXIMIZED=FALSE&amp;VAR:CALENDAR=US&amp;VAR:SYMBOL=KO&amp;VAR:INDEX=0"}</definedName>
    <definedName name="_1773__FDSAUDITLINK__" hidden="1">{"fdsup://directions/FAT Viewer?action=UPDATE&amp;creator=factset&amp;DYN_ARGS=TRUE&amp;DOC_NAME=FAT:FQL_AUDITING_CLIENT_TEMPLATE.FAT&amp;display_string=Audit&amp;VAR:KEY=SLYPQBKXKX&amp;VAR:QUERY=RkZfRElWX1lMRChBTk4sNi8xMy8wNyw2LzEzLzA3KQ==&amp;WINDOW=FIRST_POPUP&amp;HEIGHT=450&amp;WIDTH=450&amp;","START_MAXIMIZED=FALSE&amp;VAR:CALENDAR=US&amp;VAR:SYMBOL=KO&amp;VAR:INDEX=0"}</definedName>
    <definedName name="_1774__FDSAUDITLINK__" localSheetId="0" hidden="1">{"fdsup://directions/FAT Viewer?action=UPDATE&amp;creator=factset&amp;DYN_ARGS=TRUE&amp;DOC_NAME=FAT:FQL_AUDITING_CLIENT_TEMPLATE.FAT&amp;display_string=Audit&amp;VAR:KEY=ORWPCTSTOP&amp;VAR:QUERY=RkZfRElWX1lMRChBTk4sNi8wNi8wNyw2LzA2LzA3KQ==&amp;WINDOW=FIRST_POPUP&amp;HEIGHT=450&amp;WIDTH=450&amp;","START_MAXIMIZED=FALSE&amp;VAR:CALENDAR=US&amp;VAR:SYMBOL=KO&amp;VAR:INDEX=0"}</definedName>
    <definedName name="_1774__FDSAUDITLINK__" hidden="1">{"fdsup://directions/FAT Viewer?action=UPDATE&amp;creator=factset&amp;DYN_ARGS=TRUE&amp;DOC_NAME=FAT:FQL_AUDITING_CLIENT_TEMPLATE.FAT&amp;display_string=Audit&amp;VAR:KEY=ORWPCTSTOP&amp;VAR:QUERY=RkZfRElWX1lMRChBTk4sNi8wNi8wNyw2LzA2LzA3KQ==&amp;WINDOW=FIRST_POPUP&amp;HEIGHT=450&amp;WIDTH=450&amp;","START_MAXIMIZED=FALSE&amp;VAR:CALENDAR=US&amp;VAR:SYMBOL=KO&amp;VAR:INDEX=0"}</definedName>
    <definedName name="_1775__FDSAUDITLINK__" localSheetId="0" hidden="1">{"fdsup://directions/FAT Viewer?action=UPDATE&amp;creator=factset&amp;DYN_ARGS=TRUE&amp;DOC_NAME=FAT:FQL_AUDITING_CLIENT_TEMPLATE.FAT&amp;display_string=Audit&amp;VAR:KEY=KLUPWDEFKV&amp;VAR:QUERY=RkZfRElWX1lMRChBTk4sNS8zMC8wNyw1LzMwLzA3KQ==&amp;WINDOW=FIRST_POPUP&amp;HEIGHT=450&amp;WIDTH=450&amp;","START_MAXIMIZED=FALSE&amp;VAR:CALENDAR=US&amp;VAR:SYMBOL=KO&amp;VAR:INDEX=0"}</definedName>
    <definedName name="_1775__FDSAUDITLINK__" hidden="1">{"fdsup://directions/FAT Viewer?action=UPDATE&amp;creator=factset&amp;DYN_ARGS=TRUE&amp;DOC_NAME=FAT:FQL_AUDITING_CLIENT_TEMPLATE.FAT&amp;display_string=Audit&amp;VAR:KEY=KLUPWDEFKV&amp;VAR:QUERY=RkZfRElWX1lMRChBTk4sNS8zMC8wNyw1LzMwLzA3KQ==&amp;WINDOW=FIRST_POPUP&amp;HEIGHT=450&amp;WIDTH=450&amp;","START_MAXIMIZED=FALSE&amp;VAR:CALENDAR=US&amp;VAR:SYMBOL=KO&amp;VAR:INDEX=0"}</definedName>
    <definedName name="_1776__FDSAUDITLINK__" localSheetId="0" hidden="1">{"fdsup://directions/FAT Viewer?action=UPDATE&amp;creator=factset&amp;DYN_ARGS=TRUE&amp;DOC_NAME=FAT:FQL_AUDITING_CLIENT_TEMPLATE.FAT&amp;display_string=Audit&amp;VAR:KEY=YHQRABQNOL&amp;VAR:QUERY=RkZfRElWX1lMRChBTk4sNS8yMy8wNyw1LzIzLzA3KQ==&amp;WINDOW=FIRST_POPUP&amp;HEIGHT=450&amp;WIDTH=450&amp;","START_MAXIMIZED=FALSE&amp;VAR:CALENDAR=US&amp;VAR:SYMBOL=KO&amp;VAR:INDEX=0"}</definedName>
    <definedName name="_1776__FDSAUDITLINK__" hidden="1">{"fdsup://directions/FAT Viewer?action=UPDATE&amp;creator=factset&amp;DYN_ARGS=TRUE&amp;DOC_NAME=FAT:FQL_AUDITING_CLIENT_TEMPLATE.FAT&amp;display_string=Audit&amp;VAR:KEY=YHQRABQNOL&amp;VAR:QUERY=RkZfRElWX1lMRChBTk4sNS8yMy8wNyw1LzIzLzA3KQ==&amp;WINDOW=FIRST_POPUP&amp;HEIGHT=450&amp;WIDTH=450&amp;","START_MAXIMIZED=FALSE&amp;VAR:CALENDAR=US&amp;VAR:SYMBOL=KO&amp;VAR:INDEX=0"}</definedName>
    <definedName name="_1777__FDSAUDITLINK__" localSheetId="0" hidden="1">{"fdsup://directions/FAT Viewer?action=UPDATE&amp;creator=factset&amp;DYN_ARGS=TRUE&amp;DOC_NAME=FAT:FQL_AUDITING_CLIENT_TEMPLATE.FAT&amp;display_string=Audit&amp;VAR:KEY=ANONAHYFQJ&amp;VAR:QUERY=RkZfRElWX1lMRChBTk4sNS8xNi8wNyw1LzE2LzA3KQ==&amp;WINDOW=FIRST_POPUP&amp;HEIGHT=450&amp;WIDTH=450&amp;","START_MAXIMIZED=FALSE&amp;VAR:CALENDAR=US&amp;VAR:SYMBOL=KO&amp;VAR:INDEX=0"}</definedName>
    <definedName name="_1777__FDSAUDITLINK__" hidden="1">{"fdsup://directions/FAT Viewer?action=UPDATE&amp;creator=factset&amp;DYN_ARGS=TRUE&amp;DOC_NAME=FAT:FQL_AUDITING_CLIENT_TEMPLATE.FAT&amp;display_string=Audit&amp;VAR:KEY=ANONAHYFQJ&amp;VAR:QUERY=RkZfRElWX1lMRChBTk4sNS8xNi8wNyw1LzE2LzA3KQ==&amp;WINDOW=FIRST_POPUP&amp;HEIGHT=450&amp;WIDTH=450&amp;","START_MAXIMIZED=FALSE&amp;VAR:CALENDAR=US&amp;VAR:SYMBOL=KO&amp;VAR:INDEX=0"}</definedName>
    <definedName name="_1778">#REF!</definedName>
    <definedName name="_1778__FDSAUDITLINK__" localSheetId="0" hidden="1">{"fdsup://directions/FAT Viewer?action=UPDATE&amp;creator=factset&amp;DYN_ARGS=TRUE&amp;DOC_NAME=FAT:FQL_AUDITING_CLIENT_TEMPLATE.FAT&amp;display_string=Audit&amp;VAR:KEY=CHGNKHCJYL&amp;VAR:QUERY=RkZfRElWX1lMRChBTk4sNS8wOS8wNyw1LzA5LzA3KQ==&amp;WINDOW=FIRST_POPUP&amp;HEIGHT=450&amp;WIDTH=450&amp;","START_MAXIMIZED=FALSE&amp;VAR:CALENDAR=US&amp;VAR:SYMBOL=KO&amp;VAR:INDEX=0"}</definedName>
    <definedName name="_1778__FDSAUDITLINK__" hidden="1">{"fdsup://directions/FAT Viewer?action=UPDATE&amp;creator=factset&amp;DYN_ARGS=TRUE&amp;DOC_NAME=FAT:FQL_AUDITING_CLIENT_TEMPLATE.FAT&amp;display_string=Audit&amp;VAR:KEY=CHGNKHCJYL&amp;VAR:QUERY=RkZfRElWX1lMRChBTk4sNS8wOS8wNyw1LzA5LzA3KQ==&amp;WINDOW=FIRST_POPUP&amp;HEIGHT=450&amp;WIDTH=450&amp;","START_MAXIMIZED=FALSE&amp;VAR:CALENDAR=US&amp;VAR:SYMBOL=KO&amp;VAR:INDEX=0"}</definedName>
    <definedName name="_1779__FDSAUDITLINK__" localSheetId="0" hidden="1">{"fdsup://directions/FAT Viewer?action=UPDATE&amp;creator=factset&amp;DYN_ARGS=TRUE&amp;DOC_NAME=FAT:FQL_AUDITING_CLIENT_TEMPLATE.FAT&amp;display_string=Audit&amp;VAR:KEY=KVULURWVUF&amp;VAR:QUERY=RkZfRElWX1lMRChBTk4sNS8wMi8wNyw1LzAyLzA3KQ==&amp;WINDOW=FIRST_POPUP&amp;HEIGHT=450&amp;WIDTH=450&amp;","START_MAXIMIZED=FALSE&amp;VAR:CALENDAR=US&amp;VAR:SYMBOL=KO&amp;VAR:INDEX=0"}</definedName>
    <definedName name="_1779__FDSAUDITLINK__" hidden="1">{"fdsup://directions/FAT Viewer?action=UPDATE&amp;creator=factset&amp;DYN_ARGS=TRUE&amp;DOC_NAME=FAT:FQL_AUDITING_CLIENT_TEMPLATE.FAT&amp;display_string=Audit&amp;VAR:KEY=KVULURWVUF&amp;VAR:QUERY=RkZfRElWX1lMRChBTk4sNS8wMi8wNyw1LzAyLzA3KQ==&amp;WINDOW=FIRST_POPUP&amp;HEIGHT=450&amp;WIDTH=450&amp;","START_MAXIMIZED=FALSE&amp;VAR:CALENDAR=US&amp;VAR:SYMBOL=KO&amp;VAR:INDEX=0"}</definedName>
    <definedName name="_178__FDSAUDITLINK__" localSheetId="0" hidden="1">{"fdsup://directions/FAT Viewer?action=UPDATE&amp;creator=factset&amp;DYN_ARGS=TRUE&amp;DOC_NAME=FAT:FQL_AUDITING_CLIENT_TEMPLATE.FAT&amp;display_string=Audit&amp;VAR:KEY=ZUJCLUBKVU&amp;VAR:QUERY=RkZfRElWX1lMRChBTk4sMTEvMDgvMDcsMTEvMDgvMDcp&amp;WINDOW=FIRST_POPUP&amp;HEIGHT=450&amp;WIDTH=450&amp;","START_MAXIMIZED=FALSE&amp;VAR:CALENDAR=US&amp;VAR:SYMBOL=RAI&amp;VAR:INDEX=0"}</definedName>
    <definedName name="_178__FDSAUDITLINK__" hidden="1">{"fdsup://directions/FAT Viewer?action=UPDATE&amp;creator=factset&amp;DYN_ARGS=TRUE&amp;DOC_NAME=FAT:FQL_AUDITING_CLIENT_TEMPLATE.FAT&amp;display_string=Audit&amp;VAR:KEY=ZUJCLUBKVU&amp;VAR:QUERY=RkZfRElWX1lMRChBTk4sMTEvMDgvMDcsMTEvMDgvMDcp&amp;WINDOW=FIRST_POPUP&amp;HEIGHT=450&amp;WIDTH=450&amp;","START_MAXIMIZED=FALSE&amp;VAR:CALENDAR=US&amp;VAR:SYMBOL=RAI&amp;VAR:INDEX=0"}</definedName>
    <definedName name="_1780__FDSAUDITLINK__" localSheetId="0" hidden="1">{"fdsup://directions/FAT Viewer?action=UPDATE&amp;creator=factset&amp;DYN_ARGS=TRUE&amp;DOC_NAME=FAT:FQL_AUDITING_CLIENT_TEMPLATE.FAT&amp;display_string=Audit&amp;VAR:KEY=EHKRUVERSX&amp;VAR:QUERY=RkZfRElWX1lMRChBTk4sNC8yNS8wNyw0LzI1LzA3KQ==&amp;WINDOW=FIRST_POPUP&amp;HEIGHT=450&amp;WIDTH=450&amp;","START_MAXIMIZED=FALSE&amp;VAR:CALENDAR=US&amp;VAR:SYMBOL=KO&amp;VAR:INDEX=0"}</definedName>
    <definedName name="_1780__FDSAUDITLINK__" hidden="1">{"fdsup://directions/FAT Viewer?action=UPDATE&amp;creator=factset&amp;DYN_ARGS=TRUE&amp;DOC_NAME=FAT:FQL_AUDITING_CLIENT_TEMPLATE.FAT&amp;display_string=Audit&amp;VAR:KEY=EHKRUVERSX&amp;VAR:QUERY=RkZfRElWX1lMRChBTk4sNC8yNS8wNyw0LzI1LzA3KQ==&amp;WINDOW=FIRST_POPUP&amp;HEIGHT=450&amp;WIDTH=450&amp;","START_MAXIMIZED=FALSE&amp;VAR:CALENDAR=US&amp;VAR:SYMBOL=KO&amp;VAR:INDEX=0"}</definedName>
    <definedName name="_1781__FDSAUDITLINK__" localSheetId="0" hidden="1">{"fdsup://directions/FAT Viewer?action=UPDATE&amp;creator=factset&amp;DYN_ARGS=TRUE&amp;DOC_NAME=FAT:FQL_AUDITING_CLIENT_TEMPLATE.FAT&amp;display_string=Audit&amp;VAR:KEY=YNWHOFSZCF&amp;VAR:QUERY=RkZfRElWX1lMRChBTk4sNC8xOC8wNyw0LzE4LzA3KQ==&amp;WINDOW=FIRST_POPUP&amp;HEIGHT=450&amp;WIDTH=450&amp;","START_MAXIMIZED=FALSE&amp;VAR:CALENDAR=US&amp;VAR:SYMBOL=KO&amp;VAR:INDEX=0"}</definedName>
    <definedName name="_1781__FDSAUDITLINK__" hidden="1">{"fdsup://directions/FAT Viewer?action=UPDATE&amp;creator=factset&amp;DYN_ARGS=TRUE&amp;DOC_NAME=FAT:FQL_AUDITING_CLIENT_TEMPLATE.FAT&amp;display_string=Audit&amp;VAR:KEY=YNWHOFSZCF&amp;VAR:QUERY=RkZfRElWX1lMRChBTk4sNC8xOC8wNyw0LzE4LzA3KQ==&amp;WINDOW=FIRST_POPUP&amp;HEIGHT=450&amp;WIDTH=450&amp;","START_MAXIMIZED=FALSE&amp;VAR:CALENDAR=US&amp;VAR:SYMBOL=KO&amp;VAR:INDEX=0"}</definedName>
    <definedName name="_1782__FDSAUDITLINK__" localSheetId="0" hidden="1">{"fdsup://directions/FAT Viewer?action=UPDATE&amp;creator=factset&amp;DYN_ARGS=TRUE&amp;DOC_NAME=FAT:FQL_AUDITING_CLIENT_TEMPLATE.FAT&amp;display_string=Audit&amp;VAR:KEY=GJMNEPUZEV&amp;VAR:QUERY=RkZfRElWX1lMRChBTk4sNC8xMS8wNyw0LzExLzA3KQ==&amp;WINDOW=FIRST_POPUP&amp;HEIGHT=450&amp;WIDTH=450&amp;","START_MAXIMIZED=FALSE&amp;VAR:CALENDAR=US&amp;VAR:SYMBOL=KO&amp;VAR:INDEX=0"}</definedName>
    <definedName name="_1782__FDSAUDITLINK__" hidden="1">{"fdsup://directions/FAT Viewer?action=UPDATE&amp;creator=factset&amp;DYN_ARGS=TRUE&amp;DOC_NAME=FAT:FQL_AUDITING_CLIENT_TEMPLATE.FAT&amp;display_string=Audit&amp;VAR:KEY=GJMNEPUZEV&amp;VAR:QUERY=RkZfRElWX1lMRChBTk4sNC8xMS8wNyw0LzExLzA3KQ==&amp;WINDOW=FIRST_POPUP&amp;HEIGHT=450&amp;WIDTH=450&amp;","START_MAXIMIZED=FALSE&amp;VAR:CALENDAR=US&amp;VAR:SYMBOL=KO&amp;VAR:INDEX=0"}</definedName>
    <definedName name="_1783__FDSAUDITLINK__" localSheetId="0" hidden="1">{"fdsup://directions/FAT Viewer?action=UPDATE&amp;creator=factset&amp;DYN_ARGS=TRUE&amp;DOC_NAME=FAT:FQL_AUDITING_CLIENT_TEMPLATE.FAT&amp;display_string=Audit&amp;VAR:KEY=IPWNGLWPMX&amp;VAR:QUERY=RkZfRElWX1lMRChBTk4sNC8wNC8wNyw0LzA0LzA3KQ==&amp;WINDOW=FIRST_POPUP&amp;HEIGHT=450&amp;WIDTH=450&amp;","START_MAXIMIZED=FALSE&amp;VAR:CALENDAR=US&amp;VAR:SYMBOL=KO&amp;VAR:INDEX=0"}</definedName>
    <definedName name="_1783__FDSAUDITLINK__" hidden="1">{"fdsup://directions/FAT Viewer?action=UPDATE&amp;creator=factset&amp;DYN_ARGS=TRUE&amp;DOC_NAME=FAT:FQL_AUDITING_CLIENT_TEMPLATE.FAT&amp;display_string=Audit&amp;VAR:KEY=IPWNGLWPMX&amp;VAR:QUERY=RkZfRElWX1lMRChBTk4sNC8wNC8wNyw0LzA0LzA3KQ==&amp;WINDOW=FIRST_POPUP&amp;HEIGHT=450&amp;WIDTH=450&amp;","START_MAXIMIZED=FALSE&amp;VAR:CALENDAR=US&amp;VAR:SYMBOL=KO&amp;VAR:INDEX=0"}</definedName>
    <definedName name="_1784__FDSAUDITLINK__" localSheetId="0" hidden="1">{"fdsup://directions/FAT Viewer?action=UPDATE&amp;creator=factset&amp;DYN_ARGS=TRUE&amp;DOC_NAME=FAT:FQL_AUDITING_CLIENT_TEMPLATE.FAT&amp;display_string=Audit&amp;VAR:KEY=WFQZQDKHUL&amp;VAR:QUERY=RkZfRElWX1lMRChBTk4sMy8yOC8wNywzLzI4LzA3KQ==&amp;WINDOW=FIRST_POPUP&amp;HEIGHT=450&amp;WIDTH=450&amp;","START_MAXIMIZED=FALSE&amp;VAR:CALENDAR=US&amp;VAR:SYMBOL=KO&amp;VAR:INDEX=0"}</definedName>
    <definedName name="_1784__FDSAUDITLINK__" hidden="1">{"fdsup://directions/FAT Viewer?action=UPDATE&amp;creator=factset&amp;DYN_ARGS=TRUE&amp;DOC_NAME=FAT:FQL_AUDITING_CLIENT_TEMPLATE.FAT&amp;display_string=Audit&amp;VAR:KEY=WFQZQDKHUL&amp;VAR:QUERY=RkZfRElWX1lMRChBTk4sMy8yOC8wNywzLzI4LzA3KQ==&amp;WINDOW=FIRST_POPUP&amp;HEIGHT=450&amp;WIDTH=450&amp;","START_MAXIMIZED=FALSE&amp;VAR:CALENDAR=US&amp;VAR:SYMBOL=KO&amp;VAR:INDEX=0"}</definedName>
    <definedName name="_1785__FDSAUDITLINK__" localSheetId="0" hidden="1">{"fdsup://directions/FAT Viewer?action=UPDATE&amp;creator=factset&amp;DYN_ARGS=TRUE&amp;DOC_NAME=FAT:FQL_AUDITING_CLIENT_TEMPLATE.FAT&amp;display_string=Audit&amp;VAR:KEY=CZUBGTMRYF&amp;VAR:QUERY=RkZfRElWX1lMRChBTk4sMy8yMS8wNywzLzIxLzA3KQ==&amp;WINDOW=FIRST_POPUP&amp;HEIGHT=450&amp;WIDTH=450&amp;","START_MAXIMIZED=FALSE&amp;VAR:CALENDAR=US&amp;VAR:SYMBOL=KO&amp;VAR:INDEX=0"}</definedName>
    <definedName name="_1785__FDSAUDITLINK__" hidden="1">{"fdsup://directions/FAT Viewer?action=UPDATE&amp;creator=factset&amp;DYN_ARGS=TRUE&amp;DOC_NAME=FAT:FQL_AUDITING_CLIENT_TEMPLATE.FAT&amp;display_string=Audit&amp;VAR:KEY=CZUBGTMRYF&amp;VAR:QUERY=RkZfRElWX1lMRChBTk4sMy8yMS8wNywzLzIxLzA3KQ==&amp;WINDOW=FIRST_POPUP&amp;HEIGHT=450&amp;WIDTH=450&amp;","START_MAXIMIZED=FALSE&amp;VAR:CALENDAR=US&amp;VAR:SYMBOL=KO&amp;VAR:INDEX=0"}</definedName>
    <definedName name="_1786">#REF!</definedName>
    <definedName name="_1786__FDSAUDITLINK__" localSheetId="0" hidden="1">{"fdsup://directions/FAT Viewer?action=UPDATE&amp;creator=factset&amp;DYN_ARGS=TRUE&amp;DOC_NAME=FAT:FQL_AUDITING_CLIENT_TEMPLATE.FAT&amp;display_string=Audit&amp;VAR:KEY=KDEVCRYHGZ&amp;VAR:QUERY=RkZfRElWX1lMRChBTk4sMy8xNC8wNywzLzE0LzA3KQ==&amp;WINDOW=FIRST_POPUP&amp;HEIGHT=450&amp;WIDTH=450&amp;","START_MAXIMIZED=FALSE&amp;VAR:CALENDAR=US&amp;VAR:SYMBOL=KO&amp;VAR:INDEX=0"}</definedName>
    <definedName name="_1786__FDSAUDITLINK__" hidden="1">{"fdsup://directions/FAT Viewer?action=UPDATE&amp;creator=factset&amp;DYN_ARGS=TRUE&amp;DOC_NAME=FAT:FQL_AUDITING_CLIENT_TEMPLATE.FAT&amp;display_string=Audit&amp;VAR:KEY=KDEVCRYHGZ&amp;VAR:QUERY=RkZfRElWX1lMRChBTk4sMy8xNC8wNywzLzE0LzA3KQ==&amp;WINDOW=FIRST_POPUP&amp;HEIGHT=450&amp;WIDTH=450&amp;","START_MAXIMIZED=FALSE&amp;VAR:CALENDAR=US&amp;VAR:SYMBOL=KO&amp;VAR:INDEX=0"}</definedName>
    <definedName name="_1787__FDSAUDITLINK__" localSheetId="0" hidden="1">{"fdsup://directions/FAT Viewer?action=UPDATE&amp;creator=factset&amp;DYN_ARGS=TRUE&amp;DOC_NAME=FAT:FQL_AUDITING_CLIENT_TEMPLATE.FAT&amp;display_string=Audit&amp;VAR:KEY=QHSNETQRIV&amp;VAR:QUERY=RkZfRElWX1lMRChBTk4sMy8wNy8wNywzLzA3LzA3KQ==&amp;WINDOW=FIRST_POPUP&amp;HEIGHT=450&amp;WIDTH=450&amp;","START_MAXIMIZED=FALSE&amp;VAR:CALENDAR=US&amp;VAR:SYMBOL=KO&amp;VAR:INDEX=0"}</definedName>
    <definedName name="_1787__FDSAUDITLINK__" hidden="1">{"fdsup://directions/FAT Viewer?action=UPDATE&amp;creator=factset&amp;DYN_ARGS=TRUE&amp;DOC_NAME=FAT:FQL_AUDITING_CLIENT_TEMPLATE.FAT&amp;display_string=Audit&amp;VAR:KEY=QHSNETQRIV&amp;VAR:QUERY=RkZfRElWX1lMRChBTk4sMy8wNy8wNywzLzA3LzA3KQ==&amp;WINDOW=FIRST_POPUP&amp;HEIGHT=450&amp;WIDTH=450&amp;","START_MAXIMIZED=FALSE&amp;VAR:CALENDAR=US&amp;VAR:SYMBOL=KO&amp;VAR:INDEX=0"}</definedName>
    <definedName name="_1788__FDSAUDITLINK__" localSheetId="0" hidden="1">{"fdsup://directions/FAT Viewer?action=UPDATE&amp;creator=factset&amp;DYN_ARGS=TRUE&amp;DOC_NAME=FAT:FQL_AUDITING_CLIENT_TEMPLATE.FAT&amp;display_string=Audit&amp;VAR:KEY=ODKLOLATQZ&amp;VAR:QUERY=RkZfRElWX1lMRChBTk4sMi8yOC8wNywyLzI4LzA3KQ==&amp;WINDOW=FIRST_POPUP&amp;HEIGHT=450&amp;WIDTH=450&amp;","START_MAXIMIZED=FALSE&amp;VAR:CALENDAR=US&amp;VAR:SYMBOL=KO&amp;VAR:INDEX=0"}</definedName>
    <definedName name="_1788__FDSAUDITLINK__" hidden="1">{"fdsup://directions/FAT Viewer?action=UPDATE&amp;creator=factset&amp;DYN_ARGS=TRUE&amp;DOC_NAME=FAT:FQL_AUDITING_CLIENT_TEMPLATE.FAT&amp;display_string=Audit&amp;VAR:KEY=ODKLOLATQZ&amp;VAR:QUERY=RkZfRElWX1lMRChBTk4sMi8yOC8wNywyLzI4LzA3KQ==&amp;WINDOW=FIRST_POPUP&amp;HEIGHT=450&amp;WIDTH=450&amp;","START_MAXIMIZED=FALSE&amp;VAR:CALENDAR=US&amp;VAR:SYMBOL=KO&amp;VAR:INDEX=0"}</definedName>
    <definedName name="_1789__FDSAUDITLINK__" localSheetId="0" hidden="1">{"fdsup://directions/FAT Viewer?action=UPDATE&amp;creator=factset&amp;DYN_ARGS=TRUE&amp;DOC_NAME=FAT:FQL_AUDITING_CLIENT_TEMPLATE.FAT&amp;display_string=Audit&amp;VAR:KEY=CZQRKTCJGX&amp;VAR:QUERY=RkZfRElWX1lMRChBTk4sMi8yMS8wNywyLzIxLzA3KQ==&amp;WINDOW=FIRST_POPUP&amp;HEIGHT=450&amp;WIDTH=450&amp;","START_MAXIMIZED=FALSE&amp;VAR:CALENDAR=US&amp;VAR:SYMBOL=KO&amp;VAR:INDEX=0"}</definedName>
    <definedName name="_1789__FDSAUDITLINK__" hidden="1">{"fdsup://directions/FAT Viewer?action=UPDATE&amp;creator=factset&amp;DYN_ARGS=TRUE&amp;DOC_NAME=FAT:FQL_AUDITING_CLIENT_TEMPLATE.FAT&amp;display_string=Audit&amp;VAR:KEY=CZQRKTCJGX&amp;VAR:QUERY=RkZfRElWX1lMRChBTk4sMi8yMS8wNywyLzIxLzA3KQ==&amp;WINDOW=FIRST_POPUP&amp;HEIGHT=450&amp;WIDTH=450&amp;","START_MAXIMIZED=FALSE&amp;VAR:CALENDAR=US&amp;VAR:SYMBOL=KO&amp;VAR:INDEX=0"}</definedName>
    <definedName name="_179">#REF!</definedName>
    <definedName name="_179__FDSAUDITLINK__" localSheetId="0" hidden="1">{"fdsup://directions/FAT Viewer?action=UPDATE&amp;creator=factset&amp;DYN_ARGS=TRUE&amp;DOC_NAME=FAT:FQL_AUDITING_CLIENT_TEMPLATE.FAT&amp;display_string=Audit&amp;VAR:KEY=GLAPYXIBYR&amp;VAR:QUERY=QVZHKEZGX0RJVl9ZTEQoQU5OLDQxMDEyLC0zQVkpKQ==&amp;WINDOW=FIRST_POPUP&amp;HEIGHT=450&amp;WIDTH=450&amp;","START_MAXIMIZED=FALSE&amp;VAR:CALENDAR=US&amp;VAR:SYMBOL=SP50"}</definedName>
    <definedName name="_179__FDSAUDITLINK__" hidden="1">{"fdsup://directions/FAT Viewer?action=UPDATE&amp;creator=factset&amp;DYN_ARGS=TRUE&amp;DOC_NAME=FAT:FQL_AUDITING_CLIENT_TEMPLATE.FAT&amp;display_string=Audit&amp;VAR:KEY=GLAPYXIBYR&amp;VAR:QUERY=QVZHKEZGX0RJVl9ZTEQoQU5OLDQxMDEyLC0zQVkpKQ==&amp;WINDOW=FIRST_POPUP&amp;HEIGHT=450&amp;WIDTH=450&amp;","START_MAXIMIZED=FALSE&amp;VAR:CALENDAR=US&amp;VAR:SYMBOL=SP50"}</definedName>
    <definedName name="_1790">#REF!</definedName>
    <definedName name="_1790__FDSAUDITLINK__" localSheetId="0" hidden="1">{"fdsup://directions/FAT Viewer?action=UPDATE&amp;creator=factset&amp;DYN_ARGS=TRUE&amp;DOC_NAME=FAT:FQL_AUDITING_CLIENT_TEMPLATE.FAT&amp;display_string=Audit&amp;VAR:KEY=IZGJCBSTYH&amp;VAR:QUERY=RkZfRElWX1lMRChBTk4sMi8xNC8wNywyLzE0LzA3KQ==&amp;WINDOW=FIRST_POPUP&amp;HEIGHT=450&amp;WIDTH=450&amp;","START_MAXIMIZED=FALSE&amp;VAR:CALENDAR=US&amp;VAR:SYMBOL=KO&amp;VAR:INDEX=0"}</definedName>
    <definedName name="_1790__FDSAUDITLINK__" hidden="1">{"fdsup://directions/FAT Viewer?action=UPDATE&amp;creator=factset&amp;DYN_ARGS=TRUE&amp;DOC_NAME=FAT:FQL_AUDITING_CLIENT_TEMPLATE.FAT&amp;display_string=Audit&amp;VAR:KEY=IZGJCBSTYH&amp;VAR:QUERY=RkZfRElWX1lMRChBTk4sMi8xNC8wNywyLzE0LzA3KQ==&amp;WINDOW=FIRST_POPUP&amp;HEIGHT=450&amp;WIDTH=450&amp;","START_MAXIMIZED=FALSE&amp;VAR:CALENDAR=US&amp;VAR:SYMBOL=KO&amp;VAR:INDEX=0"}</definedName>
    <definedName name="_1791__FDSAUDITLINK__" localSheetId="0" hidden="1">{"fdsup://directions/FAT Viewer?action=UPDATE&amp;creator=factset&amp;DYN_ARGS=TRUE&amp;DOC_NAME=FAT:FQL_AUDITING_CLIENT_TEMPLATE.FAT&amp;display_string=Audit&amp;VAR:KEY=UJCVATURSF&amp;VAR:QUERY=RkZfRElWX1lMRChBTk4sMi8wNy8wNywyLzA3LzA3KQ==&amp;WINDOW=FIRST_POPUP&amp;HEIGHT=450&amp;WIDTH=450&amp;","START_MAXIMIZED=FALSE&amp;VAR:CALENDAR=US&amp;VAR:SYMBOL=KO&amp;VAR:INDEX=0"}</definedName>
    <definedName name="_1791__FDSAUDITLINK__" hidden="1">{"fdsup://directions/FAT Viewer?action=UPDATE&amp;creator=factset&amp;DYN_ARGS=TRUE&amp;DOC_NAME=FAT:FQL_AUDITING_CLIENT_TEMPLATE.FAT&amp;display_string=Audit&amp;VAR:KEY=UJCVATURSF&amp;VAR:QUERY=RkZfRElWX1lMRChBTk4sMi8wNy8wNywyLzA3LzA3KQ==&amp;WINDOW=FIRST_POPUP&amp;HEIGHT=450&amp;WIDTH=450&amp;","START_MAXIMIZED=FALSE&amp;VAR:CALENDAR=US&amp;VAR:SYMBOL=KO&amp;VAR:INDEX=0"}</definedName>
    <definedName name="_1792__FDSAUDITLINK__" localSheetId="0" hidden="1">{"fdsup://directions/FAT Viewer?action=UPDATE&amp;creator=factset&amp;DYN_ARGS=TRUE&amp;DOC_NAME=FAT:FQL_AUDITING_CLIENT_TEMPLATE.FAT&amp;display_string=Audit&amp;VAR:KEY=YXWLWLIZUB&amp;VAR:QUERY=RkZfRElWX1lMRChBTk4sMS8zMS8wNywxLzMxLzA3KQ==&amp;WINDOW=FIRST_POPUP&amp;HEIGHT=450&amp;WIDTH=450&amp;","START_MAXIMIZED=FALSE&amp;VAR:CALENDAR=US&amp;VAR:SYMBOL=KO&amp;VAR:INDEX=0"}</definedName>
    <definedName name="_1792__FDSAUDITLINK__" hidden="1">{"fdsup://directions/FAT Viewer?action=UPDATE&amp;creator=factset&amp;DYN_ARGS=TRUE&amp;DOC_NAME=FAT:FQL_AUDITING_CLIENT_TEMPLATE.FAT&amp;display_string=Audit&amp;VAR:KEY=YXWLWLIZUB&amp;VAR:QUERY=RkZfRElWX1lMRChBTk4sMS8zMS8wNywxLzMxLzA3KQ==&amp;WINDOW=FIRST_POPUP&amp;HEIGHT=450&amp;WIDTH=450&amp;","START_MAXIMIZED=FALSE&amp;VAR:CALENDAR=US&amp;VAR:SYMBOL=KO&amp;VAR:INDEX=0"}</definedName>
    <definedName name="_1793__FDSAUDITLINK__" localSheetId="0" hidden="1">{"fdsup://directions/FAT Viewer?action=UPDATE&amp;creator=factset&amp;DYN_ARGS=TRUE&amp;DOC_NAME=FAT:FQL_AUDITING_CLIENT_TEMPLATE.FAT&amp;display_string=Audit&amp;VAR:KEY=KVKBQNSXMP&amp;VAR:QUERY=RkZfRElWX1lMRChBTk4sMS8yNC8wNywxLzI0LzA3KQ==&amp;WINDOW=FIRST_POPUP&amp;HEIGHT=450&amp;WIDTH=450&amp;","START_MAXIMIZED=FALSE&amp;VAR:CALENDAR=US&amp;VAR:SYMBOL=KO&amp;VAR:INDEX=0"}</definedName>
    <definedName name="_1793__FDSAUDITLINK__" hidden="1">{"fdsup://directions/FAT Viewer?action=UPDATE&amp;creator=factset&amp;DYN_ARGS=TRUE&amp;DOC_NAME=FAT:FQL_AUDITING_CLIENT_TEMPLATE.FAT&amp;display_string=Audit&amp;VAR:KEY=KVKBQNSXMP&amp;VAR:QUERY=RkZfRElWX1lMRChBTk4sMS8yNC8wNywxLzI0LzA3KQ==&amp;WINDOW=FIRST_POPUP&amp;HEIGHT=450&amp;WIDTH=450&amp;","START_MAXIMIZED=FALSE&amp;VAR:CALENDAR=US&amp;VAR:SYMBOL=KO&amp;VAR:INDEX=0"}</definedName>
    <definedName name="_1794__FDSAUDITLINK__" localSheetId="0" hidden="1">{"fdsup://directions/FAT Viewer?action=UPDATE&amp;creator=factset&amp;DYN_ARGS=TRUE&amp;DOC_NAME=FAT:FQL_AUDITING_CLIENT_TEMPLATE.FAT&amp;display_string=Audit&amp;VAR:KEY=KNIPUHKXQF&amp;VAR:QUERY=RkZfRElWX1lMRChBTk4sMS8xNy8wNywxLzE3LzA3KQ==&amp;WINDOW=FIRST_POPUP&amp;HEIGHT=450&amp;WIDTH=450&amp;","START_MAXIMIZED=FALSE&amp;VAR:CALENDAR=US&amp;VAR:SYMBOL=KO&amp;VAR:INDEX=0"}</definedName>
    <definedName name="_1794__FDSAUDITLINK__" hidden="1">{"fdsup://directions/FAT Viewer?action=UPDATE&amp;creator=factset&amp;DYN_ARGS=TRUE&amp;DOC_NAME=FAT:FQL_AUDITING_CLIENT_TEMPLATE.FAT&amp;display_string=Audit&amp;VAR:KEY=KNIPUHKXQF&amp;VAR:QUERY=RkZfRElWX1lMRChBTk4sMS8xNy8wNywxLzE3LzA3KQ==&amp;WINDOW=FIRST_POPUP&amp;HEIGHT=450&amp;WIDTH=450&amp;","START_MAXIMIZED=FALSE&amp;VAR:CALENDAR=US&amp;VAR:SYMBOL=KO&amp;VAR:INDEX=0"}</definedName>
    <definedName name="_1795">#REF!</definedName>
    <definedName name="_1795__FDSAUDITLINK__" localSheetId="0" hidden="1">{"fdsup://directions/FAT Viewer?action=UPDATE&amp;creator=factset&amp;DYN_ARGS=TRUE&amp;DOC_NAME=FAT:FQL_AUDITING_CLIENT_TEMPLATE.FAT&amp;display_string=Audit&amp;VAR:KEY=MFGLQVCJGB&amp;VAR:QUERY=RkZfRElWX1lMRChBTk4sMS8xMC8wNywxLzEwLzA3KQ==&amp;WINDOW=FIRST_POPUP&amp;HEIGHT=450&amp;WIDTH=450&amp;","START_MAXIMIZED=FALSE&amp;VAR:CALENDAR=US&amp;VAR:SYMBOL=KO&amp;VAR:INDEX=0"}</definedName>
    <definedName name="_1795__FDSAUDITLINK__" hidden="1">{"fdsup://directions/FAT Viewer?action=UPDATE&amp;creator=factset&amp;DYN_ARGS=TRUE&amp;DOC_NAME=FAT:FQL_AUDITING_CLIENT_TEMPLATE.FAT&amp;display_string=Audit&amp;VAR:KEY=MFGLQVCJGB&amp;VAR:QUERY=RkZfRElWX1lMRChBTk4sMS8xMC8wNywxLzEwLzA3KQ==&amp;WINDOW=FIRST_POPUP&amp;HEIGHT=450&amp;WIDTH=450&amp;","START_MAXIMIZED=FALSE&amp;VAR:CALENDAR=US&amp;VAR:SYMBOL=KO&amp;VAR:INDEX=0"}</definedName>
    <definedName name="_1796__FDSAUDITLINK__" localSheetId="0" hidden="1">{"fdsup://directions/FAT Viewer?action=UPDATE&amp;creator=factset&amp;DYN_ARGS=TRUE&amp;DOC_NAME=FAT:FQL_AUDITING_CLIENT_TEMPLATE.FAT&amp;display_string=Audit&amp;VAR:KEY=MTUVSNGJIH&amp;VAR:QUERY=RkZfRElWX1lMRChBTk4sMS8wMy8wNywxLzAzLzA3KQ==&amp;WINDOW=FIRST_POPUP&amp;HEIGHT=450&amp;WIDTH=450&amp;","START_MAXIMIZED=FALSE&amp;VAR:CALENDAR=US&amp;VAR:SYMBOL=KO&amp;VAR:INDEX=0"}</definedName>
    <definedName name="_1796__FDSAUDITLINK__" hidden="1">{"fdsup://directions/FAT Viewer?action=UPDATE&amp;creator=factset&amp;DYN_ARGS=TRUE&amp;DOC_NAME=FAT:FQL_AUDITING_CLIENT_TEMPLATE.FAT&amp;display_string=Audit&amp;VAR:KEY=MTUVSNGJIH&amp;VAR:QUERY=RkZfRElWX1lMRChBTk4sMS8wMy8wNywxLzAzLzA3KQ==&amp;WINDOW=FIRST_POPUP&amp;HEIGHT=450&amp;WIDTH=450&amp;","START_MAXIMIZED=FALSE&amp;VAR:CALENDAR=US&amp;VAR:SYMBOL=KO&amp;VAR:INDEX=0"}</definedName>
    <definedName name="_1797__FDSAUDITLINK__" localSheetId="0" hidden="1">{"fdsup://directions/FAT Viewer?action=UPDATE&amp;creator=factset&amp;DYN_ARGS=TRUE&amp;DOC_NAME=FAT:FQL_AUDITING_CLIENT_TEMPLATE.FAT&amp;display_string=Audit&amp;VAR:KEY=CTQPOLYDWB&amp;VAR:QUERY=RkZfRElWX1lMRChBTk4sMTIvMjcvMDYsMTIvMjcvMDYp&amp;WINDOW=FIRST_POPUP&amp;HEIGHT=450&amp;WIDTH=450&amp;","START_MAXIMIZED=FALSE&amp;VAR:CALENDAR=US&amp;VAR:SYMBOL=KO&amp;VAR:INDEX=0"}</definedName>
    <definedName name="_1797__FDSAUDITLINK__" hidden="1">{"fdsup://directions/FAT Viewer?action=UPDATE&amp;creator=factset&amp;DYN_ARGS=TRUE&amp;DOC_NAME=FAT:FQL_AUDITING_CLIENT_TEMPLATE.FAT&amp;display_string=Audit&amp;VAR:KEY=CTQPOLYDWB&amp;VAR:QUERY=RkZfRElWX1lMRChBTk4sMTIvMjcvMDYsMTIvMjcvMDYp&amp;WINDOW=FIRST_POPUP&amp;HEIGHT=450&amp;WIDTH=450&amp;","START_MAXIMIZED=FALSE&amp;VAR:CALENDAR=US&amp;VAR:SYMBOL=KO&amp;VAR:INDEX=0"}</definedName>
    <definedName name="_1798__FDSAUDITLINK__" localSheetId="0" hidden="1">{"fdsup://directions/FAT Viewer?action=UPDATE&amp;creator=factset&amp;DYN_ARGS=TRUE&amp;DOC_NAME=FAT:FQL_AUDITING_CLIENT_TEMPLATE.FAT&amp;display_string=Audit&amp;VAR:KEY=SXCPIFYNQZ&amp;VAR:QUERY=RkZfRElWX1lMRChBTk4sMTIvMjAvMDYsMTIvMjAvMDYp&amp;WINDOW=FIRST_POPUP&amp;HEIGHT=450&amp;WIDTH=450&amp;","START_MAXIMIZED=FALSE&amp;VAR:CALENDAR=US&amp;VAR:SYMBOL=KO&amp;VAR:INDEX=0"}</definedName>
    <definedName name="_1798__FDSAUDITLINK__" hidden="1">{"fdsup://directions/FAT Viewer?action=UPDATE&amp;creator=factset&amp;DYN_ARGS=TRUE&amp;DOC_NAME=FAT:FQL_AUDITING_CLIENT_TEMPLATE.FAT&amp;display_string=Audit&amp;VAR:KEY=SXCPIFYNQZ&amp;VAR:QUERY=RkZfRElWX1lMRChBTk4sMTIvMjAvMDYsMTIvMjAvMDYp&amp;WINDOW=FIRST_POPUP&amp;HEIGHT=450&amp;WIDTH=450&amp;","START_MAXIMIZED=FALSE&amp;VAR:CALENDAR=US&amp;VAR:SYMBOL=KO&amp;VAR:INDEX=0"}</definedName>
    <definedName name="_1799__FDSAUDITLINK__" localSheetId="0" hidden="1">{"fdsup://directions/FAT Viewer?action=UPDATE&amp;creator=factset&amp;DYN_ARGS=TRUE&amp;DOC_NAME=FAT:FQL_AUDITING_CLIENT_TEMPLATE.FAT&amp;display_string=Audit&amp;VAR:KEY=ADQZAPSJOT&amp;VAR:QUERY=RkZfRElWX1lMRChBTk4sMTIvMTMvMDYsMTIvMTMvMDYp&amp;WINDOW=FIRST_POPUP&amp;HEIGHT=450&amp;WIDTH=450&amp;","START_MAXIMIZED=FALSE&amp;VAR:CALENDAR=US&amp;VAR:SYMBOL=KO&amp;VAR:INDEX=0"}</definedName>
    <definedName name="_1799__FDSAUDITLINK__" hidden="1">{"fdsup://directions/FAT Viewer?action=UPDATE&amp;creator=factset&amp;DYN_ARGS=TRUE&amp;DOC_NAME=FAT:FQL_AUDITING_CLIENT_TEMPLATE.FAT&amp;display_string=Audit&amp;VAR:KEY=ADQZAPSJOT&amp;VAR:QUERY=RkZfRElWX1lMRChBTk4sMTIvMTMvMDYsMTIvMTMvMDYp&amp;WINDOW=FIRST_POPUP&amp;HEIGHT=450&amp;WIDTH=450&amp;","START_MAXIMIZED=FALSE&amp;VAR:CALENDAR=US&amp;VAR:SYMBOL=KO&amp;VAR:INDEX=0"}</definedName>
    <definedName name="_17s12_" hidden="1">{#N/A,#N/A,FALSE,"UNIT";#N/A,#N/A,FALSE,"UNIT";#N/A,#N/A,FALSE,"계정"}</definedName>
    <definedName name="_17s4_" hidden="1">{#N/A,#N/A,FALSE,"UNIT";#N/A,#N/A,FALSE,"UNIT";#N/A,#N/A,FALSE,"계정"}</definedName>
    <definedName name="_17s6_" hidden="1">{#N/A,#N/A,FALSE,"UNIT";#N/A,#N/A,FALSE,"UNIT";#N/A,#N/A,FALSE,"계정"}</definedName>
    <definedName name="_17s9_" hidden="1">{#N/A,#N/A,FALSE,"UNIT";#N/A,#N/A,FALSE,"UNIT";#N/A,#N/A,FALSE,"계정"}</definedName>
    <definedName name="_18">#REF!</definedName>
    <definedName name="_18_????1_3">#REF!</definedName>
    <definedName name="_18__________P_L">#REF!</definedName>
    <definedName name="_18__123Graph_ACHART_30" hidden="1">#REF!</definedName>
    <definedName name="_18__123Graph_AGROWTH_REVS_A" hidden="1">#REF!</definedName>
    <definedName name="_18__123Graph_ASENS_COMPARISON">#REF!</definedName>
    <definedName name="_18__123Graph_AWAGES_BY_B_U">#REF!</definedName>
    <definedName name="_18__123Graph_BChart_19K">#REF!</definedName>
    <definedName name="_18__123Graph_BQRE_S_BY_CO.">#REF!</definedName>
    <definedName name="_18__123Graph_BQRE_S_BY_TYPE">#REF!</definedName>
    <definedName name="_18__123Graph_BSENS_COMPARISON">#REF!</definedName>
    <definedName name="_18__123Graph_BWAGES_BY_B_U">#REF!</definedName>
    <definedName name="_18__123Graph_CCONTRACT_BY_B_U">#REF!</definedName>
    <definedName name="_18__123Graph_CSENS_COMPARISON" hidden="1">#REF!</definedName>
    <definedName name="_18__123Graph_CSUPPLIES_BY_B_U">#REF!</definedName>
    <definedName name="_18__123Graph_CWAGES_BY_B_U">#REF!</definedName>
    <definedName name="_18__123Graph_DCONTRACT_BY_B_U">#REF!</definedName>
    <definedName name="_18__FDSAUDITLINK__" localSheetId="0" hidden="1">{"fdsup://directions/FAT Viewer?action=UPDATE&amp;creator=factset&amp;DYN_ARGS=TRUE&amp;DOC_NAME=FAT:FQL_AUDITING_CLIENT_TEMPLATE.FAT&amp;display_string=Audit&amp;VAR:KEY=QNIPWZAVCJ&amp;VAR:QUERY=Q1NGX0RJVl9ZTEQoUVRSX1IsOS8yOS8yMDA2KQ==&amp;WINDOW=FIRST_POPUP&amp;HEIGHT=450&amp;WIDTH=450&amp;STAR","T_MAXIMIZED=FALSE&amp;VAR:CALENDAR=US&amp;VAR:SYMBOL=MO&amp;VAR:INDEX=0"}</definedName>
    <definedName name="_18__FDSAUDITLINK__" hidden="1">{"fdsup://directions/FAT Viewer?action=UPDATE&amp;creator=factset&amp;DYN_ARGS=TRUE&amp;DOC_NAME=FAT:FQL_AUDITING_CLIENT_TEMPLATE.FAT&amp;display_string=Audit&amp;VAR:KEY=QNIPWZAVCJ&amp;VAR:QUERY=Q1NGX0RJVl9ZTEQoUVRSX1IsOS8yOS8yMDA2KQ==&amp;WINDOW=FIRST_POPUP&amp;HEIGHT=450&amp;WIDTH=450&amp;STAR","T_MAXIMIZED=FALSE&amp;VAR:CALENDAR=US&amp;VAR:SYMBOL=MO&amp;VAR:INDEX=0"}</definedName>
    <definedName name="_18_0_S" hidden="1">#REF!</definedName>
    <definedName name="_18_5__1_CRADDIN_DataGrid">#REF!</definedName>
    <definedName name="_180">#REF!</definedName>
    <definedName name="_180__123Graph_XCONTRACT_BY_B_U">#REF!</definedName>
    <definedName name="_180__FDSAUDITLINK__" localSheetId="0" hidden="1">{"fdsup://directions/FAT Viewer?action=UPDATE&amp;creator=factset&amp;DYN_ARGS=TRUE&amp;DOC_NAME=FAT:FQL_AUDITING_CLIENT_TEMPLATE.FAT&amp;display_string=Audit&amp;VAR:KEY=QZAZKJILQL&amp;VAR:QUERY=QVZHKEZGX0RJVl9ZTEQoQU5OLDQxMDEyLC0yQVkpKQ==&amp;WINDOW=FIRST_POPUP&amp;HEIGHT=450&amp;WIDTH=450&amp;","START_MAXIMIZED=FALSE&amp;VAR:CALENDAR=US&amp;VAR:SYMBOL=SP50"}</definedName>
    <definedName name="_180__FDSAUDITLINK__" hidden="1">{"fdsup://directions/FAT Viewer?action=UPDATE&amp;creator=factset&amp;DYN_ARGS=TRUE&amp;DOC_NAME=FAT:FQL_AUDITING_CLIENT_TEMPLATE.FAT&amp;display_string=Audit&amp;VAR:KEY=QZAZKJILQL&amp;VAR:QUERY=QVZHKEZGX0RJVl9ZTEQoQU5OLDQxMDEyLC0yQVkpKQ==&amp;WINDOW=FIRST_POPUP&amp;HEIGHT=450&amp;WIDTH=450&amp;","START_MAXIMIZED=FALSE&amp;VAR:CALENDAR=US&amp;VAR:SYMBOL=SP50"}</definedName>
    <definedName name="_1800">#REF!</definedName>
    <definedName name="_1800__FDSAUDITLINK__" localSheetId="0" hidden="1">{"fdsup://directions/FAT Viewer?action=UPDATE&amp;creator=factset&amp;DYN_ARGS=TRUE&amp;DOC_NAME=FAT:FQL_AUDITING_CLIENT_TEMPLATE.FAT&amp;display_string=Audit&amp;VAR:KEY=ERSRCVMTYL&amp;VAR:QUERY=RkZfRElWX1lMRChBTk4sMTIvMDYvMDYsMTIvMDYvMDYp&amp;WINDOW=FIRST_POPUP&amp;HEIGHT=450&amp;WIDTH=450&amp;","START_MAXIMIZED=FALSE&amp;VAR:CALENDAR=US&amp;VAR:SYMBOL=KO&amp;VAR:INDEX=0"}</definedName>
    <definedName name="_1800__FDSAUDITLINK__" hidden="1">{"fdsup://directions/FAT Viewer?action=UPDATE&amp;creator=factset&amp;DYN_ARGS=TRUE&amp;DOC_NAME=FAT:FQL_AUDITING_CLIENT_TEMPLATE.FAT&amp;display_string=Audit&amp;VAR:KEY=ERSRCVMTYL&amp;VAR:QUERY=RkZfRElWX1lMRChBTk4sMTIvMDYvMDYsMTIvMDYvMDYp&amp;WINDOW=FIRST_POPUP&amp;HEIGHT=450&amp;WIDTH=450&amp;","START_MAXIMIZED=FALSE&amp;VAR:CALENDAR=US&amp;VAR:SYMBOL=KO&amp;VAR:INDEX=0"}</definedName>
    <definedName name="_1801__FDSAUDITLINK__" localSheetId="0" hidden="1">{"fdsup://directions/FAT Viewer?action=UPDATE&amp;creator=factset&amp;DYN_ARGS=TRUE&amp;DOC_NAME=FAT:FQL_AUDITING_CLIENT_TEMPLATE.FAT&amp;display_string=Audit&amp;VAR:KEY=QVABOLSDWX&amp;VAR:QUERY=RkZfRElWX1lMRChBTk4sMTEvMjkvMDYsMTEvMjkvMDYp&amp;WINDOW=FIRST_POPUP&amp;HEIGHT=450&amp;WIDTH=450&amp;","START_MAXIMIZED=FALSE&amp;VAR:CALENDAR=US&amp;VAR:SYMBOL=KO&amp;VAR:INDEX=0"}</definedName>
    <definedName name="_1801__FDSAUDITLINK__" hidden="1">{"fdsup://directions/FAT Viewer?action=UPDATE&amp;creator=factset&amp;DYN_ARGS=TRUE&amp;DOC_NAME=FAT:FQL_AUDITING_CLIENT_TEMPLATE.FAT&amp;display_string=Audit&amp;VAR:KEY=QVABOLSDWX&amp;VAR:QUERY=RkZfRElWX1lMRChBTk4sMTEvMjkvMDYsMTEvMjkvMDYp&amp;WINDOW=FIRST_POPUP&amp;HEIGHT=450&amp;WIDTH=450&amp;","START_MAXIMIZED=FALSE&amp;VAR:CALENDAR=US&amp;VAR:SYMBOL=KO&amp;VAR:INDEX=0"}</definedName>
    <definedName name="_1802__FDSAUDITLINK__" localSheetId="0" hidden="1">{"fdsup://directions/FAT Viewer?action=UPDATE&amp;creator=factset&amp;DYN_ARGS=TRUE&amp;DOC_NAME=FAT:FQL_AUDITING_CLIENT_TEMPLATE.FAT&amp;display_string=Audit&amp;VAR:KEY=IDYZSRWPST&amp;VAR:QUERY=RkZfRElWX1lMRChBTk4sMTEvMjIvMDYsMTEvMjIvMDYp&amp;WINDOW=FIRST_POPUP&amp;HEIGHT=450&amp;WIDTH=450&amp;","START_MAXIMIZED=FALSE&amp;VAR:CALENDAR=US&amp;VAR:SYMBOL=KO&amp;VAR:INDEX=0"}</definedName>
    <definedName name="_1802__FDSAUDITLINK__" hidden="1">{"fdsup://directions/FAT Viewer?action=UPDATE&amp;creator=factset&amp;DYN_ARGS=TRUE&amp;DOC_NAME=FAT:FQL_AUDITING_CLIENT_TEMPLATE.FAT&amp;display_string=Audit&amp;VAR:KEY=IDYZSRWPST&amp;VAR:QUERY=RkZfRElWX1lMRChBTk4sMTEvMjIvMDYsMTEvMjIvMDYp&amp;WINDOW=FIRST_POPUP&amp;HEIGHT=450&amp;WIDTH=450&amp;","START_MAXIMIZED=FALSE&amp;VAR:CALENDAR=US&amp;VAR:SYMBOL=KO&amp;VAR:INDEX=0"}</definedName>
    <definedName name="_1803__FDSAUDITLINK__" localSheetId="0" hidden="1">{"fdsup://directions/FAT Viewer?action=UPDATE&amp;creator=factset&amp;DYN_ARGS=TRUE&amp;DOC_NAME=FAT:FQL_AUDITING_CLIENT_TEMPLATE.FAT&amp;display_string=Audit&amp;VAR:KEY=GJITUXYPKD&amp;VAR:QUERY=RkZfRElWX1lMRChBTk4sMTEvMTUvMDYsMTEvMTUvMDYp&amp;WINDOW=FIRST_POPUP&amp;HEIGHT=450&amp;WIDTH=450&amp;","START_MAXIMIZED=FALSE&amp;VAR:CALENDAR=US&amp;VAR:SYMBOL=KO&amp;VAR:INDEX=0"}</definedName>
    <definedName name="_1803__FDSAUDITLINK__" hidden="1">{"fdsup://directions/FAT Viewer?action=UPDATE&amp;creator=factset&amp;DYN_ARGS=TRUE&amp;DOC_NAME=FAT:FQL_AUDITING_CLIENT_TEMPLATE.FAT&amp;display_string=Audit&amp;VAR:KEY=GJITUXYPKD&amp;VAR:QUERY=RkZfRElWX1lMRChBTk4sMTEvMTUvMDYsMTEvMTUvMDYp&amp;WINDOW=FIRST_POPUP&amp;HEIGHT=450&amp;WIDTH=450&amp;","START_MAXIMIZED=FALSE&amp;VAR:CALENDAR=US&amp;VAR:SYMBOL=KO&amp;VAR:INDEX=0"}</definedName>
    <definedName name="_1804__FDSAUDITLINK__" localSheetId="0" hidden="1">{"fdsup://directions/FAT Viewer?action=UPDATE&amp;creator=factset&amp;DYN_ARGS=TRUE&amp;DOC_NAME=FAT:FQL_AUDITING_CLIENT_TEMPLATE.FAT&amp;display_string=Audit&amp;VAR:KEY=YXAPSLMTWF&amp;VAR:QUERY=RkZfRElWX1lMRChBTk4sMTEvMDgvMDYsMTEvMDgvMDYp&amp;WINDOW=FIRST_POPUP&amp;HEIGHT=450&amp;WIDTH=450&amp;","START_MAXIMIZED=FALSE&amp;VAR:CALENDAR=US&amp;VAR:SYMBOL=KO&amp;VAR:INDEX=0"}</definedName>
    <definedName name="_1804__FDSAUDITLINK__" hidden="1">{"fdsup://directions/FAT Viewer?action=UPDATE&amp;creator=factset&amp;DYN_ARGS=TRUE&amp;DOC_NAME=FAT:FQL_AUDITING_CLIENT_TEMPLATE.FAT&amp;display_string=Audit&amp;VAR:KEY=YXAPSLMTWF&amp;VAR:QUERY=RkZfRElWX1lMRChBTk4sMTEvMDgvMDYsMTEvMDgvMDYp&amp;WINDOW=FIRST_POPUP&amp;HEIGHT=450&amp;WIDTH=450&amp;","START_MAXIMIZED=FALSE&amp;VAR:CALENDAR=US&amp;VAR:SYMBOL=KO&amp;VAR:INDEX=0"}</definedName>
    <definedName name="_1805__FDSAUDITLINK__" localSheetId="0" hidden="1">{"fdsup://directions/FAT Viewer?action=UPDATE&amp;creator=factset&amp;DYN_ARGS=TRUE&amp;DOC_NAME=FAT:FQL_AUDITING_CLIENT_TEMPLATE.FAT&amp;display_string=Audit&amp;VAR:KEY=QDQXAXILED&amp;VAR:QUERY=RkZfRElWX1lMRChBTk4sMTEvMDEvMDYsMTEvMDEvMDYp&amp;WINDOW=FIRST_POPUP&amp;HEIGHT=450&amp;WIDTH=450&amp;","START_MAXIMIZED=FALSE&amp;VAR:CALENDAR=US&amp;VAR:SYMBOL=KO&amp;VAR:INDEX=0"}</definedName>
    <definedName name="_1805__FDSAUDITLINK__" hidden="1">{"fdsup://directions/FAT Viewer?action=UPDATE&amp;creator=factset&amp;DYN_ARGS=TRUE&amp;DOC_NAME=FAT:FQL_AUDITING_CLIENT_TEMPLATE.FAT&amp;display_string=Audit&amp;VAR:KEY=QDQXAXILED&amp;VAR:QUERY=RkZfRElWX1lMRChBTk4sMTEvMDEvMDYsMTEvMDEvMDYp&amp;WINDOW=FIRST_POPUP&amp;HEIGHT=450&amp;WIDTH=450&amp;","START_MAXIMIZED=FALSE&amp;VAR:CALENDAR=US&amp;VAR:SYMBOL=KO&amp;VAR:INDEX=0"}</definedName>
    <definedName name="_1806__FDSAUDITLINK__" localSheetId="0" hidden="1">{"fdsup://directions/FAT Viewer?action=UPDATE&amp;creator=factset&amp;DYN_ARGS=TRUE&amp;DOC_NAME=FAT:FQL_AUDITING_CLIENT_TEMPLATE.FAT&amp;display_string=Audit&amp;VAR:KEY=WTUNGFALON&amp;VAR:QUERY=RkZfRElWX1lMRChBTk4sMTAvMjUvMDYsMTAvMjUvMDYp&amp;WINDOW=FIRST_POPUP&amp;HEIGHT=450&amp;WIDTH=450&amp;","START_MAXIMIZED=FALSE&amp;VAR:CALENDAR=US&amp;VAR:SYMBOL=KO&amp;VAR:INDEX=0"}</definedName>
    <definedName name="_1806__FDSAUDITLINK__" hidden="1">{"fdsup://directions/FAT Viewer?action=UPDATE&amp;creator=factset&amp;DYN_ARGS=TRUE&amp;DOC_NAME=FAT:FQL_AUDITING_CLIENT_TEMPLATE.FAT&amp;display_string=Audit&amp;VAR:KEY=WTUNGFALON&amp;VAR:QUERY=RkZfRElWX1lMRChBTk4sMTAvMjUvMDYsMTAvMjUvMDYp&amp;WINDOW=FIRST_POPUP&amp;HEIGHT=450&amp;WIDTH=450&amp;","START_MAXIMIZED=FALSE&amp;VAR:CALENDAR=US&amp;VAR:SYMBOL=KO&amp;VAR:INDEX=0"}</definedName>
    <definedName name="_1807__FDSAUDITLINK__" localSheetId="0" hidden="1">{"fdsup://directions/FAT Viewer?action=UPDATE&amp;creator=factset&amp;DYN_ARGS=TRUE&amp;DOC_NAME=FAT:FQL_AUDITING_CLIENT_TEMPLATE.FAT&amp;display_string=Audit&amp;VAR:KEY=APMVYBGXQP&amp;VAR:QUERY=RkZfRElWX1lMRChBTk4sMTAvMTgvMDYsMTAvMTgvMDYp&amp;WINDOW=FIRST_POPUP&amp;HEIGHT=450&amp;WIDTH=450&amp;","START_MAXIMIZED=FALSE&amp;VAR:CALENDAR=US&amp;VAR:SYMBOL=KO&amp;VAR:INDEX=0"}</definedName>
    <definedName name="_1807__FDSAUDITLINK__" hidden="1">{"fdsup://directions/FAT Viewer?action=UPDATE&amp;creator=factset&amp;DYN_ARGS=TRUE&amp;DOC_NAME=FAT:FQL_AUDITING_CLIENT_TEMPLATE.FAT&amp;display_string=Audit&amp;VAR:KEY=APMVYBGXQP&amp;VAR:QUERY=RkZfRElWX1lMRChBTk4sMTAvMTgvMDYsMTAvMTgvMDYp&amp;WINDOW=FIRST_POPUP&amp;HEIGHT=450&amp;WIDTH=450&amp;","START_MAXIMIZED=FALSE&amp;VAR:CALENDAR=US&amp;VAR:SYMBOL=KO&amp;VAR:INDEX=0"}</definedName>
    <definedName name="_1808">#REF!</definedName>
    <definedName name="_1808__FDSAUDITLINK__" localSheetId="0" hidden="1">{"fdsup://directions/FAT Viewer?action=UPDATE&amp;creator=factset&amp;DYN_ARGS=TRUE&amp;DOC_NAME=FAT:FQL_AUDITING_CLIENT_TEMPLATE.FAT&amp;display_string=Audit&amp;VAR:KEY=AFYNWBOBSN&amp;VAR:QUERY=RkZfRElWX1lMRChBTk4sMTAvMTEvMDYsMTAvMTEvMDYp&amp;WINDOW=FIRST_POPUP&amp;HEIGHT=450&amp;WIDTH=450&amp;","START_MAXIMIZED=FALSE&amp;VAR:CALENDAR=US&amp;VAR:SYMBOL=KO&amp;VAR:INDEX=0"}</definedName>
    <definedName name="_1808__FDSAUDITLINK__" hidden="1">{"fdsup://directions/FAT Viewer?action=UPDATE&amp;creator=factset&amp;DYN_ARGS=TRUE&amp;DOC_NAME=FAT:FQL_AUDITING_CLIENT_TEMPLATE.FAT&amp;display_string=Audit&amp;VAR:KEY=AFYNWBOBSN&amp;VAR:QUERY=RkZfRElWX1lMRChBTk4sMTAvMTEvMDYsMTAvMTEvMDYp&amp;WINDOW=FIRST_POPUP&amp;HEIGHT=450&amp;WIDTH=450&amp;","START_MAXIMIZED=FALSE&amp;VAR:CALENDAR=US&amp;VAR:SYMBOL=KO&amp;VAR:INDEX=0"}</definedName>
    <definedName name="_1809__FDSAUDITLINK__" localSheetId="0" hidden="1">{"fdsup://directions/FAT Viewer?action=UPDATE&amp;creator=factset&amp;DYN_ARGS=TRUE&amp;DOC_NAME=FAT:FQL_AUDITING_CLIENT_TEMPLATE.FAT&amp;display_string=Audit&amp;VAR:KEY=ATKTEBYJOL&amp;VAR:QUERY=RkZfRElWX1lMRChBTk4sMTAvMDQvMDYsMTAvMDQvMDYp&amp;WINDOW=FIRST_POPUP&amp;HEIGHT=450&amp;WIDTH=450&amp;","START_MAXIMIZED=FALSE&amp;VAR:CALENDAR=US&amp;VAR:SYMBOL=KO&amp;VAR:INDEX=0"}</definedName>
    <definedName name="_1809__FDSAUDITLINK__" hidden="1">{"fdsup://directions/FAT Viewer?action=UPDATE&amp;creator=factset&amp;DYN_ARGS=TRUE&amp;DOC_NAME=FAT:FQL_AUDITING_CLIENT_TEMPLATE.FAT&amp;display_string=Audit&amp;VAR:KEY=ATKTEBYJOL&amp;VAR:QUERY=RkZfRElWX1lMRChBTk4sMTAvMDQvMDYsMTAvMDQvMDYp&amp;WINDOW=FIRST_POPUP&amp;HEIGHT=450&amp;WIDTH=450&amp;","START_MAXIMIZED=FALSE&amp;VAR:CALENDAR=US&amp;VAR:SYMBOL=KO&amp;VAR:INDEX=0"}</definedName>
    <definedName name="_181">#REF!</definedName>
    <definedName name="_181__123Graph_XCONTRACT_BY_B_U">#REF!</definedName>
    <definedName name="_181__FDSAUDITLINK__" localSheetId="0" hidden="1">{"fdsup://directions/FAT Viewer?action=UPDATE&amp;creator=factset&amp;DYN_ARGS=TRUE&amp;DOC_NAME=FAT:FQL_AUDITING_CLIENT_TEMPLATE.FAT&amp;display_string=Audit&amp;VAR:KEY=VIXYTILSVG&amp;VAR:QUERY=RkZfRElWX1lMRChBTk4sMTAvMTgvMDcsMTAvMTgvMDcp&amp;WINDOW=FIRST_POPUP&amp;HEIGHT=450&amp;WIDTH=450&amp;","START_MAXIMIZED=FALSE&amp;VAR:CALENDAR=US&amp;VAR:SYMBOL=RAI&amp;VAR:INDEX=0"}</definedName>
    <definedName name="_181__FDSAUDITLINK__" hidden="1">{"fdsup://directions/FAT Viewer?action=UPDATE&amp;creator=factset&amp;DYN_ARGS=TRUE&amp;DOC_NAME=FAT:FQL_AUDITING_CLIENT_TEMPLATE.FAT&amp;display_string=Audit&amp;VAR:KEY=VIXYTILSVG&amp;VAR:QUERY=RkZfRElWX1lMRChBTk4sMTAvMTgvMDcsMTAvMTgvMDcp&amp;WINDOW=FIRST_POPUP&amp;HEIGHT=450&amp;WIDTH=450&amp;","START_MAXIMIZED=FALSE&amp;VAR:CALENDAR=US&amp;VAR:SYMBOL=RAI&amp;VAR:INDEX=0"}</definedName>
    <definedName name="_1810__FDSAUDITLINK__" localSheetId="0" hidden="1">{"fdsup://directions/FAT Viewer?action=UPDATE&amp;creator=factset&amp;DYN_ARGS=TRUE&amp;DOC_NAME=FAT:FQL_AUDITING_CLIENT_TEMPLATE.FAT&amp;display_string=Audit&amp;VAR:KEY=SBEVURWBOR&amp;VAR:QUERY=RkZfRElWX1lMRChBTk4sOS8yNy8wNiw5LzI3LzA2KQ==&amp;WINDOW=FIRST_POPUP&amp;HEIGHT=450&amp;WIDTH=450&amp;","START_MAXIMIZED=FALSE&amp;VAR:CALENDAR=US&amp;VAR:SYMBOL=KO&amp;VAR:INDEX=0"}</definedName>
    <definedName name="_1810__FDSAUDITLINK__" hidden="1">{"fdsup://directions/FAT Viewer?action=UPDATE&amp;creator=factset&amp;DYN_ARGS=TRUE&amp;DOC_NAME=FAT:FQL_AUDITING_CLIENT_TEMPLATE.FAT&amp;display_string=Audit&amp;VAR:KEY=SBEVURWBOR&amp;VAR:QUERY=RkZfRElWX1lMRChBTk4sOS8yNy8wNiw5LzI3LzA2KQ==&amp;WINDOW=FIRST_POPUP&amp;HEIGHT=450&amp;WIDTH=450&amp;","START_MAXIMIZED=FALSE&amp;VAR:CALENDAR=US&amp;VAR:SYMBOL=KO&amp;VAR:INDEX=0"}</definedName>
    <definedName name="_1811__FDSAUDITLINK__" localSheetId="0" hidden="1">{"fdsup://directions/FAT Viewer?action=UPDATE&amp;creator=factset&amp;DYN_ARGS=TRUE&amp;DOC_NAME=FAT:FQL_AUDITING_CLIENT_TEMPLATE.FAT&amp;display_string=Audit&amp;VAR:KEY=QNQLUJSZCB&amp;VAR:QUERY=RkZfRElWX1lMRChBTk4sOS8yMC8wNiw5LzIwLzA2KQ==&amp;WINDOW=FIRST_POPUP&amp;HEIGHT=450&amp;WIDTH=450&amp;","START_MAXIMIZED=FALSE&amp;VAR:CALENDAR=US&amp;VAR:SYMBOL=KO&amp;VAR:INDEX=0"}</definedName>
    <definedName name="_1811__FDSAUDITLINK__" hidden="1">{"fdsup://directions/FAT Viewer?action=UPDATE&amp;creator=factset&amp;DYN_ARGS=TRUE&amp;DOC_NAME=FAT:FQL_AUDITING_CLIENT_TEMPLATE.FAT&amp;display_string=Audit&amp;VAR:KEY=QNQLUJSZCB&amp;VAR:QUERY=RkZfRElWX1lMRChBTk4sOS8yMC8wNiw5LzIwLzA2KQ==&amp;WINDOW=FIRST_POPUP&amp;HEIGHT=450&amp;WIDTH=450&amp;","START_MAXIMIZED=FALSE&amp;VAR:CALENDAR=US&amp;VAR:SYMBOL=KO&amp;VAR:INDEX=0"}</definedName>
    <definedName name="_1812">#REF!</definedName>
    <definedName name="_1812__FDSAUDITLINK__" localSheetId="0" hidden="1">{"fdsup://directions/FAT Viewer?action=UPDATE&amp;creator=factset&amp;DYN_ARGS=TRUE&amp;DOC_NAME=FAT:FQL_AUDITING_CLIENT_TEMPLATE.FAT&amp;display_string=Audit&amp;VAR:KEY=ENKNAXKBUF&amp;VAR:QUERY=RkZfRElWX1lMRChBTk4sOS8xMy8wNiw5LzEzLzA2KQ==&amp;WINDOW=FIRST_POPUP&amp;HEIGHT=450&amp;WIDTH=450&amp;","START_MAXIMIZED=FALSE&amp;VAR:CALENDAR=US&amp;VAR:SYMBOL=KO&amp;VAR:INDEX=0"}</definedName>
    <definedName name="_1812__FDSAUDITLINK__" hidden="1">{"fdsup://directions/FAT Viewer?action=UPDATE&amp;creator=factset&amp;DYN_ARGS=TRUE&amp;DOC_NAME=FAT:FQL_AUDITING_CLIENT_TEMPLATE.FAT&amp;display_string=Audit&amp;VAR:KEY=ENKNAXKBUF&amp;VAR:QUERY=RkZfRElWX1lMRChBTk4sOS8xMy8wNiw5LzEzLzA2KQ==&amp;WINDOW=FIRST_POPUP&amp;HEIGHT=450&amp;WIDTH=450&amp;","START_MAXIMIZED=FALSE&amp;VAR:CALENDAR=US&amp;VAR:SYMBOL=KO&amp;VAR:INDEX=0"}</definedName>
    <definedName name="_1813__FDSAUDITLINK__" localSheetId="0" hidden="1">{"fdsup://directions/FAT Viewer?action=UPDATE&amp;creator=factset&amp;DYN_ARGS=TRUE&amp;DOC_NAME=FAT:FQL_AUDITING_CLIENT_TEMPLATE.FAT&amp;display_string=Audit&amp;VAR:KEY=MLMPYRQNEH&amp;VAR:QUERY=RkZfRElWX1lMRChBTk4sOS8wNi8wNiw5LzA2LzA2KQ==&amp;WINDOW=FIRST_POPUP&amp;HEIGHT=450&amp;WIDTH=450&amp;","START_MAXIMIZED=FALSE&amp;VAR:CALENDAR=US&amp;VAR:SYMBOL=KO&amp;VAR:INDEX=0"}</definedName>
    <definedName name="_1813__FDSAUDITLINK__" hidden="1">{"fdsup://directions/FAT Viewer?action=UPDATE&amp;creator=factset&amp;DYN_ARGS=TRUE&amp;DOC_NAME=FAT:FQL_AUDITING_CLIENT_TEMPLATE.FAT&amp;display_string=Audit&amp;VAR:KEY=MLMPYRQNEH&amp;VAR:QUERY=RkZfRElWX1lMRChBTk4sOS8wNi8wNiw5LzA2LzA2KQ==&amp;WINDOW=FIRST_POPUP&amp;HEIGHT=450&amp;WIDTH=450&amp;","START_MAXIMIZED=FALSE&amp;VAR:CALENDAR=US&amp;VAR:SYMBOL=KO&amp;VAR:INDEX=0"}</definedName>
    <definedName name="_1814__FDSAUDITLINK__" localSheetId="0" hidden="1">{"fdsup://directions/FAT Viewer?action=UPDATE&amp;creator=factset&amp;DYN_ARGS=TRUE&amp;DOC_NAME=FAT:FQL_AUDITING_CLIENT_TEMPLATE.FAT&amp;display_string=Audit&amp;VAR:KEY=OPURWRULIZ&amp;VAR:QUERY=RkZfRElWX1lMRChBTk4sOC8zMC8wNiw4LzMwLzA2KQ==&amp;WINDOW=FIRST_POPUP&amp;HEIGHT=450&amp;WIDTH=450&amp;","START_MAXIMIZED=FALSE&amp;VAR:CALENDAR=US&amp;VAR:SYMBOL=KO&amp;VAR:INDEX=0"}</definedName>
    <definedName name="_1814__FDSAUDITLINK__" hidden="1">{"fdsup://directions/FAT Viewer?action=UPDATE&amp;creator=factset&amp;DYN_ARGS=TRUE&amp;DOC_NAME=FAT:FQL_AUDITING_CLIENT_TEMPLATE.FAT&amp;display_string=Audit&amp;VAR:KEY=OPURWRULIZ&amp;VAR:QUERY=RkZfRElWX1lMRChBTk4sOC8zMC8wNiw4LzMwLzA2KQ==&amp;WINDOW=FIRST_POPUP&amp;HEIGHT=450&amp;WIDTH=450&amp;","START_MAXIMIZED=FALSE&amp;VAR:CALENDAR=US&amp;VAR:SYMBOL=KO&amp;VAR:INDEX=0"}</definedName>
    <definedName name="_1815__FDSAUDITLINK__" localSheetId="0" hidden="1">{"fdsup://directions/FAT Viewer?action=UPDATE&amp;creator=factset&amp;DYN_ARGS=TRUE&amp;DOC_NAME=FAT:FQL_AUDITING_CLIENT_TEMPLATE.FAT&amp;display_string=Audit&amp;VAR:KEY=YVSPOPSTCZ&amp;VAR:QUERY=RkZfRElWX1lMRChBTk4sOC8yMy8wNiw4LzIzLzA2KQ==&amp;WINDOW=FIRST_POPUP&amp;HEIGHT=450&amp;WIDTH=450&amp;","START_MAXIMIZED=FALSE&amp;VAR:CALENDAR=US&amp;VAR:SYMBOL=KO&amp;VAR:INDEX=0"}</definedName>
    <definedName name="_1815__FDSAUDITLINK__" hidden="1">{"fdsup://directions/FAT Viewer?action=UPDATE&amp;creator=factset&amp;DYN_ARGS=TRUE&amp;DOC_NAME=FAT:FQL_AUDITING_CLIENT_TEMPLATE.FAT&amp;display_string=Audit&amp;VAR:KEY=YVSPOPSTCZ&amp;VAR:QUERY=RkZfRElWX1lMRChBTk4sOC8yMy8wNiw4LzIzLzA2KQ==&amp;WINDOW=FIRST_POPUP&amp;HEIGHT=450&amp;WIDTH=450&amp;","START_MAXIMIZED=FALSE&amp;VAR:CALENDAR=US&amp;VAR:SYMBOL=KO&amp;VAR:INDEX=0"}</definedName>
    <definedName name="_1816__FDSAUDITLINK__" localSheetId="0" hidden="1">{"fdsup://directions/FAT Viewer?action=UPDATE&amp;creator=factset&amp;DYN_ARGS=TRUE&amp;DOC_NAME=FAT:FQL_AUDITING_CLIENT_TEMPLATE.FAT&amp;display_string=Audit&amp;VAR:KEY=YJOFOFYXYH&amp;VAR:QUERY=RkZfRElWX1lMRChBTk4sOC8xNi8wNiw4LzE2LzA2KQ==&amp;WINDOW=FIRST_POPUP&amp;HEIGHT=450&amp;WIDTH=450&amp;","START_MAXIMIZED=FALSE&amp;VAR:CALENDAR=US&amp;VAR:SYMBOL=KO&amp;VAR:INDEX=0"}</definedName>
    <definedName name="_1816__FDSAUDITLINK__" hidden="1">{"fdsup://directions/FAT Viewer?action=UPDATE&amp;creator=factset&amp;DYN_ARGS=TRUE&amp;DOC_NAME=FAT:FQL_AUDITING_CLIENT_TEMPLATE.FAT&amp;display_string=Audit&amp;VAR:KEY=YJOFOFYXYH&amp;VAR:QUERY=RkZfRElWX1lMRChBTk4sOC8xNi8wNiw4LzE2LzA2KQ==&amp;WINDOW=FIRST_POPUP&amp;HEIGHT=450&amp;WIDTH=450&amp;","START_MAXIMIZED=FALSE&amp;VAR:CALENDAR=US&amp;VAR:SYMBOL=KO&amp;VAR:INDEX=0"}</definedName>
    <definedName name="_1817">#REF!</definedName>
    <definedName name="_1817__FDSAUDITLINK__" localSheetId="0" hidden="1">{"fdsup://directions/FAT Viewer?action=UPDATE&amp;creator=factset&amp;DYN_ARGS=TRUE&amp;DOC_NAME=FAT:FQL_AUDITING_CLIENT_TEMPLATE.FAT&amp;display_string=Audit&amp;VAR:KEY=AHQHQJKDUB&amp;VAR:QUERY=RkZfRElWX1lMRChBTk4sOC8wOS8wNiw4LzA5LzA2KQ==&amp;WINDOW=FIRST_POPUP&amp;HEIGHT=450&amp;WIDTH=450&amp;","START_MAXIMIZED=FALSE&amp;VAR:CALENDAR=US&amp;VAR:SYMBOL=KO&amp;VAR:INDEX=0"}</definedName>
    <definedName name="_1817__FDSAUDITLINK__" hidden="1">{"fdsup://directions/FAT Viewer?action=UPDATE&amp;creator=factset&amp;DYN_ARGS=TRUE&amp;DOC_NAME=FAT:FQL_AUDITING_CLIENT_TEMPLATE.FAT&amp;display_string=Audit&amp;VAR:KEY=AHQHQJKDUB&amp;VAR:QUERY=RkZfRElWX1lMRChBTk4sOC8wOS8wNiw4LzA5LzA2KQ==&amp;WINDOW=FIRST_POPUP&amp;HEIGHT=450&amp;WIDTH=450&amp;","START_MAXIMIZED=FALSE&amp;VAR:CALENDAR=US&amp;VAR:SYMBOL=KO&amp;VAR:INDEX=0"}</definedName>
    <definedName name="_1818__FDSAUDITLINK__" localSheetId="0" hidden="1">{"fdsup://directions/FAT Viewer?action=UPDATE&amp;creator=factset&amp;DYN_ARGS=TRUE&amp;DOC_NAME=FAT:FQL_AUDITING_CLIENT_TEMPLATE.FAT&amp;display_string=Audit&amp;VAR:KEY=UBKTORCLMZ&amp;VAR:QUERY=RkZfRElWX1lMRChBTk4sOC8wMi8wNiw4LzAyLzA2KQ==&amp;WINDOW=FIRST_POPUP&amp;HEIGHT=450&amp;WIDTH=450&amp;","START_MAXIMIZED=FALSE&amp;VAR:CALENDAR=US&amp;VAR:SYMBOL=KO&amp;VAR:INDEX=0"}</definedName>
    <definedName name="_1818__FDSAUDITLINK__" hidden="1">{"fdsup://directions/FAT Viewer?action=UPDATE&amp;creator=factset&amp;DYN_ARGS=TRUE&amp;DOC_NAME=FAT:FQL_AUDITING_CLIENT_TEMPLATE.FAT&amp;display_string=Audit&amp;VAR:KEY=UBKTORCLMZ&amp;VAR:QUERY=RkZfRElWX1lMRChBTk4sOC8wMi8wNiw4LzAyLzA2KQ==&amp;WINDOW=FIRST_POPUP&amp;HEIGHT=450&amp;WIDTH=450&amp;","START_MAXIMIZED=FALSE&amp;VAR:CALENDAR=US&amp;VAR:SYMBOL=KO&amp;VAR:INDEX=0"}</definedName>
    <definedName name="_1819__FDSAUDITLINK__" localSheetId="0" hidden="1">{"fdsup://directions/FAT Viewer?action=UPDATE&amp;creator=factset&amp;DYN_ARGS=TRUE&amp;DOC_NAME=FAT:FQL_AUDITING_CLIENT_TEMPLATE.FAT&amp;display_string=Audit&amp;VAR:KEY=WRAJCFMHWV&amp;VAR:QUERY=RkZfRElWX1lMRChBTk4sNy8yNi8wNiw3LzI2LzA2KQ==&amp;WINDOW=FIRST_POPUP&amp;HEIGHT=450&amp;WIDTH=450&amp;","START_MAXIMIZED=FALSE&amp;VAR:CALENDAR=US&amp;VAR:SYMBOL=KO&amp;VAR:INDEX=0"}</definedName>
    <definedName name="_1819__FDSAUDITLINK__" hidden="1">{"fdsup://directions/FAT Viewer?action=UPDATE&amp;creator=factset&amp;DYN_ARGS=TRUE&amp;DOC_NAME=FAT:FQL_AUDITING_CLIENT_TEMPLATE.FAT&amp;display_string=Audit&amp;VAR:KEY=WRAJCFMHWV&amp;VAR:QUERY=RkZfRElWX1lMRChBTk4sNy8yNi8wNiw3LzI2LzA2KQ==&amp;WINDOW=FIRST_POPUP&amp;HEIGHT=450&amp;WIDTH=450&amp;","START_MAXIMIZED=FALSE&amp;VAR:CALENDAR=US&amp;VAR:SYMBOL=KO&amp;VAR:INDEX=0"}</definedName>
    <definedName name="_182">#REF!</definedName>
    <definedName name="_182__FDSAUDITLINK__" localSheetId="0" hidden="1">{"fdsup://directions/FAT Viewer?action=UPDATE&amp;creator=factset&amp;DYN_ARGS=TRUE&amp;DOC_NAME=FAT:FQL_AUDITING_CLIENT_TEMPLATE.FAT&amp;display_string=Audit&amp;VAR:KEY=ONWNEVEBIH&amp;VAR:QUERY=QVZHKEZGX0RJVl9ZTEQoQU5OLDQxMDEyLC0xMEFZKSk=&amp;WINDOW=FIRST_POPUP&amp;HEIGHT=450&amp;WIDTH=450&amp;","START_MAXIMIZED=FALSE&amp;VAR:CALENDAR=US&amp;VAR:SYMBOL=PM"}</definedName>
    <definedName name="_182__FDSAUDITLINK__" hidden="1">{"fdsup://directions/FAT Viewer?action=UPDATE&amp;creator=factset&amp;DYN_ARGS=TRUE&amp;DOC_NAME=FAT:FQL_AUDITING_CLIENT_TEMPLATE.FAT&amp;display_string=Audit&amp;VAR:KEY=ONWNEVEBIH&amp;VAR:QUERY=QVZHKEZGX0RJVl9ZTEQoQU5OLDQxMDEyLC0xMEFZKSk=&amp;WINDOW=FIRST_POPUP&amp;HEIGHT=450&amp;WIDTH=450&amp;","START_MAXIMIZED=FALSE&amp;VAR:CALENDAR=US&amp;VAR:SYMBOL=PM"}</definedName>
    <definedName name="_1820__FDSAUDITLINK__" localSheetId="0" hidden="1">{"fdsup://directions/FAT Viewer?action=UPDATE&amp;creator=factset&amp;DYN_ARGS=TRUE&amp;DOC_NAME=FAT:FQL_AUDITING_CLIENT_TEMPLATE.FAT&amp;display_string=Audit&amp;VAR:KEY=OHQDYXSHOB&amp;VAR:QUERY=RkZfRElWX1lMRChBTk4sNy8xOS8wNiw3LzE5LzA2KQ==&amp;WINDOW=FIRST_POPUP&amp;HEIGHT=450&amp;WIDTH=450&amp;","START_MAXIMIZED=FALSE&amp;VAR:CALENDAR=US&amp;VAR:SYMBOL=KO&amp;VAR:INDEX=0"}</definedName>
    <definedName name="_1820__FDSAUDITLINK__" hidden="1">{"fdsup://directions/FAT Viewer?action=UPDATE&amp;creator=factset&amp;DYN_ARGS=TRUE&amp;DOC_NAME=FAT:FQL_AUDITING_CLIENT_TEMPLATE.FAT&amp;display_string=Audit&amp;VAR:KEY=OHQDYXSHOB&amp;VAR:QUERY=RkZfRElWX1lMRChBTk4sNy8xOS8wNiw3LzE5LzA2KQ==&amp;WINDOW=FIRST_POPUP&amp;HEIGHT=450&amp;WIDTH=450&amp;","START_MAXIMIZED=FALSE&amp;VAR:CALENDAR=US&amp;VAR:SYMBOL=KO&amp;VAR:INDEX=0"}</definedName>
    <definedName name="_1821__FDSAUDITLINK__" localSheetId="0" hidden="1">{"fdsup://directions/FAT Viewer?action=UPDATE&amp;creator=factset&amp;DYN_ARGS=TRUE&amp;DOC_NAME=FAT:FQL_AUDITING_CLIENT_TEMPLATE.FAT&amp;display_string=Audit&amp;VAR:KEY=IJERCTSDUT&amp;VAR:QUERY=RkZfRElWX1lMRChBTk4sNy8xMi8wNiw3LzEyLzA2KQ==&amp;WINDOW=FIRST_POPUP&amp;HEIGHT=450&amp;WIDTH=450&amp;","START_MAXIMIZED=FALSE&amp;VAR:CALENDAR=US&amp;VAR:SYMBOL=KO&amp;VAR:INDEX=0"}</definedName>
    <definedName name="_1821__FDSAUDITLINK__" hidden="1">{"fdsup://directions/FAT Viewer?action=UPDATE&amp;creator=factset&amp;DYN_ARGS=TRUE&amp;DOC_NAME=FAT:FQL_AUDITING_CLIENT_TEMPLATE.FAT&amp;display_string=Audit&amp;VAR:KEY=IJERCTSDUT&amp;VAR:QUERY=RkZfRElWX1lMRChBTk4sNy8xMi8wNiw3LzEyLzA2KQ==&amp;WINDOW=FIRST_POPUP&amp;HEIGHT=450&amp;WIDTH=450&amp;","START_MAXIMIZED=FALSE&amp;VAR:CALENDAR=US&amp;VAR:SYMBOL=KO&amp;VAR:INDEX=0"}</definedName>
    <definedName name="_1822">#REF!</definedName>
    <definedName name="_1822__FDSAUDITLINK__" localSheetId="0" hidden="1">{"fdsup://directions/FAT Viewer?action=UPDATE&amp;creator=factset&amp;DYN_ARGS=TRUE&amp;DOC_NAME=FAT:FQL_AUDITING_CLIENT_TEMPLATE.FAT&amp;display_string=Audit&amp;VAR:KEY=EPALOVWVCZ&amp;VAR:QUERY=RkZfRElWX1lMRChBTk4sNy8wNS8wNiw3LzA1LzA2KQ==&amp;WINDOW=FIRST_POPUP&amp;HEIGHT=450&amp;WIDTH=450&amp;","START_MAXIMIZED=FALSE&amp;VAR:CALENDAR=US&amp;VAR:SYMBOL=KO&amp;VAR:INDEX=0"}</definedName>
    <definedName name="_1822__FDSAUDITLINK__" hidden="1">{"fdsup://directions/FAT Viewer?action=UPDATE&amp;creator=factset&amp;DYN_ARGS=TRUE&amp;DOC_NAME=FAT:FQL_AUDITING_CLIENT_TEMPLATE.FAT&amp;display_string=Audit&amp;VAR:KEY=EPALOVWVCZ&amp;VAR:QUERY=RkZfRElWX1lMRChBTk4sNy8wNS8wNiw3LzA1LzA2KQ==&amp;WINDOW=FIRST_POPUP&amp;HEIGHT=450&amp;WIDTH=450&amp;","START_MAXIMIZED=FALSE&amp;VAR:CALENDAR=US&amp;VAR:SYMBOL=KO&amp;VAR:INDEX=0"}</definedName>
    <definedName name="_1823__FDSAUDITLINK__" localSheetId="0" hidden="1">{"fdsup://directions/FAT Viewer?action=UPDATE&amp;creator=factset&amp;DYN_ARGS=TRUE&amp;DOC_NAME=FAT:FQL_AUDITING_CLIENT_TEMPLATE.FAT&amp;display_string=Audit&amp;VAR:KEY=SXEVGBARGV&amp;VAR:QUERY=RkZfRElWX1lMRChBTk4sNi8yOC8wNiw2LzI4LzA2KQ==&amp;WINDOW=FIRST_POPUP&amp;HEIGHT=450&amp;WIDTH=450&amp;","START_MAXIMIZED=FALSE&amp;VAR:CALENDAR=US&amp;VAR:SYMBOL=KO&amp;VAR:INDEX=0"}</definedName>
    <definedName name="_1823__FDSAUDITLINK__" hidden="1">{"fdsup://directions/FAT Viewer?action=UPDATE&amp;creator=factset&amp;DYN_ARGS=TRUE&amp;DOC_NAME=FAT:FQL_AUDITING_CLIENT_TEMPLATE.FAT&amp;display_string=Audit&amp;VAR:KEY=SXEVGBARGV&amp;VAR:QUERY=RkZfRElWX1lMRChBTk4sNi8yOC8wNiw2LzI4LzA2KQ==&amp;WINDOW=FIRST_POPUP&amp;HEIGHT=450&amp;WIDTH=450&amp;","START_MAXIMIZED=FALSE&amp;VAR:CALENDAR=US&amp;VAR:SYMBOL=KO&amp;VAR:INDEX=0"}</definedName>
    <definedName name="_1824__FDSAUDITLINK__" localSheetId="0" hidden="1">{"fdsup://directions/FAT Viewer?action=UPDATE&amp;creator=factset&amp;DYN_ARGS=TRUE&amp;DOC_NAME=FAT:FQL_AUDITING_CLIENT_TEMPLATE.FAT&amp;display_string=Audit&amp;VAR:KEY=SBGVIZKZIH&amp;VAR:QUERY=RkZfRElWX1lMRChBTk4sNi8yMS8wNiw2LzIxLzA2KQ==&amp;WINDOW=FIRST_POPUP&amp;HEIGHT=450&amp;WIDTH=450&amp;","START_MAXIMIZED=FALSE&amp;VAR:CALENDAR=US&amp;VAR:SYMBOL=KO&amp;VAR:INDEX=0"}</definedName>
    <definedName name="_1824__FDSAUDITLINK__" hidden="1">{"fdsup://directions/FAT Viewer?action=UPDATE&amp;creator=factset&amp;DYN_ARGS=TRUE&amp;DOC_NAME=FAT:FQL_AUDITING_CLIENT_TEMPLATE.FAT&amp;display_string=Audit&amp;VAR:KEY=SBGVIZKZIH&amp;VAR:QUERY=RkZfRElWX1lMRChBTk4sNi8yMS8wNiw2LzIxLzA2KQ==&amp;WINDOW=FIRST_POPUP&amp;HEIGHT=450&amp;WIDTH=450&amp;","START_MAXIMIZED=FALSE&amp;VAR:CALENDAR=US&amp;VAR:SYMBOL=KO&amp;VAR:INDEX=0"}</definedName>
    <definedName name="_1825__FDSAUDITLINK__" localSheetId="0" hidden="1">{"fdsup://directions/FAT Viewer?action=UPDATE&amp;creator=factset&amp;DYN_ARGS=TRUE&amp;DOC_NAME=FAT:FQL_AUDITING_CLIENT_TEMPLATE.FAT&amp;display_string=Audit&amp;VAR:KEY=MBUTSPANSB&amp;VAR:QUERY=RkZfRElWX1lMRChBTk4sNi8xNC8wNiw2LzE0LzA2KQ==&amp;WINDOW=FIRST_POPUP&amp;HEIGHT=450&amp;WIDTH=450&amp;","START_MAXIMIZED=FALSE&amp;VAR:CALENDAR=US&amp;VAR:SYMBOL=KO&amp;VAR:INDEX=0"}</definedName>
    <definedName name="_1825__FDSAUDITLINK__" hidden="1">{"fdsup://directions/FAT Viewer?action=UPDATE&amp;creator=factset&amp;DYN_ARGS=TRUE&amp;DOC_NAME=FAT:FQL_AUDITING_CLIENT_TEMPLATE.FAT&amp;display_string=Audit&amp;VAR:KEY=MBUTSPANSB&amp;VAR:QUERY=RkZfRElWX1lMRChBTk4sNi8xNC8wNiw2LzE0LzA2KQ==&amp;WINDOW=FIRST_POPUP&amp;HEIGHT=450&amp;WIDTH=450&amp;","START_MAXIMIZED=FALSE&amp;VAR:CALENDAR=US&amp;VAR:SYMBOL=KO&amp;VAR:INDEX=0"}</definedName>
    <definedName name="_1826__FDSAUDITLINK__" localSheetId="0" hidden="1">{"fdsup://directions/FAT Viewer?action=UPDATE&amp;creator=factset&amp;DYN_ARGS=TRUE&amp;DOC_NAME=FAT:FQL_AUDITING_CLIENT_TEMPLATE.FAT&amp;display_string=Audit&amp;VAR:KEY=YFWDADAZAZ&amp;VAR:QUERY=RkZfRElWX1lMRChBTk4sNi8wNy8wNiw2LzA3LzA2KQ==&amp;WINDOW=FIRST_POPUP&amp;HEIGHT=450&amp;WIDTH=450&amp;","START_MAXIMIZED=FALSE&amp;VAR:CALENDAR=US&amp;VAR:SYMBOL=KO&amp;VAR:INDEX=0"}</definedName>
    <definedName name="_1826__FDSAUDITLINK__" hidden="1">{"fdsup://directions/FAT Viewer?action=UPDATE&amp;creator=factset&amp;DYN_ARGS=TRUE&amp;DOC_NAME=FAT:FQL_AUDITING_CLIENT_TEMPLATE.FAT&amp;display_string=Audit&amp;VAR:KEY=YFWDADAZAZ&amp;VAR:QUERY=RkZfRElWX1lMRChBTk4sNi8wNy8wNiw2LzA3LzA2KQ==&amp;WINDOW=FIRST_POPUP&amp;HEIGHT=450&amp;WIDTH=450&amp;","START_MAXIMIZED=FALSE&amp;VAR:CALENDAR=US&amp;VAR:SYMBOL=KO&amp;VAR:INDEX=0"}</definedName>
    <definedName name="_1827__FDSAUDITLINK__" localSheetId="0" hidden="1">{"fdsup://directions/FAT Viewer?action=UPDATE&amp;creator=factset&amp;DYN_ARGS=TRUE&amp;DOC_NAME=FAT:FQL_AUDITING_CLIENT_TEMPLATE.FAT&amp;display_string=Audit&amp;VAR:KEY=CJUPGDUXQN&amp;VAR:QUERY=RkZfRElWX1lMRChBTk4sNS8zMS8wNiw1LzMxLzA2KQ==&amp;WINDOW=FIRST_POPUP&amp;HEIGHT=450&amp;WIDTH=450&amp;","START_MAXIMIZED=FALSE&amp;VAR:CALENDAR=US&amp;VAR:SYMBOL=KO&amp;VAR:INDEX=0"}</definedName>
    <definedName name="_1827__FDSAUDITLINK__" hidden="1">{"fdsup://directions/FAT Viewer?action=UPDATE&amp;creator=factset&amp;DYN_ARGS=TRUE&amp;DOC_NAME=FAT:FQL_AUDITING_CLIENT_TEMPLATE.FAT&amp;display_string=Audit&amp;VAR:KEY=CJUPGDUXQN&amp;VAR:QUERY=RkZfRElWX1lMRChBTk4sNS8zMS8wNiw1LzMxLzA2KQ==&amp;WINDOW=FIRST_POPUP&amp;HEIGHT=450&amp;WIDTH=450&amp;","START_MAXIMIZED=FALSE&amp;VAR:CALENDAR=US&amp;VAR:SYMBOL=KO&amp;VAR:INDEX=0"}</definedName>
    <definedName name="_1828">#REF!</definedName>
    <definedName name="_1828__FDSAUDITLINK__" localSheetId="0" hidden="1">{"fdsup://directions/FAT Viewer?action=UPDATE&amp;creator=factset&amp;DYN_ARGS=TRUE&amp;DOC_NAME=FAT:FQL_AUDITING_CLIENT_TEMPLATE.FAT&amp;display_string=Audit&amp;VAR:KEY=MPWROLAJQZ&amp;VAR:QUERY=RkZfRElWX1lMRChBTk4sNS8yNC8wNiw1LzI0LzA2KQ==&amp;WINDOW=FIRST_POPUP&amp;HEIGHT=450&amp;WIDTH=450&amp;","START_MAXIMIZED=FALSE&amp;VAR:CALENDAR=US&amp;VAR:SYMBOL=KO&amp;VAR:INDEX=0"}</definedName>
    <definedName name="_1828__FDSAUDITLINK__" hidden="1">{"fdsup://directions/FAT Viewer?action=UPDATE&amp;creator=factset&amp;DYN_ARGS=TRUE&amp;DOC_NAME=FAT:FQL_AUDITING_CLIENT_TEMPLATE.FAT&amp;display_string=Audit&amp;VAR:KEY=MPWROLAJQZ&amp;VAR:QUERY=RkZfRElWX1lMRChBTk4sNS8yNC8wNiw1LzI0LzA2KQ==&amp;WINDOW=FIRST_POPUP&amp;HEIGHT=450&amp;WIDTH=450&amp;","START_MAXIMIZED=FALSE&amp;VAR:CALENDAR=US&amp;VAR:SYMBOL=KO&amp;VAR:INDEX=0"}</definedName>
    <definedName name="_1829">#REF!</definedName>
    <definedName name="_1829__FDSAUDITLINK__" localSheetId="0" hidden="1">{"fdsup://directions/FAT Viewer?action=UPDATE&amp;creator=factset&amp;DYN_ARGS=TRUE&amp;DOC_NAME=FAT:FQL_AUDITING_CLIENT_TEMPLATE.FAT&amp;display_string=Audit&amp;VAR:KEY=IJWZEXOBGZ&amp;VAR:QUERY=RkZfRElWX1lMRChBTk4sNS8xNy8wNiw1LzE3LzA2KQ==&amp;WINDOW=FIRST_POPUP&amp;HEIGHT=450&amp;WIDTH=450&amp;","START_MAXIMIZED=FALSE&amp;VAR:CALENDAR=US&amp;VAR:SYMBOL=KO&amp;VAR:INDEX=0"}</definedName>
    <definedName name="_1829__FDSAUDITLINK__" hidden="1">{"fdsup://directions/FAT Viewer?action=UPDATE&amp;creator=factset&amp;DYN_ARGS=TRUE&amp;DOC_NAME=FAT:FQL_AUDITING_CLIENT_TEMPLATE.FAT&amp;display_string=Audit&amp;VAR:KEY=IJWZEXOBGZ&amp;VAR:QUERY=RkZfRElWX1lMRChBTk4sNS8xNy8wNiw1LzE3LzA2KQ==&amp;WINDOW=FIRST_POPUP&amp;HEIGHT=450&amp;WIDTH=450&amp;","START_MAXIMIZED=FALSE&amp;VAR:CALENDAR=US&amp;VAR:SYMBOL=KO&amp;VAR:INDEX=0"}</definedName>
    <definedName name="_183">#REF!</definedName>
    <definedName name="_183__FDSAUDITLINK__" localSheetId="0" hidden="1">{"fdsup://directions/FAT Viewer?action=UPDATE&amp;creator=factset&amp;DYN_ARGS=TRUE&amp;DOC_NAME=FAT:FQL_AUDITING_CLIENT_TEMPLATE.FAT&amp;display_string=Audit&amp;VAR:KEY=CJUNOHYNIH&amp;VAR:QUERY=QVZHKEZGX0RJVl9ZTEQoQU5OLDQxMDEyLC01QVkpKQ==&amp;WINDOW=FIRST_POPUP&amp;HEIGHT=450&amp;WIDTH=450&amp;","START_MAXIMIZED=FALSE&amp;VAR:CALENDAR=US&amp;VAR:SYMBOL=PM"}</definedName>
    <definedName name="_183__FDSAUDITLINK__" hidden="1">{"fdsup://directions/FAT Viewer?action=UPDATE&amp;creator=factset&amp;DYN_ARGS=TRUE&amp;DOC_NAME=FAT:FQL_AUDITING_CLIENT_TEMPLATE.FAT&amp;display_string=Audit&amp;VAR:KEY=CJUNOHYNIH&amp;VAR:QUERY=QVZHKEZGX0RJVl9ZTEQoQU5OLDQxMDEyLC01QVkpKQ==&amp;WINDOW=FIRST_POPUP&amp;HEIGHT=450&amp;WIDTH=450&amp;","START_MAXIMIZED=FALSE&amp;VAR:CALENDAR=US&amp;VAR:SYMBOL=PM"}</definedName>
    <definedName name="_1830">#REF!</definedName>
    <definedName name="_1830__FDSAUDITLINK__" localSheetId="0" hidden="1">{"fdsup://directions/FAT Viewer?action=UPDATE&amp;creator=factset&amp;DYN_ARGS=TRUE&amp;DOC_NAME=FAT:FQL_AUDITING_CLIENT_TEMPLATE.FAT&amp;display_string=Audit&amp;VAR:KEY=CDADOHAPYH&amp;VAR:QUERY=RkZfRElWX1lMRChBTk4sNS8xMC8wNiw1LzEwLzA2KQ==&amp;WINDOW=FIRST_POPUP&amp;HEIGHT=450&amp;WIDTH=450&amp;","START_MAXIMIZED=FALSE&amp;VAR:CALENDAR=US&amp;VAR:SYMBOL=KO&amp;VAR:INDEX=0"}</definedName>
    <definedName name="_1830__FDSAUDITLINK__" hidden="1">{"fdsup://directions/FAT Viewer?action=UPDATE&amp;creator=factset&amp;DYN_ARGS=TRUE&amp;DOC_NAME=FAT:FQL_AUDITING_CLIENT_TEMPLATE.FAT&amp;display_string=Audit&amp;VAR:KEY=CDADOHAPYH&amp;VAR:QUERY=RkZfRElWX1lMRChBTk4sNS8xMC8wNiw1LzEwLzA2KQ==&amp;WINDOW=FIRST_POPUP&amp;HEIGHT=450&amp;WIDTH=450&amp;","START_MAXIMIZED=FALSE&amp;VAR:CALENDAR=US&amp;VAR:SYMBOL=KO&amp;VAR:INDEX=0"}</definedName>
    <definedName name="_1831">#REF!</definedName>
    <definedName name="_1831__FDSAUDITLINK__" localSheetId="0" hidden="1">{"fdsup://directions/FAT Viewer?action=UPDATE&amp;creator=factset&amp;DYN_ARGS=TRUE&amp;DOC_NAME=FAT:FQL_AUDITING_CLIENT_TEMPLATE.FAT&amp;display_string=Audit&amp;VAR:KEY=UJKLAHKFKB&amp;VAR:QUERY=RkZfRElWX1lMRChBTk4sNS8wMy8wNiw1LzAzLzA2KQ==&amp;WINDOW=FIRST_POPUP&amp;HEIGHT=450&amp;WIDTH=450&amp;","START_MAXIMIZED=FALSE&amp;VAR:CALENDAR=US&amp;VAR:SYMBOL=KO&amp;VAR:INDEX=0"}</definedName>
    <definedName name="_1831__FDSAUDITLINK__" hidden="1">{"fdsup://directions/FAT Viewer?action=UPDATE&amp;creator=factset&amp;DYN_ARGS=TRUE&amp;DOC_NAME=FAT:FQL_AUDITING_CLIENT_TEMPLATE.FAT&amp;display_string=Audit&amp;VAR:KEY=UJKLAHKFKB&amp;VAR:QUERY=RkZfRElWX1lMRChBTk4sNS8wMy8wNiw1LzAzLzA2KQ==&amp;WINDOW=FIRST_POPUP&amp;HEIGHT=450&amp;WIDTH=450&amp;","START_MAXIMIZED=FALSE&amp;VAR:CALENDAR=US&amp;VAR:SYMBOL=KO&amp;VAR:INDEX=0"}</definedName>
    <definedName name="_1832">#REF!</definedName>
    <definedName name="_1832__FDSAUDITLINK__" localSheetId="0" hidden="1">{"fdsup://directions/FAT Viewer?action=UPDATE&amp;creator=factset&amp;DYN_ARGS=TRUE&amp;DOC_NAME=FAT:FQL_AUDITING_CLIENT_TEMPLATE.FAT&amp;display_string=Audit&amp;VAR:KEY=UBWNCZCNMT&amp;VAR:QUERY=RkZfRElWX1lMRChBTk4sNC8yNi8wNiw0LzI2LzA2KQ==&amp;WINDOW=FIRST_POPUP&amp;HEIGHT=450&amp;WIDTH=450&amp;","START_MAXIMIZED=FALSE&amp;VAR:CALENDAR=US&amp;VAR:SYMBOL=KO&amp;VAR:INDEX=0"}</definedName>
    <definedName name="_1832__FDSAUDITLINK__" hidden="1">{"fdsup://directions/FAT Viewer?action=UPDATE&amp;creator=factset&amp;DYN_ARGS=TRUE&amp;DOC_NAME=FAT:FQL_AUDITING_CLIENT_TEMPLATE.FAT&amp;display_string=Audit&amp;VAR:KEY=UBWNCZCNMT&amp;VAR:QUERY=RkZfRElWX1lMRChBTk4sNC8yNi8wNiw0LzI2LzA2KQ==&amp;WINDOW=FIRST_POPUP&amp;HEIGHT=450&amp;WIDTH=450&amp;","START_MAXIMIZED=FALSE&amp;VAR:CALENDAR=US&amp;VAR:SYMBOL=KO&amp;VAR:INDEX=0"}</definedName>
    <definedName name="_1833__FDSAUDITLINK__" localSheetId="0" hidden="1">{"fdsup://directions/FAT Viewer?action=UPDATE&amp;creator=factset&amp;DYN_ARGS=TRUE&amp;DOC_NAME=FAT:FQL_AUDITING_CLIENT_TEMPLATE.FAT&amp;display_string=Audit&amp;VAR:KEY=KBSLWNIZSD&amp;VAR:QUERY=RkZfRElWX1lMRChBTk4sNC8xOS8wNiw0LzE5LzA2KQ==&amp;WINDOW=FIRST_POPUP&amp;HEIGHT=450&amp;WIDTH=450&amp;","START_MAXIMIZED=FALSE&amp;VAR:CALENDAR=US&amp;VAR:SYMBOL=KO&amp;VAR:INDEX=0"}</definedName>
    <definedName name="_1833__FDSAUDITLINK__" hidden="1">{"fdsup://directions/FAT Viewer?action=UPDATE&amp;creator=factset&amp;DYN_ARGS=TRUE&amp;DOC_NAME=FAT:FQL_AUDITING_CLIENT_TEMPLATE.FAT&amp;display_string=Audit&amp;VAR:KEY=KBSLWNIZSD&amp;VAR:QUERY=RkZfRElWX1lMRChBTk4sNC8xOS8wNiw0LzE5LzA2KQ==&amp;WINDOW=FIRST_POPUP&amp;HEIGHT=450&amp;WIDTH=450&amp;","START_MAXIMIZED=FALSE&amp;VAR:CALENDAR=US&amp;VAR:SYMBOL=KO&amp;VAR:INDEX=0"}</definedName>
    <definedName name="_1834">#REF!</definedName>
    <definedName name="_1834__FDSAUDITLINK__" localSheetId="0" hidden="1">{"fdsup://directions/FAT Viewer?action=UPDATE&amp;creator=factset&amp;DYN_ARGS=TRUE&amp;DOC_NAME=FAT:FQL_AUDITING_CLIENT_TEMPLATE.FAT&amp;display_string=Audit&amp;VAR:KEY=QXWTQTEFYT&amp;VAR:QUERY=RkZfRElWX1lMRChBTk4sNC8xMi8wNiw0LzEyLzA2KQ==&amp;WINDOW=FIRST_POPUP&amp;HEIGHT=450&amp;WIDTH=450&amp;","START_MAXIMIZED=FALSE&amp;VAR:CALENDAR=US&amp;VAR:SYMBOL=KO&amp;VAR:INDEX=0"}</definedName>
    <definedName name="_1834__FDSAUDITLINK__" hidden="1">{"fdsup://directions/FAT Viewer?action=UPDATE&amp;creator=factset&amp;DYN_ARGS=TRUE&amp;DOC_NAME=FAT:FQL_AUDITING_CLIENT_TEMPLATE.FAT&amp;display_string=Audit&amp;VAR:KEY=QXWTQTEFYT&amp;VAR:QUERY=RkZfRElWX1lMRChBTk4sNC8xMi8wNiw0LzEyLzA2KQ==&amp;WINDOW=FIRST_POPUP&amp;HEIGHT=450&amp;WIDTH=450&amp;","START_MAXIMIZED=FALSE&amp;VAR:CALENDAR=US&amp;VAR:SYMBOL=KO&amp;VAR:INDEX=0"}</definedName>
    <definedName name="_1835">#REF!</definedName>
    <definedName name="_1835__FDSAUDITLINK__" localSheetId="0" hidden="1">{"fdsup://directions/FAT Viewer?action=UPDATE&amp;creator=factset&amp;DYN_ARGS=TRUE&amp;DOC_NAME=FAT:FQL_AUDITING_CLIENT_TEMPLATE.FAT&amp;display_string=Audit&amp;VAR:KEY=WFGBCZSDWF&amp;VAR:QUERY=RkZfRElWX1lMRChBTk4sNC8wNS8wNiw0LzA1LzA2KQ==&amp;WINDOW=FIRST_POPUP&amp;HEIGHT=450&amp;WIDTH=450&amp;","START_MAXIMIZED=FALSE&amp;VAR:CALENDAR=US&amp;VAR:SYMBOL=KO&amp;VAR:INDEX=0"}</definedName>
    <definedName name="_1835__FDSAUDITLINK__" hidden="1">{"fdsup://directions/FAT Viewer?action=UPDATE&amp;creator=factset&amp;DYN_ARGS=TRUE&amp;DOC_NAME=FAT:FQL_AUDITING_CLIENT_TEMPLATE.FAT&amp;display_string=Audit&amp;VAR:KEY=WFGBCZSDWF&amp;VAR:QUERY=RkZfRElWX1lMRChBTk4sNC8wNS8wNiw0LzA1LzA2KQ==&amp;WINDOW=FIRST_POPUP&amp;HEIGHT=450&amp;WIDTH=450&amp;","START_MAXIMIZED=FALSE&amp;VAR:CALENDAR=US&amp;VAR:SYMBOL=KO&amp;VAR:INDEX=0"}</definedName>
    <definedName name="_1836__FDSAUDITLINK__" localSheetId="0" hidden="1">{"fdsup://directions/FAT Viewer?action=UPDATE&amp;creator=factset&amp;DYN_ARGS=TRUE&amp;DOC_NAME=FAT:FQL_AUDITING_CLIENT_TEMPLATE.FAT&amp;display_string=Audit&amp;VAR:KEY=ERSBMPSZIP&amp;VAR:QUERY=RkZfRElWX1lMRChBTk4sMy8yOS8wNiwzLzI5LzA2KQ==&amp;WINDOW=FIRST_POPUP&amp;HEIGHT=450&amp;WIDTH=450&amp;","START_MAXIMIZED=FALSE&amp;VAR:CALENDAR=US&amp;VAR:SYMBOL=KO&amp;VAR:INDEX=0"}</definedName>
    <definedName name="_1836__FDSAUDITLINK__" hidden="1">{"fdsup://directions/FAT Viewer?action=UPDATE&amp;creator=factset&amp;DYN_ARGS=TRUE&amp;DOC_NAME=FAT:FQL_AUDITING_CLIENT_TEMPLATE.FAT&amp;display_string=Audit&amp;VAR:KEY=ERSBMPSZIP&amp;VAR:QUERY=RkZfRElWX1lMRChBTk4sMy8yOS8wNiwzLzI5LzA2KQ==&amp;WINDOW=FIRST_POPUP&amp;HEIGHT=450&amp;WIDTH=450&amp;","START_MAXIMIZED=FALSE&amp;VAR:CALENDAR=US&amp;VAR:SYMBOL=KO&amp;VAR:INDEX=0"}</definedName>
    <definedName name="_1837">#REF!</definedName>
    <definedName name="_1837__FDSAUDITLINK__" localSheetId="0" hidden="1">{"fdsup://directions/FAT Viewer?action=UPDATE&amp;creator=factset&amp;DYN_ARGS=TRUE&amp;DOC_NAME=FAT:FQL_AUDITING_CLIENT_TEMPLATE.FAT&amp;display_string=Audit&amp;VAR:KEY=IVIZWFEFQN&amp;VAR:QUERY=RkZfRElWX1lMRChBTk4sMy8yMi8wNiwzLzIyLzA2KQ==&amp;WINDOW=FIRST_POPUP&amp;HEIGHT=450&amp;WIDTH=450&amp;","START_MAXIMIZED=FALSE&amp;VAR:CALENDAR=US&amp;VAR:SYMBOL=KO&amp;VAR:INDEX=0"}</definedName>
    <definedName name="_1837__FDSAUDITLINK__" hidden="1">{"fdsup://directions/FAT Viewer?action=UPDATE&amp;creator=factset&amp;DYN_ARGS=TRUE&amp;DOC_NAME=FAT:FQL_AUDITING_CLIENT_TEMPLATE.FAT&amp;display_string=Audit&amp;VAR:KEY=IVIZWFEFQN&amp;VAR:QUERY=RkZfRElWX1lMRChBTk4sMy8yMi8wNiwzLzIyLzA2KQ==&amp;WINDOW=FIRST_POPUP&amp;HEIGHT=450&amp;WIDTH=450&amp;","START_MAXIMIZED=FALSE&amp;VAR:CALENDAR=US&amp;VAR:SYMBOL=KO&amp;VAR:INDEX=0"}</definedName>
    <definedName name="_1838">#REF!</definedName>
    <definedName name="_1838__FDSAUDITLINK__" localSheetId="0" hidden="1">{"fdsup://directions/FAT Viewer?action=UPDATE&amp;creator=factset&amp;DYN_ARGS=TRUE&amp;DOC_NAME=FAT:FQL_AUDITING_CLIENT_TEMPLATE.FAT&amp;display_string=Audit&amp;VAR:KEY=ALGREFKRCT&amp;VAR:QUERY=RkZfRElWX1lMRChBTk4sMy8xNS8wNiwzLzE1LzA2KQ==&amp;WINDOW=FIRST_POPUP&amp;HEIGHT=450&amp;WIDTH=450&amp;","START_MAXIMIZED=FALSE&amp;VAR:CALENDAR=US&amp;VAR:SYMBOL=KO&amp;VAR:INDEX=0"}</definedName>
    <definedName name="_1838__FDSAUDITLINK__" hidden="1">{"fdsup://directions/FAT Viewer?action=UPDATE&amp;creator=factset&amp;DYN_ARGS=TRUE&amp;DOC_NAME=FAT:FQL_AUDITING_CLIENT_TEMPLATE.FAT&amp;display_string=Audit&amp;VAR:KEY=ALGREFKRCT&amp;VAR:QUERY=RkZfRElWX1lMRChBTk4sMy8xNS8wNiwzLzE1LzA2KQ==&amp;WINDOW=FIRST_POPUP&amp;HEIGHT=450&amp;WIDTH=450&amp;","START_MAXIMIZED=FALSE&amp;VAR:CALENDAR=US&amp;VAR:SYMBOL=KO&amp;VAR:INDEX=0"}</definedName>
    <definedName name="_1839">#REF!</definedName>
    <definedName name="_1839__FDSAUDITLINK__" localSheetId="0" hidden="1">{"fdsup://directions/FAT Viewer?action=UPDATE&amp;creator=factset&amp;DYN_ARGS=TRUE&amp;DOC_NAME=FAT:FQL_AUDITING_CLIENT_TEMPLATE.FAT&amp;display_string=Audit&amp;VAR:KEY=EFMBMJMFAV&amp;VAR:QUERY=RkZfRElWX1lMRChBTk4sMy8wOC8wNiwzLzA4LzA2KQ==&amp;WINDOW=FIRST_POPUP&amp;HEIGHT=450&amp;WIDTH=450&amp;","START_MAXIMIZED=FALSE&amp;VAR:CALENDAR=US&amp;VAR:SYMBOL=KO&amp;VAR:INDEX=0"}</definedName>
    <definedName name="_1839__FDSAUDITLINK__" hidden="1">{"fdsup://directions/FAT Viewer?action=UPDATE&amp;creator=factset&amp;DYN_ARGS=TRUE&amp;DOC_NAME=FAT:FQL_AUDITING_CLIENT_TEMPLATE.FAT&amp;display_string=Audit&amp;VAR:KEY=EFMBMJMFAV&amp;VAR:QUERY=RkZfRElWX1lMRChBTk4sMy8wOC8wNiwzLzA4LzA2KQ==&amp;WINDOW=FIRST_POPUP&amp;HEIGHT=450&amp;WIDTH=450&amp;","START_MAXIMIZED=FALSE&amp;VAR:CALENDAR=US&amp;VAR:SYMBOL=KO&amp;VAR:INDEX=0"}</definedName>
    <definedName name="_184">#REF!</definedName>
    <definedName name="_184__FDSAUDITLINK__" localSheetId="0" hidden="1">{"fdsup://directions/FAT Viewer?action=UPDATE&amp;creator=factset&amp;DYN_ARGS=TRUE&amp;DOC_NAME=FAT:FQL_AUDITING_CLIENT_TEMPLATE.FAT&amp;display_string=Audit&amp;VAR:KEY=QVUBQJANAR&amp;VAR:QUERY=QVZHKEZGX0RJVl9ZTEQoQU5OLDQxMDEyLC0zQVkpKQ==&amp;WINDOW=FIRST_POPUP&amp;HEIGHT=450&amp;WIDTH=450&amp;","START_MAXIMIZED=FALSE&amp;VAR:CALENDAR=US&amp;VAR:SYMBOL=PM"}</definedName>
    <definedName name="_184__FDSAUDITLINK__" hidden="1">{"fdsup://directions/FAT Viewer?action=UPDATE&amp;creator=factset&amp;DYN_ARGS=TRUE&amp;DOC_NAME=FAT:FQL_AUDITING_CLIENT_TEMPLATE.FAT&amp;display_string=Audit&amp;VAR:KEY=QVUBQJANAR&amp;VAR:QUERY=QVZHKEZGX0RJVl9ZTEQoQU5OLDQxMDEyLC0zQVkpKQ==&amp;WINDOW=FIRST_POPUP&amp;HEIGHT=450&amp;WIDTH=450&amp;","START_MAXIMIZED=FALSE&amp;VAR:CALENDAR=US&amp;VAR:SYMBOL=PM"}</definedName>
    <definedName name="_1840__FDSAUDITLINK__" localSheetId="0" hidden="1">{"fdsup://directions/FAT Viewer?action=UPDATE&amp;creator=factset&amp;DYN_ARGS=TRUE&amp;DOC_NAME=FAT:FQL_AUDITING_CLIENT_TEMPLATE.FAT&amp;display_string=Audit&amp;VAR:KEY=SFWXILKDUJ&amp;VAR:QUERY=RkZfRElWX1lMRChBTk4sMy8wMS8wNiwzLzAxLzA2KQ==&amp;WINDOW=FIRST_POPUP&amp;HEIGHT=450&amp;WIDTH=450&amp;","START_MAXIMIZED=FALSE&amp;VAR:CALENDAR=US&amp;VAR:SYMBOL=KO&amp;VAR:INDEX=0"}</definedName>
    <definedName name="_1840__FDSAUDITLINK__" hidden="1">{"fdsup://directions/FAT Viewer?action=UPDATE&amp;creator=factset&amp;DYN_ARGS=TRUE&amp;DOC_NAME=FAT:FQL_AUDITING_CLIENT_TEMPLATE.FAT&amp;display_string=Audit&amp;VAR:KEY=SFWXILKDUJ&amp;VAR:QUERY=RkZfRElWX1lMRChBTk4sMy8wMS8wNiwzLzAxLzA2KQ==&amp;WINDOW=FIRST_POPUP&amp;HEIGHT=450&amp;WIDTH=450&amp;","START_MAXIMIZED=FALSE&amp;VAR:CALENDAR=US&amp;VAR:SYMBOL=KO&amp;VAR:INDEX=0"}</definedName>
    <definedName name="_1841__FDSAUDITLINK__" localSheetId="0" hidden="1">{"fdsup://directions/FAT Viewer?action=UPDATE&amp;creator=factset&amp;DYN_ARGS=TRUE&amp;DOC_NAME=FAT:FQL_AUDITING_CLIENT_TEMPLATE.FAT&amp;display_string=Audit&amp;VAR:KEY=QBGNYTMHWH&amp;VAR:QUERY=RkZfRElWX1lMRChBTk4sMi8yMi8wNiwyLzIyLzA2KQ==&amp;WINDOW=FIRST_POPUP&amp;HEIGHT=450&amp;WIDTH=450&amp;","START_MAXIMIZED=FALSE&amp;VAR:CALENDAR=US&amp;VAR:SYMBOL=KO&amp;VAR:INDEX=0"}</definedName>
    <definedName name="_1841__FDSAUDITLINK__" hidden="1">{"fdsup://directions/FAT Viewer?action=UPDATE&amp;creator=factset&amp;DYN_ARGS=TRUE&amp;DOC_NAME=FAT:FQL_AUDITING_CLIENT_TEMPLATE.FAT&amp;display_string=Audit&amp;VAR:KEY=QBGNYTMHWH&amp;VAR:QUERY=RkZfRElWX1lMRChBTk4sMi8yMi8wNiwyLzIyLzA2KQ==&amp;WINDOW=FIRST_POPUP&amp;HEIGHT=450&amp;WIDTH=450&amp;","START_MAXIMIZED=FALSE&amp;VAR:CALENDAR=US&amp;VAR:SYMBOL=KO&amp;VAR:INDEX=0"}</definedName>
    <definedName name="_1842__FDSAUDITLINK__" localSheetId="0" hidden="1">{"fdsup://directions/FAT Viewer?action=UPDATE&amp;creator=factset&amp;DYN_ARGS=TRUE&amp;DOC_NAME=FAT:FQL_AUDITING_CLIENT_TEMPLATE.FAT&amp;display_string=Audit&amp;VAR:KEY=ORGTEDMJAP&amp;VAR:QUERY=RkZfRElWX1lMRChBTk4sMi8xNS8wNiwyLzE1LzA2KQ==&amp;WINDOW=FIRST_POPUP&amp;HEIGHT=450&amp;WIDTH=450&amp;","START_MAXIMIZED=FALSE&amp;VAR:CALENDAR=US&amp;VAR:SYMBOL=KO&amp;VAR:INDEX=0"}</definedName>
    <definedName name="_1842__FDSAUDITLINK__" hidden="1">{"fdsup://directions/FAT Viewer?action=UPDATE&amp;creator=factset&amp;DYN_ARGS=TRUE&amp;DOC_NAME=FAT:FQL_AUDITING_CLIENT_TEMPLATE.FAT&amp;display_string=Audit&amp;VAR:KEY=ORGTEDMJAP&amp;VAR:QUERY=RkZfRElWX1lMRChBTk4sMi8xNS8wNiwyLzE1LzA2KQ==&amp;WINDOW=FIRST_POPUP&amp;HEIGHT=450&amp;WIDTH=450&amp;","START_MAXIMIZED=FALSE&amp;VAR:CALENDAR=US&amp;VAR:SYMBOL=KO&amp;VAR:INDEX=0"}</definedName>
    <definedName name="_1843__FDSAUDITLINK__" localSheetId="0" hidden="1">{"fdsup://directions/FAT Viewer?action=UPDATE&amp;creator=factset&amp;DYN_ARGS=TRUE&amp;DOC_NAME=FAT:FQL_AUDITING_CLIENT_TEMPLATE.FAT&amp;display_string=Audit&amp;VAR:KEY=OFWHCVGVMT&amp;VAR:QUERY=RkZfRElWX1lMRChBTk4sMi8wOC8wNiwyLzA4LzA2KQ==&amp;WINDOW=FIRST_POPUP&amp;HEIGHT=450&amp;WIDTH=450&amp;","START_MAXIMIZED=FALSE&amp;VAR:CALENDAR=US&amp;VAR:SYMBOL=KO&amp;VAR:INDEX=0"}</definedName>
    <definedName name="_1843__FDSAUDITLINK__" hidden="1">{"fdsup://directions/FAT Viewer?action=UPDATE&amp;creator=factset&amp;DYN_ARGS=TRUE&amp;DOC_NAME=FAT:FQL_AUDITING_CLIENT_TEMPLATE.FAT&amp;display_string=Audit&amp;VAR:KEY=OFWHCVGVMT&amp;VAR:QUERY=RkZfRElWX1lMRChBTk4sMi8wOC8wNiwyLzA4LzA2KQ==&amp;WINDOW=FIRST_POPUP&amp;HEIGHT=450&amp;WIDTH=450&amp;","START_MAXIMIZED=FALSE&amp;VAR:CALENDAR=US&amp;VAR:SYMBOL=KO&amp;VAR:INDEX=0"}</definedName>
    <definedName name="_1844">#REF!</definedName>
    <definedName name="_1844__FDSAUDITLINK__" localSheetId="0" hidden="1">{"fdsup://directions/FAT Viewer?action=UPDATE&amp;creator=factset&amp;DYN_ARGS=TRUE&amp;DOC_NAME=FAT:FQL_AUDITING_CLIENT_TEMPLATE.FAT&amp;display_string=Audit&amp;VAR:KEY=SVUTUBWBOR&amp;VAR:QUERY=RkZfRElWX1lMRChBTk4sMi8wMS8wNiwyLzAxLzA2KQ==&amp;WINDOW=FIRST_POPUP&amp;HEIGHT=450&amp;WIDTH=450&amp;","START_MAXIMIZED=FALSE&amp;VAR:CALENDAR=US&amp;VAR:SYMBOL=KO&amp;VAR:INDEX=0"}</definedName>
    <definedName name="_1844__FDSAUDITLINK__" hidden="1">{"fdsup://directions/FAT Viewer?action=UPDATE&amp;creator=factset&amp;DYN_ARGS=TRUE&amp;DOC_NAME=FAT:FQL_AUDITING_CLIENT_TEMPLATE.FAT&amp;display_string=Audit&amp;VAR:KEY=SVUTUBWBOR&amp;VAR:QUERY=RkZfRElWX1lMRChBTk4sMi8wMS8wNiwyLzAxLzA2KQ==&amp;WINDOW=FIRST_POPUP&amp;HEIGHT=450&amp;WIDTH=450&amp;","START_MAXIMIZED=FALSE&amp;VAR:CALENDAR=US&amp;VAR:SYMBOL=KO&amp;VAR:INDEX=0"}</definedName>
    <definedName name="_1845__FDSAUDITLINK__" localSheetId="0" hidden="1">{"fdsup://directions/FAT Viewer?action=UPDATE&amp;creator=factset&amp;DYN_ARGS=TRUE&amp;DOC_NAME=FAT:FQL_AUDITING_CLIENT_TEMPLATE.FAT&amp;display_string=Audit&amp;VAR:KEY=QVETAFQJCR&amp;VAR:QUERY=RkZfRElWX1lMRChBTk4sMS8yNS8wNiwxLzI1LzA2KQ==&amp;WINDOW=FIRST_POPUP&amp;HEIGHT=450&amp;WIDTH=450&amp;","START_MAXIMIZED=FALSE&amp;VAR:CALENDAR=US&amp;VAR:SYMBOL=KO&amp;VAR:INDEX=0"}</definedName>
    <definedName name="_1845__FDSAUDITLINK__" hidden="1">{"fdsup://directions/FAT Viewer?action=UPDATE&amp;creator=factset&amp;DYN_ARGS=TRUE&amp;DOC_NAME=FAT:FQL_AUDITING_CLIENT_TEMPLATE.FAT&amp;display_string=Audit&amp;VAR:KEY=QVETAFQJCR&amp;VAR:QUERY=RkZfRElWX1lMRChBTk4sMS8yNS8wNiwxLzI1LzA2KQ==&amp;WINDOW=FIRST_POPUP&amp;HEIGHT=450&amp;WIDTH=450&amp;","START_MAXIMIZED=FALSE&amp;VAR:CALENDAR=US&amp;VAR:SYMBOL=KO&amp;VAR:INDEX=0"}</definedName>
    <definedName name="_1846__FDSAUDITLINK__" localSheetId="0" hidden="1">{"fdsup://directions/FAT Viewer?action=UPDATE&amp;creator=factset&amp;DYN_ARGS=TRUE&amp;DOC_NAME=FAT:FQL_AUDITING_CLIENT_TEMPLATE.FAT&amp;display_string=Audit&amp;VAR:KEY=MTQPWNELQN&amp;VAR:QUERY=RkZfRElWX1lMRChBTk4sMS8xOC8wNiwxLzE4LzA2KQ==&amp;WINDOW=FIRST_POPUP&amp;HEIGHT=450&amp;WIDTH=450&amp;","START_MAXIMIZED=FALSE&amp;VAR:CALENDAR=US&amp;VAR:SYMBOL=KO&amp;VAR:INDEX=0"}</definedName>
    <definedName name="_1846__FDSAUDITLINK__" hidden="1">{"fdsup://directions/FAT Viewer?action=UPDATE&amp;creator=factset&amp;DYN_ARGS=TRUE&amp;DOC_NAME=FAT:FQL_AUDITING_CLIENT_TEMPLATE.FAT&amp;display_string=Audit&amp;VAR:KEY=MTQPWNELQN&amp;VAR:QUERY=RkZfRElWX1lMRChBTk4sMS8xOC8wNiwxLzE4LzA2KQ==&amp;WINDOW=FIRST_POPUP&amp;HEIGHT=450&amp;WIDTH=450&amp;","START_MAXIMIZED=FALSE&amp;VAR:CALENDAR=US&amp;VAR:SYMBOL=KO&amp;VAR:INDEX=0"}</definedName>
    <definedName name="_1847__FDSAUDITLINK__" localSheetId="0" hidden="1">{"fdsup://directions/FAT Viewer?action=UPDATE&amp;creator=factset&amp;DYN_ARGS=TRUE&amp;DOC_NAME=FAT:FQL_AUDITING_CLIENT_TEMPLATE.FAT&amp;display_string=Audit&amp;VAR:KEY=GTCNOZWVGJ&amp;VAR:QUERY=RkZfRElWX1lMRChBTk4sMS8xMS8wNiwxLzExLzA2KQ==&amp;WINDOW=FIRST_POPUP&amp;HEIGHT=450&amp;WIDTH=450&amp;","START_MAXIMIZED=FALSE&amp;VAR:CALENDAR=US&amp;VAR:SYMBOL=KO&amp;VAR:INDEX=0"}</definedName>
    <definedName name="_1847__FDSAUDITLINK__" hidden="1">{"fdsup://directions/FAT Viewer?action=UPDATE&amp;creator=factset&amp;DYN_ARGS=TRUE&amp;DOC_NAME=FAT:FQL_AUDITING_CLIENT_TEMPLATE.FAT&amp;display_string=Audit&amp;VAR:KEY=GTCNOZWVGJ&amp;VAR:QUERY=RkZfRElWX1lMRChBTk4sMS8xMS8wNiwxLzExLzA2KQ==&amp;WINDOW=FIRST_POPUP&amp;HEIGHT=450&amp;WIDTH=450&amp;","START_MAXIMIZED=FALSE&amp;VAR:CALENDAR=US&amp;VAR:SYMBOL=KO&amp;VAR:INDEX=0"}</definedName>
    <definedName name="_1848__FDSAUDITLINK__" localSheetId="0" hidden="1">{"fdsup://directions/FAT Viewer?action=UPDATE&amp;creator=factset&amp;DYN_ARGS=TRUE&amp;DOC_NAME=FAT:FQL_AUDITING_CLIENT_TEMPLATE.FAT&amp;display_string=Audit&amp;VAR:KEY=ONKRSHUPIJ&amp;VAR:QUERY=RkZfRElWX1lMRChBTk4sMS8wNC8wNiwxLzA0LzA2KQ==&amp;WINDOW=FIRST_POPUP&amp;HEIGHT=450&amp;WIDTH=450&amp;","START_MAXIMIZED=FALSE&amp;VAR:CALENDAR=US&amp;VAR:SYMBOL=KO&amp;VAR:INDEX=0"}</definedName>
    <definedName name="_1848__FDSAUDITLINK__" hidden="1">{"fdsup://directions/FAT Viewer?action=UPDATE&amp;creator=factset&amp;DYN_ARGS=TRUE&amp;DOC_NAME=FAT:FQL_AUDITING_CLIENT_TEMPLATE.FAT&amp;display_string=Audit&amp;VAR:KEY=ONKRSHUPIJ&amp;VAR:QUERY=RkZfRElWX1lMRChBTk4sMS8wNC8wNiwxLzA0LzA2KQ==&amp;WINDOW=FIRST_POPUP&amp;HEIGHT=450&amp;WIDTH=450&amp;","START_MAXIMIZED=FALSE&amp;VAR:CALENDAR=US&amp;VAR:SYMBOL=KO&amp;VAR:INDEX=0"}</definedName>
    <definedName name="_1849__FDSAUDITLINK__" localSheetId="0" hidden="1">{"fdsup://directions/FAT Viewer?action=UPDATE&amp;creator=factset&amp;DYN_ARGS=TRUE&amp;DOC_NAME=FAT:FQL_AUDITING_CLIENT_TEMPLATE.FAT&amp;display_string=Audit&amp;VAR:KEY=AFUXCHUBMJ&amp;VAR:QUERY=RkZfRElWX1lMRChBTk4sMTIvMjgvMDUsMTIvMjgvMDUp&amp;WINDOW=FIRST_POPUP&amp;HEIGHT=450&amp;WIDTH=450&amp;","START_MAXIMIZED=FALSE&amp;VAR:CALENDAR=US&amp;VAR:SYMBOL=KO&amp;VAR:INDEX=0"}</definedName>
    <definedName name="_1849__FDSAUDITLINK__" hidden="1">{"fdsup://directions/FAT Viewer?action=UPDATE&amp;creator=factset&amp;DYN_ARGS=TRUE&amp;DOC_NAME=FAT:FQL_AUDITING_CLIENT_TEMPLATE.FAT&amp;display_string=Audit&amp;VAR:KEY=AFUXCHUBMJ&amp;VAR:QUERY=RkZfRElWX1lMRChBTk4sMTIvMjgvMDUsMTIvMjgvMDUp&amp;WINDOW=FIRST_POPUP&amp;HEIGHT=450&amp;WIDTH=450&amp;","START_MAXIMIZED=FALSE&amp;VAR:CALENDAR=US&amp;VAR:SYMBOL=KO&amp;VAR:INDEX=0"}</definedName>
    <definedName name="_185">#REF!</definedName>
    <definedName name="_185__FDSAUDITLINK__" localSheetId="0" hidden="1">{"fdsup://directions/FAT Viewer?action=UPDATE&amp;creator=factset&amp;DYN_ARGS=TRUE&amp;DOC_NAME=FAT:FQL_AUDITING_CLIENT_TEMPLATE.FAT&amp;display_string=Audit&amp;VAR:KEY=RWHSVELSRG&amp;VAR:QUERY=RkZfRElWX1lMRChBTk4sOS8yMC8wNyw5LzIwLzA3KQ==&amp;WINDOW=FIRST_POPUP&amp;HEIGHT=450&amp;WIDTH=450&amp;","START_MAXIMIZED=FALSE&amp;VAR:CALENDAR=US&amp;VAR:SYMBOL=RAI&amp;VAR:INDEX=0"}</definedName>
    <definedName name="_185__FDSAUDITLINK__" hidden="1">{"fdsup://directions/FAT Viewer?action=UPDATE&amp;creator=factset&amp;DYN_ARGS=TRUE&amp;DOC_NAME=FAT:FQL_AUDITING_CLIENT_TEMPLATE.FAT&amp;display_string=Audit&amp;VAR:KEY=RWHSVELSRG&amp;VAR:QUERY=RkZfRElWX1lMRChBTk4sOS8yMC8wNyw5LzIwLzA3KQ==&amp;WINDOW=FIRST_POPUP&amp;HEIGHT=450&amp;WIDTH=450&amp;","START_MAXIMIZED=FALSE&amp;VAR:CALENDAR=US&amp;VAR:SYMBOL=RAI&amp;VAR:INDEX=0"}</definedName>
    <definedName name="_1850__FDSAUDITLINK__" localSheetId="0" hidden="1">{"fdsup://directions/FAT Viewer?action=UPDATE&amp;creator=factset&amp;DYN_ARGS=TRUE&amp;DOC_NAME=FAT:FQL_AUDITING_CLIENT_TEMPLATE.FAT&amp;display_string=Audit&amp;VAR:KEY=EDKRMXOVSZ&amp;VAR:QUERY=RkZfRElWX1lMRChBTk4sMTIvMjEvMDUsMTIvMjEvMDUp&amp;WINDOW=FIRST_POPUP&amp;HEIGHT=450&amp;WIDTH=450&amp;","START_MAXIMIZED=FALSE&amp;VAR:CALENDAR=US&amp;VAR:SYMBOL=KO&amp;VAR:INDEX=0"}</definedName>
    <definedName name="_1850__FDSAUDITLINK__" hidden="1">{"fdsup://directions/FAT Viewer?action=UPDATE&amp;creator=factset&amp;DYN_ARGS=TRUE&amp;DOC_NAME=FAT:FQL_AUDITING_CLIENT_TEMPLATE.FAT&amp;display_string=Audit&amp;VAR:KEY=EDKRMXOVSZ&amp;VAR:QUERY=RkZfRElWX1lMRChBTk4sMTIvMjEvMDUsMTIvMjEvMDUp&amp;WINDOW=FIRST_POPUP&amp;HEIGHT=450&amp;WIDTH=450&amp;","START_MAXIMIZED=FALSE&amp;VAR:CALENDAR=US&amp;VAR:SYMBOL=KO&amp;VAR:INDEX=0"}</definedName>
    <definedName name="_1851__FDSAUDITLINK__" localSheetId="0" hidden="1">{"fdsup://directions/FAT Viewer?action=UPDATE&amp;creator=factset&amp;DYN_ARGS=TRUE&amp;DOC_NAME=FAT:FQL_AUDITING_CLIENT_TEMPLATE.FAT&amp;display_string=Audit&amp;VAR:KEY=IBSLSZSFUP&amp;VAR:QUERY=RkZfRElWX1lMRChBTk4sMTIvMTQvMDUsMTIvMTQvMDUp&amp;WINDOW=FIRST_POPUP&amp;HEIGHT=450&amp;WIDTH=450&amp;","START_MAXIMIZED=FALSE&amp;VAR:CALENDAR=US&amp;VAR:SYMBOL=KO&amp;VAR:INDEX=0"}</definedName>
    <definedName name="_1851__FDSAUDITLINK__" hidden="1">{"fdsup://directions/FAT Viewer?action=UPDATE&amp;creator=factset&amp;DYN_ARGS=TRUE&amp;DOC_NAME=FAT:FQL_AUDITING_CLIENT_TEMPLATE.FAT&amp;display_string=Audit&amp;VAR:KEY=IBSLSZSFUP&amp;VAR:QUERY=RkZfRElWX1lMRChBTk4sMTIvMTQvMDUsMTIvMTQvMDUp&amp;WINDOW=FIRST_POPUP&amp;HEIGHT=450&amp;WIDTH=450&amp;","START_MAXIMIZED=FALSE&amp;VAR:CALENDAR=US&amp;VAR:SYMBOL=KO&amp;VAR:INDEX=0"}</definedName>
    <definedName name="_1852">#REF!</definedName>
    <definedName name="_1852__FDSAUDITLINK__" localSheetId="0" hidden="1">{"fdsup://directions/FAT Viewer?action=UPDATE&amp;creator=factset&amp;DYN_ARGS=TRUE&amp;DOC_NAME=FAT:FQL_AUDITING_CLIENT_TEMPLATE.FAT&amp;display_string=Audit&amp;VAR:KEY=UHWJCLCNYV&amp;VAR:QUERY=RkZfRElWX1lMRChBTk4sMTIvMDcvMDUsMTIvMDcvMDUp&amp;WINDOW=FIRST_POPUP&amp;HEIGHT=450&amp;WIDTH=450&amp;","START_MAXIMIZED=FALSE&amp;VAR:CALENDAR=US&amp;VAR:SYMBOL=KO&amp;VAR:INDEX=0"}</definedName>
    <definedName name="_1852__FDSAUDITLINK__" hidden="1">{"fdsup://directions/FAT Viewer?action=UPDATE&amp;creator=factset&amp;DYN_ARGS=TRUE&amp;DOC_NAME=FAT:FQL_AUDITING_CLIENT_TEMPLATE.FAT&amp;display_string=Audit&amp;VAR:KEY=UHWJCLCNYV&amp;VAR:QUERY=RkZfRElWX1lMRChBTk4sMTIvMDcvMDUsMTIvMDcvMDUp&amp;WINDOW=FIRST_POPUP&amp;HEIGHT=450&amp;WIDTH=450&amp;","START_MAXIMIZED=FALSE&amp;VAR:CALENDAR=US&amp;VAR:SYMBOL=KO&amp;VAR:INDEX=0"}</definedName>
    <definedName name="_1853__FDSAUDITLINK__" localSheetId="0" hidden="1">{"fdsup://directions/FAT Viewer?action=UPDATE&amp;creator=factset&amp;DYN_ARGS=TRUE&amp;DOC_NAME=FAT:FQL_AUDITING_CLIENT_TEMPLATE.FAT&amp;display_string=Audit&amp;VAR:KEY=SDSVYLUFIR&amp;VAR:QUERY=RkZfRElWX1lMRChBTk4sMTEvMzAvMDUsMTEvMzAvMDUp&amp;WINDOW=FIRST_POPUP&amp;HEIGHT=450&amp;WIDTH=450&amp;","START_MAXIMIZED=FALSE&amp;VAR:CALENDAR=US&amp;VAR:SYMBOL=KO&amp;VAR:INDEX=0"}</definedName>
    <definedName name="_1853__FDSAUDITLINK__" hidden="1">{"fdsup://directions/FAT Viewer?action=UPDATE&amp;creator=factset&amp;DYN_ARGS=TRUE&amp;DOC_NAME=FAT:FQL_AUDITING_CLIENT_TEMPLATE.FAT&amp;display_string=Audit&amp;VAR:KEY=SDSVYLUFIR&amp;VAR:QUERY=RkZfRElWX1lMRChBTk4sMTEvMzAvMDUsMTEvMzAvMDUp&amp;WINDOW=FIRST_POPUP&amp;HEIGHT=450&amp;WIDTH=450&amp;","START_MAXIMIZED=FALSE&amp;VAR:CALENDAR=US&amp;VAR:SYMBOL=KO&amp;VAR:INDEX=0"}</definedName>
    <definedName name="_1854__FDSAUDITLINK__" localSheetId="0" hidden="1">{"fdsup://directions/FAT Viewer?action=UPDATE&amp;creator=factset&amp;DYN_ARGS=TRUE&amp;DOC_NAME=FAT:FQL_AUDITING_CLIENT_TEMPLATE.FAT&amp;display_string=Audit&amp;VAR:KEY=YRATIRQBQF&amp;VAR:QUERY=RkZfRElWX1lMRChBTk4sMTEvMjMvMDUsMTEvMjMvMDUp&amp;WINDOW=FIRST_POPUP&amp;HEIGHT=450&amp;WIDTH=450&amp;","START_MAXIMIZED=FALSE&amp;VAR:CALENDAR=US&amp;VAR:SYMBOL=KO&amp;VAR:INDEX=0"}</definedName>
    <definedName name="_1854__FDSAUDITLINK__" hidden="1">{"fdsup://directions/FAT Viewer?action=UPDATE&amp;creator=factset&amp;DYN_ARGS=TRUE&amp;DOC_NAME=FAT:FQL_AUDITING_CLIENT_TEMPLATE.FAT&amp;display_string=Audit&amp;VAR:KEY=YRATIRQBQF&amp;VAR:QUERY=RkZfRElWX1lMRChBTk4sMTEvMjMvMDUsMTEvMjMvMDUp&amp;WINDOW=FIRST_POPUP&amp;HEIGHT=450&amp;WIDTH=450&amp;","START_MAXIMIZED=FALSE&amp;VAR:CALENDAR=US&amp;VAR:SYMBOL=KO&amp;VAR:INDEX=0"}</definedName>
    <definedName name="_1855__FDSAUDITLINK__" localSheetId="0" hidden="1">{"fdsup://directions/FAT Viewer?action=UPDATE&amp;creator=factset&amp;DYN_ARGS=TRUE&amp;DOC_NAME=FAT:FQL_AUDITING_CLIENT_TEMPLATE.FAT&amp;display_string=Audit&amp;VAR:KEY=WPEHKBKFAR&amp;VAR:QUERY=RkZfRElWX1lMRChBTk4sMTEvMTYvMDUsMTEvMTYvMDUp&amp;WINDOW=FIRST_POPUP&amp;HEIGHT=450&amp;WIDTH=450&amp;","START_MAXIMIZED=FALSE&amp;VAR:CALENDAR=US&amp;VAR:SYMBOL=KO&amp;VAR:INDEX=0"}</definedName>
    <definedName name="_1855__FDSAUDITLINK__" hidden="1">{"fdsup://directions/FAT Viewer?action=UPDATE&amp;creator=factset&amp;DYN_ARGS=TRUE&amp;DOC_NAME=FAT:FQL_AUDITING_CLIENT_TEMPLATE.FAT&amp;display_string=Audit&amp;VAR:KEY=WPEHKBKFAR&amp;VAR:QUERY=RkZfRElWX1lMRChBTk4sMTEvMTYvMDUsMTEvMTYvMDUp&amp;WINDOW=FIRST_POPUP&amp;HEIGHT=450&amp;WIDTH=450&amp;","START_MAXIMIZED=FALSE&amp;VAR:CALENDAR=US&amp;VAR:SYMBOL=KO&amp;VAR:INDEX=0"}</definedName>
    <definedName name="_1856">#REF!</definedName>
    <definedName name="_1856__FDSAUDITLINK__" localSheetId="0" hidden="1">{"fdsup://directions/FAT Viewer?action=UPDATE&amp;creator=factset&amp;DYN_ARGS=TRUE&amp;DOC_NAME=FAT:FQL_AUDITING_CLIENT_TEMPLATE.FAT&amp;display_string=Audit&amp;VAR:KEY=ADATMJSXSZ&amp;VAR:QUERY=RkZfRElWX1lMRChBTk4sMTEvMDkvMDUsMTEvMDkvMDUp&amp;WINDOW=FIRST_POPUP&amp;HEIGHT=450&amp;WIDTH=450&amp;","START_MAXIMIZED=FALSE&amp;VAR:CALENDAR=US&amp;VAR:SYMBOL=KO&amp;VAR:INDEX=0"}</definedName>
    <definedName name="_1856__FDSAUDITLINK__" hidden="1">{"fdsup://directions/FAT Viewer?action=UPDATE&amp;creator=factset&amp;DYN_ARGS=TRUE&amp;DOC_NAME=FAT:FQL_AUDITING_CLIENT_TEMPLATE.FAT&amp;display_string=Audit&amp;VAR:KEY=ADATMJSXSZ&amp;VAR:QUERY=RkZfRElWX1lMRChBTk4sMTEvMDkvMDUsMTEvMDkvMDUp&amp;WINDOW=FIRST_POPUP&amp;HEIGHT=450&amp;WIDTH=450&amp;","START_MAXIMIZED=FALSE&amp;VAR:CALENDAR=US&amp;VAR:SYMBOL=KO&amp;VAR:INDEX=0"}</definedName>
    <definedName name="_1857__FDSAUDITLINK__" localSheetId="0" hidden="1">{"fdsup://directions/FAT Viewer?action=UPDATE&amp;creator=factset&amp;DYN_ARGS=TRUE&amp;DOC_NAME=FAT:FQL_AUDITING_CLIENT_TEMPLATE.FAT&amp;display_string=Audit&amp;VAR:KEY=AVGZWNAJCL&amp;VAR:QUERY=RkZfRElWX1lMRChBTk4sMTEvMDIvMDUsMTEvMDIvMDUp&amp;WINDOW=FIRST_POPUP&amp;HEIGHT=450&amp;WIDTH=450&amp;","START_MAXIMIZED=FALSE&amp;VAR:CALENDAR=US&amp;VAR:SYMBOL=KO&amp;VAR:INDEX=0"}</definedName>
    <definedName name="_1857__FDSAUDITLINK__" hidden="1">{"fdsup://directions/FAT Viewer?action=UPDATE&amp;creator=factset&amp;DYN_ARGS=TRUE&amp;DOC_NAME=FAT:FQL_AUDITING_CLIENT_TEMPLATE.FAT&amp;display_string=Audit&amp;VAR:KEY=AVGZWNAJCL&amp;VAR:QUERY=RkZfRElWX1lMRChBTk4sMTEvMDIvMDUsMTEvMDIvMDUp&amp;WINDOW=FIRST_POPUP&amp;HEIGHT=450&amp;WIDTH=450&amp;","START_MAXIMIZED=FALSE&amp;VAR:CALENDAR=US&amp;VAR:SYMBOL=KO&amp;VAR:INDEX=0"}</definedName>
    <definedName name="_1858__FDSAUDITLINK__" localSheetId="0" hidden="1">{"fdsup://directions/FAT Viewer?action=UPDATE&amp;creator=factset&amp;DYN_ARGS=TRUE&amp;DOC_NAME=FAT:FQL_AUDITING_CLIENT_TEMPLATE.FAT&amp;display_string=Audit&amp;VAR:KEY=WNGXKDMLGL&amp;VAR:QUERY=RkZfRElWX1lMRChBTk4sMTAvMjYvMDUsMTAvMjYvMDUp&amp;WINDOW=FIRST_POPUP&amp;HEIGHT=450&amp;WIDTH=450&amp;","START_MAXIMIZED=FALSE&amp;VAR:CALENDAR=US&amp;VAR:SYMBOL=KO&amp;VAR:INDEX=0"}</definedName>
    <definedName name="_1858__FDSAUDITLINK__" hidden="1">{"fdsup://directions/FAT Viewer?action=UPDATE&amp;creator=factset&amp;DYN_ARGS=TRUE&amp;DOC_NAME=FAT:FQL_AUDITING_CLIENT_TEMPLATE.FAT&amp;display_string=Audit&amp;VAR:KEY=WNGXKDMLGL&amp;VAR:QUERY=RkZfRElWX1lMRChBTk4sMTAvMjYvMDUsMTAvMjYvMDUp&amp;WINDOW=FIRST_POPUP&amp;HEIGHT=450&amp;WIDTH=450&amp;","START_MAXIMIZED=FALSE&amp;VAR:CALENDAR=US&amp;VAR:SYMBOL=KO&amp;VAR:INDEX=0"}</definedName>
    <definedName name="_1859__FDSAUDITLINK__" localSheetId="0" hidden="1">{"fdsup://directions/FAT Viewer?action=UPDATE&amp;creator=factset&amp;DYN_ARGS=TRUE&amp;DOC_NAME=FAT:FQL_AUDITING_CLIENT_TEMPLATE.FAT&amp;display_string=Audit&amp;VAR:KEY=CPCJENMTCD&amp;VAR:QUERY=RkZfRElWX1lMRChBTk4sMTAvMTkvMDUsMTAvMTkvMDUp&amp;WINDOW=FIRST_POPUP&amp;HEIGHT=450&amp;WIDTH=450&amp;","START_MAXIMIZED=FALSE&amp;VAR:CALENDAR=US&amp;VAR:SYMBOL=KO&amp;VAR:INDEX=0"}</definedName>
    <definedName name="_1859__FDSAUDITLINK__" hidden="1">{"fdsup://directions/FAT Viewer?action=UPDATE&amp;creator=factset&amp;DYN_ARGS=TRUE&amp;DOC_NAME=FAT:FQL_AUDITING_CLIENT_TEMPLATE.FAT&amp;display_string=Audit&amp;VAR:KEY=CPCJENMTCD&amp;VAR:QUERY=RkZfRElWX1lMRChBTk4sMTAvMTkvMDUsMTAvMTkvMDUp&amp;WINDOW=FIRST_POPUP&amp;HEIGHT=450&amp;WIDTH=450&amp;","START_MAXIMIZED=FALSE&amp;VAR:CALENDAR=US&amp;VAR:SYMBOL=KO&amp;VAR:INDEX=0"}</definedName>
    <definedName name="_186">#REF!</definedName>
    <definedName name="_186__123Graph_XQRE_S_BY_CO.">#REF!</definedName>
    <definedName name="_186__FDSAUDITLINK__" localSheetId="0" hidden="1">{"fdsup://directions/FAT Viewer?action=UPDATE&amp;creator=factset&amp;DYN_ARGS=TRUE&amp;DOC_NAME=FAT:FQL_AUDITING_CLIENT_TEMPLATE.FAT&amp;display_string=Audit&amp;VAR:KEY=FWVQLYBWTQ&amp;VAR:QUERY=RkZfRElWX1lMRChBTk4sOS8xMy8wNyw5LzEzLzA3KQ==&amp;WINDOW=FIRST_POPUP&amp;HEIGHT=450&amp;WIDTH=450&amp;","START_MAXIMIZED=FALSE&amp;VAR:CALENDAR=US&amp;VAR:SYMBOL=RAI&amp;VAR:INDEX=0"}</definedName>
    <definedName name="_186__FDSAUDITLINK__" hidden="1">{"fdsup://directions/FAT Viewer?action=UPDATE&amp;creator=factset&amp;DYN_ARGS=TRUE&amp;DOC_NAME=FAT:FQL_AUDITING_CLIENT_TEMPLATE.FAT&amp;display_string=Audit&amp;VAR:KEY=FWVQLYBWTQ&amp;VAR:QUERY=RkZfRElWX1lMRChBTk4sOS8xMy8wNyw5LzEzLzA3KQ==&amp;WINDOW=FIRST_POPUP&amp;HEIGHT=450&amp;WIDTH=450&amp;","START_MAXIMIZED=FALSE&amp;VAR:CALENDAR=US&amp;VAR:SYMBOL=RAI&amp;VAR:INDEX=0"}</definedName>
    <definedName name="_1860__FDSAUDITLINK__" localSheetId="0" hidden="1">{"fdsup://directions/FAT Viewer?action=UPDATE&amp;creator=factset&amp;DYN_ARGS=TRUE&amp;DOC_NAME=FAT:FQL_AUDITING_CLIENT_TEMPLATE.FAT&amp;display_string=Audit&amp;VAR:KEY=OXQVCVKZKZ&amp;VAR:QUERY=RkZfRElWX1lMRChBTk4sMTAvMTIvMDUsMTAvMTIvMDUp&amp;WINDOW=FIRST_POPUP&amp;HEIGHT=450&amp;WIDTH=450&amp;","START_MAXIMIZED=FALSE&amp;VAR:CALENDAR=US&amp;VAR:SYMBOL=KO&amp;VAR:INDEX=0"}</definedName>
    <definedName name="_1860__FDSAUDITLINK__" hidden="1">{"fdsup://directions/FAT Viewer?action=UPDATE&amp;creator=factset&amp;DYN_ARGS=TRUE&amp;DOC_NAME=FAT:FQL_AUDITING_CLIENT_TEMPLATE.FAT&amp;display_string=Audit&amp;VAR:KEY=OXQVCVKZKZ&amp;VAR:QUERY=RkZfRElWX1lMRChBTk4sMTAvMTIvMDUsMTAvMTIvMDUp&amp;WINDOW=FIRST_POPUP&amp;HEIGHT=450&amp;WIDTH=450&amp;","START_MAXIMIZED=FALSE&amp;VAR:CALENDAR=US&amp;VAR:SYMBOL=KO&amp;VAR:INDEX=0"}</definedName>
    <definedName name="_1861">#REF!</definedName>
    <definedName name="_1861__FDSAUDITLINK__" localSheetId="0" hidden="1">{"fdsup://directions/FAT Viewer?action=UPDATE&amp;creator=factset&amp;DYN_ARGS=TRUE&amp;DOC_NAME=FAT:FQL_AUDITING_CLIENT_TEMPLATE.FAT&amp;display_string=Audit&amp;VAR:KEY=KXODUVEZSN&amp;VAR:QUERY=RkZfRElWX1lMRChBTk4sMTAvMDUvMDUsMTAvMDUvMDUp&amp;WINDOW=FIRST_POPUP&amp;HEIGHT=450&amp;WIDTH=450&amp;","START_MAXIMIZED=FALSE&amp;VAR:CALENDAR=US&amp;VAR:SYMBOL=KO&amp;VAR:INDEX=0"}</definedName>
    <definedName name="_1861__FDSAUDITLINK__" hidden="1">{"fdsup://directions/FAT Viewer?action=UPDATE&amp;creator=factset&amp;DYN_ARGS=TRUE&amp;DOC_NAME=FAT:FQL_AUDITING_CLIENT_TEMPLATE.FAT&amp;display_string=Audit&amp;VAR:KEY=KXODUVEZSN&amp;VAR:QUERY=RkZfRElWX1lMRChBTk4sMTAvMDUvMDUsMTAvMDUvMDUp&amp;WINDOW=FIRST_POPUP&amp;HEIGHT=450&amp;WIDTH=450&amp;","START_MAXIMIZED=FALSE&amp;VAR:CALENDAR=US&amp;VAR:SYMBOL=KO&amp;VAR:INDEX=0"}</definedName>
    <definedName name="_1862__FDSAUDITLINK__" localSheetId="0" hidden="1">{"fdsup://directions/FAT Viewer?action=UPDATE&amp;creator=factset&amp;DYN_ARGS=TRUE&amp;DOC_NAME=FAT:FQL_AUDITING_CLIENT_TEMPLATE.FAT&amp;display_string=Audit&amp;VAR:KEY=QVCNEPWZOT&amp;VAR:QUERY=RkZfRElWX1lMRChBTk4sOS8yOC8wNSw5LzI4LzA1KQ==&amp;WINDOW=FIRST_POPUP&amp;HEIGHT=450&amp;WIDTH=450&amp;","START_MAXIMIZED=FALSE&amp;VAR:CALENDAR=US&amp;VAR:SYMBOL=KO&amp;VAR:INDEX=0"}</definedName>
    <definedName name="_1862__FDSAUDITLINK__" hidden="1">{"fdsup://directions/FAT Viewer?action=UPDATE&amp;creator=factset&amp;DYN_ARGS=TRUE&amp;DOC_NAME=FAT:FQL_AUDITING_CLIENT_TEMPLATE.FAT&amp;display_string=Audit&amp;VAR:KEY=QVCNEPWZOT&amp;VAR:QUERY=RkZfRElWX1lMRChBTk4sOS8yOC8wNSw5LzI4LzA1KQ==&amp;WINDOW=FIRST_POPUP&amp;HEIGHT=450&amp;WIDTH=450&amp;","START_MAXIMIZED=FALSE&amp;VAR:CALENDAR=US&amp;VAR:SYMBOL=KO&amp;VAR:INDEX=0"}</definedName>
    <definedName name="_1863__FDSAUDITLINK__" localSheetId="0" hidden="1">{"fdsup://directions/FAT Viewer?action=UPDATE&amp;creator=factset&amp;DYN_ARGS=TRUE&amp;DOC_NAME=FAT:FQL_AUDITING_CLIENT_TEMPLATE.FAT&amp;display_string=Audit&amp;VAR:KEY=WBSRGRURWN&amp;VAR:QUERY=RkZfRElWX1lMRChBTk4sOS8yMS8wNSw5LzIxLzA1KQ==&amp;WINDOW=FIRST_POPUP&amp;HEIGHT=450&amp;WIDTH=450&amp;","START_MAXIMIZED=FALSE&amp;VAR:CALENDAR=US&amp;VAR:SYMBOL=KO&amp;VAR:INDEX=0"}</definedName>
    <definedName name="_1863__FDSAUDITLINK__" hidden="1">{"fdsup://directions/FAT Viewer?action=UPDATE&amp;creator=factset&amp;DYN_ARGS=TRUE&amp;DOC_NAME=FAT:FQL_AUDITING_CLIENT_TEMPLATE.FAT&amp;display_string=Audit&amp;VAR:KEY=WBSRGRURWN&amp;VAR:QUERY=RkZfRElWX1lMRChBTk4sOS8yMS8wNSw5LzIxLzA1KQ==&amp;WINDOW=FIRST_POPUP&amp;HEIGHT=450&amp;WIDTH=450&amp;","START_MAXIMIZED=FALSE&amp;VAR:CALENDAR=US&amp;VAR:SYMBOL=KO&amp;VAR:INDEX=0"}</definedName>
    <definedName name="_1864__FDSAUDITLINK__" localSheetId="0" hidden="1">{"fdsup://directions/FAT Viewer?action=UPDATE&amp;creator=factset&amp;DYN_ARGS=TRUE&amp;DOC_NAME=FAT:FQL_AUDITING_CLIENT_TEMPLATE.FAT&amp;display_string=Audit&amp;VAR:KEY=GFSPYJIZSR&amp;VAR:QUERY=RkZfRElWX1lMRChBTk4sOS8xNC8wNSw5LzE0LzA1KQ==&amp;WINDOW=FIRST_POPUP&amp;HEIGHT=450&amp;WIDTH=450&amp;","START_MAXIMIZED=FALSE&amp;VAR:CALENDAR=US&amp;VAR:SYMBOL=KO&amp;VAR:INDEX=0"}</definedName>
    <definedName name="_1864__FDSAUDITLINK__" hidden="1">{"fdsup://directions/FAT Viewer?action=UPDATE&amp;creator=factset&amp;DYN_ARGS=TRUE&amp;DOC_NAME=FAT:FQL_AUDITING_CLIENT_TEMPLATE.FAT&amp;display_string=Audit&amp;VAR:KEY=GFSPYJIZSR&amp;VAR:QUERY=RkZfRElWX1lMRChBTk4sOS8xNC8wNSw5LzE0LzA1KQ==&amp;WINDOW=FIRST_POPUP&amp;HEIGHT=450&amp;WIDTH=450&amp;","START_MAXIMIZED=FALSE&amp;VAR:CALENDAR=US&amp;VAR:SYMBOL=KO&amp;VAR:INDEX=0"}</definedName>
    <definedName name="_1865__FDSAUDITLINK__" localSheetId="0" hidden="1">{"fdsup://directions/FAT Viewer?action=UPDATE&amp;creator=factset&amp;DYN_ARGS=TRUE&amp;DOC_NAME=FAT:FQL_AUDITING_CLIENT_TEMPLATE.FAT&amp;display_string=Audit&amp;VAR:KEY=ANEBSBANCF&amp;VAR:QUERY=RkZfRElWX1lMRChBTk4sOS8wNy8wNSw5LzA3LzA1KQ==&amp;WINDOW=FIRST_POPUP&amp;HEIGHT=450&amp;WIDTH=450&amp;","START_MAXIMIZED=FALSE&amp;VAR:CALENDAR=US&amp;VAR:SYMBOL=KO&amp;VAR:INDEX=0"}</definedName>
    <definedName name="_1865__FDSAUDITLINK__" hidden="1">{"fdsup://directions/FAT Viewer?action=UPDATE&amp;creator=factset&amp;DYN_ARGS=TRUE&amp;DOC_NAME=FAT:FQL_AUDITING_CLIENT_TEMPLATE.FAT&amp;display_string=Audit&amp;VAR:KEY=ANEBSBANCF&amp;VAR:QUERY=RkZfRElWX1lMRChBTk4sOS8wNy8wNSw5LzA3LzA1KQ==&amp;WINDOW=FIRST_POPUP&amp;HEIGHT=450&amp;WIDTH=450&amp;","START_MAXIMIZED=FALSE&amp;VAR:CALENDAR=US&amp;VAR:SYMBOL=KO&amp;VAR:INDEX=0"}</definedName>
    <definedName name="_1866">#REF!</definedName>
    <definedName name="_1866__FDSAUDITLINK__" localSheetId="0" hidden="1">{"fdsup://directions/FAT Viewer?action=UPDATE&amp;creator=factset&amp;DYN_ARGS=TRUE&amp;DOC_NAME=FAT:FQL_AUDITING_CLIENT_TEMPLATE.FAT&amp;display_string=Audit&amp;VAR:KEY=QHCFUVSVQP&amp;VAR:QUERY=RkZfRElWX1lMRChBTk4sOC8zMS8wNSw4LzMxLzA1KQ==&amp;WINDOW=FIRST_POPUP&amp;HEIGHT=450&amp;WIDTH=450&amp;","START_MAXIMIZED=FALSE&amp;VAR:CALENDAR=US&amp;VAR:SYMBOL=KO&amp;VAR:INDEX=0"}</definedName>
    <definedName name="_1866__FDSAUDITLINK__" hidden="1">{"fdsup://directions/FAT Viewer?action=UPDATE&amp;creator=factset&amp;DYN_ARGS=TRUE&amp;DOC_NAME=FAT:FQL_AUDITING_CLIENT_TEMPLATE.FAT&amp;display_string=Audit&amp;VAR:KEY=QHCFUVSVQP&amp;VAR:QUERY=RkZfRElWX1lMRChBTk4sOC8zMS8wNSw4LzMxLzA1KQ==&amp;WINDOW=FIRST_POPUP&amp;HEIGHT=450&amp;WIDTH=450&amp;","START_MAXIMIZED=FALSE&amp;VAR:CALENDAR=US&amp;VAR:SYMBOL=KO&amp;VAR:INDEX=0"}</definedName>
    <definedName name="_1867__FDSAUDITLINK__" localSheetId="0" hidden="1">{"fdsup://directions/FAT Viewer?action=UPDATE&amp;creator=factset&amp;DYN_ARGS=TRUE&amp;DOC_NAME=FAT:FQL_AUDITING_CLIENT_TEMPLATE.FAT&amp;display_string=Audit&amp;VAR:KEY=KHKBATMNSP&amp;VAR:QUERY=RkZfRElWX1lMRChBTk4sOC8yNC8wNSw4LzI0LzA1KQ==&amp;WINDOW=FIRST_POPUP&amp;HEIGHT=450&amp;WIDTH=450&amp;","START_MAXIMIZED=FALSE&amp;VAR:CALENDAR=US&amp;VAR:SYMBOL=KO&amp;VAR:INDEX=0"}</definedName>
    <definedName name="_1867__FDSAUDITLINK__" hidden="1">{"fdsup://directions/FAT Viewer?action=UPDATE&amp;creator=factset&amp;DYN_ARGS=TRUE&amp;DOC_NAME=FAT:FQL_AUDITING_CLIENT_TEMPLATE.FAT&amp;display_string=Audit&amp;VAR:KEY=KHKBATMNSP&amp;VAR:QUERY=RkZfRElWX1lMRChBTk4sOC8yNC8wNSw4LzI0LzA1KQ==&amp;WINDOW=FIRST_POPUP&amp;HEIGHT=450&amp;WIDTH=450&amp;","START_MAXIMIZED=FALSE&amp;VAR:CALENDAR=US&amp;VAR:SYMBOL=KO&amp;VAR:INDEX=0"}</definedName>
    <definedName name="_1868__FDSAUDITLINK__" localSheetId="0" hidden="1">{"fdsup://directions/FAT Viewer?action=UPDATE&amp;creator=factset&amp;DYN_ARGS=TRUE&amp;DOC_NAME=FAT:FQL_AUDITING_CLIENT_TEMPLATE.FAT&amp;display_string=Audit&amp;VAR:KEY=QFOJQVYVKP&amp;VAR:QUERY=RkZfRElWX1lMRChBTk4sOC8xNy8wNSw4LzE3LzA1KQ==&amp;WINDOW=FIRST_POPUP&amp;HEIGHT=450&amp;WIDTH=450&amp;","START_MAXIMIZED=FALSE&amp;VAR:CALENDAR=US&amp;VAR:SYMBOL=KO&amp;VAR:INDEX=0"}</definedName>
    <definedName name="_1868__FDSAUDITLINK__" hidden="1">{"fdsup://directions/FAT Viewer?action=UPDATE&amp;creator=factset&amp;DYN_ARGS=TRUE&amp;DOC_NAME=FAT:FQL_AUDITING_CLIENT_TEMPLATE.FAT&amp;display_string=Audit&amp;VAR:KEY=QFOJQVYVKP&amp;VAR:QUERY=RkZfRElWX1lMRChBTk4sOC8xNy8wNSw4LzE3LzA1KQ==&amp;WINDOW=FIRST_POPUP&amp;HEIGHT=450&amp;WIDTH=450&amp;","START_MAXIMIZED=FALSE&amp;VAR:CALENDAR=US&amp;VAR:SYMBOL=KO&amp;VAR:INDEX=0"}</definedName>
    <definedName name="_1869__FDSAUDITLINK__" localSheetId="0" hidden="1">{"fdsup://directions/FAT Viewer?action=UPDATE&amp;creator=factset&amp;DYN_ARGS=TRUE&amp;DOC_NAME=FAT:FQL_AUDITING_CLIENT_TEMPLATE.FAT&amp;display_string=Audit&amp;VAR:KEY=MRUTEXURIH&amp;VAR:QUERY=RkZfRElWX1lMRChBTk4sOC8xMC8wNSw4LzEwLzA1KQ==&amp;WINDOW=FIRST_POPUP&amp;HEIGHT=450&amp;WIDTH=450&amp;","START_MAXIMIZED=FALSE&amp;VAR:CALENDAR=US&amp;VAR:SYMBOL=KO&amp;VAR:INDEX=0"}</definedName>
    <definedName name="_1869__FDSAUDITLINK__" hidden="1">{"fdsup://directions/FAT Viewer?action=UPDATE&amp;creator=factset&amp;DYN_ARGS=TRUE&amp;DOC_NAME=FAT:FQL_AUDITING_CLIENT_TEMPLATE.FAT&amp;display_string=Audit&amp;VAR:KEY=MRUTEXURIH&amp;VAR:QUERY=RkZfRElWX1lMRChBTk4sOC8xMC8wNSw4LzEwLzA1KQ==&amp;WINDOW=FIRST_POPUP&amp;HEIGHT=450&amp;WIDTH=450&amp;","START_MAXIMIZED=FALSE&amp;VAR:CALENDAR=US&amp;VAR:SYMBOL=KO&amp;VAR:INDEX=0"}</definedName>
    <definedName name="_187">#REF!</definedName>
    <definedName name="_187__123Graph_XQRE_S_BY_CO.">#REF!</definedName>
    <definedName name="_187__FDSAUDITLINK__" localSheetId="0" hidden="1">{"fdsup://directions/FAT Viewer?action=UPDATE&amp;creator=factset&amp;DYN_ARGS=TRUE&amp;DOC_NAME=FAT:FQL_AUDITING_CLIENT_TEMPLATE.FAT&amp;display_string=Audit&amp;VAR:KEY=ZMFCFWNQJE&amp;VAR:QUERY=RkZfRElWX1lMRChBTk4sOS8wNi8wNyw5LzA2LzA3KQ==&amp;WINDOW=FIRST_POPUP&amp;HEIGHT=450&amp;WIDTH=450&amp;","START_MAXIMIZED=FALSE&amp;VAR:CALENDAR=US&amp;VAR:SYMBOL=RAI&amp;VAR:INDEX=0"}</definedName>
    <definedName name="_187__FDSAUDITLINK__" hidden="1">{"fdsup://directions/FAT Viewer?action=UPDATE&amp;creator=factset&amp;DYN_ARGS=TRUE&amp;DOC_NAME=FAT:FQL_AUDITING_CLIENT_TEMPLATE.FAT&amp;display_string=Audit&amp;VAR:KEY=ZMFCFWNQJE&amp;VAR:QUERY=RkZfRElWX1lMRChBTk4sOS8wNi8wNyw5LzA2LzA3KQ==&amp;WINDOW=FIRST_POPUP&amp;HEIGHT=450&amp;WIDTH=450&amp;","START_MAXIMIZED=FALSE&amp;VAR:CALENDAR=US&amp;VAR:SYMBOL=RAI&amp;VAR:INDEX=0"}</definedName>
    <definedName name="_1870__FDSAUDITLINK__" localSheetId="0" hidden="1">{"fdsup://directions/FAT Viewer?action=UPDATE&amp;creator=factset&amp;DYN_ARGS=TRUE&amp;DOC_NAME=FAT:FQL_AUDITING_CLIENT_TEMPLATE.FAT&amp;display_string=Audit&amp;VAR:KEY=EXMJSHSBQF&amp;VAR:QUERY=RkZfRElWX1lMRChBTk4sOC8wMy8wNSw4LzAzLzA1KQ==&amp;WINDOW=FIRST_POPUP&amp;HEIGHT=450&amp;WIDTH=450&amp;","START_MAXIMIZED=FALSE&amp;VAR:CALENDAR=US&amp;VAR:SYMBOL=KO&amp;VAR:INDEX=0"}</definedName>
    <definedName name="_1870__FDSAUDITLINK__" hidden="1">{"fdsup://directions/FAT Viewer?action=UPDATE&amp;creator=factset&amp;DYN_ARGS=TRUE&amp;DOC_NAME=FAT:FQL_AUDITING_CLIENT_TEMPLATE.FAT&amp;display_string=Audit&amp;VAR:KEY=EXMJSHSBQF&amp;VAR:QUERY=RkZfRElWX1lMRChBTk4sOC8wMy8wNSw4LzAzLzA1KQ==&amp;WINDOW=FIRST_POPUP&amp;HEIGHT=450&amp;WIDTH=450&amp;","START_MAXIMIZED=FALSE&amp;VAR:CALENDAR=US&amp;VAR:SYMBOL=KO&amp;VAR:INDEX=0"}</definedName>
    <definedName name="_1871__FDSAUDITLINK__" localSheetId="0" hidden="1">{"fdsup://directions/FAT Viewer?action=UPDATE&amp;creator=factset&amp;DYN_ARGS=TRUE&amp;DOC_NAME=FAT:FQL_AUDITING_CLIENT_TEMPLATE.FAT&amp;display_string=Audit&amp;VAR:KEY=CZYJMXOLSL&amp;VAR:QUERY=RkZfRElWX1lMRChBTk4sNy8yNy8wNSw3LzI3LzA1KQ==&amp;WINDOW=FIRST_POPUP&amp;HEIGHT=450&amp;WIDTH=450&amp;","START_MAXIMIZED=FALSE&amp;VAR:CALENDAR=US&amp;VAR:SYMBOL=KO&amp;VAR:INDEX=0"}</definedName>
    <definedName name="_1871__FDSAUDITLINK__" hidden="1">{"fdsup://directions/FAT Viewer?action=UPDATE&amp;creator=factset&amp;DYN_ARGS=TRUE&amp;DOC_NAME=FAT:FQL_AUDITING_CLIENT_TEMPLATE.FAT&amp;display_string=Audit&amp;VAR:KEY=CZYJMXOLSL&amp;VAR:QUERY=RkZfRElWX1lMRChBTk4sNy8yNy8wNSw3LzI3LzA1KQ==&amp;WINDOW=FIRST_POPUP&amp;HEIGHT=450&amp;WIDTH=450&amp;","START_MAXIMIZED=FALSE&amp;VAR:CALENDAR=US&amp;VAR:SYMBOL=KO&amp;VAR:INDEX=0"}</definedName>
    <definedName name="_1872__FDSAUDITLINK__" localSheetId="0" hidden="1">{"fdsup://directions/FAT Viewer?action=UPDATE&amp;creator=factset&amp;DYN_ARGS=TRUE&amp;DOC_NAME=FAT:FQL_AUDITING_CLIENT_TEMPLATE.FAT&amp;display_string=Audit&amp;VAR:KEY=SLSZIRUVSX&amp;VAR:QUERY=RkZfRElWX1lMRChBTk4sNy8yMC8wNSw3LzIwLzA1KQ==&amp;WINDOW=FIRST_POPUP&amp;HEIGHT=450&amp;WIDTH=450&amp;","START_MAXIMIZED=FALSE&amp;VAR:CALENDAR=US&amp;VAR:SYMBOL=KO&amp;VAR:INDEX=0"}</definedName>
    <definedName name="_1872__FDSAUDITLINK__" hidden="1">{"fdsup://directions/FAT Viewer?action=UPDATE&amp;creator=factset&amp;DYN_ARGS=TRUE&amp;DOC_NAME=FAT:FQL_AUDITING_CLIENT_TEMPLATE.FAT&amp;display_string=Audit&amp;VAR:KEY=SLSZIRUVSX&amp;VAR:QUERY=RkZfRElWX1lMRChBTk4sNy8yMC8wNSw3LzIwLzA1KQ==&amp;WINDOW=FIRST_POPUP&amp;HEIGHT=450&amp;WIDTH=450&amp;","START_MAXIMIZED=FALSE&amp;VAR:CALENDAR=US&amp;VAR:SYMBOL=KO&amp;VAR:INDEX=0"}</definedName>
    <definedName name="_1873__FDSAUDITLINK__" localSheetId="0" hidden="1">{"fdsup://directions/FAT Viewer?action=UPDATE&amp;creator=factset&amp;DYN_ARGS=TRUE&amp;DOC_NAME=FAT:FQL_AUDITING_CLIENT_TEMPLATE.FAT&amp;display_string=Audit&amp;VAR:KEY=MXEJCTSFCL&amp;VAR:QUERY=RkZfRElWX1lMRChBTk4sNy8xMy8wNSw3LzEzLzA1KQ==&amp;WINDOW=FIRST_POPUP&amp;HEIGHT=450&amp;WIDTH=450&amp;","START_MAXIMIZED=FALSE&amp;VAR:CALENDAR=US&amp;VAR:SYMBOL=KO&amp;VAR:INDEX=0"}</definedName>
    <definedName name="_1873__FDSAUDITLINK__" hidden="1">{"fdsup://directions/FAT Viewer?action=UPDATE&amp;creator=factset&amp;DYN_ARGS=TRUE&amp;DOC_NAME=FAT:FQL_AUDITING_CLIENT_TEMPLATE.FAT&amp;display_string=Audit&amp;VAR:KEY=MXEJCTSFCL&amp;VAR:QUERY=RkZfRElWX1lMRChBTk4sNy8xMy8wNSw3LzEzLzA1KQ==&amp;WINDOW=FIRST_POPUP&amp;HEIGHT=450&amp;WIDTH=450&amp;","START_MAXIMIZED=FALSE&amp;VAR:CALENDAR=US&amp;VAR:SYMBOL=KO&amp;VAR:INDEX=0"}</definedName>
    <definedName name="_1874">#REF!</definedName>
    <definedName name="_1874__FDSAUDITLINK__" localSheetId="0" hidden="1">{"fdsup://directions/FAT Viewer?action=UPDATE&amp;creator=factset&amp;DYN_ARGS=TRUE&amp;DOC_NAME=FAT:FQL_AUDITING_CLIENT_TEMPLATE.FAT&amp;display_string=Audit&amp;VAR:KEY=ADOXAHQBGT&amp;VAR:QUERY=RkZfRElWX1lMRChBTk4sNy8wNi8wNSw3LzA2LzA1KQ==&amp;WINDOW=FIRST_POPUP&amp;HEIGHT=450&amp;WIDTH=450&amp;","START_MAXIMIZED=FALSE&amp;VAR:CALENDAR=US&amp;VAR:SYMBOL=KO&amp;VAR:INDEX=0"}</definedName>
    <definedName name="_1874__FDSAUDITLINK__" hidden="1">{"fdsup://directions/FAT Viewer?action=UPDATE&amp;creator=factset&amp;DYN_ARGS=TRUE&amp;DOC_NAME=FAT:FQL_AUDITING_CLIENT_TEMPLATE.FAT&amp;display_string=Audit&amp;VAR:KEY=ADOXAHQBGT&amp;VAR:QUERY=RkZfRElWX1lMRChBTk4sNy8wNi8wNSw3LzA2LzA1KQ==&amp;WINDOW=FIRST_POPUP&amp;HEIGHT=450&amp;WIDTH=450&amp;","START_MAXIMIZED=FALSE&amp;VAR:CALENDAR=US&amp;VAR:SYMBOL=KO&amp;VAR:INDEX=0"}</definedName>
    <definedName name="_1875__FDSAUDITLINK__" localSheetId="0" hidden="1">{"fdsup://directions/FAT Viewer?action=UPDATE&amp;creator=factset&amp;DYN_ARGS=TRUE&amp;DOC_NAME=FAT:FQL_AUDITING_CLIENT_TEMPLATE.FAT&amp;display_string=Audit&amp;VAR:KEY=ILCVMDSDCD&amp;VAR:QUERY=RkZfRElWX1lMRChBTk4sNi8yOS8wNSw2LzI5LzA1KQ==&amp;WINDOW=FIRST_POPUP&amp;HEIGHT=450&amp;WIDTH=450&amp;","START_MAXIMIZED=FALSE&amp;VAR:CALENDAR=US&amp;VAR:SYMBOL=KO&amp;VAR:INDEX=0"}</definedName>
    <definedName name="_1875__FDSAUDITLINK__" hidden="1">{"fdsup://directions/FAT Viewer?action=UPDATE&amp;creator=factset&amp;DYN_ARGS=TRUE&amp;DOC_NAME=FAT:FQL_AUDITING_CLIENT_TEMPLATE.FAT&amp;display_string=Audit&amp;VAR:KEY=ILCVMDSDCD&amp;VAR:QUERY=RkZfRElWX1lMRChBTk4sNi8yOS8wNSw2LzI5LzA1KQ==&amp;WINDOW=FIRST_POPUP&amp;HEIGHT=450&amp;WIDTH=450&amp;","START_MAXIMIZED=FALSE&amp;VAR:CALENDAR=US&amp;VAR:SYMBOL=KO&amp;VAR:INDEX=0"}</definedName>
    <definedName name="_1876__FDSAUDITLINK__" localSheetId="0" hidden="1">{"fdsup://directions/FAT Viewer?action=UPDATE&amp;creator=factset&amp;DYN_ARGS=TRUE&amp;DOC_NAME=FAT:FQL_AUDITING_CLIENT_TEMPLATE.FAT&amp;display_string=Audit&amp;VAR:KEY=UHWRMHEBKV&amp;VAR:QUERY=RkZfRElWX1lMRChBTk4sNi8yMi8wNSw2LzIyLzA1KQ==&amp;WINDOW=FIRST_POPUP&amp;HEIGHT=450&amp;WIDTH=450&amp;","START_MAXIMIZED=FALSE&amp;VAR:CALENDAR=US&amp;VAR:SYMBOL=KO&amp;VAR:INDEX=0"}</definedName>
    <definedName name="_1876__FDSAUDITLINK__" hidden="1">{"fdsup://directions/FAT Viewer?action=UPDATE&amp;creator=factset&amp;DYN_ARGS=TRUE&amp;DOC_NAME=FAT:FQL_AUDITING_CLIENT_TEMPLATE.FAT&amp;display_string=Audit&amp;VAR:KEY=UHWRMHEBKV&amp;VAR:QUERY=RkZfRElWX1lMRChBTk4sNi8yMi8wNSw2LzIyLzA1KQ==&amp;WINDOW=FIRST_POPUP&amp;HEIGHT=450&amp;WIDTH=450&amp;","START_MAXIMIZED=FALSE&amp;VAR:CALENDAR=US&amp;VAR:SYMBOL=KO&amp;VAR:INDEX=0"}</definedName>
    <definedName name="_1877__FDSAUDITLINK__" localSheetId="0" hidden="1">{"fdsup://directions/FAT Viewer?action=UPDATE&amp;creator=factset&amp;DYN_ARGS=TRUE&amp;DOC_NAME=FAT:FQL_AUDITING_CLIENT_TEMPLATE.FAT&amp;display_string=Audit&amp;VAR:KEY=SDSZGDKJGD&amp;VAR:QUERY=RkZfRElWX1lMRChBTk4sNi8xNS8wNSw2LzE1LzA1KQ==&amp;WINDOW=FIRST_POPUP&amp;HEIGHT=450&amp;WIDTH=450&amp;","START_MAXIMIZED=FALSE&amp;VAR:CALENDAR=US&amp;VAR:SYMBOL=KO&amp;VAR:INDEX=0"}</definedName>
    <definedName name="_1877__FDSAUDITLINK__" hidden="1">{"fdsup://directions/FAT Viewer?action=UPDATE&amp;creator=factset&amp;DYN_ARGS=TRUE&amp;DOC_NAME=FAT:FQL_AUDITING_CLIENT_TEMPLATE.FAT&amp;display_string=Audit&amp;VAR:KEY=SDSZGDKJGD&amp;VAR:QUERY=RkZfRElWX1lMRChBTk4sNi8xNS8wNSw2LzE1LzA1KQ==&amp;WINDOW=FIRST_POPUP&amp;HEIGHT=450&amp;WIDTH=450&amp;","START_MAXIMIZED=FALSE&amp;VAR:CALENDAR=US&amp;VAR:SYMBOL=KO&amp;VAR:INDEX=0"}</definedName>
    <definedName name="_1878">#REF!</definedName>
    <definedName name="_1878__FDSAUDITLINK__" localSheetId="0" hidden="1">{"fdsup://directions/FAT Viewer?action=UPDATE&amp;creator=factset&amp;DYN_ARGS=TRUE&amp;DOC_NAME=FAT:FQL_AUDITING_CLIENT_TEMPLATE.FAT&amp;display_string=Audit&amp;VAR:KEY=YHEVCLQZKP&amp;VAR:QUERY=RkZfRElWX1lMRChBTk4sNi8wOC8wNSw2LzA4LzA1KQ==&amp;WINDOW=FIRST_POPUP&amp;HEIGHT=450&amp;WIDTH=450&amp;","START_MAXIMIZED=FALSE&amp;VAR:CALENDAR=US&amp;VAR:SYMBOL=KO&amp;VAR:INDEX=0"}</definedName>
    <definedName name="_1878__FDSAUDITLINK__" hidden="1">{"fdsup://directions/FAT Viewer?action=UPDATE&amp;creator=factset&amp;DYN_ARGS=TRUE&amp;DOC_NAME=FAT:FQL_AUDITING_CLIENT_TEMPLATE.FAT&amp;display_string=Audit&amp;VAR:KEY=YHEVCLQZKP&amp;VAR:QUERY=RkZfRElWX1lMRChBTk4sNi8wOC8wNSw2LzA4LzA1KQ==&amp;WINDOW=FIRST_POPUP&amp;HEIGHT=450&amp;WIDTH=450&amp;","START_MAXIMIZED=FALSE&amp;VAR:CALENDAR=US&amp;VAR:SYMBOL=KO&amp;VAR:INDEX=0"}</definedName>
    <definedName name="_1879__FDSAUDITLINK__" localSheetId="0" hidden="1">{"fdsup://directions/FAT Viewer?action=UPDATE&amp;creator=factset&amp;DYN_ARGS=TRUE&amp;DOC_NAME=FAT:FQL_AUDITING_CLIENT_TEMPLATE.FAT&amp;display_string=Audit&amp;VAR:KEY=KLCPGVULYF&amp;VAR:QUERY=RkZfRElWX1lMRChBTk4sNi8wMS8wNSw2LzAxLzA1KQ==&amp;WINDOW=FIRST_POPUP&amp;HEIGHT=450&amp;WIDTH=450&amp;","START_MAXIMIZED=FALSE&amp;VAR:CALENDAR=US&amp;VAR:SYMBOL=KO&amp;VAR:INDEX=0"}</definedName>
    <definedName name="_1879__FDSAUDITLINK__" hidden="1">{"fdsup://directions/FAT Viewer?action=UPDATE&amp;creator=factset&amp;DYN_ARGS=TRUE&amp;DOC_NAME=FAT:FQL_AUDITING_CLIENT_TEMPLATE.FAT&amp;display_string=Audit&amp;VAR:KEY=KLCPGVULYF&amp;VAR:QUERY=RkZfRElWX1lMRChBTk4sNi8wMS8wNSw2LzAxLzA1KQ==&amp;WINDOW=FIRST_POPUP&amp;HEIGHT=450&amp;WIDTH=450&amp;","START_MAXIMIZED=FALSE&amp;VAR:CALENDAR=US&amp;VAR:SYMBOL=KO&amp;VAR:INDEX=0"}</definedName>
    <definedName name="_188">#REF!</definedName>
    <definedName name="_188__FDSAUDITLINK__" localSheetId="0" hidden="1">{"fdsup://directions/FAT Viewer?action=UPDATE&amp;creator=factset&amp;DYN_ARGS=TRUE&amp;DOC_NAME=FAT:FQL_AUDITING_CLIENT_TEMPLATE.FAT&amp;display_string=Audit&amp;VAR:KEY=PIDYTMZABG&amp;VAR:QUERY=RkZfRElWX1lMRChBTk4sOC8zMC8wNyw4LzMwLzA3KQ==&amp;WINDOW=FIRST_POPUP&amp;HEIGHT=450&amp;WIDTH=450&amp;","START_MAXIMIZED=FALSE&amp;VAR:CALENDAR=US&amp;VAR:SYMBOL=RAI&amp;VAR:INDEX=0"}</definedName>
    <definedName name="_188__FDSAUDITLINK__" hidden="1">{"fdsup://directions/FAT Viewer?action=UPDATE&amp;creator=factset&amp;DYN_ARGS=TRUE&amp;DOC_NAME=FAT:FQL_AUDITING_CLIENT_TEMPLATE.FAT&amp;display_string=Audit&amp;VAR:KEY=PIDYTMZABG&amp;VAR:QUERY=RkZfRElWX1lMRChBTk4sOC8zMC8wNyw4LzMwLzA3KQ==&amp;WINDOW=FIRST_POPUP&amp;HEIGHT=450&amp;WIDTH=450&amp;","START_MAXIMIZED=FALSE&amp;VAR:CALENDAR=US&amp;VAR:SYMBOL=RAI&amp;VAR:INDEX=0"}</definedName>
    <definedName name="_1880__FDSAUDITLINK__" localSheetId="0" hidden="1">{"fdsup://directions/FAT Viewer?action=UPDATE&amp;creator=factset&amp;DYN_ARGS=TRUE&amp;DOC_NAME=FAT:FQL_AUDITING_CLIENT_TEMPLATE.FAT&amp;display_string=Audit&amp;VAR:KEY=ANKVABMVWZ&amp;VAR:QUERY=RkZfRElWX1lMRChBTk4sNS8yNS8wNSw1LzI1LzA1KQ==&amp;WINDOW=FIRST_POPUP&amp;HEIGHT=450&amp;WIDTH=450&amp;","START_MAXIMIZED=FALSE&amp;VAR:CALENDAR=US&amp;VAR:SYMBOL=KO&amp;VAR:INDEX=0"}</definedName>
    <definedName name="_1880__FDSAUDITLINK__" hidden="1">{"fdsup://directions/FAT Viewer?action=UPDATE&amp;creator=factset&amp;DYN_ARGS=TRUE&amp;DOC_NAME=FAT:FQL_AUDITING_CLIENT_TEMPLATE.FAT&amp;display_string=Audit&amp;VAR:KEY=ANKVABMVWZ&amp;VAR:QUERY=RkZfRElWX1lMRChBTk4sNS8yNS8wNSw1LzI1LzA1KQ==&amp;WINDOW=FIRST_POPUP&amp;HEIGHT=450&amp;WIDTH=450&amp;","START_MAXIMIZED=FALSE&amp;VAR:CALENDAR=US&amp;VAR:SYMBOL=KO&amp;VAR:INDEX=0"}</definedName>
    <definedName name="_1881__FDSAUDITLINK__" localSheetId="0" hidden="1">{"fdsup://directions/FAT Viewer?action=UPDATE&amp;creator=factset&amp;DYN_ARGS=TRUE&amp;DOC_NAME=FAT:FQL_AUDITING_CLIENT_TEMPLATE.FAT&amp;display_string=Audit&amp;VAR:KEY=MJEVKFQFKD&amp;VAR:QUERY=RkZfRElWX1lMRChBTk4sNS8xOC8wNSw1LzE4LzA1KQ==&amp;WINDOW=FIRST_POPUP&amp;HEIGHT=450&amp;WIDTH=450&amp;","START_MAXIMIZED=FALSE&amp;VAR:CALENDAR=US&amp;VAR:SYMBOL=KO&amp;VAR:INDEX=0"}</definedName>
    <definedName name="_1881__FDSAUDITLINK__" hidden="1">{"fdsup://directions/FAT Viewer?action=UPDATE&amp;creator=factset&amp;DYN_ARGS=TRUE&amp;DOC_NAME=FAT:FQL_AUDITING_CLIENT_TEMPLATE.FAT&amp;display_string=Audit&amp;VAR:KEY=MJEVKFQFKD&amp;VAR:QUERY=RkZfRElWX1lMRChBTk4sNS8xOC8wNSw1LzE4LzA1KQ==&amp;WINDOW=FIRST_POPUP&amp;HEIGHT=450&amp;WIDTH=450&amp;","START_MAXIMIZED=FALSE&amp;VAR:CALENDAR=US&amp;VAR:SYMBOL=KO&amp;VAR:INDEX=0"}</definedName>
    <definedName name="_1882__FDSAUDITLINK__" localSheetId="0" hidden="1">{"fdsup://directions/FAT Viewer?action=UPDATE&amp;creator=factset&amp;DYN_ARGS=TRUE&amp;DOC_NAME=FAT:FQL_AUDITING_CLIENT_TEMPLATE.FAT&amp;display_string=Audit&amp;VAR:KEY=WPAJGHYNSB&amp;VAR:QUERY=RkZfRElWX1lMRChBTk4sNS8xMS8wNSw1LzExLzA1KQ==&amp;WINDOW=FIRST_POPUP&amp;HEIGHT=450&amp;WIDTH=450&amp;","START_MAXIMIZED=FALSE&amp;VAR:CALENDAR=US&amp;VAR:SYMBOL=KO&amp;VAR:INDEX=0"}</definedName>
    <definedName name="_1882__FDSAUDITLINK__" hidden="1">{"fdsup://directions/FAT Viewer?action=UPDATE&amp;creator=factset&amp;DYN_ARGS=TRUE&amp;DOC_NAME=FAT:FQL_AUDITING_CLIENT_TEMPLATE.FAT&amp;display_string=Audit&amp;VAR:KEY=WPAJGHYNSB&amp;VAR:QUERY=RkZfRElWX1lMRChBTk4sNS8xMS8wNSw1LzExLzA1KQ==&amp;WINDOW=FIRST_POPUP&amp;HEIGHT=450&amp;WIDTH=450&amp;","START_MAXIMIZED=FALSE&amp;VAR:CALENDAR=US&amp;VAR:SYMBOL=KO&amp;VAR:INDEX=0"}</definedName>
    <definedName name="_1883">#REF!</definedName>
    <definedName name="_1883__FDSAUDITLINK__" localSheetId="0" hidden="1">{"fdsup://directions/FAT Viewer?action=UPDATE&amp;creator=factset&amp;DYN_ARGS=TRUE&amp;DOC_NAME=FAT:FQL_AUDITING_CLIENT_TEMPLATE.FAT&amp;display_string=Audit&amp;VAR:KEY=EJMBYJMRCR&amp;VAR:QUERY=RkZfRElWX1lMRChBTk4sNS8wNC8wNSw1LzA0LzA1KQ==&amp;WINDOW=FIRST_POPUP&amp;HEIGHT=450&amp;WIDTH=450&amp;","START_MAXIMIZED=FALSE&amp;VAR:CALENDAR=US&amp;VAR:SYMBOL=KO&amp;VAR:INDEX=0"}</definedName>
    <definedName name="_1883__FDSAUDITLINK__" hidden="1">{"fdsup://directions/FAT Viewer?action=UPDATE&amp;creator=factset&amp;DYN_ARGS=TRUE&amp;DOC_NAME=FAT:FQL_AUDITING_CLIENT_TEMPLATE.FAT&amp;display_string=Audit&amp;VAR:KEY=EJMBYJMRCR&amp;VAR:QUERY=RkZfRElWX1lMRChBTk4sNS8wNC8wNSw1LzA0LzA1KQ==&amp;WINDOW=FIRST_POPUP&amp;HEIGHT=450&amp;WIDTH=450&amp;","START_MAXIMIZED=FALSE&amp;VAR:CALENDAR=US&amp;VAR:SYMBOL=KO&amp;VAR:INDEX=0"}</definedName>
    <definedName name="_1884__FDSAUDITLINK__" localSheetId="0" hidden="1">{"fdsup://directions/FAT Viewer?action=UPDATE&amp;creator=factset&amp;DYN_ARGS=TRUE&amp;DOC_NAME=FAT:FQL_AUDITING_CLIENT_TEMPLATE.FAT&amp;display_string=Audit&amp;VAR:KEY=CJGZILQXAL&amp;VAR:QUERY=RkZfRElWX1lMRChBTk4sNC8yNy8wNSw0LzI3LzA1KQ==&amp;WINDOW=FIRST_POPUP&amp;HEIGHT=450&amp;WIDTH=450&amp;","START_MAXIMIZED=FALSE&amp;VAR:CALENDAR=US&amp;VAR:SYMBOL=KO&amp;VAR:INDEX=0"}</definedName>
    <definedName name="_1884__FDSAUDITLINK__" hidden="1">{"fdsup://directions/FAT Viewer?action=UPDATE&amp;creator=factset&amp;DYN_ARGS=TRUE&amp;DOC_NAME=FAT:FQL_AUDITING_CLIENT_TEMPLATE.FAT&amp;display_string=Audit&amp;VAR:KEY=CJGZILQXAL&amp;VAR:QUERY=RkZfRElWX1lMRChBTk4sNC8yNy8wNSw0LzI3LzA1KQ==&amp;WINDOW=FIRST_POPUP&amp;HEIGHT=450&amp;WIDTH=450&amp;","START_MAXIMIZED=FALSE&amp;VAR:CALENDAR=US&amp;VAR:SYMBOL=KO&amp;VAR:INDEX=0"}</definedName>
    <definedName name="_1885__FDSAUDITLINK__" localSheetId="0" hidden="1">{"fdsup://directions/FAT Viewer?action=UPDATE&amp;creator=factset&amp;DYN_ARGS=TRUE&amp;DOC_NAME=FAT:FQL_AUDITING_CLIENT_TEMPLATE.FAT&amp;display_string=Audit&amp;VAR:KEY=QHSRITUVCX&amp;VAR:QUERY=RkZfRElWX1lMRChBTk4sNC8yMC8wNSw0LzIwLzA1KQ==&amp;WINDOW=FIRST_POPUP&amp;HEIGHT=450&amp;WIDTH=450&amp;","START_MAXIMIZED=FALSE&amp;VAR:CALENDAR=US&amp;VAR:SYMBOL=KO&amp;VAR:INDEX=0"}</definedName>
    <definedName name="_1885__FDSAUDITLINK__" hidden="1">{"fdsup://directions/FAT Viewer?action=UPDATE&amp;creator=factset&amp;DYN_ARGS=TRUE&amp;DOC_NAME=FAT:FQL_AUDITING_CLIENT_TEMPLATE.FAT&amp;display_string=Audit&amp;VAR:KEY=QHSRITUVCX&amp;VAR:QUERY=RkZfRElWX1lMRChBTk4sNC8yMC8wNSw0LzIwLzA1KQ==&amp;WINDOW=FIRST_POPUP&amp;HEIGHT=450&amp;WIDTH=450&amp;","START_MAXIMIZED=FALSE&amp;VAR:CALENDAR=US&amp;VAR:SYMBOL=KO&amp;VAR:INDEX=0"}</definedName>
    <definedName name="_1886__FDSAUDITLINK__" localSheetId="0" hidden="1">{"fdsup://directions/FAT Viewer?action=UPDATE&amp;creator=factset&amp;DYN_ARGS=TRUE&amp;DOC_NAME=FAT:FQL_AUDITING_CLIENT_TEMPLATE.FAT&amp;display_string=Audit&amp;VAR:KEY=OFCHCDOXSV&amp;VAR:QUERY=RkZfRElWX1lMRChBTk4sNC8xMy8wNSw0LzEzLzA1KQ==&amp;WINDOW=FIRST_POPUP&amp;HEIGHT=450&amp;WIDTH=450&amp;","START_MAXIMIZED=FALSE&amp;VAR:CALENDAR=US&amp;VAR:SYMBOL=KO&amp;VAR:INDEX=0"}</definedName>
    <definedName name="_1886__FDSAUDITLINK__" hidden="1">{"fdsup://directions/FAT Viewer?action=UPDATE&amp;creator=factset&amp;DYN_ARGS=TRUE&amp;DOC_NAME=FAT:FQL_AUDITING_CLIENT_TEMPLATE.FAT&amp;display_string=Audit&amp;VAR:KEY=OFCHCDOXSV&amp;VAR:QUERY=RkZfRElWX1lMRChBTk4sNC8xMy8wNSw0LzEzLzA1KQ==&amp;WINDOW=FIRST_POPUP&amp;HEIGHT=450&amp;WIDTH=450&amp;","START_MAXIMIZED=FALSE&amp;VAR:CALENDAR=US&amp;VAR:SYMBOL=KO&amp;VAR:INDEX=0"}</definedName>
    <definedName name="_1887__FDSAUDITLINK__" localSheetId="0" hidden="1">{"fdsup://directions/FAT Viewer?action=UPDATE&amp;creator=factset&amp;DYN_ARGS=TRUE&amp;DOC_NAME=FAT:FQL_AUDITING_CLIENT_TEMPLATE.FAT&amp;display_string=Audit&amp;VAR:KEY=KPCXIHIFCH&amp;VAR:QUERY=RkZfRElWX1lMRChBTk4sNC8wNi8wNSw0LzA2LzA1KQ==&amp;WINDOW=FIRST_POPUP&amp;HEIGHT=450&amp;WIDTH=450&amp;","START_MAXIMIZED=FALSE&amp;VAR:CALENDAR=US&amp;VAR:SYMBOL=KO&amp;VAR:INDEX=0"}</definedName>
    <definedName name="_1887__FDSAUDITLINK__" hidden="1">{"fdsup://directions/FAT Viewer?action=UPDATE&amp;creator=factset&amp;DYN_ARGS=TRUE&amp;DOC_NAME=FAT:FQL_AUDITING_CLIENT_TEMPLATE.FAT&amp;display_string=Audit&amp;VAR:KEY=KPCXIHIFCH&amp;VAR:QUERY=RkZfRElWX1lMRChBTk4sNC8wNi8wNSw0LzA2LzA1KQ==&amp;WINDOW=FIRST_POPUP&amp;HEIGHT=450&amp;WIDTH=450&amp;","START_MAXIMIZED=FALSE&amp;VAR:CALENDAR=US&amp;VAR:SYMBOL=KO&amp;VAR:INDEX=0"}</definedName>
    <definedName name="_1888">#REF!</definedName>
    <definedName name="_1888__FDSAUDITLINK__" localSheetId="0" hidden="1">{"fdsup://directions/FAT Viewer?action=UPDATE&amp;creator=factset&amp;DYN_ARGS=TRUE&amp;DOC_NAME=FAT:FQL_AUDITING_CLIENT_TEMPLATE.FAT&amp;display_string=Audit&amp;VAR:KEY=CJCXAVOLSX&amp;VAR:QUERY=RkZfRElWX1lMRChBTk4sMy8zMC8wNSwzLzMwLzA1KQ==&amp;WINDOW=FIRST_POPUP&amp;HEIGHT=450&amp;WIDTH=450&amp;","START_MAXIMIZED=FALSE&amp;VAR:CALENDAR=US&amp;VAR:SYMBOL=KO&amp;VAR:INDEX=0"}</definedName>
    <definedName name="_1888__FDSAUDITLINK__" hidden="1">{"fdsup://directions/FAT Viewer?action=UPDATE&amp;creator=factset&amp;DYN_ARGS=TRUE&amp;DOC_NAME=FAT:FQL_AUDITING_CLIENT_TEMPLATE.FAT&amp;display_string=Audit&amp;VAR:KEY=CJCXAVOLSX&amp;VAR:QUERY=RkZfRElWX1lMRChBTk4sMy8zMC8wNSwzLzMwLzA1KQ==&amp;WINDOW=FIRST_POPUP&amp;HEIGHT=450&amp;WIDTH=450&amp;","START_MAXIMIZED=FALSE&amp;VAR:CALENDAR=US&amp;VAR:SYMBOL=KO&amp;VAR:INDEX=0"}</definedName>
    <definedName name="_1889__FDSAUDITLINK__" localSheetId="0" hidden="1">{"fdsup://directions/FAT Viewer?action=UPDATE&amp;creator=factset&amp;DYN_ARGS=TRUE&amp;DOC_NAME=FAT:FQL_AUDITING_CLIENT_TEMPLATE.FAT&amp;display_string=Audit&amp;VAR:KEY=KLYFQJQHWZ&amp;VAR:QUERY=RkZfRElWX1lMRChBTk4sMy8yMy8wNSwzLzIzLzA1KQ==&amp;WINDOW=FIRST_POPUP&amp;HEIGHT=450&amp;WIDTH=450&amp;","START_MAXIMIZED=FALSE&amp;VAR:CALENDAR=US&amp;VAR:SYMBOL=KO&amp;VAR:INDEX=0"}</definedName>
    <definedName name="_1889__FDSAUDITLINK__" hidden="1">{"fdsup://directions/FAT Viewer?action=UPDATE&amp;creator=factset&amp;DYN_ARGS=TRUE&amp;DOC_NAME=FAT:FQL_AUDITING_CLIENT_TEMPLATE.FAT&amp;display_string=Audit&amp;VAR:KEY=KLYFQJQHWZ&amp;VAR:QUERY=RkZfRElWX1lMRChBTk4sMy8yMy8wNSwzLzIzLzA1KQ==&amp;WINDOW=FIRST_POPUP&amp;HEIGHT=450&amp;WIDTH=450&amp;","START_MAXIMIZED=FALSE&amp;VAR:CALENDAR=US&amp;VAR:SYMBOL=KO&amp;VAR:INDEX=0"}</definedName>
    <definedName name="_189">#REF!</definedName>
    <definedName name="_189__FDSAUDITLINK__" localSheetId="0" hidden="1">{"fdsup://directions/FAT Viewer?action=UPDATE&amp;creator=factset&amp;DYN_ARGS=TRUE&amp;DOC_NAME=FAT:FQL_AUDITING_CLIENT_TEMPLATE.FAT&amp;display_string=Audit&amp;VAR:KEY=FKZUXSPQLC&amp;VAR:QUERY=RkZfRElWX1lMRChBTk4sOC8yMy8wNyw4LzIzLzA3KQ==&amp;WINDOW=FIRST_POPUP&amp;HEIGHT=450&amp;WIDTH=450&amp;","START_MAXIMIZED=FALSE&amp;VAR:CALENDAR=US&amp;VAR:SYMBOL=RAI&amp;VAR:INDEX=0"}</definedName>
    <definedName name="_189__FDSAUDITLINK__" hidden="1">{"fdsup://directions/FAT Viewer?action=UPDATE&amp;creator=factset&amp;DYN_ARGS=TRUE&amp;DOC_NAME=FAT:FQL_AUDITING_CLIENT_TEMPLATE.FAT&amp;display_string=Audit&amp;VAR:KEY=FKZUXSPQLC&amp;VAR:QUERY=RkZfRElWX1lMRChBTk4sOC8yMy8wNyw4LzIzLzA3KQ==&amp;WINDOW=FIRST_POPUP&amp;HEIGHT=450&amp;WIDTH=450&amp;","START_MAXIMIZED=FALSE&amp;VAR:CALENDAR=US&amp;VAR:SYMBOL=RAI&amp;VAR:INDEX=0"}</definedName>
    <definedName name="_1890__FDSAUDITLINK__" localSheetId="0" hidden="1">{"fdsup://directions/FAT Viewer?action=UPDATE&amp;creator=factset&amp;DYN_ARGS=TRUE&amp;DOC_NAME=FAT:FQL_AUDITING_CLIENT_TEMPLATE.FAT&amp;display_string=Audit&amp;VAR:KEY=OFCFIPGTCB&amp;VAR:QUERY=RkZfRElWX1lMRChBTk4sMy8xNi8wNSwzLzE2LzA1KQ==&amp;WINDOW=FIRST_POPUP&amp;HEIGHT=450&amp;WIDTH=450&amp;","START_MAXIMIZED=FALSE&amp;VAR:CALENDAR=US&amp;VAR:SYMBOL=KO&amp;VAR:INDEX=0"}</definedName>
    <definedName name="_1890__FDSAUDITLINK__" hidden="1">{"fdsup://directions/FAT Viewer?action=UPDATE&amp;creator=factset&amp;DYN_ARGS=TRUE&amp;DOC_NAME=FAT:FQL_AUDITING_CLIENT_TEMPLATE.FAT&amp;display_string=Audit&amp;VAR:KEY=OFCFIPGTCB&amp;VAR:QUERY=RkZfRElWX1lMRChBTk4sMy8xNi8wNSwzLzE2LzA1KQ==&amp;WINDOW=FIRST_POPUP&amp;HEIGHT=450&amp;WIDTH=450&amp;","START_MAXIMIZED=FALSE&amp;VAR:CALENDAR=US&amp;VAR:SYMBOL=KO&amp;VAR:INDEX=0"}</definedName>
    <definedName name="_1891__FDSAUDITLINK__" localSheetId="0" hidden="1">{"fdsup://directions/FAT Viewer?action=UPDATE&amp;creator=factset&amp;DYN_ARGS=TRUE&amp;DOC_NAME=FAT:FQL_AUDITING_CLIENT_TEMPLATE.FAT&amp;display_string=Audit&amp;VAR:KEY=KJOHAZWPQL&amp;VAR:QUERY=RkZfRElWX1lMRChBTk4sMy8wOS8wNSwzLzA5LzA1KQ==&amp;WINDOW=FIRST_POPUP&amp;HEIGHT=450&amp;WIDTH=450&amp;","START_MAXIMIZED=FALSE&amp;VAR:CALENDAR=US&amp;VAR:SYMBOL=KO&amp;VAR:INDEX=0"}</definedName>
    <definedName name="_1891__FDSAUDITLINK__" hidden="1">{"fdsup://directions/FAT Viewer?action=UPDATE&amp;creator=factset&amp;DYN_ARGS=TRUE&amp;DOC_NAME=FAT:FQL_AUDITING_CLIENT_TEMPLATE.FAT&amp;display_string=Audit&amp;VAR:KEY=KJOHAZWPQL&amp;VAR:QUERY=RkZfRElWX1lMRChBTk4sMy8wOS8wNSwzLzA5LzA1KQ==&amp;WINDOW=FIRST_POPUP&amp;HEIGHT=450&amp;WIDTH=450&amp;","START_MAXIMIZED=FALSE&amp;VAR:CALENDAR=US&amp;VAR:SYMBOL=KO&amp;VAR:INDEX=0"}</definedName>
    <definedName name="_1892__FDSAUDITLINK__" localSheetId="0" hidden="1">{"fdsup://directions/FAT Viewer?action=UPDATE&amp;creator=factset&amp;DYN_ARGS=TRUE&amp;DOC_NAME=FAT:FQL_AUDITING_CLIENT_TEMPLATE.FAT&amp;display_string=Audit&amp;VAR:KEY=MHYNQJQFUR&amp;VAR:QUERY=RkZfRElWX1lMRChBTk4sMy8wMi8wNSwzLzAyLzA1KQ==&amp;WINDOW=FIRST_POPUP&amp;HEIGHT=450&amp;WIDTH=450&amp;","START_MAXIMIZED=FALSE&amp;VAR:CALENDAR=US&amp;VAR:SYMBOL=KO&amp;VAR:INDEX=0"}</definedName>
    <definedName name="_1892__FDSAUDITLINK__" hidden="1">{"fdsup://directions/FAT Viewer?action=UPDATE&amp;creator=factset&amp;DYN_ARGS=TRUE&amp;DOC_NAME=FAT:FQL_AUDITING_CLIENT_TEMPLATE.FAT&amp;display_string=Audit&amp;VAR:KEY=MHYNQJQFUR&amp;VAR:QUERY=RkZfRElWX1lMRChBTk4sMy8wMi8wNSwzLzAyLzA1KQ==&amp;WINDOW=FIRST_POPUP&amp;HEIGHT=450&amp;WIDTH=450&amp;","START_MAXIMIZED=FALSE&amp;VAR:CALENDAR=US&amp;VAR:SYMBOL=KO&amp;VAR:INDEX=0"}</definedName>
    <definedName name="_1893__FDSAUDITLINK__" localSheetId="0" hidden="1">{"fdsup://directions/FAT Viewer?action=UPDATE&amp;creator=factset&amp;DYN_ARGS=TRUE&amp;DOC_NAME=FAT:FQL_AUDITING_CLIENT_TEMPLATE.FAT&amp;display_string=Audit&amp;VAR:KEY=MTCDUNATOZ&amp;VAR:QUERY=RkZfRElWX1lMRChBTk4sMi8yMy8wNSwyLzIzLzA1KQ==&amp;WINDOW=FIRST_POPUP&amp;HEIGHT=450&amp;WIDTH=450&amp;","START_MAXIMIZED=FALSE&amp;VAR:CALENDAR=US&amp;VAR:SYMBOL=KO&amp;VAR:INDEX=0"}</definedName>
    <definedName name="_1893__FDSAUDITLINK__" hidden="1">{"fdsup://directions/FAT Viewer?action=UPDATE&amp;creator=factset&amp;DYN_ARGS=TRUE&amp;DOC_NAME=FAT:FQL_AUDITING_CLIENT_TEMPLATE.FAT&amp;display_string=Audit&amp;VAR:KEY=MTCDUNATOZ&amp;VAR:QUERY=RkZfRElWX1lMRChBTk4sMi8yMy8wNSwyLzIzLzA1KQ==&amp;WINDOW=FIRST_POPUP&amp;HEIGHT=450&amp;WIDTH=450&amp;","START_MAXIMIZED=FALSE&amp;VAR:CALENDAR=US&amp;VAR:SYMBOL=KO&amp;VAR:INDEX=0"}</definedName>
    <definedName name="_1894__FDSAUDITLINK__" localSheetId="0" hidden="1">{"fdsup://directions/FAT Viewer?action=UPDATE&amp;creator=factset&amp;DYN_ARGS=TRUE&amp;DOC_NAME=FAT:FQL_AUDITING_CLIENT_TEMPLATE.FAT&amp;display_string=Audit&amp;VAR:KEY=WHEFSZWPOP&amp;VAR:QUERY=RkZfRElWX1lMRChBTk4sMi8xNi8wNSwyLzE2LzA1KQ==&amp;WINDOW=FIRST_POPUP&amp;HEIGHT=450&amp;WIDTH=450&amp;","START_MAXIMIZED=FALSE&amp;VAR:CALENDAR=US&amp;VAR:SYMBOL=KO&amp;VAR:INDEX=0"}</definedName>
    <definedName name="_1894__FDSAUDITLINK__" hidden="1">{"fdsup://directions/FAT Viewer?action=UPDATE&amp;creator=factset&amp;DYN_ARGS=TRUE&amp;DOC_NAME=FAT:FQL_AUDITING_CLIENT_TEMPLATE.FAT&amp;display_string=Audit&amp;VAR:KEY=WHEFSZWPOP&amp;VAR:QUERY=RkZfRElWX1lMRChBTk4sMi8xNi8wNSwyLzE2LzA1KQ==&amp;WINDOW=FIRST_POPUP&amp;HEIGHT=450&amp;WIDTH=450&amp;","START_MAXIMIZED=FALSE&amp;VAR:CALENDAR=US&amp;VAR:SYMBOL=KO&amp;VAR:INDEX=0"}</definedName>
    <definedName name="_1895__FDSAUDITLINK__" localSheetId="0" hidden="1">{"fdsup://directions/FAT Viewer?action=UPDATE&amp;creator=factset&amp;DYN_ARGS=TRUE&amp;DOC_NAME=FAT:FQL_AUDITING_CLIENT_TEMPLATE.FAT&amp;display_string=Audit&amp;VAR:KEY=GBMXKRCZUB&amp;VAR:QUERY=RkZfRElWX1lMRChBTk4sMi8wOS8wNSwyLzA5LzA1KQ==&amp;WINDOW=FIRST_POPUP&amp;HEIGHT=450&amp;WIDTH=450&amp;","START_MAXIMIZED=FALSE&amp;VAR:CALENDAR=US&amp;VAR:SYMBOL=KO&amp;VAR:INDEX=0"}</definedName>
    <definedName name="_1895__FDSAUDITLINK__" hidden="1">{"fdsup://directions/FAT Viewer?action=UPDATE&amp;creator=factset&amp;DYN_ARGS=TRUE&amp;DOC_NAME=FAT:FQL_AUDITING_CLIENT_TEMPLATE.FAT&amp;display_string=Audit&amp;VAR:KEY=GBMXKRCZUB&amp;VAR:QUERY=RkZfRElWX1lMRChBTk4sMi8wOS8wNSwyLzA5LzA1KQ==&amp;WINDOW=FIRST_POPUP&amp;HEIGHT=450&amp;WIDTH=450&amp;","START_MAXIMIZED=FALSE&amp;VAR:CALENDAR=US&amp;VAR:SYMBOL=KO&amp;VAR:INDEX=0"}</definedName>
    <definedName name="_1896">#REF!</definedName>
    <definedName name="_1896__FDSAUDITLINK__" localSheetId="0" hidden="1">{"fdsup://directions/FAT Viewer?action=UPDATE&amp;creator=factset&amp;DYN_ARGS=TRUE&amp;DOC_NAME=FAT:FQL_AUDITING_CLIENT_TEMPLATE.FAT&amp;display_string=Audit&amp;VAR:KEY=MPCHCLKHIL&amp;VAR:QUERY=RkZfRElWX1lMRChBTk4sMi8wMi8wNSwyLzAyLzA1KQ==&amp;WINDOW=FIRST_POPUP&amp;HEIGHT=450&amp;WIDTH=450&amp;","START_MAXIMIZED=FALSE&amp;VAR:CALENDAR=US&amp;VAR:SYMBOL=KO&amp;VAR:INDEX=0"}</definedName>
    <definedName name="_1896__FDSAUDITLINK__" hidden="1">{"fdsup://directions/FAT Viewer?action=UPDATE&amp;creator=factset&amp;DYN_ARGS=TRUE&amp;DOC_NAME=FAT:FQL_AUDITING_CLIENT_TEMPLATE.FAT&amp;display_string=Audit&amp;VAR:KEY=MPCHCLKHIL&amp;VAR:QUERY=RkZfRElWX1lMRChBTk4sMi8wMi8wNSwyLzAyLzA1KQ==&amp;WINDOW=FIRST_POPUP&amp;HEIGHT=450&amp;WIDTH=450&amp;","START_MAXIMIZED=FALSE&amp;VAR:CALENDAR=US&amp;VAR:SYMBOL=KO&amp;VAR:INDEX=0"}</definedName>
    <definedName name="_1897__FDSAUDITLINK__" localSheetId="0" hidden="1">{"fdsup://directions/FAT Viewer?action=UPDATE&amp;creator=factset&amp;DYN_ARGS=TRUE&amp;DOC_NAME=FAT:FQL_AUDITING_CLIENT_TEMPLATE.FAT&amp;display_string=Audit&amp;VAR:KEY=QTINKLOBEV&amp;VAR:QUERY=RkZfRElWX1lMRChBTk4sMS8yNi8wNSwxLzI2LzA1KQ==&amp;WINDOW=FIRST_POPUP&amp;HEIGHT=450&amp;WIDTH=450&amp;","START_MAXIMIZED=FALSE&amp;VAR:CALENDAR=US&amp;VAR:SYMBOL=KO&amp;VAR:INDEX=0"}</definedName>
    <definedName name="_1897__FDSAUDITLINK__" hidden="1">{"fdsup://directions/FAT Viewer?action=UPDATE&amp;creator=factset&amp;DYN_ARGS=TRUE&amp;DOC_NAME=FAT:FQL_AUDITING_CLIENT_TEMPLATE.FAT&amp;display_string=Audit&amp;VAR:KEY=QTINKLOBEV&amp;VAR:QUERY=RkZfRElWX1lMRChBTk4sMS8yNi8wNSwxLzI2LzA1KQ==&amp;WINDOW=FIRST_POPUP&amp;HEIGHT=450&amp;WIDTH=450&amp;","START_MAXIMIZED=FALSE&amp;VAR:CALENDAR=US&amp;VAR:SYMBOL=KO&amp;VAR:INDEX=0"}</definedName>
    <definedName name="_1898__FDSAUDITLINK__" localSheetId="0" hidden="1">{"fdsup://directions/FAT Viewer?action=UPDATE&amp;creator=factset&amp;DYN_ARGS=TRUE&amp;DOC_NAME=FAT:FQL_AUDITING_CLIENT_TEMPLATE.FAT&amp;display_string=Audit&amp;VAR:KEY=MHGBEPUNIZ&amp;VAR:QUERY=RkZfRElWX1lMRChBTk4sMS8xOS8wNSwxLzE5LzA1KQ==&amp;WINDOW=FIRST_POPUP&amp;HEIGHT=450&amp;WIDTH=450&amp;","START_MAXIMIZED=FALSE&amp;VAR:CALENDAR=US&amp;VAR:SYMBOL=KO&amp;VAR:INDEX=0"}</definedName>
    <definedName name="_1898__FDSAUDITLINK__" hidden="1">{"fdsup://directions/FAT Viewer?action=UPDATE&amp;creator=factset&amp;DYN_ARGS=TRUE&amp;DOC_NAME=FAT:FQL_AUDITING_CLIENT_TEMPLATE.FAT&amp;display_string=Audit&amp;VAR:KEY=MHGBEPUNIZ&amp;VAR:QUERY=RkZfRElWX1lMRChBTk4sMS8xOS8wNSwxLzE5LzA1KQ==&amp;WINDOW=FIRST_POPUP&amp;HEIGHT=450&amp;WIDTH=450&amp;","START_MAXIMIZED=FALSE&amp;VAR:CALENDAR=US&amp;VAR:SYMBOL=KO&amp;VAR:INDEX=0"}</definedName>
    <definedName name="_1899__FDSAUDITLINK__" localSheetId="0" hidden="1">{"fdsup://directions/FAT Viewer?action=UPDATE&amp;creator=factset&amp;DYN_ARGS=TRUE&amp;DOC_NAME=FAT:FQL_AUDITING_CLIENT_TEMPLATE.FAT&amp;display_string=Audit&amp;VAR:KEY=UPEPKLCNWL&amp;VAR:QUERY=RkZfRElWX1lMRChBTk4sMS8xMi8wNSwxLzEyLzA1KQ==&amp;WINDOW=FIRST_POPUP&amp;HEIGHT=450&amp;WIDTH=450&amp;","START_MAXIMIZED=FALSE&amp;VAR:CALENDAR=US&amp;VAR:SYMBOL=KO&amp;VAR:INDEX=0"}</definedName>
    <definedName name="_1899__FDSAUDITLINK__" hidden="1">{"fdsup://directions/FAT Viewer?action=UPDATE&amp;creator=factset&amp;DYN_ARGS=TRUE&amp;DOC_NAME=FAT:FQL_AUDITING_CLIENT_TEMPLATE.FAT&amp;display_string=Audit&amp;VAR:KEY=UPEPKLCNWL&amp;VAR:QUERY=RkZfRElWX1lMRChBTk4sMS8xMi8wNSwxLzEyLzA1KQ==&amp;WINDOW=FIRST_POPUP&amp;HEIGHT=450&amp;WIDTH=450&amp;","START_MAXIMIZED=FALSE&amp;VAR:CALENDAR=US&amp;VAR:SYMBOL=KO&amp;VAR:INDEX=0"}</definedName>
    <definedName name="_18main_form_account_grants_list_16_j_id1022">#REF!</definedName>
    <definedName name="_18s13_" hidden="1">{#N/A,#N/A,FALSE,"UNIT";#N/A,#N/A,FALSE,"UNIT";#N/A,#N/A,FALSE,"계정"}</definedName>
    <definedName name="_18s5_" hidden="1">{#N/A,#N/A,FALSE,"UNIT";#N/A,#N/A,FALSE,"UNIT";#N/A,#N/A,FALSE,"계정"}</definedName>
    <definedName name="_18s9_" hidden="1">{#N/A,#N/A,FALSE,"UNIT";#N/A,#N/A,FALSE,"UNIT";#N/A,#N/A,FALSE,"계정"}</definedName>
    <definedName name="_19_________B_S">#REF!</definedName>
    <definedName name="_19__123Graph_AGROWTH_REVS_B" hidden="1">#REF!</definedName>
    <definedName name="_19__123Graph_ASENS_COMPARISON">#REF!</definedName>
    <definedName name="_19__123Graph_BChart_2I">#REF!</definedName>
    <definedName name="_19__123Graph_BSENS_COMPARISON">#REF!</definedName>
    <definedName name="_19__123Graph_CCONTRACT_BY_B_U">#REF!</definedName>
    <definedName name="_19__123Graph_CQRE_S_BY_CO.">#REF!</definedName>
    <definedName name="_19__123Graph_CSUPPLIES_BY_B_U" hidden="1">#REF!</definedName>
    <definedName name="_19__123Graph_CWAGES_BY_B_U">#REF!</definedName>
    <definedName name="_19__123Graph_DCONTRACT_BY_B_U">#REF!</definedName>
    <definedName name="_19__123Graph_DQRE_S_BY_CO.">#REF!</definedName>
    <definedName name="_19__FDSAUDITLINK__" localSheetId="0" hidden="1">{"fdsup://directions/FAT Viewer?action=UPDATE&amp;creator=factset&amp;DYN_ARGS=TRUE&amp;DOC_NAME=FAT:FQL_AUDITING_CLIENT_TEMPLATE.FAT&amp;display_string=Audit&amp;VAR:KEY=SVKTWDUVYT&amp;VAR:QUERY=Q1NGX0RJVl9ZTEQoUVRSX1IsNi8zMC8yMDA2KQ==&amp;WINDOW=FIRST_POPUP&amp;HEIGHT=450&amp;WIDTH=450&amp;STAR","T_MAXIMIZED=FALSE&amp;VAR:CALENDAR=US&amp;VAR:SYMBOL=MO&amp;VAR:INDEX=0"}</definedName>
    <definedName name="_19__FDSAUDITLINK__" hidden="1">{"fdsup://directions/FAT Viewer?action=UPDATE&amp;creator=factset&amp;DYN_ARGS=TRUE&amp;DOC_NAME=FAT:FQL_AUDITING_CLIENT_TEMPLATE.FAT&amp;display_string=Audit&amp;VAR:KEY=SVKTWDUVYT&amp;VAR:QUERY=Q1NGX0RJVl9ZTEQoUVRSX1IsNi8zMC8yMDA2KQ==&amp;WINDOW=FIRST_POPUP&amp;HEIGHT=450&amp;WIDTH=450&amp;STAR","T_MAXIMIZED=FALSE&amp;VAR:CALENDAR=US&amp;VAR:SYMBOL=MO&amp;VAR:INDEX=0"}</definedName>
    <definedName name="_19_0_Table2_">#REF!</definedName>
    <definedName name="_19_09_1999">#REF!</definedName>
    <definedName name="_19_10_1998">#REF!</definedName>
    <definedName name="_19_11_1997">#REF!</definedName>
    <definedName name="_19_5__1_CRADDIN_Headings">#REF!</definedName>
    <definedName name="_190">#REF!</definedName>
    <definedName name="_190__FDSAUDITLINK__" localSheetId="0" hidden="1">{"fdsup://directions/FAT Viewer?action=UPDATE&amp;creator=factset&amp;DYN_ARGS=TRUE&amp;DOC_NAME=FAT:FQL_AUDITING_CLIENT_TEMPLATE.FAT&amp;display_string=Audit&amp;VAR:KEY=VIZSZOBIXO&amp;VAR:QUERY=RkZfRElWX1lMRChBTk4sOC8xNi8wNyw4LzE2LzA3KQ==&amp;WINDOW=FIRST_POPUP&amp;HEIGHT=450&amp;WIDTH=450&amp;","START_MAXIMIZED=FALSE&amp;VAR:CALENDAR=US&amp;VAR:SYMBOL=RAI&amp;VAR:INDEX=0"}</definedName>
    <definedName name="_190__FDSAUDITLINK__" hidden="1">{"fdsup://directions/FAT Viewer?action=UPDATE&amp;creator=factset&amp;DYN_ARGS=TRUE&amp;DOC_NAME=FAT:FQL_AUDITING_CLIENT_TEMPLATE.FAT&amp;display_string=Audit&amp;VAR:KEY=VIZSZOBIXO&amp;VAR:QUERY=RkZfRElWX1lMRChBTk4sOC8xNi8wNyw4LzE2LzA3KQ==&amp;WINDOW=FIRST_POPUP&amp;HEIGHT=450&amp;WIDTH=450&amp;","START_MAXIMIZED=FALSE&amp;VAR:CALENDAR=US&amp;VAR:SYMBOL=RAI&amp;VAR:INDEX=0"}</definedName>
    <definedName name="_1900">#REF!</definedName>
    <definedName name="_1900__FDSAUDITLINK__" localSheetId="0" hidden="1">{"fdsup://directions/FAT Viewer?action=UPDATE&amp;creator=factset&amp;DYN_ARGS=TRUE&amp;DOC_NAME=FAT:FQL_AUDITING_CLIENT_TEMPLATE.FAT&amp;display_string=Audit&amp;VAR:KEY=WRKVIHGTEX&amp;VAR:QUERY=RkZfRElWX1lMRChBTk4sMS8wNS8wNSwxLzA1LzA1KQ==&amp;WINDOW=FIRST_POPUP&amp;HEIGHT=450&amp;WIDTH=450&amp;","START_MAXIMIZED=FALSE&amp;VAR:CALENDAR=US&amp;VAR:SYMBOL=KO&amp;VAR:INDEX=0"}</definedName>
    <definedName name="_1900__FDSAUDITLINK__" hidden="1">{"fdsup://directions/FAT Viewer?action=UPDATE&amp;creator=factset&amp;DYN_ARGS=TRUE&amp;DOC_NAME=FAT:FQL_AUDITING_CLIENT_TEMPLATE.FAT&amp;display_string=Audit&amp;VAR:KEY=WRKVIHGTEX&amp;VAR:QUERY=RkZfRElWX1lMRChBTk4sMS8wNS8wNSwxLzA1LzA1KQ==&amp;WINDOW=FIRST_POPUP&amp;HEIGHT=450&amp;WIDTH=450&amp;","START_MAXIMIZED=FALSE&amp;VAR:CALENDAR=US&amp;VAR:SYMBOL=KO&amp;VAR:INDEX=0"}</definedName>
    <definedName name="_1901__FDSAUDITLINK__" localSheetId="0" hidden="1">{"fdsup://directions/FAT Viewer?action=UPDATE&amp;creator=factset&amp;DYN_ARGS=TRUE&amp;DOC_NAME=FAT:FQL_AUDITING_CLIENT_TEMPLATE.FAT&amp;display_string=Audit&amp;VAR:KEY=CLITGPKXGN&amp;VAR:QUERY=RkZfRElWX1lMRChBTk4sMTIvMjkvMDQsMTIvMjkvMDQp&amp;WINDOW=FIRST_POPUP&amp;HEIGHT=450&amp;WIDTH=450&amp;","START_MAXIMIZED=FALSE&amp;VAR:CALENDAR=US&amp;VAR:SYMBOL=KO&amp;VAR:INDEX=0"}</definedName>
    <definedName name="_1901__FDSAUDITLINK__" hidden="1">{"fdsup://directions/FAT Viewer?action=UPDATE&amp;creator=factset&amp;DYN_ARGS=TRUE&amp;DOC_NAME=FAT:FQL_AUDITING_CLIENT_TEMPLATE.FAT&amp;display_string=Audit&amp;VAR:KEY=CLITGPKXGN&amp;VAR:QUERY=RkZfRElWX1lMRChBTk4sMTIvMjkvMDQsMTIvMjkvMDQp&amp;WINDOW=FIRST_POPUP&amp;HEIGHT=450&amp;WIDTH=450&amp;","START_MAXIMIZED=FALSE&amp;VAR:CALENDAR=US&amp;VAR:SYMBOL=KO&amp;VAR:INDEX=0"}</definedName>
    <definedName name="_1902__FDSAUDITLINK__" localSheetId="0" hidden="1">{"fdsup://directions/FAT Viewer?action=UPDATE&amp;creator=factset&amp;DYN_ARGS=TRUE&amp;DOC_NAME=FAT:FQL_AUDITING_CLIENT_TEMPLATE.FAT&amp;display_string=Audit&amp;VAR:KEY=WVYLMZGTEJ&amp;VAR:QUERY=RkZfRElWX1lMRChBTk4sMTIvMjIvMDQsMTIvMjIvMDQp&amp;WINDOW=FIRST_POPUP&amp;HEIGHT=450&amp;WIDTH=450&amp;","START_MAXIMIZED=FALSE&amp;VAR:CALENDAR=US&amp;VAR:SYMBOL=KO&amp;VAR:INDEX=0"}</definedName>
    <definedName name="_1902__FDSAUDITLINK__" hidden="1">{"fdsup://directions/FAT Viewer?action=UPDATE&amp;creator=factset&amp;DYN_ARGS=TRUE&amp;DOC_NAME=FAT:FQL_AUDITING_CLIENT_TEMPLATE.FAT&amp;display_string=Audit&amp;VAR:KEY=WVYLMZGTEJ&amp;VAR:QUERY=RkZfRElWX1lMRChBTk4sMTIvMjIvMDQsMTIvMjIvMDQp&amp;WINDOW=FIRST_POPUP&amp;HEIGHT=450&amp;WIDTH=450&amp;","START_MAXIMIZED=FALSE&amp;VAR:CALENDAR=US&amp;VAR:SYMBOL=KO&amp;VAR:INDEX=0"}</definedName>
    <definedName name="_1903__FDSAUDITLINK__" localSheetId="0" hidden="1">{"fdsup://directions/FAT Viewer?action=UPDATE&amp;creator=factset&amp;DYN_ARGS=TRUE&amp;DOC_NAME=FAT:FQL_AUDITING_CLIENT_TEMPLATE.FAT&amp;display_string=Audit&amp;VAR:KEY=UVSHMBSBON&amp;VAR:QUERY=RkZfRElWX1lMRChBTk4sMTIvMTUvMDQsMTIvMTUvMDQp&amp;WINDOW=FIRST_POPUP&amp;HEIGHT=450&amp;WIDTH=450&amp;","START_MAXIMIZED=FALSE&amp;VAR:CALENDAR=US&amp;VAR:SYMBOL=KO&amp;VAR:INDEX=0"}</definedName>
    <definedName name="_1903__FDSAUDITLINK__" hidden="1">{"fdsup://directions/FAT Viewer?action=UPDATE&amp;creator=factset&amp;DYN_ARGS=TRUE&amp;DOC_NAME=FAT:FQL_AUDITING_CLIENT_TEMPLATE.FAT&amp;display_string=Audit&amp;VAR:KEY=UVSHMBSBON&amp;VAR:QUERY=RkZfRElWX1lMRChBTk4sMTIvMTUvMDQsMTIvMTUvMDQp&amp;WINDOW=FIRST_POPUP&amp;HEIGHT=450&amp;WIDTH=450&amp;","START_MAXIMIZED=FALSE&amp;VAR:CALENDAR=US&amp;VAR:SYMBOL=KO&amp;VAR:INDEX=0"}</definedName>
    <definedName name="_1904__FDSAUDITLINK__" localSheetId="0" hidden="1">{"fdsup://directions/FAT Viewer?action=UPDATE&amp;creator=factset&amp;DYN_ARGS=TRUE&amp;DOC_NAME=FAT:FQL_AUDITING_CLIENT_TEMPLATE.FAT&amp;display_string=Audit&amp;VAR:KEY=WXGJMPONWP&amp;VAR:QUERY=RkZfRElWX1lMRChBTk4sMTIvMDgvMDQsMTIvMDgvMDQp&amp;WINDOW=FIRST_POPUP&amp;HEIGHT=450&amp;WIDTH=450&amp;","START_MAXIMIZED=FALSE&amp;VAR:CALENDAR=US&amp;VAR:SYMBOL=KO&amp;VAR:INDEX=0"}</definedName>
    <definedName name="_1904__FDSAUDITLINK__" hidden="1">{"fdsup://directions/FAT Viewer?action=UPDATE&amp;creator=factset&amp;DYN_ARGS=TRUE&amp;DOC_NAME=FAT:FQL_AUDITING_CLIENT_TEMPLATE.FAT&amp;display_string=Audit&amp;VAR:KEY=WXGJMPONWP&amp;VAR:QUERY=RkZfRElWX1lMRChBTk4sMTIvMDgvMDQsMTIvMDgvMDQp&amp;WINDOW=FIRST_POPUP&amp;HEIGHT=450&amp;WIDTH=450&amp;","START_MAXIMIZED=FALSE&amp;VAR:CALENDAR=US&amp;VAR:SYMBOL=KO&amp;VAR:INDEX=0"}</definedName>
    <definedName name="_1905">#REF!</definedName>
    <definedName name="_1905__FDSAUDITLINK__" localSheetId="0" hidden="1">{"fdsup://directions/FAT Viewer?action=UPDATE&amp;creator=factset&amp;DYN_ARGS=TRUE&amp;DOC_NAME=FAT:FQL_AUDITING_CLIENT_TEMPLATE.FAT&amp;display_string=Audit&amp;VAR:KEY=MDCLYPIVEB&amp;VAR:QUERY=RkZfRElWX1lMRChBTk4sMTIvMDEvMDQsMTIvMDEvMDQp&amp;WINDOW=FIRST_POPUP&amp;HEIGHT=450&amp;WIDTH=450&amp;","START_MAXIMIZED=FALSE&amp;VAR:CALENDAR=US&amp;VAR:SYMBOL=KO&amp;VAR:INDEX=0"}</definedName>
    <definedName name="_1905__FDSAUDITLINK__" hidden="1">{"fdsup://directions/FAT Viewer?action=UPDATE&amp;creator=factset&amp;DYN_ARGS=TRUE&amp;DOC_NAME=FAT:FQL_AUDITING_CLIENT_TEMPLATE.FAT&amp;display_string=Audit&amp;VAR:KEY=MDCLYPIVEB&amp;VAR:QUERY=RkZfRElWX1lMRChBTk4sMTIvMDEvMDQsMTIvMDEvMDQp&amp;WINDOW=FIRST_POPUP&amp;HEIGHT=450&amp;WIDTH=450&amp;","START_MAXIMIZED=FALSE&amp;VAR:CALENDAR=US&amp;VAR:SYMBOL=KO&amp;VAR:INDEX=0"}</definedName>
    <definedName name="_1906__FDSAUDITLINK__" localSheetId="0" hidden="1">{"fdsup://directions/FAT Viewer?action=UPDATE&amp;creator=factset&amp;DYN_ARGS=TRUE&amp;DOC_NAME=FAT:FQL_AUDITING_CLIENT_TEMPLATE.FAT&amp;display_string=Audit&amp;VAR:KEY=CVOJEBQNQH&amp;VAR:QUERY=RkZfRElWX1lMRChBTk4sMTEvMjQvMDQsMTEvMjQvMDQp&amp;WINDOW=FIRST_POPUP&amp;HEIGHT=450&amp;WIDTH=450&amp;","START_MAXIMIZED=FALSE&amp;VAR:CALENDAR=US&amp;VAR:SYMBOL=KO&amp;VAR:INDEX=0"}</definedName>
    <definedName name="_1906__FDSAUDITLINK__" hidden="1">{"fdsup://directions/FAT Viewer?action=UPDATE&amp;creator=factset&amp;DYN_ARGS=TRUE&amp;DOC_NAME=FAT:FQL_AUDITING_CLIENT_TEMPLATE.FAT&amp;display_string=Audit&amp;VAR:KEY=CVOJEBQNQH&amp;VAR:QUERY=RkZfRElWX1lMRChBTk4sMTEvMjQvMDQsMTEvMjQvMDQp&amp;WINDOW=FIRST_POPUP&amp;HEIGHT=450&amp;WIDTH=450&amp;","START_MAXIMIZED=FALSE&amp;VAR:CALENDAR=US&amp;VAR:SYMBOL=KO&amp;VAR:INDEX=0"}</definedName>
    <definedName name="_1907__FDSAUDITLINK__" localSheetId="0" hidden="1">{"fdsup://directions/FAT Viewer?action=UPDATE&amp;creator=factset&amp;DYN_ARGS=TRUE&amp;DOC_NAME=FAT:FQL_AUDITING_CLIENT_TEMPLATE.FAT&amp;display_string=Audit&amp;VAR:KEY=UNOFQBSHMR&amp;VAR:QUERY=RkZfRElWX1lMRChBTk4sMTEvMTcvMDQsMTEvMTcvMDQp&amp;WINDOW=FIRST_POPUP&amp;HEIGHT=450&amp;WIDTH=450&amp;","START_MAXIMIZED=FALSE&amp;VAR:CALENDAR=US&amp;VAR:SYMBOL=KO&amp;VAR:INDEX=0"}</definedName>
    <definedName name="_1907__FDSAUDITLINK__" hidden="1">{"fdsup://directions/FAT Viewer?action=UPDATE&amp;creator=factset&amp;DYN_ARGS=TRUE&amp;DOC_NAME=FAT:FQL_AUDITING_CLIENT_TEMPLATE.FAT&amp;display_string=Audit&amp;VAR:KEY=UNOFQBSHMR&amp;VAR:QUERY=RkZfRElWX1lMRChBTk4sMTEvMTcvMDQsMTEvMTcvMDQp&amp;WINDOW=FIRST_POPUP&amp;HEIGHT=450&amp;WIDTH=450&amp;","START_MAXIMIZED=FALSE&amp;VAR:CALENDAR=US&amp;VAR:SYMBOL=KO&amp;VAR:INDEX=0"}</definedName>
    <definedName name="_1908__FDSAUDITLINK__" localSheetId="0" hidden="1">{"fdsup://directions/FAT Viewer?action=UPDATE&amp;creator=factset&amp;DYN_ARGS=TRUE&amp;DOC_NAME=FAT:FQL_AUDITING_CLIENT_TEMPLATE.FAT&amp;display_string=Audit&amp;VAR:KEY=WFGHYFGPEZ&amp;VAR:QUERY=RkZfRElWX1lMRChBTk4sMTEvMTAvMDQsMTEvMTAvMDQp&amp;WINDOW=FIRST_POPUP&amp;HEIGHT=450&amp;WIDTH=450&amp;","START_MAXIMIZED=FALSE&amp;VAR:CALENDAR=US&amp;VAR:SYMBOL=KO&amp;VAR:INDEX=0"}</definedName>
    <definedName name="_1908__FDSAUDITLINK__" hidden="1">{"fdsup://directions/FAT Viewer?action=UPDATE&amp;creator=factset&amp;DYN_ARGS=TRUE&amp;DOC_NAME=FAT:FQL_AUDITING_CLIENT_TEMPLATE.FAT&amp;display_string=Audit&amp;VAR:KEY=WFGHYFGPEZ&amp;VAR:QUERY=RkZfRElWX1lMRChBTk4sMTEvMTAvMDQsMTEvMTAvMDQp&amp;WINDOW=FIRST_POPUP&amp;HEIGHT=450&amp;WIDTH=450&amp;","START_MAXIMIZED=FALSE&amp;VAR:CALENDAR=US&amp;VAR:SYMBOL=KO&amp;VAR:INDEX=0"}</definedName>
    <definedName name="_1909__FDSAUDITLINK__" localSheetId="0" hidden="1">{"fdsup://directions/FAT Viewer?action=UPDATE&amp;creator=factset&amp;DYN_ARGS=TRUE&amp;DOC_NAME=FAT:FQL_AUDITING_CLIENT_TEMPLATE.FAT&amp;display_string=Audit&amp;VAR:KEY=SNCBANYBQX&amp;VAR:QUERY=RkZfRElWX1lMRChBTk4sMTEvMDMvMDQsMTEvMDMvMDQp&amp;WINDOW=FIRST_POPUP&amp;HEIGHT=450&amp;WIDTH=450&amp;","START_MAXIMIZED=FALSE&amp;VAR:CALENDAR=US&amp;VAR:SYMBOL=KO&amp;VAR:INDEX=0"}</definedName>
    <definedName name="_1909__FDSAUDITLINK__" hidden="1">{"fdsup://directions/FAT Viewer?action=UPDATE&amp;creator=factset&amp;DYN_ARGS=TRUE&amp;DOC_NAME=FAT:FQL_AUDITING_CLIENT_TEMPLATE.FAT&amp;display_string=Audit&amp;VAR:KEY=SNCBANYBQX&amp;VAR:QUERY=RkZfRElWX1lMRChBTk4sMTEvMDMvMDQsMTEvMDMvMDQp&amp;WINDOW=FIRST_POPUP&amp;HEIGHT=450&amp;WIDTH=450&amp;","START_MAXIMIZED=FALSE&amp;VAR:CALENDAR=US&amp;VAR:SYMBOL=KO&amp;VAR:INDEX=0"}</definedName>
    <definedName name="_191">#REF!</definedName>
    <definedName name="_191__FDSAUDITLINK__" localSheetId="0" hidden="1">{"fdsup://directions/FAT Viewer?action=UPDATE&amp;creator=factset&amp;DYN_ARGS=TRUE&amp;DOC_NAME=FAT:FQL_AUDITING_CLIENT_TEMPLATE.FAT&amp;display_string=Audit&amp;VAR:KEY=FSLSROBIBK&amp;VAR:QUERY=RkZfRElWX1lMRChBTk4sOC8wOS8wNyw4LzA5LzA3KQ==&amp;WINDOW=FIRST_POPUP&amp;HEIGHT=450&amp;WIDTH=450&amp;","START_MAXIMIZED=FALSE&amp;VAR:CALENDAR=US&amp;VAR:SYMBOL=RAI&amp;VAR:INDEX=0"}</definedName>
    <definedName name="_191__FDSAUDITLINK__" hidden="1">{"fdsup://directions/FAT Viewer?action=UPDATE&amp;creator=factset&amp;DYN_ARGS=TRUE&amp;DOC_NAME=FAT:FQL_AUDITING_CLIENT_TEMPLATE.FAT&amp;display_string=Audit&amp;VAR:KEY=FSLSROBIBK&amp;VAR:QUERY=RkZfRElWX1lMRChBTk4sOC8wOS8wNyw4LzA5LzA3KQ==&amp;WINDOW=FIRST_POPUP&amp;HEIGHT=450&amp;WIDTH=450&amp;","START_MAXIMIZED=FALSE&amp;VAR:CALENDAR=US&amp;VAR:SYMBOL=RAI&amp;VAR:INDEX=0"}</definedName>
    <definedName name="_1910">#REF!</definedName>
    <definedName name="_1910__FDSAUDITLINK__" localSheetId="0" hidden="1">{"fdsup://directions/FAT Viewer?action=UPDATE&amp;creator=factset&amp;DYN_ARGS=TRUE&amp;DOC_NAME=FAT:FQL_AUDITING_CLIENT_TEMPLATE.FAT&amp;display_string=Audit&amp;VAR:KEY=KJWRAZGPKZ&amp;VAR:QUERY=RkZfRElWX1lMRChBTk4sMTAvMjcvMDQsMTAvMjcvMDQp&amp;WINDOW=FIRST_POPUP&amp;HEIGHT=450&amp;WIDTH=450&amp;","START_MAXIMIZED=FALSE&amp;VAR:CALENDAR=US&amp;VAR:SYMBOL=KO&amp;VAR:INDEX=0"}</definedName>
    <definedName name="_1910__FDSAUDITLINK__" hidden="1">{"fdsup://directions/FAT Viewer?action=UPDATE&amp;creator=factset&amp;DYN_ARGS=TRUE&amp;DOC_NAME=FAT:FQL_AUDITING_CLIENT_TEMPLATE.FAT&amp;display_string=Audit&amp;VAR:KEY=KJWRAZGPKZ&amp;VAR:QUERY=RkZfRElWX1lMRChBTk4sMTAvMjcvMDQsMTAvMjcvMDQp&amp;WINDOW=FIRST_POPUP&amp;HEIGHT=450&amp;WIDTH=450&amp;","START_MAXIMIZED=FALSE&amp;VAR:CALENDAR=US&amp;VAR:SYMBOL=KO&amp;VAR:INDEX=0"}</definedName>
    <definedName name="_1911__FDSAUDITLINK__" localSheetId="0" hidden="1">{"fdsup://directions/FAT Viewer?action=UPDATE&amp;creator=factset&amp;DYN_ARGS=TRUE&amp;DOC_NAME=FAT:FQL_AUDITING_CLIENT_TEMPLATE.FAT&amp;display_string=Audit&amp;VAR:KEY=CFIVYXSNYB&amp;VAR:QUERY=RkZfRElWX1lMRChBTk4sMTAvMjAvMDQsMTAvMjAvMDQp&amp;WINDOW=FIRST_POPUP&amp;HEIGHT=450&amp;WIDTH=450&amp;","START_MAXIMIZED=FALSE&amp;VAR:CALENDAR=US&amp;VAR:SYMBOL=KO&amp;VAR:INDEX=0"}</definedName>
    <definedName name="_1911__FDSAUDITLINK__" hidden="1">{"fdsup://directions/FAT Viewer?action=UPDATE&amp;creator=factset&amp;DYN_ARGS=TRUE&amp;DOC_NAME=FAT:FQL_AUDITING_CLIENT_TEMPLATE.FAT&amp;display_string=Audit&amp;VAR:KEY=CFIVYXSNYB&amp;VAR:QUERY=RkZfRElWX1lMRChBTk4sMTAvMjAvMDQsMTAvMjAvMDQp&amp;WINDOW=FIRST_POPUP&amp;HEIGHT=450&amp;WIDTH=450&amp;","START_MAXIMIZED=FALSE&amp;VAR:CALENDAR=US&amp;VAR:SYMBOL=KO&amp;VAR:INDEX=0"}</definedName>
    <definedName name="_1912__FDSAUDITLINK__" localSheetId="0" hidden="1">{"fdsup://directions/FAT Viewer?action=UPDATE&amp;creator=factset&amp;DYN_ARGS=TRUE&amp;DOC_NAME=FAT:FQL_AUDITING_CLIENT_TEMPLATE.FAT&amp;display_string=Audit&amp;VAR:KEY=ILGRWVUNWB&amp;VAR:QUERY=RkZfRElWX1lMRChBTk4sMTAvMTMvMDQsMTAvMTMvMDQp&amp;WINDOW=FIRST_POPUP&amp;HEIGHT=450&amp;WIDTH=450&amp;","START_MAXIMIZED=FALSE&amp;VAR:CALENDAR=US&amp;VAR:SYMBOL=KO&amp;VAR:INDEX=0"}</definedName>
    <definedName name="_1912__FDSAUDITLINK__" hidden="1">{"fdsup://directions/FAT Viewer?action=UPDATE&amp;creator=factset&amp;DYN_ARGS=TRUE&amp;DOC_NAME=FAT:FQL_AUDITING_CLIENT_TEMPLATE.FAT&amp;display_string=Audit&amp;VAR:KEY=ILGRWVUNWB&amp;VAR:QUERY=RkZfRElWX1lMRChBTk4sMTAvMTMvMDQsMTAvMTMvMDQp&amp;WINDOW=FIRST_POPUP&amp;HEIGHT=450&amp;WIDTH=450&amp;","START_MAXIMIZED=FALSE&amp;VAR:CALENDAR=US&amp;VAR:SYMBOL=KO&amp;VAR:INDEX=0"}</definedName>
    <definedName name="_1913__FDSAUDITLINK__" localSheetId="0" hidden="1">{"fdsup://directions/FAT Viewer?action=UPDATE&amp;creator=factset&amp;DYN_ARGS=TRUE&amp;DOC_NAME=FAT:FQL_AUDITING_CLIENT_TEMPLATE.FAT&amp;display_string=Audit&amp;VAR:KEY=KFKTOHSRGV&amp;VAR:QUERY=RkZfRElWX1lMRChBTk4sMTAvMDYvMDQsMTAvMDYvMDQp&amp;WINDOW=FIRST_POPUP&amp;HEIGHT=450&amp;WIDTH=450&amp;","START_MAXIMIZED=FALSE&amp;VAR:CALENDAR=US&amp;VAR:SYMBOL=KO&amp;VAR:INDEX=0"}</definedName>
    <definedName name="_1913__FDSAUDITLINK__" hidden="1">{"fdsup://directions/FAT Viewer?action=UPDATE&amp;creator=factset&amp;DYN_ARGS=TRUE&amp;DOC_NAME=FAT:FQL_AUDITING_CLIENT_TEMPLATE.FAT&amp;display_string=Audit&amp;VAR:KEY=KFKTOHSRGV&amp;VAR:QUERY=RkZfRElWX1lMRChBTk4sMTAvMDYvMDQsMTAvMDYvMDQp&amp;WINDOW=FIRST_POPUP&amp;HEIGHT=450&amp;WIDTH=450&amp;","START_MAXIMIZED=FALSE&amp;VAR:CALENDAR=US&amp;VAR:SYMBOL=KO&amp;VAR:INDEX=0"}</definedName>
    <definedName name="_1914__FDSAUDITLINK__" localSheetId="0" hidden="1">{"fdsup://directions/FAT Viewer?action=UPDATE&amp;creator=factset&amp;DYN_ARGS=TRUE&amp;DOC_NAME=FAT:FQL_AUDITING_CLIENT_TEMPLATE.FAT&amp;display_string=Audit&amp;VAR:KEY=UFSHSBKHUP&amp;VAR:QUERY=RkZfRElWX1lMRChBTk4sOS8yOS8wNCw5LzI5LzA0KQ==&amp;WINDOW=FIRST_POPUP&amp;HEIGHT=450&amp;WIDTH=450&amp;","START_MAXIMIZED=FALSE&amp;VAR:CALENDAR=US&amp;VAR:SYMBOL=KO&amp;VAR:INDEX=0"}</definedName>
    <definedName name="_1914__FDSAUDITLINK__" hidden="1">{"fdsup://directions/FAT Viewer?action=UPDATE&amp;creator=factset&amp;DYN_ARGS=TRUE&amp;DOC_NAME=FAT:FQL_AUDITING_CLIENT_TEMPLATE.FAT&amp;display_string=Audit&amp;VAR:KEY=UFSHSBKHUP&amp;VAR:QUERY=RkZfRElWX1lMRChBTk4sOS8yOS8wNCw5LzI5LzA0KQ==&amp;WINDOW=FIRST_POPUP&amp;HEIGHT=450&amp;WIDTH=450&amp;","START_MAXIMIZED=FALSE&amp;VAR:CALENDAR=US&amp;VAR:SYMBOL=KO&amp;VAR:INDEX=0"}</definedName>
    <definedName name="_1915__FDSAUDITLINK__" localSheetId="0" hidden="1">{"fdsup://directions/FAT Viewer?action=UPDATE&amp;creator=factset&amp;DYN_ARGS=TRUE&amp;DOC_NAME=FAT:FQL_AUDITING_CLIENT_TEMPLATE.FAT&amp;display_string=Audit&amp;VAR:KEY=AJGREJGJMR&amp;VAR:QUERY=RkZfRElWX1lMRChBTk4sOS8yMi8wNCw5LzIyLzA0KQ==&amp;WINDOW=FIRST_POPUP&amp;HEIGHT=450&amp;WIDTH=450&amp;","START_MAXIMIZED=FALSE&amp;VAR:CALENDAR=US&amp;VAR:SYMBOL=KO&amp;VAR:INDEX=0"}</definedName>
    <definedName name="_1915__FDSAUDITLINK__" hidden="1">{"fdsup://directions/FAT Viewer?action=UPDATE&amp;creator=factset&amp;DYN_ARGS=TRUE&amp;DOC_NAME=FAT:FQL_AUDITING_CLIENT_TEMPLATE.FAT&amp;display_string=Audit&amp;VAR:KEY=AJGREJGJMR&amp;VAR:QUERY=RkZfRElWX1lMRChBTk4sOS8yMi8wNCw5LzIyLzA0KQ==&amp;WINDOW=FIRST_POPUP&amp;HEIGHT=450&amp;WIDTH=450&amp;","START_MAXIMIZED=FALSE&amp;VAR:CALENDAR=US&amp;VAR:SYMBOL=KO&amp;VAR:INDEX=0"}</definedName>
    <definedName name="_1916__FDSAUDITLINK__" localSheetId="0" hidden="1">{"fdsup://directions/FAT Viewer?action=UPDATE&amp;creator=factset&amp;DYN_ARGS=TRUE&amp;DOC_NAME=FAT:FQL_AUDITING_CLIENT_TEMPLATE.FAT&amp;display_string=Audit&amp;VAR:KEY=UNIBKVCNOJ&amp;VAR:QUERY=RkZfRElWX1lMRChBTk4sOS8xNS8wNCw5LzE1LzA0KQ==&amp;WINDOW=FIRST_POPUP&amp;HEIGHT=450&amp;WIDTH=450&amp;","START_MAXIMIZED=FALSE&amp;VAR:CALENDAR=US&amp;VAR:SYMBOL=KO&amp;VAR:INDEX=0"}</definedName>
    <definedName name="_1916__FDSAUDITLINK__" hidden="1">{"fdsup://directions/FAT Viewer?action=UPDATE&amp;creator=factset&amp;DYN_ARGS=TRUE&amp;DOC_NAME=FAT:FQL_AUDITING_CLIENT_TEMPLATE.FAT&amp;display_string=Audit&amp;VAR:KEY=UNIBKVCNOJ&amp;VAR:QUERY=RkZfRElWX1lMRChBTk4sOS8xNS8wNCw5LzE1LzA0KQ==&amp;WINDOW=FIRST_POPUP&amp;HEIGHT=450&amp;WIDTH=450&amp;","START_MAXIMIZED=FALSE&amp;VAR:CALENDAR=US&amp;VAR:SYMBOL=KO&amp;VAR:INDEX=0"}</definedName>
    <definedName name="_1917__FDSAUDITLINK__" localSheetId="0" hidden="1">{"fdsup://directions/FAT Viewer?action=UPDATE&amp;creator=factset&amp;DYN_ARGS=TRUE&amp;DOC_NAME=FAT:FQL_AUDITING_CLIENT_TEMPLATE.FAT&amp;display_string=Audit&amp;VAR:KEY=WFEPKXQVAZ&amp;VAR:QUERY=RkZfRElWX1lMRChBTk4sOS8wOC8wNCw5LzA4LzA0KQ==&amp;WINDOW=FIRST_POPUP&amp;HEIGHT=450&amp;WIDTH=450&amp;","START_MAXIMIZED=FALSE&amp;VAR:CALENDAR=US&amp;VAR:SYMBOL=KO&amp;VAR:INDEX=0"}</definedName>
    <definedName name="_1917__FDSAUDITLINK__" hidden="1">{"fdsup://directions/FAT Viewer?action=UPDATE&amp;creator=factset&amp;DYN_ARGS=TRUE&amp;DOC_NAME=FAT:FQL_AUDITING_CLIENT_TEMPLATE.FAT&amp;display_string=Audit&amp;VAR:KEY=WFEPKXQVAZ&amp;VAR:QUERY=RkZfRElWX1lMRChBTk4sOS8wOC8wNCw5LzA4LzA0KQ==&amp;WINDOW=FIRST_POPUP&amp;HEIGHT=450&amp;WIDTH=450&amp;","START_MAXIMIZED=FALSE&amp;VAR:CALENDAR=US&amp;VAR:SYMBOL=KO&amp;VAR:INDEX=0"}</definedName>
    <definedName name="_1918">#REF!</definedName>
    <definedName name="_1918__FDSAUDITLINK__" localSheetId="0" hidden="1">{"fdsup://directions/FAT Viewer?action=UPDATE&amp;creator=factset&amp;DYN_ARGS=TRUE&amp;DOC_NAME=FAT:FQL_AUDITING_CLIENT_TEMPLATE.FAT&amp;display_string=Audit&amp;VAR:KEY=IPMTAJQFCT&amp;VAR:QUERY=RkZfRElWX1lMRChBTk4sOS8wMS8wNCw5LzAxLzA0KQ==&amp;WINDOW=FIRST_POPUP&amp;HEIGHT=450&amp;WIDTH=450&amp;","START_MAXIMIZED=FALSE&amp;VAR:CALENDAR=US&amp;VAR:SYMBOL=KO&amp;VAR:INDEX=0"}</definedName>
    <definedName name="_1918__FDSAUDITLINK__" hidden="1">{"fdsup://directions/FAT Viewer?action=UPDATE&amp;creator=factset&amp;DYN_ARGS=TRUE&amp;DOC_NAME=FAT:FQL_AUDITING_CLIENT_TEMPLATE.FAT&amp;display_string=Audit&amp;VAR:KEY=IPMTAJQFCT&amp;VAR:QUERY=RkZfRElWX1lMRChBTk4sOS8wMS8wNCw5LzAxLzA0KQ==&amp;WINDOW=FIRST_POPUP&amp;HEIGHT=450&amp;WIDTH=450&amp;","START_MAXIMIZED=FALSE&amp;VAR:CALENDAR=US&amp;VAR:SYMBOL=KO&amp;VAR:INDEX=0"}</definedName>
    <definedName name="_1919__FDSAUDITLINK__" localSheetId="0" hidden="1">{"fdsup://directions/FAT Viewer?action=UPDATE&amp;creator=factset&amp;DYN_ARGS=TRUE&amp;DOC_NAME=FAT:FQL_AUDITING_CLIENT_TEMPLATE.FAT&amp;display_string=Audit&amp;VAR:KEY=UXKXKXSBCN&amp;VAR:QUERY=RkZfRElWX1lMRChBTk4sOC8yNS8wNCw4LzI1LzA0KQ==&amp;WINDOW=FIRST_POPUP&amp;HEIGHT=450&amp;WIDTH=450&amp;","START_MAXIMIZED=FALSE&amp;VAR:CALENDAR=US&amp;VAR:SYMBOL=KO&amp;VAR:INDEX=0"}</definedName>
    <definedName name="_1919__FDSAUDITLINK__" hidden="1">{"fdsup://directions/FAT Viewer?action=UPDATE&amp;creator=factset&amp;DYN_ARGS=TRUE&amp;DOC_NAME=FAT:FQL_AUDITING_CLIENT_TEMPLATE.FAT&amp;display_string=Audit&amp;VAR:KEY=UXKXKXSBCN&amp;VAR:QUERY=RkZfRElWX1lMRChBTk4sOC8yNS8wNCw4LzI1LzA0KQ==&amp;WINDOW=FIRST_POPUP&amp;HEIGHT=450&amp;WIDTH=450&amp;","START_MAXIMIZED=FALSE&amp;VAR:CALENDAR=US&amp;VAR:SYMBOL=KO&amp;VAR:INDEX=0"}</definedName>
    <definedName name="_192">#REF!</definedName>
    <definedName name="_192__123Graph_XQRE_S_BY_TYPE">#REF!</definedName>
    <definedName name="_192__FDSAUDITLINK__" localSheetId="0" hidden="1">{"fdsup://directions/FAT Viewer?action=UPDATE&amp;creator=factset&amp;DYN_ARGS=TRUE&amp;DOC_NAME=FAT:FQL_AUDITING_CLIENT_TEMPLATE.FAT&amp;display_string=Audit&amp;VAR:KEY=XMVSXWJSNO&amp;VAR:QUERY=RkZfRElWX1lMRChBTk4sOC8wMi8wNyw4LzAyLzA3KQ==&amp;WINDOW=FIRST_POPUP&amp;HEIGHT=450&amp;WIDTH=450&amp;","START_MAXIMIZED=FALSE&amp;VAR:CALENDAR=US&amp;VAR:SYMBOL=RAI&amp;VAR:INDEX=0"}</definedName>
    <definedName name="_192__FDSAUDITLINK__" hidden="1">{"fdsup://directions/FAT Viewer?action=UPDATE&amp;creator=factset&amp;DYN_ARGS=TRUE&amp;DOC_NAME=FAT:FQL_AUDITING_CLIENT_TEMPLATE.FAT&amp;display_string=Audit&amp;VAR:KEY=XMVSXWJSNO&amp;VAR:QUERY=RkZfRElWX1lMRChBTk4sOC8wMi8wNyw4LzAyLzA3KQ==&amp;WINDOW=FIRST_POPUP&amp;HEIGHT=450&amp;WIDTH=450&amp;","START_MAXIMIZED=FALSE&amp;VAR:CALENDAR=US&amp;VAR:SYMBOL=RAI&amp;VAR:INDEX=0"}</definedName>
    <definedName name="_1920__FDSAUDITLINK__" localSheetId="0" hidden="1">{"fdsup://directions/FAT Viewer?action=UPDATE&amp;creator=factset&amp;DYN_ARGS=TRUE&amp;DOC_NAME=FAT:FQL_AUDITING_CLIENT_TEMPLATE.FAT&amp;display_string=Audit&amp;VAR:KEY=SBCVEZSVMJ&amp;VAR:QUERY=RkZfRElWX1lMRChBTk4sOC8xOC8wNCw4LzE4LzA0KQ==&amp;WINDOW=FIRST_POPUP&amp;HEIGHT=450&amp;WIDTH=450&amp;","START_MAXIMIZED=FALSE&amp;VAR:CALENDAR=US&amp;VAR:SYMBOL=KO&amp;VAR:INDEX=0"}</definedName>
    <definedName name="_1920__FDSAUDITLINK__" hidden="1">{"fdsup://directions/FAT Viewer?action=UPDATE&amp;creator=factset&amp;DYN_ARGS=TRUE&amp;DOC_NAME=FAT:FQL_AUDITING_CLIENT_TEMPLATE.FAT&amp;display_string=Audit&amp;VAR:KEY=SBCVEZSVMJ&amp;VAR:QUERY=RkZfRElWX1lMRChBTk4sOC8xOC8wNCw4LzE4LzA0KQ==&amp;WINDOW=FIRST_POPUP&amp;HEIGHT=450&amp;WIDTH=450&amp;","START_MAXIMIZED=FALSE&amp;VAR:CALENDAR=US&amp;VAR:SYMBOL=KO&amp;VAR:INDEX=0"}</definedName>
    <definedName name="_1921__FDSAUDITLINK__" localSheetId="0" hidden="1">{"fdsup://directions/FAT Viewer?action=UPDATE&amp;creator=factset&amp;DYN_ARGS=TRUE&amp;DOC_NAME=FAT:FQL_AUDITING_CLIENT_TEMPLATE.FAT&amp;display_string=Audit&amp;VAR:KEY=IJCJYPGXWN&amp;VAR:QUERY=RkZfRElWX1lMRChBTk4sOC8xMS8wNCw4LzExLzA0KQ==&amp;WINDOW=FIRST_POPUP&amp;HEIGHT=450&amp;WIDTH=450&amp;","START_MAXIMIZED=FALSE&amp;VAR:CALENDAR=US&amp;VAR:SYMBOL=KO&amp;VAR:INDEX=0"}</definedName>
    <definedName name="_1921__FDSAUDITLINK__" hidden="1">{"fdsup://directions/FAT Viewer?action=UPDATE&amp;creator=factset&amp;DYN_ARGS=TRUE&amp;DOC_NAME=FAT:FQL_AUDITING_CLIENT_TEMPLATE.FAT&amp;display_string=Audit&amp;VAR:KEY=IJCJYPGXWN&amp;VAR:QUERY=RkZfRElWX1lMRChBTk4sOC8xMS8wNCw4LzExLzA0KQ==&amp;WINDOW=FIRST_POPUP&amp;HEIGHT=450&amp;WIDTH=450&amp;","START_MAXIMIZED=FALSE&amp;VAR:CALENDAR=US&amp;VAR:SYMBOL=KO&amp;VAR:INDEX=0"}</definedName>
    <definedName name="_1922">#REF!</definedName>
    <definedName name="_1922__FDSAUDITLINK__" localSheetId="0" hidden="1">{"fdsup://directions/FAT Viewer?action=UPDATE&amp;creator=factset&amp;DYN_ARGS=TRUE&amp;DOC_NAME=FAT:FQL_AUDITING_CLIENT_TEMPLATE.FAT&amp;display_string=Audit&amp;VAR:KEY=SJUVKHEBOP&amp;VAR:QUERY=RkZfRElWX1lMRChBTk4sOC8wNC8wNCw4LzA0LzA0KQ==&amp;WINDOW=FIRST_POPUP&amp;HEIGHT=450&amp;WIDTH=450&amp;","START_MAXIMIZED=FALSE&amp;VAR:CALENDAR=US&amp;VAR:SYMBOL=KO&amp;VAR:INDEX=0"}</definedName>
    <definedName name="_1922__FDSAUDITLINK__" hidden="1">{"fdsup://directions/FAT Viewer?action=UPDATE&amp;creator=factset&amp;DYN_ARGS=TRUE&amp;DOC_NAME=FAT:FQL_AUDITING_CLIENT_TEMPLATE.FAT&amp;display_string=Audit&amp;VAR:KEY=SJUVKHEBOP&amp;VAR:QUERY=RkZfRElWX1lMRChBTk4sOC8wNC8wNCw4LzA0LzA0KQ==&amp;WINDOW=FIRST_POPUP&amp;HEIGHT=450&amp;WIDTH=450&amp;","START_MAXIMIZED=FALSE&amp;VAR:CALENDAR=US&amp;VAR:SYMBOL=KO&amp;VAR:INDEX=0"}</definedName>
    <definedName name="_1923__FDSAUDITLINK__" localSheetId="0" hidden="1">{"fdsup://directions/FAT Viewer?action=UPDATE&amp;creator=factset&amp;DYN_ARGS=TRUE&amp;DOC_NAME=FAT:FQL_AUDITING_CLIENT_TEMPLATE.FAT&amp;display_string=Audit&amp;VAR:KEY=QREFCTMNUR&amp;VAR:QUERY=RkZfRElWX1lMRChBTk4sNy8yOC8wNCw3LzI4LzA0KQ==&amp;WINDOW=FIRST_POPUP&amp;HEIGHT=450&amp;WIDTH=450&amp;","START_MAXIMIZED=FALSE&amp;VAR:CALENDAR=US&amp;VAR:SYMBOL=KO&amp;VAR:INDEX=0"}</definedName>
    <definedName name="_1923__FDSAUDITLINK__" hidden="1">{"fdsup://directions/FAT Viewer?action=UPDATE&amp;creator=factset&amp;DYN_ARGS=TRUE&amp;DOC_NAME=FAT:FQL_AUDITING_CLIENT_TEMPLATE.FAT&amp;display_string=Audit&amp;VAR:KEY=QREFCTMNUR&amp;VAR:QUERY=RkZfRElWX1lMRChBTk4sNy8yOC8wNCw3LzI4LzA0KQ==&amp;WINDOW=FIRST_POPUP&amp;HEIGHT=450&amp;WIDTH=450&amp;","START_MAXIMIZED=FALSE&amp;VAR:CALENDAR=US&amp;VAR:SYMBOL=KO&amp;VAR:INDEX=0"}</definedName>
    <definedName name="_1924__FDSAUDITLINK__" localSheetId="0" hidden="1">{"fdsup://directions/FAT Viewer?action=UPDATE&amp;creator=factset&amp;DYN_ARGS=TRUE&amp;DOC_NAME=FAT:FQL_AUDITING_CLIENT_TEMPLATE.FAT&amp;display_string=Audit&amp;VAR:KEY=KBGHSJIJIZ&amp;VAR:QUERY=RkZfRElWX1lMRChBTk4sNy8yMS8wNCw3LzIxLzA0KQ==&amp;WINDOW=FIRST_POPUP&amp;HEIGHT=450&amp;WIDTH=450&amp;","START_MAXIMIZED=FALSE&amp;VAR:CALENDAR=US&amp;VAR:SYMBOL=KO&amp;VAR:INDEX=0"}</definedName>
    <definedName name="_1924__FDSAUDITLINK__" hidden="1">{"fdsup://directions/FAT Viewer?action=UPDATE&amp;creator=factset&amp;DYN_ARGS=TRUE&amp;DOC_NAME=FAT:FQL_AUDITING_CLIENT_TEMPLATE.FAT&amp;display_string=Audit&amp;VAR:KEY=KBGHSJIJIZ&amp;VAR:QUERY=RkZfRElWX1lMRChBTk4sNy8yMS8wNCw3LzIxLzA0KQ==&amp;WINDOW=FIRST_POPUP&amp;HEIGHT=450&amp;WIDTH=450&amp;","START_MAXIMIZED=FALSE&amp;VAR:CALENDAR=US&amp;VAR:SYMBOL=KO&amp;VAR:INDEX=0"}</definedName>
    <definedName name="_1925__FDSAUDITLINK__" localSheetId="0" hidden="1">{"fdsup://directions/FAT Viewer?action=UPDATE&amp;creator=factset&amp;DYN_ARGS=TRUE&amp;DOC_NAME=FAT:FQL_AUDITING_CLIENT_TEMPLATE.FAT&amp;display_string=Audit&amp;VAR:KEY=IVOLEREHIL&amp;VAR:QUERY=RkZfRElWX1lMRChBTk4sNy8xNC8wNCw3LzE0LzA0KQ==&amp;WINDOW=FIRST_POPUP&amp;HEIGHT=450&amp;WIDTH=450&amp;","START_MAXIMIZED=FALSE&amp;VAR:CALENDAR=US&amp;VAR:SYMBOL=KO&amp;VAR:INDEX=0"}</definedName>
    <definedName name="_1925__FDSAUDITLINK__" hidden="1">{"fdsup://directions/FAT Viewer?action=UPDATE&amp;creator=factset&amp;DYN_ARGS=TRUE&amp;DOC_NAME=FAT:FQL_AUDITING_CLIENT_TEMPLATE.FAT&amp;display_string=Audit&amp;VAR:KEY=IVOLEREHIL&amp;VAR:QUERY=RkZfRElWX1lMRChBTk4sNy8xNC8wNCw3LzE0LzA0KQ==&amp;WINDOW=FIRST_POPUP&amp;HEIGHT=450&amp;WIDTH=450&amp;","START_MAXIMIZED=FALSE&amp;VAR:CALENDAR=US&amp;VAR:SYMBOL=KO&amp;VAR:INDEX=0"}</definedName>
    <definedName name="_1926__FDSAUDITLINK__" localSheetId="0" hidden="1">{"fdsup://directions/FAT Viewer?action=UPDATE&amp;creator=factset&amp;DYN_ARGS=TRUE&amp;DOC_NAME=FAT:FQL_AUDITING_CLIENT_TEMPLATE.FAT&amp;display_string=Audit&amp;VAR:KEY=CHIDIBANQF&amp;VAR:QUERY=RkZfRElWX1lMRChBTk4sNy8wNy8wNCw3LzA3LzA0KQ==&amp;WINDOW=FIRST_POPUP&amp;HEIGHT=450&amp;WIDTH=450&amp;","START_MAXIMIZED=FALSE&amp;VAR:CALENDAR=US&amp;VAR:SYMBOL=KO&amp;VAR:INDEX=0"}</definedName>
    <definedName name="_1926__FDSAUDITLINK__" hidden="1">{"fdsup://directions/FAT Viewer?action=UPDATE&amp;creator=factset&amp;DYN_ARGS=TRUE&amp;DOC_NAME=FAT:FQL_AUDITING_CLIENT_TEMPLATE.FAT&amp;display_string=Audit&amp;VAR:KEY=CHIDIBANQF&amp;VAR:QUERY=RkZfRElWX1lMRChBTk4sNy8wNy8wNCw3LzA3LzA0KQ==&amp;WINDOW=FIRST_POPUP&amp;HEIGHT=450&amp;WIDTH=450&amp;","START_MAXIMIZED=FALSE&amp;VAR:CALENDAR=US&amp;VAR:SYMBOL=KO&amp;VAR:INDEX=0"}</definedName>
    <definedName name="_1927">#REF!</definedName>
    <definedName name="_1927__FDSAUDITLINK__" localSheetId="0" hidden="1">{"fdsup://directions/FAT Viewer?action=UPDATE&amp;creator=factset&amp;DYN_ARGS=TRUE&amp;DOC_NAME=FAT:FQL_AUDITING_CLIENT_TEMPLATE.FAT&amp;display_string=Audit&amp;VAR:KEY=IJETSXGTQB&amp;VAR:QUERY=RkZfRElWX1lMRChBTk4sNi8zMC8wNCw2LzMwLzA0KQ==&amp;WINDOW=FIRST_POPUP&amp;HEIGHT=450&amp;WIDTH=450&amp;","START_MAXIMIZED=FALSE&amp;VAR:CALENDAR=US&amp;VAR:SYMBOL=KO&amp;VAR:INDEX=0"}</definedName>
    <definedName name="_1927__FDSAUDITLINK__" hidden="1">{"fdsup://directions/FAT Viewer?action=UPDATE&amp;creator=factset&amp;DYN_ARGS=TRUE&amp;DOC_NAME=FAT:FQL_AUDITING_CLIENT_TEMPLATE.FAT&amp;display_string=Audit&amp;VAR:KEY=IJETSXGTQB&amp;VAR:QUERY=RkZfRElWX1lMRChBTk4sNi8zMC8wNCw2LzMwLzA0KQ==&amp;WINDOW=FIRST_POPUP&amp;HEIGHT=450&amp;WIDTH=450&amp;","START_MAXIMIZED=FALSE&amp;VAR:CALENDAR=US&amp;VAR:SYMBOL=KO&amp;VAR:INDEX=0"}</definedName>
    <definedName name="_1928__FDSAUDITLINK__" localSheetId="0" hidden="1">{"fdsup://directions/FAT Viewer?action=UPDATE&amp;creator=factset&amp;DYN_ARGS=TRUE&amp;DOC_NAME=FAT:FQL_AUDITING_CLIENT_TEMPLATE.FAT&amp;display_string=Audit&amp;VAR:KEY=IZKFSDUXIP&amp;VAR:QUERY=RkZfRElWX1lMRChBTk4sNi8yMy8wNCw2LzIzLzA0KQ==&amp;WINDOW=FIRST_POPUP&amp;HEIGHT=450&amp;WIDTH=450&amp;","START_MAXIMIZED=FALSE&amp;VAR:CALENDAR=US&amp;VAR:SYMBOL=KO&amp;VAR:INDEX=0"}</definedName>
    <definedName name="_1928__FDSAUDITLINK__" hidden="1">{"fdsup://directions/FAT Viewer?action=UPDATE&amp;creator=factset&amp;DYN_ARGS=TRUE&amp;DOC_NAME=FAT:FQL_AUDITING_CLIENT_TEMPLATE.FAT&amp;display_string=Audit&amp;VAR:KEY=IZKFSDUXIP&amp;VAR:QUERY=RkZfRElWX1lMRChBTk4sNi8yMy8wNCw2LzIzLzA0KQ==&amp;WINDOW=FIRST_POPUP&amp;HEIGHT=450&amp;WIDTH=450&amp;","START_MAXIMIZED=FALSE&amp;VAR:CALENDAR=US&amp;VAR:SYMBOL=KO&amp;VAR:INDEX=0"}</definedName>
    <definedName name="_1929__FDSAUDITLINK__" localSheetId="0" hidden="1">{"fdsup://directions/FAT Viewer?action=UPDATE&amp;creator=factset&amp;DYN_ARGS=TRUE&amp;DOC_NAME=FAT:FQL_AUDITING_CLIENT_TEMPLATE.FAT&amp;display_string=Audit&amp;VAR:KEY=YVMHYNILMD&amp;VAR:QUERY=RkZfRElWX1lMRChBTk4sNi8xNi8wNCw2LzE2LzA0KQ==&amp;WINDOW=FIRST_POPUP&amp;HEIGHT=450&amp;WIDTH=450&amp;","START_MAXIMIZED=FALSE&amp;VAR:CALENDAR=US&amp;VAR:SYMBOL=KO&amp;VAR:INDEX=0"}</definedName>
    <definedName name="_1929__FDSAUDITLINK__" hidden="1">{"fdsup://directions/FAT Viewer?action=UPDATE&amp;creator=factset&amp;DYN_ARGS=TRUE&amp;DOC_NAME=FAT:FQL_AUDITING_CLIENT_TEMPLATE.FAT&amp;display_string=Audit&amp;VAR:KEY=YVMHYNILMD&amp;VAR:QUERY=RkZfRElWX1lMRChBTk4sNi8xNi8wNCw2LzE2LzA0KQ==&amp;WINDOW=FIRST_POPUP&amp;HEIGHT=450&amp;WIDTH=450&amp;","START_MAXIMIZED=FALSE&amp;VAR:CALENDAR=US&amp;VAR:SYMBOL=KO&amp;VAR:INDEX=0"}</definedName>
    <definedName name="_193">#REF!</definedName>
    <definedName name="_193__123Graph_XQRE_S_BY_TYPE">#REF!</definedName>
    <definedName name="_193__FDSAUDITLINK__" localSheetId="0" hidden="1">{"fdsup://directions/FAT Viewer?action=UPDATE&amp;creator=factset&amp;DYN_ARGS=TRUE&amp;DOC_NAME=FAT:FQL_AUDITING_CLIENT_TEMPLATE.FAT&amp;display_string=Audit&amp;VAR:KEY=XWJELOBCZS&amp;VAR:QUERY=RkZfREVCVChBTk4sMCwsLCxVU0Qp&amp;WINDOW=FIRST_POPUP&amp;HEIGHT=450&amp;WIDTH=450&amp;START_MAXIMIZED=","FALSE&amp;VAR:CALENDAR=US&amp;VAR:SYMBOL=028758&amp;VAR:INDEX=0"}</definedName>
    <definedName name="_193__FDSAUDITLINK__" hidden="1">{"fdsup://directions/FAT Viewer?action=UPDATE&amp;creator=factset&amp;DYN_ARGS=TRUE&amp;DOC_NAME=FAT:FQL_AUDITING_CLIENT_TEMPLATE.FAT&amp;display_string=Audit&amp;VAR:KEY=XWJELOBCZS&amp;VAR:QUERY=RkZfREVCVChBTk4sMCwsLCxVU0Qp&amp;WINDOW=FIRST_POPUP&amp;HEIGHT=450&amp;WIDTH=450&amp;START_MAXIMIZED=","FALSE&amp;VAR:CALENDAR=US&amp;VAR:SYMBOL=028758&amp;VAR:INDEX=0"}</definedName>
    <definedName name="_1930__FDSAUDITLINK__" localSheetId="0" hidden="1">{"fdsup://directions/FAT Viewer?action=UPDATE&amp;creator=factset&amp;DYN_ARGS=TRUE&amp;DOC_NAME=FAT:FQL_AUDITING_CLIENT_TEMPLATE.FAT&amp;display_string=Audit&amp;VAR:KEY=SJMFMZGTCD&amp;VAR:QUERY=RkZfRElWX1lMRChBTk4sNi8wOS8wNCw2LzA5LzA0KQ==&amp;WINDOW=FIRST_POPUP&amp;HEIGHT=450&amp;WIDTH=450&amp;","START_MAXIMIZED=FALSE&amp;VAR:CALENDAR=US&amp;VAR:SYMBOL=KO&amp;VAR:INDEX=0"}</definedName>
    <definedName name="_1930__FDSAUDITLINK__" hidden="1">{"fdsup://directions/FAT Viewer?action=UPDATE&amp;creator=factset&amp;DYN_ARGS=TRUE&amp;DOC_NAME=FAT:FQL_AUDITING_CLIENT_TEMPLATE.FAT&amp;display_string=Audit&amp;VAR:KEY=SJMFMZGTCD&amp;VAR:QUERY=RkZfRElWX1lMRChBTk4sNi8wOS8wNCw2LzA5LzA0KQ==&amp;WINDOW=FIRST_POPUP&amp;HEIGHT=450&amp;WIDTH=450&amp;","START_MAXIMIZED=FALSE&amp;VAR:CALENDAR=US&amp;VAR:SYMBOL=KO&amp;VAR:INDEX=0"}</definedName>
    <definedName name="_1931__FDSAUDITLINK__" localSheetId="0" hidden="1">{"fdsup://directions/FAT Viewer?action=UPDATE&amp;creator=factset&amp;DYN_ARGS=TRUE&amp;DOC_NAME=FAT:FQL_AUDITING_CLIENT_TEMPLATE.FAT&amp;display_string=Audit&amp;VAR:KEY=GJKDEVUTQF&amp;VAR:QUERY=RkZfRElWX1lMRChBTk4sNi8wMi8wNCw2LzAyLzA0KQ==&amp;WINDOW=FIRST_POPUP&amp;HEIGHT=450&amp;WIDTH=450&amp;","START_MAXIMIZED=FALSE&amp;VAR:CALENDAR=US&amp;VAR:SYMBOL=KO&amp;VAR:INDEX=0"}</definedName>
    <definedName name="_1931__FDSAUDITLINK__" hidden="1">{"fdsup://directions/FAT Viewer?action=UPDATE&amp;creator=factset&amp;DYN_ARGS=TRUE&amp;DOC_NAME=FAT:FQL_AUDITING_CLIENT_TEMPLATE.FAT&amp;display_string=Audit&amp;VAR:KEY=GJKDEVUTQF&amp;VAR:QUERY=RkZfRElWX1lMRChBTk4sNi8wMi8wNCw2LzAyLzA0KQ==&amp;WINDOW=FIRST_POPUP&amp;HEIGHT=450&amp;WIDTH=450&amp;","START_MAXIMIZED=FALSE&amp;VAR:CALENDAR=US&amp;VAR:SYMBOL=KO&amp;VAR:INDEX=0"}</definedName>
    <definedName name="_1932">#REF!</definedName>
    <definedName name="_1932__FDSAUDITLINK__" localSheetId="0" hidden="1">{"fdsup://directions/FAT Viewer?action=UPDATE&amp;creator=factset&amp;DYN_ARGS=TRUE&amp;DOC_NAME=FAT:FQL_AUDITING_CLIENT_TEMPLATE.FAT&amp;display_string=Audit&amp;VAR:KEY=YPOLATCLAZ&amp;VAR:QUERY=RkZfRElWX1lMRChBTk4sNS8yNi8wNCw1LzI2LzA0KQ==&amp;WINDOW=FIRST_POPUP&amp;HEIGHT=450&amp;WIDTH=450&amp;","START_MAXIMIZED=FALSE&amp;VAR:CALENDAR=US&amp;VAR:SYMBOL=KO&amp;VAR:INDEX=0"}</definedName>
    <definedName name="_1932__FDSAUDITLINK__" hidden="1">{"fdsup://directions/FAT Viewer?action=UPDATE&amp;creator=factset&amp;DYN_ARGS=TRUE&amp;DOC_NAME=FAT:FQL_AUDITING_CLIENT_TEMPLATE.FAT&amp;display_string=Audit&amp;VAR:KEY=YPOLATCLAZ&amp;VAR:QUERY=RkZfRElWX1lMRChBTk4sNS8yNi8wNCw1LzI2LzA0KQ==&amp;WINDOW=FIRST_POPUP&amp;HEIGHT=450&amp;WIDTH=450&amp;","START_MAXIMIZED=FALSE&amp;VAR:CALENDAR=US&amp;VAR:SYMBOL=KO&amp;VAR:INDEX=0"}</definedName>
    <definedName name="_1933__FDSAUDITLINK__" localSheetId="0" hidden="1">{"fdsup://directions/FAT Viewer?action=UPDATE&amp;creator=factset&amp;DYN_ARGS=TRUE&amp;DOC_NAME=FAT:FQL_AUDITING_CLIENT_TEMPLATE.FAT&amp;display_string=Audit&amp;VAR:KEY=WHQXUJSLYN&amp;VAR:QUERY=RkZfRElWX1lMRChBTk4sNS8xOS8wNCw1LzE5LzA0KQ==&amp;WINDOW=FIRST_POPUP&amp;HEIGHT=450&amp;WIDTH=450&amp;","START_MAXIMIZED=FALSE&amp;VAR:CALENDAR=US&amp;VAR:SYMBOL=KO&amp;VAR:INDEX=0"}</definedName>
    <definedName name="_1933__FDSAUDITLINK__" hidden="1">{"fdsup://directions/FAT Viewer?action=UPDATE&amp;creator=factset&amp;DYN_ARGS=TRUE&amp;DOC_NAME=FAT:FQL_AUDITING_CLIENT_TEMPLATE.FAT&amp;display_string=Audit&amp;VAR:KEY=WHQXUJSLYN&amp;VAR:QUERY=RkZfRElWX1lMRChBTk4sNS8xOS8wNCw1LzE5LzA0KQ==&amp;WINDOW=FIRST_POPUP&amp;HEIGHT=450&amp;WIDTH=450&amp;","START_MAXIMIZED=FALSE&amp;VAR:CALENDAR=US&amp;VAR:SYMBOL=KO&amp;VAR:INDEX=0"}</definedName>
    <definedName name="_1934__FDSAUDITLINK__" localSheetId="0" hidden="1">{"fdsup://directions/FAT Viewer?action=UPDATE&amp;creator=factset&amp;DYN_ARGS=TRUE&amp;DOC_NAME=FAT:FQL_AUDITING_CLIENT_TEMPLATE.FAT&amp;display_string=Audit&amp;VAR:KEY=ALSFIXSLEB&amp;VAR:QUERY=RkZfRElWX1lMRChBTk4sNS8xMi8wNCw1LzEyLzA0KQ==&amp;WINDOW=FIRST_POPUP&amp;HEIGHT=450&amp;WIDTH=450&amp;","START_MAXIMIZED=FALSE&amp;VAR:CALENDAR=US&amp;VAR:SYMBOL=KO&amp;VAR:INDEX=0"}</definedName>
    <definedName name="_1934__FDSAUDITLINK__" hidden="1">{"fdsup://directions/FAT Viewer?action=UPDATE&amp;creator=factset&amp;DYN_ARGS=TRUE&amp;DOC_NAME=FAT:FQL_AUDITING_CLIENT_TEMPLATE.FAT&amp;display_string=Audit&amp;VAR:KEY=ALSFIXSLEB&amp;VAR:QUERY=RkZfRElWX1lMRChBTk4sNS8xMi8wNCw1LzEyLzA0KQ==&amp;WINDOW=FIRST_POPUP&amp;HEIGHT=450&amp;WIDTH=450&amp;","START_MAXIMIZED=FALSE&amp;VAR:CALENDAR=US&amp;VAR:SYMBOL=KO&amp;VAR:INDEX=0"}</definedName>
    <definedName name="_1935__FDSAUDITLINK__" localSheetId="0" hidden="1">{"fdsup://directions/FAT Viewer?action=UPDATE&amp;creator=factset&amp;DYN_ARGS=TRUE&amp;DOC_NAME=FAT:FQL_AUDITING_CLIENT_TEMPLATE.FAT&amp;display_string=Audit&amp;VAR:KEY=KHYXOTSJWV&amp;VAR:QUERY=RkZfRElWX1lMRChBTk4sNS8wNS8wNCw1LzA1LzA0KQ==&amp;WINDOW=FIRST_POPUP&amp;HEIGHT=450&amp;WIDTH=450&amp;","START_MAXIMIZED=FALSE&amp;VAR:CALENDAR=US&amp;VAR:SYMBOL=KO&amp;VAR:INDEX=0"}</definedName>
    <definedName name="_1935__FDSAUDITLINK__" hidden="1">{"fdsup://directions/FAT Viewer?action=UPDATE&amp;creator=factset&amp;DYN_ARGS=TRUE&amp;DOC_NAME=FAT:FQL_AUDITING_CLIENT_TEMPLATE.FAT&amp;display_string=Audit&amp;VAR:KEY=KHYXOTSJWV&amp;VAR:QUERY=RkZfRElWX1lMRChBTk4sNS8wNS8wNCw1LzA1LzA0KQ==&amp;WINDOW=FIRST_POPUP&amp;HEIGHT=450&amp;WIDTH=450&amp;","START_MAXIMIZED=FALSE&amp;VAR:CALENDAR=US&amp;VAR:SYMBOL=KO&amp;VAR:INDEX=0"}</definedName>
    <definedName name="_1936__FDSAUDITLINK__" localSheetId="0" hidden="1">{"fdsup://directions/FAT Viewer?action=UPDATE&amp;creator=factset&amp;DYN_ARGS=TRUE&amp;DOC_NAME=FAT:FQL_AUDITING_CLIENT_TEMPLATE.FAT&amp;display_string=Audit&amp;VAR:KEY=SRSHQNIFGN&amp;VAR:QUERY=RkZfRElWX1lMRChBTk4sNC8yOC8wNCw0LzI4LzA0KQ==&amp;WINDOW=FIRST_POPUP&amp;HEIGHT=450&amp;WIDTH=450&amp;","START_MAXIMIZED=FALSE&amp;VAR:CALENDAR=US&amp;VAR:SYMBOL=KO&amp;VAR:INDEX=0"}</definedName>
    <definedName name="_1936__FDSAUDITLINK__" hidden="1">{"fdsup://directions/FAT Viewer?action=UPDATE&amp;creator=factset&amp;DYN_ARGS=TRUE&amp;DOC_NAME=FAT:FQL_AUDITING_CLIENT_TEMPLATE.FAT&amp;display_string=Audit&amp;VAR:KEY=SRSHQNIFGN&amp;VAR:QUERY=RkZfRElWX1lMRChBTk4sNC8yOC8wNCw0LzI4LzA0KQ==&amp;WINDOW=FIRST_POPUP&amp;HEIGHT=450&amp;WIDTH=450&amp;","START_MAXIMIZED=FALSE&amp;VAR:CALENDAR=US&amp;VAR:SYMBOL=KO&amp;VAR:INDEX=0"}</definedName>
    <definedName name="_1937__FDSAUDITLINK__" localSheetId="0" hidden="1">{"fdsup://directions/FAT Viewer?action=UPDATE&amp;creator=factset&amp;DYN_ARGS=TRUE&amp;DOC_NAME=FAT:FQL_AUDITING_CLIENT_TEMPLATE.FAT&amp;display_string=Audit&amp;VAR:KEY=KDCLEPMJQR&amp;VAR:QUERY=RkZfRElWX1lMRChBTk4sNC8yMS8wNCw0LzIxLzA0KQ==&amp;WINDOW=FIRST_POPUP&amp;HEIGHT=450&amp;WIDTH=450&amp;","START_MAXIMIZED=FALSE&amp;VAR:CALENDAR=US&amp;VAR:SYMBOL=KO&amp;VAR:INDEX=0"}</definedName>
    <definedName name="_1937__FDSAUDITLINK__" hidden="1">{"fdsup://directions/FAT Viewer?action=UPDATE&amp;creator=factset&amp;DYN_ARGS=TRUE&amp;DOC_NAME=FAT:FQL_AUDITING_CLIENT_TEMPLATE.FAT&amp;display_string=Audit&amp;VAR:KEY=KDCLEPMJQR&amp;VAR:QUERY=RkZfRElWX1lMRChBTk4sNC8yMS8wNCw0LzIxLzA0KQ==&amp;WINDOW=FIRST_POPUP&amp;HEIGHT=450&amp;WIDTH=450&amp;","START_MAXIMIZED=FALSE&amp;VAR:CALENDAR=US&amp;VAR:SYMBOL=KO&amp;VAR:INDEX=0"}</definedName>
    <definedName name="_1938__FDSAUDITLINK__" localSheetId="0" hidden="1">{"fdsup://directions/FAT Viewer?action=UPDATE&amp;creator=factset&amp;DYN_ARGS=TRUE&amp;DOC_NAME=FAT:FQL_AUDITING_CLIENT_TEMPLATE.FAT&amp;display_string=Audit&amp;VAR:KEY=GPILCXGPCR&amp;VAR:QUERY=RkZfRElWX1lMRChBTk4sNC8xNC8wNCw0LzE0LzA0KQ==&amp;WINDOW=FIRST_POPUP&amp;HEIGHT=450&amp;WIDTH=450&amp;","START_MAXIMIZED=FALSE&amp;VAR:CALENDAR=US&amp;VAR:SYMBOL=KO&amp;VAR:INDEX=0"}</definedName>
    <definedName name="_1938__FDSAUDITLINK__" hidden="1">{"fdsup://directions/FAT Viewer?action=UPDATE&amp;creator=factset&amp;DYN_ARGS=TRUE&amp;DOC_NAME=FAT:FQL_AUDITING_CLIENT_TEMPLATE.FAT&amp;display_string=Audit&amp;VAR:KEY=GPILCXGPCR&amp;VAR:QUERY=RkZfRElWX1lMRChBTk4sNC8xNC8wNCw0LzE0LzA0KQ==&amp;WINDOW=FIRST_POPUP&amp;HEIGHT=450&amp;WIDTH=450&amp;","START_MAXIMIZED=FALSE&amp;VAR:CALENDAR=US&amp;VAR:SYMBOL=KO&amp;VAR:INDEX=0"}</definedName>
    <definedName name="_1939__FDSAUDITLINK__" localSheetId="0" hidden="1">{"fdsup://directions/FAT Viewer?action=UPDATE&amp;creator=factset&amp;DYN_ARGS=TRUE&amp;DOC_NAME=FAT:FQL_AUDITING_CLIENT_TEMPLATE.FAT&amp;display_string=Audit&amp;VAR:KEY=GDYHKLKBCJ&amp;VAR:QUERY=RkZfRElWX1lMRChBTk4sNC8wNy8wNCw0LzA3LzA0KQ==&amp;WINDOW=FIRST_POPUP&amp;HEIGHT=450&amp;WIDTH=450&amp;","START_MAXIMIZED=FALSE&amp;VAR:CALENDAR=US&amp;VAR:SYMBOL=KO&amp;VAR:INDEX=0"}</definedName>
    <definedName name="_1939__FDSAUDITLINK__" hidden="1">{"fdsup://directions/FAT Viewer?action=UPDATE&amp;creator=factset&amp;DYN_ARGS=TRUE&amp;DOC_NAME=FAT:FQL_AUDITING_CLIENT_TEMPLATE.FAT&amp;display_string=Audit&amp;VAR:KEY=GDYHKLKBCJ&amp;VAR:QUERY=RkZfRElWX1lMRChBTk4sNC8wNy8wNCw0LzA3LzA0KQ==&amp;WINDOW=FIRST_POPUP&amp;HEIGHT=450&amp;WIDTH=450&amp;","START_MAXIMIZED=FALSE&amp;VAR:CALENDAR=US&amp;VAR:SYMBOL=KO&amp;VAR:INDEX=0"}</definedName>
    <definedName name="_194">#REF!</definedName>
    <definedName name="_194__FDSAUDITLINK__" localSheetId="0" hidden="1">{"fdsup://Directions/FactSet Auditing Viewer?action=AUDIT_VALUE&amp;DB=129&amp;ID1=69840W10&amp;VALUEID=P05202&amp;SDATE=2011&amp;PERIODTYPE=ANN_STD&amp;SCFT=3&amp;window=popup_no_bar&amp;width=385&amp;height=120&amp;START_MAXIMIZED=FALSE&amp;creator=factset&amp;display_string=Audit"}</definedName>
    <definedName name="_194__FDSAUDITLINK__" hidden="1">{"fdsup://Directions/FactSet Auditing Viewer?action=AUDIT_VALUE&amp;DB=129&amp;ID1=69840W10&amp;VALUEID=P05202&amp;SDATE=2011&amp;PERIODTYPE=ANN_STD&amp;SCFT=3&amp;window=popup_no_bar&amp;width=385&amp;height=120&amp;START_MAXIMIZED=FALSE&amp;creator=factset&amp;display_string=Audit"}</definedName>
    <definedName name="_1940__FDSAUDITLINK__" localSheetId="0" hidden="1">{"fdsup://directions/FAT Viewer?action=UPDATE&amp;creator=factset&amp;DYN_ARGS=TRUE&amp;DOC_NAME=FAT:FQL_AUDITING_CLIENT_TEMPLATE.FAT&amp;display_string=Audit&amp;VAR:KEY=URITQVOVGR&amp;VAR:QUERY=RkZfRElWX1lMRChBTk4sMy8zMS8wNCwzLzMxLzA0KQ==&amp;WINDOW=FIRST_POPUP&amp;HEIGHT=450&amp;WIDTH=450&amp;","START_MAXIMIZED=FALSE&amp;VAR:CALENDAR=US&amp;VAR:SYMBOL=KO&amp;VAR:INDEX=0"}</definedName>
    <definedName name="_1940__FDSAUDITLINK__" hidden="1">{"fdsup://directions/FAT Viewer?action=UPDATE&amp;creator=factset&amp;DYN_ARGS=TRUE&amp;DOC_NAME=FAT:FQL_AUDITING_CLIENT_TEMPLATE.FAT&amp;display_string=Audit&amp;VAR:KEY=URITQVOVGR&amp;VAR:QUERY=RkZfRElWX1lMRChBTk4sMy8zMS8wNCwzLzMxLzA0KQ==&amp;WINDOW=FIRST_POPUP&amp;HEIGHT=450&amp;WIDTH=450&amp;","START_MAXIMIZED=FALSE&amp;VAR:CALENDAR=US&amp;VAR:SYMBOL=KO&amp;VAR:INDEX=0"}</definedName>
    <definedName name="_1941__FDSAUDITLINK__" localSheetId="0" hidden="1">{"fdsup://directions/FAT Viewer?action=UPDATE&amp;creator=factset&amp;DYN_ARGS=TRUE&amp;DOC_NAME=FAT:FQL_AUDITING_CLIENT_TEMPLATE.FAT&amp;display_string=Audit&amp;VAR:KEY=GPCJYRYFQV&amp;VAR:QUERY=RkZfRElWX1lMRChBTk4sMy8yNC8wNCwzLzI0LzA0KQ==&amp;WINDOW=FIRST_POPUP&amp;HEIGHT=450&amp;WIDTH=450&amp;","START_MAXIMIZED=FALSE&amp;VAR:CALENDAR=US&amp;VAR:SYMBOL=KO&amp;VAR:INDEX=0"}</definedName>
    <definedName name="_1941__FDSAUDITLINK__" hidden="1">{"fdsup://directions/FAT Viewer?action=UPDATE&amp;creator=factset&amp;DYN_ARGS=TRUE&amp;DOC_NAME=FAT:FQL_AUDITING_CLIENT_TEMPLATE.FAT&amp;display_string=Audit&amp;VAR:KEY=GPCJYRYFQV&amp;VAR:QUERY=RkZfRElWX1lMRChBTk4sMy8yNC8wNCwzLzI0LzA0KQ==&amp;WINDOW=FIRST_POPUP&amp;HEIGHT=450&amp;WIDTH=450&amp;","START_MAXIMIZED=FALSE&amp;VAR:CALENDAR=US&amp;VAR:SYMBOL=KO&amp;VAR:INDEX=0"}</definedName>
    <definedName name="_1942__FDSAUDITLINK__" localSheetId="0" hidden="1">{"fdsup://directions/FAT Viewer?action=UPDATE&amp;creator=factset&amp;DYN_ARGS=TRUE&amp;DOC_NAME=FAT:FQL_AUDITING_CLIENT_TEMPLATE.FAT&amp;display_string=Audit&amp;VAR:KEY=QLMTILSJAZ&amp;VAR:QUERY=RkZfRElWX1lMRChBTk4sMy8xNy8wNCwzLzE3LzA0KQ==&amp;WINDOW=FIRST_POPUP&amp;HEIGHT=450&amp;WIDTH=450&amp;","START_MAXIMIZED=FALSE&amp;VAR:CALENDAR=US&amp;VAR:SYMBOL=KO&amp;VAR:INDEX=0"}</definedName>
    <definedName name="_1942__FDSAUDITLINK__" hidden="1">{"fdsup://directions/FAT Viewer?action=UPDATE&amp;creator=factset&amp;DYN_ARGS=TRUE&amp;DOC_NAME=FAT:FQL_AUDITING_CLIENT_TEMPLATE.FAT&amp;display_string=Audit&amp;VAR:KEY=QLMTILSJAZ&amp;VAR:QUERY=RkZfRElWX1lMRChBTk4sMy8xNy8wNCwzLzE3LzA0KQ==&amp;WINDOW=FIRST_POPUP&amp;HEIGHT=450&amp;WIDTH=450&amp;","START_MAXIMIZED=FALSE&amp;VAR:CALENDAR=US&amp;VAR:SYMBOL=KO&amp;VAR:INDEX=0"}</definedName>
    <definedName name="_1943__FDSAUDITLINK__" localSheetId="0" hidden="1">{"fdsup://directions/FAT Viewer?action=UPDATE&amp;creator=factset&amp;DYN_ARGS=TRUE&amp;DOC_NAME=FAT:FQL_AUDITING_CLIENT_TEMPLATE.FAT&amp;display_string=Audit&amp;VAR:KEY=OZYPQNEPKD&amp;VAR:QUERY=RkZfRElWX1lMRChBTk4sMy8xMC8wNCwzLzEwLzA0KQ==&amp;WINDOW=FIRST_POPUP&amp;HEIGHT=450&amp;WIDTH=450&amp;","START_MAXIMIZED=FALSE&amp;VAR:CALENDAR=US&amp;VAR:SYMBOL=KO&amp;VAR:INDEX=0"}</definedName>
    <definedName name="_1943__FDSAUDITLINK__" hidden="1">{"fdsup://directions/FAT Viewer?action=UPDATE&amp;creator=factset&amp;DYN_ARGS=TRUE&amp;DOC_NAME=FAT:FQL_AUDITING_CLIENT_TEMPLATE.FAT&amp;display_string=Audit&amp;VAR:KEY=OZYPQNEPKD&amp;VAR:QUERY=RkZfRElWX1lMRChBTk4sMy8xMC8wNCwzLzEwLzA0KQ==&amp;WINDOW=FIRST_POPUP&amp;HEIGHT=450&amp;WIDTH=450&amp;","START_MAXIMIZED=FALSE&amp;VAR:CALENDAR=US&amp;VAR:SYMBOL=KO&amp;VAR:INDEX=0"}</definedName>
    <definedName name="_1944__FDSAUDITLINK__" localSheetId="0" hidden="1">{"fdsup://directions/FAT Viewer?action=UPDATE&amp;creator=factset&amp;DYN_ARGS=TRUE&amp;DOC_NAME=FAT:FQL_AUDITING_CLIENT_TEMPLATE.FAT&amp;display_string=Audit&amp;VAR:KEY=SXATYLCXAV&amp;VAR:QUERY=RkZfRElWX1lMRChBTk4sMy8wMy8wNCwzLzAzLzA0KQ==&amp;WINDOW=FIRST_POPUP&amp;HEIGHT=450&amp;WIDTH=450&amp;","START_MAXIMIZED=FALSE&amp;VAR:CALENDAR=US&amp;VAR:SYMBOL=KO&amp;VAR:INDEX=0"}</definedName>
    <definedName name="_1944__FDSAUDITLINK__" hidden="1">{"fdsup://directions/FAT Viewer?action=UPDATE&amp;creator=factset&amp;DYN_ARGS=TRUE&amp;DOC_NAME=FAT:FQL_AUDITING_CLIENT_TEMPLATE.FAT&amp;display_string=Audit&amp;VAR:KEY=SXATYLCXAV&amp;VAR:QUERY=RkZfRElWX1lMRChBTk4sMy8wMy8wNCwzLzAzLzA0KQ==&amp;WINDOW=FIRST_POPUP&amp;HEIGHT=450&amp;WIDTH=450&amp;","START_MAXIMIZED=FALSE&amp;VAR:CALENDAR=US&amp;VAR:SYMBOL=KO&amp;VAR:INDEX=0"}</definedName>
    <definedName name="_1945__FDSAUDITLINK__" localSheetId="0" hidden="1">{"fdsup://directions/FAT Viewer?action=UPDATE&amp;creator=factset&amp;DYN_ARGS=TRUE&amp;DOC_NAME=FAT:FQL_AUDITING_CLIENT_TEMPLATE.FAT&amp;display_string=Audit&amp;VAR:KEY=ELQLGBWXOJ&amp;VAR:QUERY=RkZfRElWX1lMRChBTk4sMi8yNS8wNCwyLzI1LzA0KQ==&amp;WINDOW=FIRST_POPUP&amp;HEIGHT=450&amp;WIDTH=450&amp;","START_MAXIMIZED=FALSE&amp;VAR:CALENDAR=US&amp;VAR:SYMBOL=KO&amp;VAR:INDEX=0"}</definedName>
    <definedName name="_1945__FDSAUDITLINK__" hidden="1">{"fdsup://directions/FAT Viewer?action=UPDATE&amp;creator=factset&amp;DYN_ARGS=TRUE&amp;DOC_NAME=FAT:FQL_AUDITING_CLIENT_TEMPLATE.FAT&amp;display_string=Audit&amp;VAR:KEY=ELQLGBWXOJ&amp;VAR:QUERY=RkZfRElWX1lMRChBTk4sMi8yNS8wNCwyLzI1LzA0KQ==&amp;WINDOW=FIRST_POPUP&amp;HEIGHT=450&amp;WIDTH=450&amp;","START_MAXIMIZED=FALSE&amp;VAR:CALENDAR=US&amp;VAR:SYMBOL=KO&amp;VAR:INDEX=0"}</definedName>
    <definedName name="_1946__FDSAUDITLINK__" localSheetId="0" hidden="1">{"fdsup://directions/FAT Viewer?action=UPDATE&amp;creator=factset&amp;DYN_ARGS=TRUE&amp;DOC_NAME=FAT:FQL_AUDITING_CLIENT_TEMPLATE.FAT&amp;display_string=Audit&amp;VAR:KEY=CFIFCFOJUN&amp;VAR:QUERY=RkZfRElWX1lMRChBTk4sMi8xOC8wNCwyLzE4LzA0KQ==&amp;WINDOW=FIRST_POPUP&amp;HEIGHT=450&amp;WIDTH=450&amp;","START_MAXIMIZED=FALSE&amp;VAR:CALENDAR=US&amp;VAR:SYMBOL=KO&amp;VAR:INDEX=0"}</definedName>
    <definedName name="_1946__FDSAUDITLINK__" hidden="1">{"fdsup://directions/FAT Viewer?action=UPDATE&amp;creator=factset&amp;DYN_ARGS=TRUE&amp;DOC_NAME=FAT:FQL_AUDITING_CLIENT_TEMPLATE.FAT&amp;display_string=Audit&amp;VAR:KEY=CFIFCFOJUN&amp;VAR:QUERY=RkZfRElWX1lMRChBTk4sMi8xOC8wNCwyLzE4LzA0KQ==&amp;WINDOW=FIRST_POPUP&amp;HEIGHT=450&amp;WIDTH=450&amp;","START_MAXIMIZED=FALSE&amp;VAR:CALENDAR=US&amp;VAR:SYMBOL=KO&amp;VAR:INDEX=0"}</definedName>
    <definedName name="_1947">#REF!</definedName>
    <definedName name="_1947__FDSAUDITLINK__" localSheetId="0" hidden="1">{"fdsup://directions/FAT Viewer?action=UPDATE&amp;creator=factset&amp;DYN_ARGS=TRUE&amp;DOC_NAME=FAT:FQL_AUDITING_CLIENT_TEMPLATE.FAT&amp;display_string=Audit&amp;VAR:KEY=CDSNEJCNWZ&amp;VAR:QUERY=RkZfRElWX1lMRChBTk4sMi8xMS8wNCwyLzExLzA0KQ==&amp;WINDOW=FIRST_POPUP&amp;HEIGHT=450&amp;WIDTH=450&amp;","START_MAXIMIZED=FALSE&amp;VAR:CALENDAR=US&amp;VAR:SYMBOL=KO&amp;VAR:INDEX=0"}</definedName>
    <definedName name="_1947__FDSAUDITLINK__" hidden="1">{"fdsup://directions/FAT Viewer?action=UPDATE&amp;creator=factset&amp;DYN_ARGS=TRUE&amp;DOC_NAME=FAT:FQL_AUDITING_CLIENT_TEMPLATE.FAT&amp;display_string=Audit&amp;VAR:KEY=CDSNEJCNWZ&amp;VAR:QUERY=RkZfRElWX1lMRChBTk4sMi8xMS8wNCwyLzExLzA0KQ==&amp;WINDOW=FIRST_POPUP&amp;HEIGHT=450&amp;WIDTH=450&amp;","START_MAXIMIZED=FALSE&amp;VAR:CALENDAR=US&amp;VAR:SYMBOL=KO&amp;VAR:INDEX=0"}</definedName>
    <definedName name="_1948">#REF!</definedName>
    <definedName name="_1948__FDSAUDITLINK__" localSheetId="0" hidden="1">{"fdsup://directions/FAT Viewer?action=UPDATE&amp;creator=factset&amp;DYN_ARGS=TRUE&amp;DOC_NAME=FAT:FQL_AUDITING_CLIENT_TEMPLATE.FAT&amp;display_string=Audit&amp;VAR:KEY=QBIJOBSXUR&amp;VAR:QUERY=RkZfRElWX1lMRChBTk4sMi8wNC8wNCwyLzA0LzA0KQ==&amp;WINDOW=FIRST_POPUP&amp;HEIGHT=450&amp;WIDTH=450&amp;","START_MAXIMIZED=FALSE&amp;VAR:CALENDAR=US&amp;VAR:SYMBOL=KO&amp;VAR:INDEX=0"}</definedName>
    <definedName name="_1948__FDSAUDITLINK__" hidden="1">{"fdsup://directions/FAT Viewer?action=UPDATE&amp;creator=factset&amp;DYN_ARGS=TRUE&amp;DOC_NAME=FAT:FQL_AUDITING_CLIENT_TEMPLATE.FAT&amp;display_string=Audit&amp;VAR:KEY=QBIJOBSXUR&amp;VAR:QUERY=RkZfRElWX1lMRChBTk4sMi8wNC8wNCwyLzA0LzA0KQ==&amp;WINDOW=FIRST_POPUP&amp;HEIGHT=450&amp;WIDTH=450&amp;","START_MAXIMIZED=FALSE&amp;VAR:CALENDAR=US&amp;VAR:SYMBOL=KO&amp;VAR:INDEX=0"}</definedName>
    <definedName name="_1949__FDSAUDITLINK__" localSheetId="0" hidden="1">{"fdsup://directions/FAT Viewer?action=UPDATE&amp;creator=factset&amp;DYN_ARGS=TRUE&amp;DOC_NAME=FAT:FQL_AUDITING_CLIENT_TEMPLATE.FAT&amp;display_string=Audit&amp;VAR:KEY=YXSBURYLKB&amp;VAR:QUERY=RkZfRElWX1lMRChBTk4sMS8yOC8wNCwxLzI4LzA0KQ==&amp;WINDOW=FIRST_POPUP&amp;HEIGHT=450&amp;WIDTH=450&amp;","START_MAXIMIZED=FALSE&amp;VAR:CALENDAR=US&amp;VAR:SYMBOL=KO&amp;VAR:INDEX=0"}</definedName>
    <definedName name="_1949__FDSAUDITLINK__" hidden="1">{"fdsup://directions/FAT Viewer?action=UPDATE&amp;creator=factset&amp;DYN_ARGS=TRUE&amp;DOC_NAME=FAT:FQL_AUDITING_CLIENT_TEMPLATE.FAT&amp;display_string=Audit&amp;VAR:KEY=YXSBURYLKB&amp;VAR:QUERY=RkZfRElWX1lMRChBTk4sMS8yOC8wNCwxLzI4LzA0KQ==&amp;WINDOW=FIRST_POPUP&amp;HEIGHT=450&amp;WIDTH=450&amp;","START_MAXIMIZED=FALSE&amp;VAR:CALENDAR=US&amp;VAR:SYMBOL=KO&amp;VAR:INDEX=0"}</definedName>
    <definedName name="_195">#REF!</definedName>
    <definedName name="_195__FDSAUDITLINK__" localSheetId="0" hidden="1">{"fdsup://Directions/FactSet Auditing Viewer?action=AUDIT_VALUE&amp;DB=129&amp;ID1=93114210&amp;VALUEID=P05202&amp;SDATE=2011&amp;PERIODTYPE=ANN_STD&amp;SCFT=3&amp;window=popup_no_bar&amp;width=385&amp;height=120&amp;START_MAXIMIZED=FALSE&amp;creator=factset&amp;display_string=Audit"}</definedName>
    <definedName name="_195__FDSAUDITLINK__" hidden="1">{"fdsup://Directions/FactSet Auditing Viewer?action=AUDIT_VALUE&amp;DB=129&amp;ID1=93114210&amp;VALUEID=P05202&amp;SDATE=2011&amp;PERIODTYPE=ANN_STD&amp;SCFT=3&amp;window=popup_no_bar&amp;width=385&amp;height=120&amp;START_MAXIMIZED=FALSE&amp;creator=factset&amp;display_string=Audit"}</definedName>
    <definedName name="_1950">#REF!</definedName>
    <definedName name="_1950__FDSAUDITLINK__" localSheetId="0" hidden="1">{"fdsup://directions/FAT Viewer?action=UPDATE&amp;creator=factset&amp;DYN_ARGS=TRUE&amp;DOC_NAME=FAT:FQL_AUDITING_CLIENT_TEMPLATE.FAT&amp;display_string=Audit&amp;VAR:KEY=WVCBAVKHYT&amp;VAR:QUERY=RkZfRElWX1lMRChBTk4sMS8yMS8wNCwxLzIxLzA0KQ==&amp;WINDOW=FIRST_POPUP&amp;HEIGHT=450&amp;WIDTH=450&amp;","START_MAXIMIZED=FALSE&amp;VAR:CALENDAR=US&amp;VAR:SYMBOL=KO&amp;VAR:INDEX=0"}</definedName>
    <definedName name="_1950__FDSAUDITLINK__" hidden="1">{"fdsup://directions/FAT Viewer?action=UPDATE&amp;creator=factset&amp;DYN_ARGS=TRUE&amp;DOC_NAME=FAT:FQL_AUDITING_CLIENT_TEMPLATE.FAT&amp;display_string=Audit&amp;VAR:KEY=WVCBAVKHYT&amp;VAR:QUERY=RkZfRElWX1lMRChBTk4sMS8yMS8wNCwxLzIxLzA0KQ==&amp;WINDOW=FIRST_POPUP&amp;HEIGHT=450&amp;WIDTH=450&amp;","START_MAXIMIZED=FALSE&amp;VAR:CALENDAR=US&amp;VAR:SYMBOL=KO&amp;VAR:INDEX=0"}</definedName>
    <definedName name="_1951">#REF!</definedName>
    <definedName name="_1951__FDSAUDITLINK__" localSheetId="0" hidden="1">{"fdsup://directions/FAT Viewer?action=UPDATE&amp;creator=factset&amp;DYN_ARGS=TRUE&amp;DOC_NAME=FAT:FQL_AUDITING_CLIENT_TEMPLATE.FAT&amp;display_string=Audit&amp;VAR:KEY=ERGFINCPWZ&amp;VAR:QUERY=RkZfRElWX1lMRChBTk4sMS8xNC8wNCwxLzE0LzA0KQ==&amp;WINDOW=FIRST_POPUP&amp;HEIGHT=450&amp;WIDTH=450&amp;","START_MAXIMIZED=FALSE&amp;VAR:CALENDAR=US&amp;VAR:SYMBOL=KO&amp;VAR:INDEX=0"}</definedName>
    <definedName name="_1951__FDSAUDITLINK__" hidden="1">{"fdsup://directions/FAT Viewer?action=UPDATE&amp;creator=factset&amp;DYN_ARGS=TRUE&amp;DOC_NAME=FAT:FQL_AUDITING_CLIENT_TEMPLATE.FAT&amp;display_string=Audit&amp;VAR:KEY=ERGFINCPWZ&amp;VAR:QUERY=RkZfRElWX1lMRChBTk4sMS8xNC8wNCwxLzE0LzA0KQ==&amp;WINDOW=FIRST_POPUP&amp;HEIGHT=450&amp;WIDTH=450&amp;","START_MAXIMIZED=FALSE&amp;VAR:CALENDAR=US&amp;VAR:SYMBOL=KO&amp;VAR:INDEX=0"}</definedName>
    <definedName name="_1952__FDSAUDITLINK__" localSheetId="0" hidden="1">{"fdsup://directions/FAT Viewer?action=UPDATE&amp;creator=factset&amp;DYN_ARGS=TRUE&amp;DOC_NAME=FAT:FQL_AUDITING_CLIENT_TEMPLATE.FAT&amp;display_string=Audit&amp;VAR:KEY=CLAJSXITUB&amp;VAR:QUERY=RkZfRElWX1lMRChBTk4sMS8wNy8wNCwxLzA3LzA0KQ==&amp;WINDOW=FIRST_POPUP&amp;HEIGHT=450&amp;WIDTH=450&amp;","START_MAXIMIZED=FALSE&amp;VAR:CALENDAR=US&amp;VAR:SYMBOL=KO&amp;VAR:INDEX=0"}</definedName>
    <definedName name="_1952__FDSAUDITLINK__" hidden="1">{"fdsup://directions/FAT Viewer?action=UPDATE&amp;creator=factset&amp;DYN_ARGS=TRUE&amp;DOC_NAME=FAT:FQL_AUDITING_CLIENT_TEMPLATE.FAT&amp;display_string=Audit&amp;VAR:KEY=CLAJSXITUB&amp;VAR:QUERY=RkZfRElWX1lMRChBTk4sMS8wNy8wNCwxLzA3LzA0KQ==&amp;WINDOW=FIRST_POPUP&amp;HEIGHT=450&amp;WIDTH=450&amp;","START_MAXIMIZED=FALSE&amp;VAR:CALENDAR=US&amp;VAR:SYMBOL=KO&amp;VAR:INDEX=0"}</definedName>
    <definedName name="_1953">#REF!</definedName>
    <definedName name="_1953__FDSAUDITLINK__" localSheetId="0" hidden="1">{"fdsup://directions/FAT Viewer?action=UPDATE&amp;creator=factset&amp;DYN_ARGS=TRUE&amp;DOC_NAME=FAT:FQL_AUDITING_CLIENT_TEMPLATE.FAT&amp;display_string=Audit&amp;VAR:KEY=CXWTMDWBGJ&amp;VAR:QUERY=RkZfRElWX1lMRChBTk4sMTIvMzEvMDMsMTIvMzEvMDMp&amp;WINDOW=FIRST_POPUP&amp;HEIGHT=450&amp;WIDTH=450&amp;","START_MAXIMIZED=FALSE&amp;VAR:CALENDAR=US&amp;VAR:SYMBOL=KO&amp;VAR:INDEX=0"}</definedName>
    <definedName name="_1953__FDSAUDITLINK__" hidden="1">{"fdsup://directions/FAT Viewer?action=UPDATE&amp;creator=factset&amp;DYN_ARGS=TRUE&amp;DOC_NAME=FAT:FQL_AUDITING_CLIENT_TEMPLATE.FAT&amp;display_string=Audit&amp;VAR:KEY=CXWTMDWBGJ&amp;VAR:QUERY=RkZfRElWX1lMRChBTk4sMTIvMzEvMDMsMTIvMzEvMDMp&amp;WINDOW=FIRST_POPUP&amp;HEIGHT=450&amp;WIDTH=450&amp;","START_MAXIMIZED=FALSE&amp;VAR:CALENDAR=US&amp;VAR:SYMBOL=KO&amp;VAR:INDEX=0"}</definedName>
    <definedName name="_1954">#REF!</definedName>
    <definedName name="_1954__FDSAUDITLINK__" localSheetId="0" hidden="1">{"fdsup://directions/FAT Viewer?action=UPDATE&amp;creator=factset&amp;DYN_ARGS=TRUE&amp;DOC_NAME=FAT:FQL_AUDITING_CLIENT_TEMPLATE.FAT&amp;display_string=Audit&amp;VAR:KEY=KPCXSHYZKJ&amp;VAR:QUERY=RkZfRElWX1lMRChBTk4sMTIvMjQvMDMsMTIvMjQvMDMp&amp;WINDOW=FIRST_POPUP&amp;HEIGHT=450&amp;WIDTH=450&amp;","START_MAXIMIZED=FALSE&amp;VAR:CALENDAR=US&amp;VAR:SYMBOL=KO&amp;VAR:INDEX=0"}</definedName>
    <definedName name="_1954__FDSAUDITLINK__" hidden="1">{"fdsup://directions/FAT Viewer?action=UPDATE&amp;creator=factset&amp;DYN_ARGS=TRUE&amp;DOC_NAME=FAT:FQL_AUDITING_CLIENT_TEMPLATE.FAT&amp;display_string=Audit&amp;VAR:KEY=KPCXSHYZKJ&amp;VAR:QUERY=RkZfRElWX1lMRChBTk4sMTIvMjQvMDMsMTIvMjQvMDMp&amp;WINDOW=FIRST_POPUP&amp;HEIGHT=450&amp;WIDTH=450&amp;","START_MAXIMIZED=FALSE&amp;VAR:CALENDAR=US&amp;VAR:SYMBOL=KO&amp;VAR:INDEX=0"}</definedName>
    <definedName name="_1955__FDSAUDITLINK__" localSheetId="0" hidden="1">{"fdsup://directions/FAT Viewer?action=UPDATE&amp;creator=factset&amp;DYN_ARGS=TRUE&amp;DOC_NAME=FAT:FQL_AUDITING_CLIENT_TEMPLATE.FAT&amp;display_string=Audit&amp;VAR:KEY=SBKRETEZKP&amp;VAR:QUERY=RkZfRElWX1lMRChBTk4sMTIvMTcvMDMsMTIvMTcvMDMp&amp;WINDOW=FIRST_POPUP&amp;HEIGHT=450&amp;WIDTH=450&amp;","START_MAXIMIZED=FALSE&amp;VAR:CALENDAR=US&amp;VAR:SYMBOL=KO&amp;VAR:INDEX=0"}</definedName>
    <definedName name="_1955__FDSAUDITLINK__" hidden="1">{"fdsup://directions/FAT Viewer?action=UPDATE&amp;creator=factset&amp;DYN_ARGS=TRUE&amp;DOC_NAME=FAT:FQL_AUDITING_CLIENT_TEMPLATE.FAT&amp;display_string=Audit&amp;VAR:KEY=SBKRETEZKP&amp;VAR:QUERY=RkZfRElWX1lMRChBTk4sMTIvMTcvMDMsMTIvMTcvMDMp&amp;WINDOW=FIRST_POPUP&amp;HEIGHT=450&amp;WIDTH=450&amp;","START_MAXIMIZED=FALSE&amp;VAR:CALENDAR=US&amp;VAR:SYMBOL=KO&amp;VAR:INDEX=0"}</definedName>
    <definedName name="_1956__FDSAUDITLINK__" localSheetId="0" hidden="1">{"fdsup://directions/FAT Viewer?action=UPDATE&amp;creator=factset&amp;DYN_ARGS=TRUE&amp;DOC_NAME=FAT:FQL_AUDITING_CLIENT_TEMPLATE.FAT&amp;display_string=Audit&amp;VAR:KEY=YXSFMTWLEF&amp;VAR:QUERY=RkZfRElWX1lMRChBTk4sMTIvMTAvMDMsMTIvMTAvMDMp&amp;WINDOW=FIRST_POPUP&amp;HEIGHT=450&amp;WIDTH=450&amp;","START_MAXIMIZED=FALSE&amp;VAR:CALENDAR=US&amp;VAR:SYMBOL=KO&amp;VAR:INDEX=0"}</definedName>
    <definedName name="_1956__FDSAUDITLINK__" hidden="1">{"fdsup://directions/FAT Viewer?action=UPDATE&amp;creator=factset&amp;DYN_ARGS=TRUE&amp;DOC_NAME=FAT:FQL_AUDITING_CLIENT_TEMPLATE.FAT&amp;display_string=Audit&amp;VAR:KEY=YXSFMTWLEF&amp;VAR:QUERY=RkZfRElWX1lMRChBTk4sMTIvMTAvMDMsMTIvMTAvMDMp&amp;WINDOW=FIRST_POPUP&amp;HEIGHT=450&amp;WIDTH=450&amp;","START_MAXIMIZED=FALSE&amp;VAR:CALENDAR=US&amp;VAR:SYMBOL=KO&amp;VAR:INDEX=0"}</definedName>
    <definedName name="_1957__FDSAUDITLINK__" localSheetId="0" hidden="1">{"fdsup://directions/FAT Viewer?action=UPDATE&amp;creator=factset&amp;DYN_ARGS=TRUE&amp;DOC_NAME=FAT:FQL_AUDITING_CLIENT_TEMPLATE.FAT&amp;display_string=Audit&amp;VAR:KEY=GJEFMJWLIN&amp;VAR:QUERY=RkZfRElWX1lMRChBTk4sMTIvMDMvMDMsMTIvMDMvMDMp&amp;WINDOW=FIRST_POPUP&amp;HEIGHT=450&amp;WIDTH=450&amp;","START_MAXIMIZED=FALSE&amp;VAR:CALENDAR=US&amp;VAR:SYMBOL=KO&amp;VAR:INDEX=0"}</definedName>
    <definedName name="_1957__FDSAUDITLINK__" hidden="1">{"fdsup://directions/FAT Viewer?action=UPDATE&amp;creator=factset&amp;DYN_ARGS=TRUE&amp;DOC_NAME=FAT:FQL_AUDITING_CLIENT_TEMPLATE.FAT&amp;display_string=Audit&amp;VAR:KEY=GJEFMJWLIN&amp;VAR:QUERY=RkZfRElWX1lMRChBTk4sMTIvMDMvMDMsMTIvMDMvMDMp&amp;WINDOW=FIRST_POPUP&amp;HEIGHT=450&amp;WIDTH=450&amp;","START_MAXIMIZED=FALSE&amp;VAR:CALENDAR=US&amp;VAR:SYMBOL=KO&amp;VAR:INDEX=0"}</definedName>
    <definedName name="_1958">#REF!</definedName>
    <definedName name="_1958__FDSAUDITLINK__" localSheetId="0" hidden="1">{"fdsup://directions/FAT Viewer?action=UPDATE&amp;creator=factset&amp;DYN_ARGS=TRUE&amp;DOC_NAME=FAT:FQL_AUDITING_CLIENT_TEMPLATE.FAT&amp;display_string=Audit&amp;VAR:KEY=YHIRSNQTUP&amp;VAR:QUERY=RkZfRElWX1lMRChBTk4sMTEvMjYvMDMsMTEvMjYvMDMp&amp;WINDOW=FIRST_POPUP&amp;HEIGHT=450&amp;WIDTH=450&amp;","START_MAXIMIZED=FALSE&amp;VAR:CALENDAR=US&amp;VAR:SYMBOL=KO&amp;VAR:INDEX=0"}</definedName>
    <definedName name="_1958__FDSAUDITLINK__" hidden="1">{"fdsup://directions/FAT Viewer?action=UPDATE&amp;creator=factset&amp;DYN_ARGS=TRUE&amp;DOC_NAME=FAT:FQL_AUDITING_CLIENT_TEMPLATE.FAT&amp;display_string=Audit&amp;VAR:KEY=YHIRSNQTUP&amp;VAR:QUERY=RkZfRElWX1lMRChBTk4sMTEvMjYvMDMsMTEvMjYvMDMp&amp;WINDOW=FIRST_POPUP&amp;HEIGHT=450&amp;WIDTH=450&amp;","START_MAXIMIZED=FALSE&amp;VAR:CALENDAR=US&amp;VAR:SYMBOL=KO&amp;VAR:INDEX=0"}</definedName>
    <definedName name="_1959">#REF!</definedName>
    <definedName name="_1959__FDSAUDITLINK__" localSheetId="0" hidden="1">{"fdsup://directions/FAT Viewer?action=UPDATE&amp;creator=factset&amp;DYN_ARGS=TRUE&amp;DOC_NAME=FAT:FQL_AUDITING_CLIENT_TEMPLATE.FAT&amp;display_string=Audit&amp;VAR:KEY=CTQJSHOJGJ&amp;VAR:QUERY=RkZfRElWX1lMRChBTk4sMTEvMTkvMDMsMTEvMTkvMDMp&amp;WINDOW=FIRST_POPUP&amp;HEIGHT=450&amp;WIDTH=450&amp;","START_MAXIMIZED=FALSE&amp;VAR:CALENDAR=US&amp;VAR:SYMBOL=KO&amp;VAR:INDEX=0"}</definedName>
    <definedName name="_1959__FDSAUDITLINK__" hidden="1">{"fdsup://directions/FAT Viewer?action=UPDATE&amp;creator=factset&amp;DYN_ARGS=TRUE&amp;DOC_NAME=FAT:FQL_AUDITING_CLIENT_TEMPLATE.FAT&amp;display_string=Audit&amp;VAR:KEY=CTQJSHOJGJ&amp;VAR:QUERY=RkZfRElWX1lMRChBTk4sMTEvMTkvMDMsMTEvMTkvMDMp&amp;WINDOW=FIRST_POPUP&amp;HEIGHT=450&amp;WIDTH=450&amp;","START_MAXIMIZED=FALSE&amp;VAR:CALENDAR=US&amp;VAR:SYMBOL=KO&amp;VAR:INDEX=0"}</definedName>
    <definedName name="_196">#REF!</definedName>
    <definedName name="_196__FDSAUDITLINK__" localSheetId="0" hidden="1">{"fdsup://Directions/FactSet Auditing Viewer?action=AUDIT_VALUE&amp;DB=129&amp;ID1=74271810&amp;VALUEID=P05202&amp;SDATE=2011&amp;PERIODTYPE=ANN_STD&amp;SCFT=3&amp;window=popup_no_bar&amp;width=385&amp;height=120&amp;START_MAXIMIZED=FALSE&amp;creator=factset&amp;display_string=Audit"}</definedName>
    <definedName name="_196__FDSAUDITLINK__" hidden="1">{"fdsup://Directions/FactSet Auditing Viewer?action=AUDIT_VALUE&amp;DB=129&amp;ID1=74271810&amp;VALUEID=P05202&amp;SDATE=2011&amp;PERIODTYPE=ANN_STD&amp;SCFT=3&amp;window=popup_no_bar&amp;width=385&amp;height=120&amp;START_MAXIMIZED=FALSE&amp;creator=factset&amp;display_string=Audit"}</definedName>
    <definedName name="_1960">#REF!</definedName>
    <definedName name="_1960__FDSAUDITLINK__" localSheetId="0" hidden="1">{"fdsup://directions/FAT Viewer?action=UPDATE&amp;creator=factset&amp;DYN_ARGS=TRUE&amp;DOC_NAME=FAT:FQL_AUDITING_CLIENT_TEMPLATE.FAT&amp;display_string=Audit&amp;VAR:KEY=UVOTKBUBIH&amp;VAR:QUERY=RkZfRElWX1lMRChBTk4sMTEvMTIvMDMsMTEvMTIvMDMp&amp;WINDOW=FIRST_POPUP&amp;HEIGHT=450&amp;WIDTH=450&amp;","START_MAXIMIZED=FALSE&amp;VAR:CALENDAR=US&amp;VAR:SYMBOL=KO&amp;VAR:INDEX=0"}</definedName>
    <definedName name="_1960__FDSAUDITLINK__" hidden="1">{"fdsup://directions/FAT Viewer?action=UPDATE&amp;creator=factset&amp;DYN_ARGS=TRUE&amp;DOC_NAME=FAT:FQL_AUDITING_CLIENT_TEMPLATE.FAT&amp;display_string=Audit&amp;VAR:KEY=UVOTKBUBIH&amp;VAR:QUERY=RkZfRElWX1lMRChBTk4sMTEvMTIvMDMsMTEvMTIvMDMp&amp;WINDOW=FIRST_POPUP&amp;HEIGHT=450&amp;WIDTH=450&amp;","START_MAXIMIZED=FALSE&amp;VAR:CALENDAR=US&amp;VAR:SYMBOL=KO&amp;VAR:INDEX=0"}</definedName>
    <definedName name="_1961">#REF!</definedName>
    <definedName name="_1961__FDSAUDITLINK__" localSheetId="0" hidden="1">{"fdsup://directions/FAT Viewer?action=UPDATE&amp;creator=factset&amp;DYN_ARGS=TRUE&amp;DOC_NAME=FAT:FQL_AUDITING_CLIENT_TEMPLATE.FAT&amp;display_string=Audit&amp;VAR:KEY=CHMZQTABEV&amp;VAR:QUERY=RkZfRElWX1lMRChBTk4sMTEvMDUvMDMsMTEvMDUvMDMp&amp;WINDOW=FIRST_POPUP&amp;HEIGHT=450&amp;WIDTH=450&amp;","START_MAXIMIZED=FALSE&amp;VAR:CALENDAR=US&amp;VAR:SYMBOL=KO&amp;VAR:INDEX=0"}</definedName>
    <definedName name="_1961__FDSAUDITLINK__" hidden="1">{"fdsup://directions/FAT Viewer?action=UPDATE&amp;creator=factset&amp;DYN_ARGS=TRUE&amp;DOC_NAME=FAT:FQL_AUDITING_CLIENT_TEMPLATE.FAT&amp;display_string=Audit&amp;VAR:KEY=CHMZQTABEV&amp;VAR:QUERY=RkZfRElWX1lMRChBTk4sMTEvMDUvMDMsMTEvMDUvMDMp&amp;WINDOW=FIRST_POPUP&amp;HEIGHT=450&amp;WIDTH=450&amp;","START_MAXIMIZED=FALSE&amp;VAR:CALENDAR=US&amp;VAR:SYMBOL=KO&amp;VAR:INDEX=0"}</definedName>
    <definedName name="_1962">#REF!</definedName>
    <definedName name="_1962__FDSAUDITLINK__" localSheetId="0" hidden="1">{"fdsup://directions/FAT Viewer?action=UPDATE&amp;creator=factset&amp;DYN_ARGS=TRUE&amp;DOC_NAME=FAT:FQL_AUDITING_CLIENT_TEMPLATE.FAT&amp;display_string=Audit&amp;VAR:KEY=MNINQROJIT&amp;VAR:QUERY=RkZfRElWX1lMRChBTk4sMTAvMjkvMDMsMTAvMjkvMDMp&amp;WINDOW=FIRST_POPUP&amp;HEIGHT=450&amp;WIDTH=450&amp;","START_MAXIMIZED=FALSE&amp;VAR:CALENDAR=US&amp;VAR:SYMBOL=KO&amp;VAR:INDEX=0"}</definedName>
    <definedName name="_1962__FDSAUDITLINK__" hidden="1">{"fdsup://directions/FAT Viewer?action=UPDATE&amp;creator=factset&amp;DYN_ARGS=TRUE&amp;DOC_NAME=FAT:FQL_AUDITING_CLIENT_TEMPLATE.FAT&amp;display_string=Audit&amp;VAR:KEY=MNINQROJIT&amp;VAR:QUERY=RkZfRElWX1lMRChBTk4sMTAvMjkvMDMsMTAvMjkvMDMp&amp;WINDOW=FIRST_POPUP&amp;HEIGHT=450&amp;WIDTH=450&amp;","START_MAXIMIZED=FALSE&amp;VAR:CALENDAR=US&amp;VAR:SYMBOL=KO&amp;VAR:INDEX=0"}</definedName>
    <definedName name="_1963">#REF!</definedName>
    <definedName name="_1963__FDSAUDITLINK__" localSheetId="0" hidden="1">{"fdsup://directions/FAT Viewer?action=UPDATE&amp;creator=factset&amp;DYN_ARGS=TRUE&amp;DOC_NAME=FAT:FQL_AUDITING_CLIENT_TEMPLATE.FAT&amp;display_string=Audit&amp;VAR:KEY=WNIJABIBWB&amp;VAR:QUERY=RkZfRElWX1lMRChBTk4sMTAvMjIvMDMsMTAvMjIvMDMp&amp;WINDOW=FIRST_POPUP&amp;HEIGHT=450&amp;WIDTH=450&amp;","START_MAXIMIZED=FALSE&amp;VAR:CALENDAR=US&amp;VAR:SYMBOL=KO&amp;VAR:INDEX=0"}</definedName>
    <definedName name="_1963__FDSAUDITLINK__" hidden="1">{"fdsup://directions/FAT Viewer?action=UPDATE&amp;creator=factset&amp;DYN_ARGS=TRUE&amp;DOC_NAME=FAT:FQL_AUDITING_CLIENT_TEMPLATE.FAT&amp;display_string=Audit&amp;VAR:KEY=WNIJABIBWB&amp;VAR:QUERY=RkZfRElWX1lMRChBTk4sMTAvMjIvMDMsMTAvMjIvMDMp&amp;WINDOW=FIRST_POPUP&amp;HEIGHT=450&amp;WIDTH=450&amp;","START_MAXIMIZED=FALSE&amp;VAR:CALENDAR=US&amp;VAR:SYMBOL=KO&amp;VAR:INDEX=0"}</definedName>
    <definedName name="_1964">#REF!</definedName>
    <definedName name="_1964__FDSAUDITLINK__" localSheetId="0" hidden="1">{"fdsup://directions/FAT Viewer?action=UPDATE&amp;creator=factset&amp;DYN_ARGS=TRUE&amp;DOC_NAME=FAT:FQL_AUDITING_CLIENT_TEMPLATE.FAT&amp;display_string=Audit&amp;VAR:KEY=IDYTWHSHCL&amp;VAR:QUERY=RkZfRElWX1lMRChBTk4sMTAvMTUvMDMsMTAvMTUvMDMp&amp;WINDOW=FIRST_POPUP&amp;HEIGHT=450&amp;WIDTH=450&amp;","START_MAXIMIZED=FALSE&amp;VAR:CALENDAR=US&amp;VAR:SYMBOL=KO&amp;VAR:INDEX=0"}</definedName>
    <definedName name="_1964__FDSAUDITLINK__" hidden="1">{"fdsup://directions/FAT Viewer?action=UPDATE&amp;creator=factset&amp;DYN_ARGS=TRUE&amp;DOC_NAME=FAT:FQL_AUDITING_CLIENT_TEMPLATE.FAT&amp;display_string=Audit&amp;VAR:KEY=IDYTWHSHCL&amp;VAR:QUERY=RkZfRElWX1lMRChBTk4sMTAvMTUvMDMsMTAvMTUvMDMp&amp;WINDOW=FIRST_POPUP&amp;HEIGHT=450&amp;WIDTH=450&amp;","START_MAXIMIZED=FALSE&amp;VAR:CALENDAR=US&amp;VAR:SYMBOL=KO&amp;VAR:INDEX=0"}</definedName>
    <definedName name="_1965">#REF!</definedName>
    <definedName name="_1965__FDSAUDITLINK__" localSheetId="0" hidden="1">{"fdsup://directions/FAT Viewer?action=UPDATE&amp;creator=factset&amp;DYN_ARGS=TRUE&amp;DOC_NAME=FAT:FQL_AUDITING_CLIENT_TEMPLATE.FAT&amp;display_string=Audit&amp;VAR:KEY=WZEPGTAHOF&amp;VAR:QUERY=RkZfRElWX1lMRChBTk4sMTAvMDgvMDMsMTAvMDgvMDMp&amp;WINDOW=FIRST_POPUP&amp;HEIGHT=450&amp;WIDTH=450&amp;","START_MAXIMIZED=FALSE&amp;VAR:CALENDAR=US&amp;VAR:SYMBOL=KO&amp;VAR:INDEX=0"}</definedName>
    <definedName name="_1965__FDSAUDITLINK__" hidden="1">{"fdsup://directions/FAT Viewer?action=UPDATE&amp;creator=factset&amp;DYN_ARGS=TRUE&amp;DOC_NAME=FAT:FQL_AUDITING_CLIENT_TEMPLATE.FAT&amp;display_string=Audit&amp;VAR:KEY=WZEPGTAHOF&amp;VAR:QUERY=RkZfRElWX1lMRChBTk4sMTAvMDgvMDMsMTAvMDgvMDMp&amp;WINDOW=FIRST_POPUP&amp;HEIGHT=450&amp;WIDTH=450&amp;","START_MAXIMIZED=FALSE&amp;VAR:CALENDAR=US&amp;VAR:SYMBOL=KO&amp;VAR:INDEX=0"}</definedName>
    <definedName name="_1966__FDSAUDITLINK__" localSheetId="0" hidden="1">{"fdsup://directions/FAT Viewer?action=UPDATE&amp;creator=factset&amp;DYN_ARGS=TRUE&amp;DOC_NAME=FAT:FQL_AUDITING_CLIENT_TEMPLATE.FAT&amp;display_string=Audit&amp;VAR:KEY=GLKLYLMFQR&amp;VAR:QUERY=RkZfRElWX1lMRChBTk4sMTAvMDEvMDMsMTAvMDEvMDMp&amp;WINDOW=FIRST_POPUP&amp;HEIGHT=450&amp;WIDTH=450&amp;","START_MAXIMIZED=FALSE&amp;VAR:CALENDAR=US&amp;VAR:SYMBOL=KO&amp;VAR:INDEX=0"}</definedName>
    <definedName name="_1966__FDSAUDITLINK__" hidden="1">{"fdsup://directions/FAT Viewer?action=UPDATE&amp;creator=factset&amp;DYN_ARGS=TRUE&amp;DOC_NAME=FAT:FQL_AUDITING_CLIENT_TEMPLATE.FAT&amp;display_string=Audit&amp;VAR:KEY=GLKLYLMFQR&amp;VAR:QUERY=RkZfRElWX1lMRChBTk4sMTAvMDEvMDMsMTAvMDEvMDMp&amp;WINDOW=FIRST_POPUP&amp;HEIGHT=450&amp;WIDTH=450&amp;","START_MAXIMIZED=FALSE&amp;VAR:CALENDAR=US&amp;VAR:SYMBOL=KO&amp;VAR:INDEX=0"}</definedName>
    <definedName name="_1967__FDSAUDITLINK__" localSheetId="0" hidden="1">{"fdsup://directions/FAT Viewer?action=UPDATE&amp;creator=factset&amp;DYN_ARGS=TRUE&amp;DOC_NAME=FAT:FQL_AUDITING_CLIENT_TEMPLATE.FAT&amp;display_string=Audit&amp;VAR:KEY=WNMRGLSVIR&amp;VAR:QUERY=RkZfRElWX1lMRChBTk4sOS8yNC8wMyw5LzI0LzAzKQ==&amp;WINDOW=FIRST_POPUP&amp;HEIGHT=450&amp;WIDTH=450&amp;","START_MAXIMIZED=FALSE&amp;VAR:CALENDAR=US&amp;VAR:SYMBOL=KO&amp;VAR:INDEX=0"}</definedName>
    <definedName name="_1967__FDSAUDITLINK__" hidden="1">{"fdsup://directions/FAT Viewer?action=UPDATE&amp;creator=factset&amp;DYN_ARGS=TRUE&amp;DOC_NAME=FAT:FQL_AUDITING_CLIENT_TEMPLATE.FAT&amp;display_string=Audit&amp;VAR:KEY=WNMRGLSVIR&amp;VAR:QUERY=RkZfRElWX1lMRChBTk4sOS8yNC8wMyw5LzI0LzAzKQ==&amp;WINDOW=FIRST_POPUP&amp;HEIGHT=450&amp;WIDTH=450&amp;","START_MAXIMIZED=FALSE&amp;VAR:CALENDAR=US&amp;VAR:SYMBOL=KO&amp;VAR:INDEX=0"}</definedName>
    <definedName name="_1968__FDSAUDITLINK__" localSheetId="0" hidden="1">{"fdsup://directions/FAT Viewer?action=UPDATE&amp;creator=factset&amp;DYN_ARGS=TRUE&amp;DOC_NAME=FAT:FQL_AUDITING_CLIENT_TEMPLATE.FAT&amp;display_string=Audit&amp;VAR:KEY=ITAHGJCNGZ&amp;VAR:QUERY=RkZfRElWX1lMRChBTk4sOS8xNy8wMyw5LzE3LzAzKQ==&amp;WINDOW=FIRST_POPUP&amp;HEIGHT=450&amp;WIDTH=450&amp;","START_MAXIMIZED=FALSE&amp;VAR:CALENDAR=US&amp;VAR:SYMBOL=KO&amp;VAR:INDEX=0"}</definedName>
    <definedName name="_1968__FDSAUDITLINK__" hidden="1">{"fdsup://directions/FAT Viewer?action=UPDATE&amp;creator=factset&amp;DYN_ARGS=TRUE&amp;DOC_NAME=FAT:FQL_AUDITING_CLIENT_TEMPLATE.FAT&amp;display_string=Audit&amp;VAR:KEY=ITAHGJCNGZ&amp;VAR:QUERY=RkZfRElWX1lMRChBTk4sOS8xNy8wMyw5LzE3LzAzKQ==&amp;WINDOW=FIRST_POPUP&amp;HEIGHT=450&amp;WIDTH=450&amp;","START_MAXIMIZED=FALSE&amp;VAR:CALENDAR=US&amp;VAR:SYMBOL=KO&amp;VAR:INDEX=0"}</definedName>
    <definedName name="_1969__FDSAUDITLINK__" localSheetId="0" hidden="1">{"fdsup://directions/FAT Viewer?action=UPDATE&amp;creator=factset&amp;DYN_ARGS=TRUE&amp;DOC_NAME=FAT:FQL_AUDITING_CLIENT_TEMPLATE.FAT&amp;display_string=Audit&amp;VAR:KEY=CVYLCPWPKH&amp;VAR:QUERY=RkZfRElWX1lMRChBTk4sOS8xMC8wMyw5LzEwLzAzKQ==&amp;WINDOW=FIRST_POPUP&amp;HEIGHT=450&amp;WIDTH=450&amp;","START_MAXIMIZED=FALSE&amp;VAR:CALENDAR=US&amp;VAR:SYMBOL=KO&amp;VAR:INDEX=0"}</definedName>
    <definedName name="_1969__FDSAUDITLINK__" hidden="1">{"fdsup://directions/FAT Viewer?action=UPDATE&amp;creator=factset&amp;DYN_ARGS=TRUE&amp;DOC_NAME=FAT:FQL_AUDITING_CLIENT_TEMPLATE.FAT&amp;display_string=Audit&amp;VAR:KEY=CVYLCPWPKH&amp;VAR:QUERY=RkZfRElWX1lMRChBTk4sOS8xMC8wMyw5LzEwLzAzKQ==&amp;WINDOW=FIRST_POPUP&amp;HEIGHT=450&amp;WIDTH=450&amp;","START_MAXIMIZED=FALSE&amp;VAR:CALENDAR=US&amp;VAR:SYMBOL=KO&amp;VAR:INDEX=0"}</definedName>
    <definedName name="_197">#REF!</definedName>
    <definedName name="_197__FDSAUDITLINK__" localSheetId="0" hidden="1">{"fdsup://Directions/FactSet Auditing Viewer?action=AUDIT_VALUE&amp;DB=129&amp;ID1=19416210&amp;VALUEID=P05202&amp;SDATE=2011&amp;PERIODTYPE=ANN_STD&amp;SCFT=3&amp;window=popup_no_bar&amp;width=385&amp;height=120&amp;START_MAXIMIZED=FALSE&amp;creator=factset&amp;display_string=Audit"}</definedName>
    <definedName name="_197__FDSAUDITLINK__" hidden="1">{"fdsup://Directions/FactSet Auditing Viewer?action=AUDIT_VALUE&amp;DB=129&amp;ID1=19416210&amp;VALUEID=P05202&amp;SDATE=2011&amp;PERIODTYPE=ANN_STD&amp;SCFT=3&amp;window=popup_no_bar&amp;width=385&amp;height=120&amp;START_MAXIMIZED=FALSE&amp;creator=factset&amp;display_string=Audit"}</definedName>
    <definedName name="_1970">#REF!</definedName>
    <definedName name="_1970__FDSAUDITLINK__" localSheetId="0" hidden="1">{"fdsup://directions/FAT Viewer?action=UPDATE&amp;creator=factset&amp;DYN_ARGS=TRUE&amp;DOC_NAME=FAT:FQL_AUDITING_CLIENT_TEMPLATE.FAT&amp;display_string=Audit&amp;VAR:KEY=MTKFUTOPCB&amp;VAR:QUERY=RkZfRElWX1lMRChBTk4sOS8wMy8wMyw5LzAzLzAzKQ==&amp;WINDOW=FIRST_POPUP&amp;HEIGHT=450&amp;WIDTH=450&amp;","START_MAXIMIZED=FALSE&amp;VAR:CALENDAR=US&amp;VAR:SYMBOL=KO&amp;VAR:INDEX=0"}</definedName>
    <definedName name="_1970__FDSAUDITLINK__" hidden="1">{"fdsup://directions/FAT Viewer?action=UPDATE&amp;creator=factset&amp;DYN_ARGS=TRUE&amp;DOC_NAME=FAT:FQL_AUDITING_CLIENT_TEMPLATE.FAT&amp;display_string=Audit&amp;VAR:KEY=MTKFUTOPCB&amp;VAR:QUERY=RkZfRElWX1lMRChBTk4sOS8wMy8wMyw5LzAzLzAzKQ==&amp;WINDOW=FIRST_POPUP&amp;HEIGHT=450&amp;WIDTH=450&amp;","START_MAXIMIZED=FALSE&amp;VAR:CALENDAR=US&amp;VAR:SYMBOL=KO&amp;VAR:INDEX=0"}</definedName>
    <definedName name="_1971__FDSAUDITLINK__" localSheetId="0" hidden="1">{"fdsup://directions/FAT Viewer?action=UPDATE&amp;creator=factset&amp;DYN_ARGS=TRUE&amp;DOC_NAME=FAT:FQL_AUDITING_CLIENT_TEMPLATE.FAT&amp;display_string=Audit&amp;VAR:KEY=KRKFGZKTKL&amp;VAR:QUERY=RkZfRElWX1lMRChBTk4sOC8yNy8wMyw4LzI3LzAzKQ==&amp;WINDOW=FIRST_POPUP&amp;HEIGHT=450&amp;WIDTH=450&amp;","START_MAXIMIZED=FALSE&amp;VAR:CALENDAR=US&amp;VAR:SYMBOL=KO&amp;VAR:INDEX=0"}</definedName>
    <definedName name="_1971__FDSAUDITLINK__" hidden="1">{"fdsup://directions/FAT Viewer?action=UPDATE&amp;creator=factset&amp;DYN_ARGS=TRUE&amp;DOC_NAME=FAT:FQL_AUDITING_CLIENT_TEMPLATE.FAT&amp;display_string=Audit&amp;VAR:KEY=KRKFGZKTKL&amp;VAR:QUERY=RkZfRElWX1lMRChBTk4sOC8yNy8wMyw4LzI3LzAzKQ==&amp;WINDOW=FIRST_POPUP&amp;HEIGHT=450&amp;WIDTH=450&amp;","START_MAXIMIZED=FALSE&amp;VAR:CALENDAR=US&amp;VAR:SYMBOL=KO&amp;VAR:INDEX=0"}</definedName>
    <definedName name="_1972__FDSAUDITLINK__" localSheetId="0" hidden="1">{"fdsup://directions/FAT Viewer?action=UPDATE&amp;creator=factset&amp;DYN_ARGS=TRUE&amp;DOC_NAME=FAT:FQL_AUDITING_CLIENT_TEMPLATE.FAT&amp;display_string=Audit&amp;VAR:KEY=ADSZMTYPOF&amp;VAR:QUERY=RkZfRElWX1lMRChBTk4sOC8yMC8wMyw4LzIwLzAzKQ==&amp;WINDOW=FIRST_POPUP&amp;HEIGHT=450&amp;WIDTH=450&amp;","START_MAXIMIZED=FALSE&amp;VAR:CALENDAR=US&amp;VAR:SYMBOL=KO&amp;VAR:INDEX=0"}</definedName>
    <definedName name="_1972__FDSAUDITLINK__" hidden="1">{"fdsup://directions/FAT Viewer?action=UPDATE&amp;creator=factset&amp;DYN_ARGS=TRUE&amp;DOC_NAME=FAT:FQL_AUDITING_CLIENT_TEMPLATE.FAT&amp;display_string=Audit&amp;VAR:KEY=ADSZMTYPOF&amp;VAR:QUERY=RkZfRElWX1lMRChBTk4sOC8yMC8wMyw4LzIwLzAzKQ==&amp;WINDOW=FIRST_POPUP&amp;HEIGHT=450&amp;WIDTH=450&amp;","START_MAXIMIZED=FALSE&amp;VAR:CALENDAR=US&amp;VAR:SYMBOL=KO&amp;VAR:INDEX=0"}</definedName>
    <definedName name="_1973__FDSAUDITLINK__" localSheetId="0" hidden="1">{"fdsup://directions/FAT Viewer?action=UPDATE&amp;creator=factset&amp;DYN_ARGS=TRUE&amp;DOC_NAME=FAT:FQL_AUDITING_CLIENT_TEMPLATE.FAT&amp;display_string=Audit&amp;VAR:KEY=EJWTGPOJEB&amp;VAR:QUERY=RkZfRElWX1lMRChBTk4sOC8xMy8wMyw4LzEzLzAzKQ==&amp;WINDOW=FIRST_POPUP&amp;HEIGHT=450&amp;WIDTH=450&amp;","START_MAXIMIZED=FALSE&amp;VAR:CALENDAR=US&amp;VAR:SYMBOL=KO&amp;VAR:INDEX=0"}</definedName>
    <definedName name="_1973__FDSAUDITLINK__" hidden="1">{"fdsup://directions/FAT Viewer?action=UPDATE&amp;creator=factset&amp;DYN_ARGS=TRUE&amp;DOC_NAME=FAT:FQL_AUDITING_CLIENT_TEMPLATE.FAT&amp;display_string=Audit&amp;VAR:KEY=EJWTGPOJEB&amp;VAR:QUERY=RkZfRElWX1lMRChBTk4sOC8xMy8wMyw4LzEzLzAzKQ==&amp;WINDOW=FIRST_POPUP&amp;HEIGHT=450&amp;WIDTH=450&amp;","START_MAXIMIZED=FALSE&amp;VAR:CALENDAR=US&amp;VAR:SYMBOL=KO&amp;VAR:INDEX=0"}</definedName>
    <definedName name="_1974__FDSAUDITLINK__" localSheetId="0" hidden="1">{"fdsup://directions/FAT Viewer?action=UPDATE&amp;creator=factset&amp;DYN_ARGS=TRUE&amp;DOC_NAME=FAT:FQL_AUDITING_CLIENT_TEMPLATE.FAT&amp;display_string=Audit&amp;VAR:KEY=CTQFMJETCL&amp;VAR:QUERY=RkZfRElWX1lMRChBTk4sOC8wNi8wMyw4LzA2LzAzKQ==&amp;WINDOW=FIRST_POPUP&amp;HEIGHT=450&amp;WIDTH=450&amp;","START_MAXIMIZED=FALSE&amp;VAR:CALENDAR=US&amp;VAR:SYMBOL=KO&amp;VAR:INDEX=0"}</definedName>
    <definedName name="_1974__FDSAUDITLINK__" hidden="1">{"fdsup://directions/FAT Viewer?action=UPDATE&amp;creator=factset&amp;DYN_ARGS=TRUE&amp;DOC_NAME=FAT:FQL_AUDITING_CLIENT_TEMPLATE.FAT&amp;display_string=Audit&amp;VAR:KEY=CTQFMJETCL&amp;VAR:QUERY=RkZfRElWX1lMRChBTk4sOC8wNi8wMyw4LzA2LzAzKQ==&amp;WINDOW=FIRST_POPUP&amp;HEIGHT=450&amp;WIDTH=450&amp;","START_MAXIMIZED=FALSE&amp;VAR:CALENDAR=US&amp;VAR:SYMBOL=KO&amp;VAR:INDEX=0"}</definedName>
    <definedName name="_1975">#REF!</definedName>
    <definedName name="_1975__FDSAUDITLINK__" localSheetId="0" hidden="1">{"fdsup://directions/FAT Viewer?action=UPDATE&amp;creator=factset&amp;DYN_ARGS=TRUE&amp;DOC_NAME=FAT:FQL_AUDITING_CLIENT_TEMPLATE.FAT&amp;display_string=Audit&amp;VAR:KEY=MHOVUJERUZ&amp;VAR:QUERY=RkZfRElWX1lMRChBTk4sNy8zMC8wMyw3LzMwLzAzKQ==&amp;WINDOW=FIRST_POPUP&amp;HEIGHT=450&amp;WIDTH=450&amp;","START_MAXIMIZED=FALSE&amp;VAR:CALENDAR=US&amp;VAR:SYMBOL=KO&amp;VAR:INDEX=0"}</definedName>
    <definedName name="_1975__FDSAUDITLINK__" hidden="1">{"fdsup://directions/FAT Viewer?action=UPDATE&amp;creator=factset&amp;DYN_ARGS=TRUE&amp;DOC_NAME=FAT:FQL_AUDITING_CLIENT_TEMPLATE.FAT&amp;display_string=Audit&amp;VAR:KEY=MHOVUJERUZ&amp;VAR:QUERY=RkZfRElWX1lMRChBTk4sNy8zMC8wMyw3LzMwLzAzKQ==&amp;WINDOW=FIRST_POPUP&amp;HEIGHT=450&amp;WIDTH=450&amp;","START_MAXIMIZED=FALSE&amp;VAR:CALENDAR=US&amp;VAR:SYMBOL=KO&amp;VAR:INDEX=0"}</definedName>
    <definedName name="_1976__FDSAUDITLINK__" localSheetId="0" hidden="1">{"fdsup://directions/FAT Viewer?action=UPDATE&amp;creator=factset&amp;DYN_ARGS=TRUE&amp;DOC_NAME=FAT:FQL_AUDITING_CLIENT_TEMPLATE.FAT&amp;display_string=Audit&amp;VAR:KEY=CDKDSZIXUF&amp;VAR:QUERY=RkZfRElWX1lMRChBTk4sNy8yMy8wMyw3LzIzLzAzKQ==&amp;WINDOW=FIRST_POPUP&amp;HEIGHT=450&amp;WIDTH=450&amp;","START_MAXIMIZED=FALSE&amp;VAR:CALENDAR=US&amp;VAR:SYMBOL=KO&amp;VAR:INDEX=0"}</definedName>
    <definedName name="_1976__FDSAUDITLINK__" hidden="1">{"fdsup://directions/FAT Viewer?action=UPDATE&amp;creator=factset&amp;DYN_ARGS=TRUE&amp;DOC_NAME=FAT:FQL_AUDITING_CLIENT_TEMPLATE.FAT&amp;display_string=Audit&amp;VAR:KEY=CDKDSZIXUF&amp;VAR:QUERY=RkZfRElWX1lMRChBTk4sNy8yMy8wMyw3LzIzLzAzKQ==&amp;WINDOW=FIRST_POPUP&amp;HEIGHT=450&amp;WIDTH=450&amp;","START_MAXIMIZED=FALSE&amp;VAR:CALENDAR=US&amp;VAR:SYMBOL=KO&amp;VAR:INDEX=0"}</definedName>
    <definedName name="_1977__FDSAUDITLINK__" localSheetId="0" hidden="1">{"fdsup://directions/FAT Viewer?action=UPDATE&amp;creator=factset&amp;DYN_ARGS=TRUE&amp;DOC_NAME=FAT:FQL_AUDITING_CLIENT_TEMPLATE.FAT&amp;display_string=Audit&amp;VAR:KEY=SHMRQRSBCH&amp;VAR:QUERY=RkZfRElWX1lMRChBTk4sNy8xNi8wMyw3LzE2LzAzKQ==&amp;WINDOW=FIRST_POPUP&amp;HEIGHT=450&amp;WIDTH=450&amp;","START_MAXIMIZED=FALSE&amp;VAR:CALENDAR=US&amp;VAR:SYMBOL=KO&amp;VAR:INDEX=0"}</definedName>
    <definedName name="_1977__FDSAUDITLINK__" hidden="1">{"fdsup://directions/FAT Viewer?action=UPDATE&amp;creator=factset&amp;DYN_ARGS=TRUE&amp;DOC_NAME=FAT:FQL_AUDITING_CLIENT_TEMPLATE.FAT&amp;display_string=Audit&amp;VAR:KEY=SHMRQRSBCH&amp;VAR:QUERY=RkZfRElWX1lMRChBTk4sNy8xNi8wMyw3LzE2LzAzKQ==&amp;WINDOW=FIRST_POPUP&amp;HEIGHT=450&amp;WIDTH=450&amp;","START_MAXIMIZED=FALSE&amp;VAR:CALENDAR=US&amp;VAR:SYMBOL=KO&amp;VAR:INDEX=0"}</definedName>
    <definedName name="_1978__FDSAUDITLINK__" localSheetId="0" hidden="1">{"fdsup://directions/FAT Viewer?action=UPDATE&amp;creator=factset&amp;DYN_ARGS=TRUE&amp;DOC_NAME=FAT:FQL_AUDITING_CLIENT_TEMPLATE.FAT&amp;display_string=Audit&amp;VAR:KEY=WJEPGBMLWH&amp;VAR:QUERY=RkZfRElWX1lMRChBTk4sNy8wOS8wMyw3LzA5LzAzKQ==&amp;WINDOW=FIRST_POPUP&amp;HEIGHT=450&amp;WIDTH=450&amp;","START_MAXIMIZED=FALSE&amp;VAR:CALENDAR=US&amp;VAR:SYMBOL=KO&amp;VAR:INDEX=0"}</definedName>
    <definedName name="_1978__FDSAUDITLINK__" hidden="1">{"fdsup://directions/FAT Viewer?action=UPDATE&amp;creator=factset&amp;DYN_ARGS=TRUE&amp;DOC_NAME=FAT:FQL_AUDITING_CLIENT_TEMPLATE.FAT&amp;display_string=Audit&amp;VAR:KEY=WJEPGBMLWH&amp;VAR:QUERY=RkZfRElWX1lMRChBTk4sNy8wOS8wMyw3LzA5LzAzKQ==&amp;WINDOW=FIRST_POPUP&amp;HEIGHT=450&amp;WIDTH=450&amp;","START_MAXIMIZED=FALSE&amp;VAR:CALENDAR=US&amp;VAR:SYMBOL=KO&amp;VAR:INDEX=0"}</definedName>
    <definedName name="_1979__FDSAUDITLINK__" localSheetId="0" hidden="1">{"fdsup://directions/FAT Viewer?action=UPDATE&amp;creator=factset&amp;DYN_ARGS=TRUE&amp;DOC_NAME=FAT:FQL_AUDITING_CLIENT_TEMPLATE.FAT&amp;display_string=Audit&amp;VAR:KEY=AHUBINMVWL&amp;VAR:QUERY=RkZfRElWX1lMRChBTk4sNy8wMi8wMyw3LzAyLzAzKQ==&amp;WINDOW=FIRST_POPUP&amp;HEIGHT=450&amp;WIDTH=450&amp;","START_MAXIMIZED=FALSE&amp;VAR:CALENDAR=US&amp;VAR:SYMBOL=KO&amp;VAR:INDEX=0"}</definedName>
    <definedName name="_1979__FDSAUDITLINK__" hidden="1">{"fdsup://directions/FAT Viewer?action=UPDATE&amp;creator=factset&amp;DYN_ARGS=TRUE&amp;DOC_NAME=FAT:FQL_AUDITING_CLIENT_TEMPLATE.FAT&amp;display_string=Audit&amp;VAR:KEY=AHUBINMVWL&amp;VAR:QUERY=RkZfRElWX1lMRChBTk4sNy8wMi8wMyw3LzAyLzAzKQ==&amp;WINDOW=FIRST_POPUP&amp;HEIGHT=450&amp;WIDTH=450&amp;","START_MAXIMIZED=FALSE&amp;VAR:CALENDAR=US&amp;VAR:SYMBOL=KO&amp;VAR:INDEX=0"}</definedName>
    <definedName name="_198">#REF!</definedName>
    <definedName name="_198__123Graph_XSUPPLIES_BY_B_U">#REF!</definedName>
    <definedName name="_198__FDSAUDITLINK__" localSheetId="0" hidden="1">{"fdsup://Directions/FactSet Auditing Viewer?action=AUDIT_VALUE&amp;DB=129&amp;ID1=98849810&amp;VALUEID=P05202&amp;SDATE=2011&amp;PERIODTYPE=ANN_STD&amp;SCFT=3&amp;window=popup_no_bar&amp;width=385&amp;height=120&amp;START_MAXIMIZED=FALSE&amp;creator=factset&amp;display_string=Audit"}</definedName>
    <definedName name="_198__FDSAUDITLINK__" hidden="1">{"fdsup://Directions/FactSet Auditing Viewer?action=AUDIT_VALUE&amp;DB=129&amp;ID1=98849810&amp;VALUEID=P05202&amp;SDATE=2011&amp;PERIODTYPE=ANN_STD&amp;SCFT=3&amp;window=popup_no_bar&amp;width=385&amp;height=120&amp;START_MAXIMIZED=FALSE&amp;creator=factset&amp;display_string=Audit"}</definedName>
    <definedName name="_1980">#REF!</definedName>
    <definedName name="_1980__FDSAUDITLINK__" localSheetId="0" hidden="1">{"fdsup://directions/FAT Viewer?action=UPDATE&amp;creator=factset&amp;DYN_ARGS=TRUE&amp;DOC_NAME=FAT:FQL_AUDITING_CLIENT_TEMPLATE.FAT&amp;display_string=Audit&amp;VAR:KEY=YVSDODMDMX&amp;VAR:QUERY=RkZfRElWX1lMRChBTk4sNi8yNS8wMyw2LzI1LzAzKQ==&amp;WINDOW=FIRST_POPUP&amp;HEIGHT=450&amp;WIDTH=450&amp;","START_MAXIMIZED=FALSE&amp;VAR:CALENDAR=US&amp;VAR:SYMBOL=KO&amp;VAR:INDEX=0"}</definedName>
    <definedName name="_1980__FDSAUDITLINK__" hidden="1">{"fdsup://directions/FAT Viewer?action=UPDATE&amp;creator=factset&amp;DYN_ARGS=TRUE&amp;DOC_NAME=FAT:FQL_AUDITING_CLIENT_TEMPLATE.FAT&amp;display_string=Audit&amp;VAR:KEY=YVSDODMDMX&amp;VAR:QUERY=RkZfRElWX1lMRChBTk4sNi8yNS8wMyw2LzI1LzAzKQ==&amp;WINDOW=FIRST_POPUP&amp;HEIGHT=450&amp;WIDTH=450&amp;","START_MAXIMIZED=FALSE&amp;VAR:CALENDAR=US&amp;VAR:SYMBOL=KO&amp;VAR:INDEX=0"}</definedName>
    <definedName name="_1981">#REF!</definedName>
    <definedName name="_1981__FDSAUDITLINK__" localSheetId="0" hidden="1">{"fdsup://directions/FAT Viewer?action=UPDATE&amp;creator=factset&amp;DYN_ARGS=TRUE&amp;DOC_NAME=FAT:FQL_AUDITING_CLIENT_TEMPLATE.FAT&amp;display_string=Audit&amp;VAR:KEY=OVILMLQJWX&amp;VAR:QUERY=RkZfRElWX1lMRChBTk4sNi8xOC8wMyw2LzE4LzAzKQ==&amp;WINDOW=FIRST_POPUP&amp;HEIGHT=450&amp;WIDTH=450&amp;","START_MAXIMIZED=FALSE&amp;VAR:CALENDAR=US&amp;VAR:SYMBOL=KO&amp;VAR:INDEX=0"}</definedName>
    <definedName name="_1981__FDSAUDITLINK__" hidden="1">{"fdsup://directions/FAT Viewer?action=UPDATE&amp;creator=factset&amp;DYN_ARGS=TRUE&amp;DOC_NAME=FAT:FQL_AUDITING_CLIENT_TEMPLATE.FAT&amp;display_string=Audit&amp;VAR:KEY=OVILMLQJWX&amp;VAR:QUERY=RkZfRElWX1lMRChBTk4sNi8xOC8wMyw2LzE4LzAzKQ==&amp;WINDOW=FIRST_POPUP&amp;HEIGHT=450&amp;WIDTH=450&amp;","START_MAXIMIZED=FALSE&amp;VAR:CALENDAR=US&amp;VAR:SYMBOL=KO&amp;VAR:INDEX=0"}</definedName>
    <definedName name="_1982__FDSAUDITLINK__" localSheetId="0" hidden="1">{"fdsup://directions/FAT Viewer?action=UPDATE&amp;creator=factset&amp;DYN_ARGS=TRUE&amp;DOC_NAME=FAT:FQL_AUDITING_CLIENT_TEMPLATE.FAT&amp;display_string=Audit&amp;VAR:KEY=OHEVGPWFAX&amp;VAR:QUERY=RkZfRElWX1lMRChBTk4sNi8xMS8wMyw2LzExLzAzKQ==&amp;WINDOW=FIRST_POPUP&amp;HEIGHT=450&amp;WIDTH=450&amp;","START_MAXIMIZED=FALSE&amp;VAR:CALENDAR=US&amp;VAR:SYMBOL=KO&amp;VAR:INDEX=0"}</definedName>
    <definedName name="_1982__FDSAUDITLINK__" hidden="1">{"fdsup://directions/FAT Viewer?action=UPDATE&amp;creator=factset&amp;DYN_ARGS=TRUE&amp;DOC_NAME=FAT:FQL_AUDITING_CLIENT_TEMPLATE.FAT&amp;display_string=Audit&amp;VAR:KEY=OHEVGPWFAX&amp;VAR:QUERY=RkZfRElWX1lMRChBTk4sNi8xMS8wMyw2LzExLzAzKQ==&amp;WINDOW=FIRST_POPUP&amp;HEIGHT=450&amp;WIDTH=450&amp;","START_MAXIMIZED=FALSE&amp;VAR:CALENDAR=US&amp;VAR:SYMBOL=KO&amp;VAR:INDEX=0"}</definedName>
    <definedName name="_1983">#REF!</definedName>
    <definedName name="_1983__FDSAUDITLINK__" localSheetId="0" hidden="1">{"fdsup://directions/FAT Viewer?action=UPDATE&amp;creator=factset&amp;DYN_ARGS=TRUE&amp;DOC_NAME=FAT:FQL_AUDITING_CLIENT_TEMPLATE.FAT&amp;display_string=Audit&amp;VAR:KEY=CRABMJKJAP&amp;VAR:QUERY=RkZfRElWX1lMRChBTk4sNi8wNC8wMyw2LzA0LzAzKQ==&amp;WINDOW=FIRST_POPUP&amp;HEIGHT=450&amp;WIDTH=450&amp;","START_MAXIMIZED=FALSE&amp;VAR:CALENDAR=US&amp;VAR:SYMBOL=KO&amp;VAR:INDEX=0"}</definedName>
    <definedName name="_1983__FDSAUDITLINK__" hidden="1">{"fdsup://directions/FAT Viewer?action=UPDATE&amp;creator=factset&amp;DYN_ARGS=TRUE&amp;DOC_NAME=FAT:FQL_AUDITING_CLIENT_TEMPLATE.FAT&amp;display_string=Audit&amp;VAR:KEY=CRABMJKJAP&amp;VAR:QUERY=RkZfRElWX1lMRChBTk4sNi8wNC8wMyw2LzA0LzAzKQ==&amp;WINDOW=FIRST_POPUP&amp;HEIGHT=450&amp;WIDTH=450&amp;","START_MAXIMIZED=FALSE&amp;VAR:CALENDAR=US&amp;VAR:SYMBOL=KO&amp;VAR:INDEX=0"}</definedName>
    <definedName name="_1984">#REF!</definedName>
    <definedName name="_1984__FDSAUDITLINK__" localSheetId="0" hidden="1">{"fdsup://directions/FAT Viewer?action=UPDATE&amp;creator=factset&amp;DYN_ARGS=TRUE&amp;DOC_NAME=FAT:FQL_AUDITING_CLIENT_TEMPLATE.FAT&amp;display_string=Audit&amp;VAR:KEY=AXMXSHINSD&amp;VAR:QUERY=RkZfRElWX1lMRChBTk4sNS8yOC8wMyw1LzI4LzAzKQ==&amp;WINDOW=FIRST_POPUP&amp;HEIGHT=450&amp;WIDTH=450&amp;","START_MAXIMIZED=FALSE&amp;VAR:CALENDAR=US&amp;VAR:SYMBOL=KO&amp;VAR:INDEX=0"}</definedName>
    <definedName name="_1984__FDSAUDITLINK__" hidden="1">{"fdsup://directions/FAT Viewer?action=UPDATE&amp;creator=factset&amp;DYN_ARGS=TRUE&amp;DOC_NAME=FAT:FQL_AUDITING_CLIENT_TEMPLATE.FAT&amp;display_string=Audit&amp;VAR:KEY=AXMXSHINSD&amp;VAR:QUERY=RkZfRElWX1lMRChBTk4sNS8yOC8wMyw1LzI4LzAzKQ==&amp;WINDOW=FIRST_POPUP&amp;HEIGHT=450&amp;WIDTH=450&amp;","START_MAXIMIZED=FALSE&amp;VAR:CALENDAR=US&amp;VAR:SYMBOL=KO&amp;VAR:INDEX=0"}</definedName>
    <definedName name="_1985__FDSAUDITLINK__" localSheetId="0" hidden="1">{"fdsup://directions/FAT Viewer?action=UPDATE&amp;creator=factset&amp;DYN_ARGS=TRUE&amp;DOC_NAME=FAT:FQL_AUDITING_CLIENT_TEMPLATE.FAT&amp;display_string=Audit&amp;VAR:KEY=ORQHANWJUL&amp;VAR:QUERY=RkZfRElWX1lMRChBTk4sNS8yMS8wMyw1LzIxLzAzKQ==&amp;WINDOW=FIRST_POPUP&amp;HEIGHT=450&amp;WIDTH=450&amp;","START_MAXIMIZED=FALSE&amp;VAR:CALENDAR=US&amp;VAR:SYMBOL=KO&amp;VAR:INDEX=0"}</definedName>
    <definedName name="_1985__FDSAUDITLINK__" hidden="1">{"fdsup://directions/FAT Viewer?action=UPDATE&amp;creator=factset&amp;DYN_ARGS=TRUE&amp;DOC_NAME=FAT:FQL_AUDITING_CLIENT_TEMPLATE.FAT&amp;display_string=Audit&amp;VAR:KEY=ORQHANWJUL&amp;VAR:QUERY=RkZfRElWX1lMRChBTk4sNS8yMS8wMyw1LzIxLzAzKQ==&amp;WINDOW=FIRST_POPUP&amp;HEIGHT=450&amp;WIDTH=450&amp;","START_MAXIMIZED=FALSE&amp;VAR:CALENDAR=US&amp;VAR:SYMBOL=KO&amp;VAR:INDEX=0"}</definedName>
    <definedName name="_1986">#REF!</definedName>
    <definedName name="_1986__FDSAUDITLINK__" localSheetId="0" hidden="1">{"fdsup://directions/FAT Viewer?action=UPDATE&amp;creator=factset&amp;DYN_ARGS=TRUE&amp;DOC_NAME=FAT:FQL_AUDITING_CLIENT_TEMPLATE.FAT&amp;display_string=Audit&amp;VAR:KEY=OZEFCLKNSF&amp;VAR:QUERY=RkZfRElWX1lMRChBTk4sNS8xNC8wMyw1LzE0LzAzKQ==&amp;WINDOW=FIRST_POPUP&amp;HEIGHT=450&amp;WIDTH=450&amp;","START_MAXIMIZED=FALSE&amp;VAR:CALENDAR=US&amp;VAR:SYMBOL=KO&amp;VAR:INDEX=0"}</definedName>
    <definedName name="_1986__FDSAUDITLINK__" hidden="1">{"fdsup://directions/FAT Viewer?action=UPDATE&amp;creator=factset&amp;DYN_ARGS=TRUE&amp;DOC_NAME=FAT:FQL_AUDITING_CLIENT_TEMPLATE.FAT&amp;display_string=Audit&amp;VAR:KEY=OZEFCLKNSF&amp;VAR:QUERY=RkZfRElWX1lMRChBTk4sNS8xNC8wMyw1LzE0LzAzKQ==&amp;WINDOW=FIRST_POPUP&amp;HEIGHT=450&amp;WIDTH=450&amp;","START_MAXIMIZED=FALSE&amp;VAR:CALENDAR=US&amp;VAR:SYMBOL=KO&amp;VAR:INDEX=0"}</definedName>
    <definedName name="_1987">#REF!</definedName>
    <definedName name="_1987__FDSAUDITLINK__" localSheetId="0" hidden="1">{"fdsup://directions/FAT Viewer?action=UPDATE&amp;creator=factset&amp;DYN_ARGS=TRUE&amp;DOC_NAME=FAT:FQL_AUDITING_CLIENT_TEMPLATE.FAT&amp;display_string=Audit&amp;VAR:KEY=EJAPKFKDAF&amp;VAR:QUERY=RkZfRElWX1lMRChBTk4sNS8wNy8wMyw1LzA3LzAzKQ==&amp;WINDOW=FIRST_POPUP&amp;HEIGHT=450&amp;WIDTH=450&amp;","START_MAXIMIZED=FALSE&amp;VAR:CALENDAR=US&amp;VAR:SYMBOL=KO&amp;VAR:INDEX=0"}</definedName>
    <definedName name="_1987__FDSAUDITLINK__" hidden="1">{"fdsup://directions/FAT Viewer?action=UPDATE&amp;creator=factset&amp;DYN_ARGS=TRUE&amp;DOC_NAME=FAT:FQL_AUDITING_CLIENT_TEMPLATE.FAT&amp;display_string=Audit&amp;VAR:KEY=EJAPKFKDAF&amp;VAR:QUERY=RkZfRElWX1lMRChBTk4sNS8wNy8wMyw1LzA3LzAzKQ==&amp;WINDOW=FIRST_POPUP&amp;HEIGHT=450&amp;WIDTH=450&amp;","START_MAXIMIZED=FALSE&amp;VAR:CALENDAR=US&amp;VAR:SYMBOL=KO&amp;VAR:INDEX=0"}</definedName>
    <definedName name="_1988__FDSAUDITLINK__" localSheetId="0" hidden="1">{"fdsup://directions/FAT Viewer?action=UPDATE&amp;creator=factset&amp;DYN_ARGS=TRUE&amp;DOC_NAME=FAT:FQL_AUDITING_CLIENT_TEMPLATE.FAT&amp;display_string=Audit&amp;VAR:KEY=KZQVQTUVAJ&amp;VAR:QUERY=RkZfRElWX1lMRChBTk4sNC8zMC8wMyw0LzMwLzAzKQ==&amp;WINDOW=FIRST_POPUP&amp;HEIGHT=450&amp;WIDTH=450&amp;","START_MAXIMIZED=FALSE&amp;VAR:CALENDAR=US&amp;VAR:SYMBOL=KO&amp;VAR:INDEX=0"}</definedName>
    <definedName name="_1988__FDSAUDITLINK__" hidden="1">{"fdsup://directions/FAT Viewer?action=UPDATE&amp;creator=factset&amp;DYN_ARGS=TRUE&amp;DOC_NAME=FAT:FQL_AUDITING_CLIENT_TEMPLATE.FAT&amp;display_string=Audit&amp;VAR:KEY=KZQVQTUVAJ&amp;VAR:QUERY=RkZfRElWX1lMRChBTk4sNC8zMC8wMyw0LzMwLzAzKQ==&amp;WINDOW=FIRST_POPUP&amp;HEIGHT=450&amp;WIDTH=450&amp;","START_MAXIMIZED=FALSE&amp;VAR:CALENDAR=US&amp;VAR:SYMBOL=KO&amp;VAR:INDEX=0"}</definedName>
    <definedName name="_1989">#REF!</definedName>
    <definedName name="_1989__FDSAUDITLINK__" localSheetId="0" hidden="1">{"fdsup://directions/FAT Viewer?action=UPDATE&amp;creator=factset&amp;DYN_ARGS=TRUE&amp;DOC_NAME=FAT:FQL_AUDITING_CLIENT_TEMPLATE.FAT&amp;display_string=Audit&amp;VAR:KEY=UFYZMHAJCF&amp;VAR:QUERY=RkZfRElWX1lMRChBTk4sNC8yMy8wMyw0LzIzLzAzKQ==&amp;WINDOW=FIRST_POPUP&amp;HEIGHT=450&amp;WIDTH=450&amp;","START_MAXIMIZED=FALSE&amp;VAR:CALENDAR=US&amp;VAR:SYMBOL=KO&amp;VAR:INDEX=0"}</definedName>
    <definedName name="_1989__FDSAUDITLINK__" hidden="1">{"fdsup://directions/FAT Viewer?action=UPDATE&amp;creator=factset&amp;DYN_ARGS=TRUE&amp;DOC_NAME=FAT:FQL_AUDITING_CLIENT_TEMPLATE.FAT&amp;display_string=Audit&amp;VAR:KEY=UFYZMHAJCF&amp;VAR:QUERY=RkZfRElWX1lMRChBTk4sNC8yMy8wMyw0LzIzLzAzKQ==&amp;WINDOW=FIRST_POPUP&amp;HEIGHT=450&amp;WIDTH=450&amp;","START_MAXIMIZED=FALSE&amp;VAR:CALENDAR=US&amp;VAR:SYMBOL=KO&amp;VAR:INDEX=0"}</definedName>
    <definedName name="_199">#REF!</definedName>
    <definedName name="_199__123Graph_XSUPPLIES_BY_B_U">#REF!</definedName>
    <definedName name="_199__FDSAUDITLINK__" localSheetId="0" hidden="1">{"fdsup://directions/FAT Viewer?action=UPDATE&amp;creator=factset&amp;DYN_ARGS=TRUE&amp;DOC_NAME=FAT:FQL_AUDITING_CLIENT_TEMPLATE.FAT&amp;display_string=Audit&amp;VAR:KEY=HKRAXERSBC&amp;VAR:QUERY=RkZfRElWX1lMRChBTk4sNi8xNC8wNyw2LzE0LzA3KQ==&amp;WINDOW=FIRST_POPUP&amp;HEIGHT=450&amp;WIDTH=450&amp;","START_MAXIMIZED=FALSE&amp;VAR:CALENDAR=US&amp;VAR:SYMBOL=RAI&amp;VAR:INDEX=0"}</definedName>
    <definedName name="_199__FDSAUDITLINK__" hidden="1">{"fdsup://directions/FAT Viewer?action=UPDATE&amp;creator=factset&amp;DYN_ARGS=TRUE&amp;DOC_NAME=FAT:FQL_AUDITING_CLIENT_TEMPLATE.FAT&amp;display_string=Audit&amp;VAR:KEY=HKRAXERSBC&amp;VAR:QUERY=RkZfRElWX1lMRChBTk4sNi8xNC8wNyw2LzE0LzA3KQ==&amp;WINDOW=FIRST_POPUP&amp;HEIGHT=450&amp;WIDTH=450&amp;","START_MAXIMIZED=FALSE&amp;VAR:CALENDAR=US&amp;VAR:SYMBOL=RAI&amp;VAR:INDEX=0"}</definedName>
    <definedName name="_1990">#REF!</definedName>
    <definedName name="_1990__FDSAUDITLINK__" localSheetId="0" hidden="1">{"fdsup://directions/FAT Viewer?action=UPDATE&amp;creator=factset&amp;DYN_ARGS=TRUE&amp;DOC_NAME=FAT:FQL_AUDITING_CLIENT_TEMPLATE.FAT&amp;display_string=Audit&amp;VAR:KEY=OBITYZSJSH&amp;VAR:QUERY=RkZfRElWX1lMRChBTk4sNC8xNi8wMyw0LzE2LzAzKQ==&amp;WINDOW=FIRST_POPUP&amp;HEIGHT=450&amp;WIDTH=450&amp;","START_MAXIMIZED=FALSE&amp;VAR:CALENDAR=US&amp;VAR:SYMBOL=KO&amp;VAR:INDEX=0"}</definedName>
    <definedName name="_1990__FDSAUDITLINK__" hidden="1">{"fdsup://directions/FAT Viewer?action=UPDATE&amp;creator=factset&amp;DYN_ARGS=TRUE&amp;DOC_NAME=FAT:FQL_AUDITING_CLIENT_TEMPLATE.FAT&amp;display_string=Audit&amp;VAR:KEY=OBITYZSJSH&amp;VAR:QUERY=RkZfRElWX1lMRChBTk4sNC8xNi8wMyw0LzE2LzAzKQ==&amp;WINDOW=FIRST_POPUP&amp;HEIGHT=450&amp;WIDTH=450&amp;","START_MAXIMIZED=FALSE&amp;VAR:CALENDAR=US&amp;VAR:SYMBOL=KO&amp;VAR:INDEX=0"}</definedName>
    <definedName name="_1991__FDSAUDITLINK__" localSheetId="0" hidden="1">{"fdsup://directions/FAT Viewer?action=UPDATE&amp;creator=factset&amp;DYN_ARGS=TRUE&amp;DOC_NAME=FAT:FQL_AUDITING_CLIENT_TEMPLATE.FAT&amp;display_string=Audit&amp;VAR:KEY=YJENQJUNAH&amp;VAR:QUERY=RkZfRElWX1lMRChBTk4sNC8wOS8wMyw0LzA5LzAzKQ==&amp;WINDOW=FIRST_POPUP&amp;HEIGHT=450&amp;WIDTH=450&amp;","START_MAXIMIZED=FALSE&amp;VAR:CALENDAR=US&amp;VAR:SYMBOL=KO&amp;VAR:INDEX=0"}</definedName>
    <definedName name="_1991__FDSAUDITLINK__" hidden="1">{"fdsup://directions/FAT Viewer?action=UPDATE&amp;creator=factset&amp;DYN_ARGS=TRUE&amp;DOC_NAME=FAT:FQL_AUDITING_CLIENT_TEMPLATE.FAT&amp;display_string=Audit&amp;VAR:KEY=YJENQJUNAH&amp;VAR:QUERY=RkZfRElWX1lMRChBTk4sNC8wOS8wMyw0LzA5LzAzKQ==&amp;WINDOW=FIRST_POPUP&amp;HEIGHT=450&amp;WIDTH=450&amp;","START_MAXIMIZED=FALSE&amp;VAR:CALENDAR=US&amp;VAR:SYMBOL=KO&amp;VAR:INDEX=0"}</definedName>
    <definedName name="_1992">#REF!</definedName>
    <definedName name="_1992__FDSAUDITLINK__" localSheetId="0" hidden="1">{"fdsup://directions/FAT Viewer?action=UPDATE&amp;creator=factset&amp;DYN_ARGS=TRUE&amp;DOC_NAME=FAT:FQL_AUDITING_CLIENT_TEMPLATE.FAT&amp;display_string=Audit&amp;VAR:KEY=MDAPGFWHGZ&amp;VAR:QUERY=RkZfRElWX1lMRChBTk4sNC8wMi8wMyw0LzAyLzAzKQ==&amp;WINDOW=FIRST_POPUP&amp;HEIGHT=450&amp;WIDTH=450&amp;","START_MAXIMIZED=FALSE&amp;VAR:CALENDAR=US&amp;VAR:SYMBOL=KO&amp;VAR:INDEX=0"}</definedName>
    <definedName name="_1992__FDSAUDITLINK__" hidden="1">{"fdsup://directions/FAT Viewer?action=UPDATE&amp;creator=factset&amp;DYN_ARGS=TRUE&amp;DOC_NAME=FAT:FQL_AUDITING_CLIENT_TEMPLATE.FAT&amp;display_string=Audit&amp;VAR:KEY=MDAPGFWHGZ&amp;VAR:QUERY=RkZfRElWX1lMRChBTk4sNC8wMi8wMyw0LzAyLzAzKQ==&amp;WINDOW=FIRST_POPUP&amp;HEIGHT=450&amp;WIDTH=450&amp;","START_MAXIMIZED=FALSE&amp;VAR:CALENDAR=US&amp;VAR:SYMBOL=KO&amp;VAR:INDEX=0"}</definedName>
    <definedName name="_1993__FDSAUDITLINK__" localSheetId="0" hidden="1">{"fdsup://directions/FAT Viewer?action=UPDATE&amp;creator=factset&amp;DYN_ARGS=TRUE&amp;DOC_NAME=FAT:FQL_AUDITING_CLIENT_TEMPLATE.FAT&amp;display_string=Audit&amp;VAR:KEY=WZQVKXCTWD&amp;VAR:QUERY=RkZfRElWX1lMRChBTk4sMy8yNi8wMywzLzI2LzAzKQ==&amp;WINDOW=FIRST_POPUP&amp;HEIGHT=450&amp;WIDTH=450&amp;","START_MAXIMIZED=FALSE&amp;VAR:CALENDAR=US&amp;VAR:SYMBOL=KO&amp;VAR:INDEX=0"}</definedName>
    <definedName name="_1993__FDSAUDITLINK__" hidden="1">{"fdsup://directions/FAT Viewer?action=UPDATE&amp;creator=factset&amp;DYN_ARGS=TRUE&amp;DOC_NAME=FAT:FQL_AUDITING_CLIENT_TEMPLATE.FAT&amp;display_string=Audit&amp;VAR:KEY=WZQVKXCTWD&amp;VAR:QUERY=RkZfRElWX1lMRChBTk4sMy8yNi8wMywzLzI2LzAzKQ==&amp;WINDOW=FIRST_POPUP&amp;HEIGHT=450&amp;WIDTH=450&amp;","START_MAXIMIZED=FALSE&amp;VAR:CALENDAR=US&amp;VAR:SYMBOL=KO&amp;VAR:INDEX=0"}</definedName>
    <definedName name="_1994__FDSAUDITLINK__" localSheetId="0" hidden="1">{"fdsup://directions/FAT Viewer?action=UPDATE&amp;creator=factset&amp;DYN_ARGS=TRUE&amp;DOC_NAME=FAT:FQL_AUDITING_CLIENT_TEMPLATE.FAT&amp;display_string=Audit&amp;VAR:KEY=GHAXIVOZEX&amp;VAR:QUERY=RkZfRElWX1lMRChBTk4sMy8xOS8wMywzLzE5LzAzKQ==&amp;WINDOW=FIRST_POPUP&amp;HEIGHT=450&amp;WIDTH=450&amp;","START_MAXIMIZED=FALSE&amp;VAR:CALENDAR=US&amp;VAR:SYMBOL=KO&amp;VAR:INDEX=0"}</definedName>
    <definedName name="_1994__FDSAUDITLINK__" hidden="1">{"fdsup://directions/FAT Viewer?action=UPDATE&amp;creator=factset&amp;DYN_ARGS=TRUE&amp;DOC_NAME=FAT:FQL_AUDITING_CLIENT_TEMPLATE.FAT&amp;display_string=Audit&amp;VAR:KEY=GHAXIVOZEX&amp;VAR:QUERY=RkZfRElWX1lMRChBTk4sMy8xOS8wMywzLzE5LzAzKQ==&amp;WINDOW=FIRST_POPUP&amp;HEIGHT=450&amp;WIDTH=450&amp;","START_MAXIMIZED=FALSE&amp;VAR:CALENDAR=US&amp;VAR:SYMBOL=KO&amp;VAR:INDEX=0"}</definedName>
    <definedName name="_1995__FDSAUDITLINK__" localSheetId="0" hidden="1">{"fdsup://directions/FAT Viewer?action=UPDATE&amp;creator=factset&amp;DYN_ARGS=TRUE&amp;DOC_NAME=FAT:FQL_AUDITING_CLIENT_TEMPLATE.FAT&amp;display_string=Audit&amp;VAR:KEY=WLUTAXAXSJ&amp;VAR:QUERY=RkZfRElWX1lMRChBTk4sMy8xMi8wMywzLzEyLzAzKQ==&amp;WINDOW=FIRST_POPUP&amp;HEIGHT=450&amp;WIDTH=450&amp;","START_MAXIMIZED=FALSE&amp;VAR:CALENDAR=US&amp;VAR:SYMBOL=KO&amp;VAR:INDEX=0"}</definedName>
    <definedName name="_1995__FDSAUDITLINK__" hidden="1">{"fdsup://directions/FAT Viewer?action=UPDATE&amp;creator=factset&amp;DYN_ARGS=TRUE&amp;DOC_NAME=FAT:FQL_AUDITING_CLIENT_TEMPLATE.FAT&amp;display_string=Audit&amp;VAR:KEY=WLUTAXAXSJ&amp;VAR:QUERY=RkZfRElWX1lMRChBTk4sMy8xMi8wMywzLzEyLzAzKQ==&amp;WINDOW=FIRST_POPUP&amp;HEIGHT=450&amp;WIDTH=450&amp;","START_MAXIMIZED=FALSE&amp;VAR:CALENDAR=US&amp;VAR:SYMBOL=KO&amp;VAR:INDEX=0"}</definedName>
    <definedName name="_1996__FDSAUDITLINK__" localSheetId="0" hidden="1">{"fdsup://directions/FAT Viewer?action=UPDATE&amp;creator=factset&amp;DYN_ARGS=TRUE&amp;DOC_NAME=FAT:FQL_AUDITING_CLIENT_TEMPLATE.FAT&amp;display_string=Audit&amp;VAR:KEY=GXWRETQBSR&amp;VAR:QUERY=RkZfRElWX1lMRChBTk4sMy8wNS8wMywzLzA1LzAzKQ==&amp;WINDOW=FIRST_POPUP&amp;HEIGHT=450&amp;WIDTH=450&amp;","START_MAXIMIZED=FALSE&amp;VAR:CALENDAR=US&amp;VAR:SYMBOL=KO&amp;VAR:INDEX=0"}</definedName>
    <definedName name="_1996__FDSAUDITLINK__" hidden="1">{"fdsup://directions/FAT Viewer?action=UPDATE&amp;creator=factset&amp;DYN_ARGS=TRUE&amp;DOC_NAME=FAT:FQL_AUDITING_CLIENT_TEMPLATE.FAT&amp;display_string=Audit&amp;VAR:KEY=GXWRETQBSR&amp;VAR:QUERY=RkZfRElWX1lMRChBTk4sMy8wNS8wMywzLzA1LzAzKQ==&amp;WINDOW=FIRST_POPUP&amp;HEIGHT=450&amp;WIDTH=450&amp;","START_MAXIMIZED=FALSE&amp;VAR:CALENDAR=US&amp;VAR:SYMBOL=KO&amp;VAR:INDEX=0"}</definedName>
    <definedName name="_1997">#REF!</definedName>
    <definedName name="_1997__FDSAUDITLINK__" localSheetId="0" hidden="1">{"fdsup://directions/FAT Viewer?action=UPDATE&amp;creator=factset&amp;DYN_ARGS=TRUE&amp;DOC_NAME=FAT:FQL_AUDITING_CLIENT_TEMPLATE.FAT&amp;display_string=Audit&amp;VAR:KEY=SROVKVAZOX&amp;VAR:QUERY=RkZfRElWX1lMRChBTk4sMi8yNi8wMywyLzI2LzAzKQ==&amp;WINDOW=FIRST_POPUP&amp;HEIGHT=450&amp;WIDTH=450&amp;","START_MAXIMIZED=FALSE&amp;VAR:CALENDAR=US&amp;VAR:SYMBOL=KO&amp;VAR:INDEX=0"}</definedName>
    <definedName name="_1997__FDSAUDITLINK__" hidden="1">{"fdsup://directions/FAT Viewer?action=UPDATE&amp;creator=factset&amp;DYN_ARGS=TRUE&amp;DOC_NAME=FAT:FQL_AUDITING_CLIENT_TEMPLATE.FAT&amp;display_string=Audit&amp;VAR:KEY=SROVKVAZOX&amp;VAR:QUERY=RkZfRElWX1lMRChBTk4sMi8yNi8wMywyLzI2LzAzKQ==&amp;WINDOW=FIRST_POPUP&amp;HEIGHT=450&amp;WIDTH=450&amp;","START_MAXIMIZED=FALSE&amp;VAR:CALENDAR=US&amp;VAR:SYMBOL=KO&amp;VAR:INDEX=0"}</definedName>
    <definedName name="_1998__FDSAUDITLINK__" localSheetId="0" hidden="1">{"fdsup://directions/FAT Viewer?action=UPDATE&amp;creator=factset&amp;DYN_ARGS=TRUE&amp;DOC_NAME=FAT:FQL_AUDITING_CLIENT_TEMPLATE.FAT&amp;display_string=Audit&amp;VAR:KEY=QZCNEHKTYB&amp;VAR:QUERY=RkZfRElWX1lMRChBTk4sMi8xOS8wMywyLzE5LzAzKQ==&amp;WINDOW=FIRST_POPUP&amp;HEIGHT=450&amp;WIDTH=450&amp;","START_MAXIMIZED=FALSE&amp;VAR:CALENDAR=US&amp;VAR:SYMBOL=KO&amp;VAR:INDEX=0"}</definedName>
    <definedName name="_1998__FDSAUDITLINK__" hidden="1">{"fdsup://directions/FAT Viewer?action=UPDATE&amp;creator=factset&amp;DYN_ARGS=TRUE&amp;DOC_NAME=FAT:FQL_AUDITING_CLIENT_TEMPLATE.FAT&amp;display_string=Audit&amp;VAR:KEY=QZCNEHKTYB&amp;VAR:QUERY=RkZfRElWX1lMRChBTk4sMi8xOS8wMywyLzE5LzAzKQ==&amp;WINDOW=FIRST_POPUP&amp;HEIGHT=450&amp;WIDTH=450&amp;","START_MAXIMIZED=FALSE&amp;VAR:CALENDAR=US&amp;VAR:SYMBOL=KO&amp;VAR:INDEX=0"}</definedName>
    <definedName name="_1999__FDSAUDITLINK__" localSheetId="0" hidden="1">{"fdsup://directions/FAT Viewer?action=UPDATE&amp;creator=factset&amp;DYN_ARGS=TRUE&amp;DOC_NAME=FAT:FQL_AUDITING_CLIENT_TEMPLATE.FAT&amp;display_string=Audit&amp;VAR:KEY=OBMTMXMTGT&amp;VAR:QUERY=RkZfRElWX1lMRChBTk4sMi8xMi8wMywyLzEyLzAzKQ==&amp;WINDOW=FIRST_POPUP&amp;HEIGHT=450&amp;WIDTH=450&amp;","START_MAXIMIZED=FALSE&amp;VAR:CALENDAR=US&amp;VAR:SYMBOL=KO&amp;VAR:INDEX=0"}</definedName>
    <definedName name="_1999__FDSAUDITLINK__" hidden="1">{"fdsup://directions/FAT Viewer?action=UPDATE&amp;creator=factset&amp;DYN_ARGS=TRUE&amp;DOC_NAME=FAT:FQL_AUDITING_CLIENT_TEMPLATE.FAT&amp;display_string=Audit&amp;VAR:KEY=OBMTMXMTGT&amp;VAR:QUERY=RkZfRElWX1lMRChBTk4sMi8xMi8wMywyLzEyLzAzKQ==&amp;WINDOW=FIRST_POPUP&amp;HEIGHT=450&amp;WIDTH=450&amp;","START_MAXIMIZED=FALSE&amp;VAR:CALENDAR=US&amp;VAR:SYMBOL=KO&amp;VAR:INDEX=0"}</definedName>
    <definedName name="_1999_01_29">#REF!</definedName>
    <definedName name="_19s14_" hidden="1">{#N/A,#N/A,FALSE,"UNIT";#N/A,#N/A,FALSE,"UNIT";#N/A,#N/A,FALSE,"계정"}</definedName>
    <definedName name="_19s6_" hidden="1">{#N/A,#N/A,FALSE,"UNIT";#N/A,#N/A,FALSE,"UNIT";#N/A,#N/A,FALSE,"계정"}</definedName>
    <definedName name="_1B">#NAME?</definedName>
    <definedName name="_1BORDER">#REF!</definedName>
    <definedName name="_1Bp2_" hidden="1">{#N/A,#N/A,FALSE,"BS";#N/A,#N/A,FALSE,"PL";#N/A,#N/A,FALSE,"처분";#N/A,#N/A,FALSE,"현금";#N/A,#N/A,FALSE,"매출";#N/A,#N/A,FALSE,"원가";#N/A,#N/A,FALSE,"경영"}</definedName>
    <definedName name="_1DD2_">#REF!</definedName>
    <definedName name="_1Excel_BuiltIn_Print_Titles_1_1_1">#REF!,#REF!</definedName>
    <definedName name="_1IQ_SALE_¤¤__CF_FIN">"c1140"</definedName>
    <definedName name="_1IQ_STOCK____ED_COMP">"c3512"</definedName>
    <definedName name="_1item">#REF!</definedName>
    <definedName name="_1M">#REF!</definedName>
    <definedName name="_1Table2_">#REF!</definedName>
    <definedName name="_2">#REF!</definedName>
    <definedName name="_2._COMPLETE_THE_ATTACHED_ANALYSIS_OF_CHANGES_IN_ALL_STOCKHOLDERS__EQUITY_ACCOUNTS___SALES">#REF!</definedName>
    <definedName name="_2_??_3">#REF!</definedName>
    <definedName name="_2_?__C">#REF!</definedName>
    <definedName name="_2____________NOTE10_12">#REF!</definedName>
    <definedName name="_2___123Graph_BCHART_3" hidden="1">#REF!</definedName>
    <definedName name="_2__123Graph_AChart_1" hidden="1">#REF!</definedName>
    <definedName name="_2__123Graph_AChart_18K">#REF!</definedName>
    <definedName name="_2__123Graph_ACHART_3" hidden="1">#REF!</definedName>
    <definedName name="_2__123Graph_ACONTRACT_BY_B_U">#REF!</definedName>
    <definedName name="_2__123Graph_AQRE_S_BY_CO.">#REF!</definedName>
    <definedName name="_2__123Graph_AQRE_S_BY_TYPE" hidden="1">#REF!</definedName>
    <definedName name="_2__123Graph_ASALES_PERIOD" hidden="1">#REF!</definedName>
    <definedName name="_2__123Graph_BCHART_3">#REF!</definedName>
    <definedName name="_2__123Graph_LBL_ACHART_3" hidden="1">#REF!</definedName>
    <definedName name="_2__123Graph_XCHART_3">#REF!</definedName>
    <definedName name="_2__FDSAUDITLINK__" localSheetId="0" hidden="1">{"fdsup://directions/FAT Viewer?action=UPDATE&amp;creator=factset&amp;DYN_ARGS=TRUE&amp;DOC_NAME=FAT:FQL_AUDITING_CLIENT_TEMPLATE.FAT&amp;display_string=Audit&amp;VAR:KEY=EDYTSDUFQV&amp;VAR:QUERY=Q1NGX0RJVl9ZTEQoUVRSX1IsOS8zMC8yMDEwKQ==&amp;WINDOW=FIRST_POPUP&amp;HEIGHT=450&amp;WIDTH=450&amp;STAR","T_MAXIMIZED=FALSE&amp;VAR:CALENDAR=US&amp;VAR:SYMBOL=MO&amp;VAR:INDEX=0"}</definedName>
    <definedName name="_2__FDSAUDITLINK__" hidden="1">{"fdsup://directions/FAT Viewer?action=UPDATE&amp;creator=factset&amp;DYN_ARGS=TRUE&amp;DOC_NAME=FAT:FQL_AUDITING_CLIENT_TEMPLATE.FAT&amp;display_string=Audit&amp;VAR:KEY=EDYTSDUFQV&amp;VAR:QUERY=Q1NGX0RJVl9ZTEQoUVRSX1IsOS8zMC8yMDEwKQ==&amp;WINDOW=FIRST_POPUP&amp;HEIGHT=450&amp;WIDTH=450&amp;STAR","T_MAXIMIZED=FALSE&amp;VAR:CALENDAR=US&amp;VAR:SYMBOL=MO&amp;VAR:INDEX=0"}</definedName>
    <definedName name="_2_0__123Grap" hidden="1">#REF!</definedName>
    <definedName name="_2_0_0BENEFIT">#REF!</definedName>
    <definedName name="_2_0_S">#REF!</definedName>
    <definedName name="_2_0_Table2_">#REF!</definedName>
    <definedName name="_2_0REPLA">#REF!</definedName>
    <definedName name="_2_100000">#NAME?</definedName>
    <definedName name="_2_123Graph_CEX">#REF!</definedName>
    <definedName name="_2_B1">#N/A</definedName>
    <definedName name="_20_??_3">#REF!</definedName>
    <definedName name="_20_??1???_3">#REF!</definedName>
    <definedName name="_20_________NOTE10_12">#REF!</definedName>
    <definedName name="_20__123Graph_ACHART_1">#REF!</definedName>
    <definedName name="_20__123Graph_ATAX_CREDIT">#REF!</definedName>
    <definedName name="_20__123Graph_BCHART_1">#REF!</definedName>
    <definedName name="_20__123Graph_BCHART_111" hidden="1">#REF!</definedName>
    <definedName name="_20__123Graph_BChart_30L">#REF!</definedName>
    <definedName name="_20__123Graph_BSENS_COMPARISON">#REF!</definedName>
    <definedName name="_20__123Graph_BSUPPLIES_BY_B_U">#REF!</definedName>
    <definedName name="_20__123Graph_CQRE_S_BY_CO.">#REF!</definedName>
    <definedName name="_20__123Graph_CSENS_COMPARISON">#REF!</definedName>
    <definedName name="_20__123Graph_CWAGES_BY_B_U" hidden="1">#REF!</definedName>
    <definedName name="_20__123Graph_DCONTRACT_BY_B_U">#REF!</definedName>
    <definedName name="_20__123Graph_DQRE_S_BY_CO.">#REF!</definedName>
    <definedName name="_20__123Graph_DSUPPLIES_BY_B_U">#REF!</definedName>
    <definedName name="_20__FDSAUDITLINK__" localSheetId="0" hidden="1">{"fdsup://directions/FAT Viewer?action=UPDATE&amp;creator=factset&amp;DYN_ARGS=TRUE&amp;DOC_NAME=FAT:FQL_AUDITING_CLIENT_TEMPLATE.FAT&amp;display_string=Audit&amp;VAR:KEY=KXIBOFSDIZ&amp;VAR:QUERY=Q1NGX0RJVl9ZTEQoUVRSX1IsMy8zMS8yMDA2KQ==&amp;WINDOW=FIRST_POPUP&amp;HEIGHT=450&amp;WIDTH=450&amp;STAR","T_MAXIMIZED=FALSE&amp;VAR:CALENDAR=US&amp;VAR:SYMBOL=MO&amp;VAR:INDEX=0"}</definedName>
    <definedName name="_20__FDSAUDITLINK__" hidden="1">{"fdsup://directions/FAT Viewer?action=UPDATE&amp;creator=factset&amp;DYN_ARGS=TRUE&amp;DOC_NAME=FAT:FQL_AUDITING_CLIENT_TEMPLATE.FAT&amp;display_string=Audit&amp;VAR:KEY=KXIBOFSDIZ&amp;VAR:QUERY=Q1NGX0RJVl9ZTEQoUVRSX1IsMy8zMS8yMDA2KQ==&amp;WINDOW=FIRST_POPUP&amp;HEIGHT=450&amp;WIDTH=450&amp;STAR","T_MAXIMIZED=FALSE&amp;VAR:CALENDAR=US&amp;VAR:SYMBOL=MO&amp;VAR:INDEX=0"}</definedName>
    <definedName name="_20_0_Table2_" hidden="1">#REF!</definedName>
    <definedName name="_20_04_2000">#REF!</definedName>
    <definedName name="_20_5__1_CRADDIN_Table">#REF!</definedName>
    <definedName name="_200">#REF!</definedName>
    <definedName name="_200__FDSAUDITLINK__" localSheetId="0" hidden="1">{"fdsup://directions/FAT Viewer?action=UPDATE&amp;creator=factset&amp;DYN_ARGS=TRUE&amp;DOC_NAME=FAT:FQL_AUDITING_CLIENT_TEMPLATE.FAT&amp;display_string=Audit&amp;VAR:KEY=TUZYFCHGFM&amp;VAR:QUERY=RkZfRElWX1lMRChBTk4sNi8wNy8wNyw2LzA3LzA3KQ==&amp;WINDOW=FIRST_POPUP&amp;HEIGHT=450&amp;WIDTH=450&amp;","START_MAXIMIZED=FALSE&amp;VAR:CALENDAR=US&amp;VAR:SYMBOL=RAI&amp;VAR:INDEX=0"}</definedName>
    <definedName name="_200__FDSAUDITLINK__" hidden="1">{"fdsup://directions/FAT Viewer?action=UPDATE&amp;creator=factset&amp;DYN_ARGS=TRUE&amp;DOC_NAME=FAT:FQL_AUDITING_CLIENT_TEMPLATE.FAT&amp;display_string=Audit&amp;VAR:KEY=TUZYFCHGFM&amp;VAR:QUERY=RkZfRElWX1lMRChBTk4sNi8wNy8wNyw2LzA3LzA3KQ==&amp;WINDOW=FIRST_POPUP&amp;HEIGHT=450&amp;WIDTH=450&amp;","START_MAXIMIZED=FALSE&amp;VAR:CALENDAR=US&amp;VAR:SYMBOL=RAI&amp;VAR:INDEX=0"}</definedName>
    <definedName name="_2000__FDSAUDITLINK__" localSheetId="0" hidden="1">{"fdsup://directions/FAT Viewer?action=UPDATE&amp;creator=factset&amp;DYN_ARGS=TRUE&amp;DOC_NAME=FAT:FQL_AUDITING_CLIENT_TEMPLATE.FAT&amp;display_string=Audit&amp;VAR:KEY=CFIPINKFUB&amp;VAR:QUERY=RkZfRElWX1lMRChBTk4sMi8wNS8wMywyLzA1LzAzKQ==&amp;WINDOW=FIRST_POPUP&amp;HEIGHT=450&amp;WIDTH=450&amp;","START_MAXIMIZED=FALSE&amp;VAR:CALENDAR=US&amp;VAR:SYMBOL=KO&amp;VAR:INDEX=0"}</definedName>
    <definedName name="_2000__FDSAUDITLINK__" hidden="1">{"fdsup://directions/FAT Viewer?action=UPDATE&amp;creator=factset&amp;DYN_ARGS=TRUE&amp;DOC_NAME=FAT:FQL_AUDITING_CLIENT_TEMPLATE.FAT&amp;display_string=Audit&amp;VAR:KEY=CFIPINKFUB&amp;VAR:QUERY=RkZfRElWX1lMRChBTk4sMi8wNS8wMywyLzA1LzAzKQ==&amp;WINDOW=FIRST_POPUP&amp;HEIGHT=450&amp;WIDTH=450&amp;","START_MAXIMIZED=FALSE&amp;VAR:CALENDAR=US&amp;VAR:SYMBOL=KO&amp;VAR:INDEX=0"}</definedName>
    <definedName name="_2001__FDSAUDITLINK__" localSheetId="0" hidden="1">{"fdsup://directions/FAT Viewer?action=UPDATE&amp;creator=factset&amp;DYN_ARGS=TRUE&amp;DOC_NAME=FAT:FQL_AUDITING_CLIENT_TEMPLATE.FAT&amp;display_string=Audit&amp;VAR:KEY=CRWBORQRYP&amp;VAR:QUERY=RkZfRElWX1lMRChBTk4sMS8yOS8wMywxLzI5LzAzKQ==&amp;WINDOW=FIRST_POPUP&amp;HEIGHT=450&amp;WIDTH=450&amp;","START_MAXIMIZED=FALSE&amp;VAR:CALENDAR=US&amp;VAR:SYMBOL=KO&amp;VAR:INDEX=0"}</definedName>
    <definedName name="_2001__FDSAUDITLINK__" hidden="1">{"fdsup://directions/FAT Viewer?action=UPDATE&amp;creator=factset&amp;DYN_ARGS=TRUE&amp;DOC_NAME=FAT:FQL_AUDITING_CLIENT_TEMPLATE.FAT&amp;display_string=Audit&amp;VAR:KEY=CRWBORQRYP&amp;VAR:QUERY=RkZfRElWX1lMRChBTk4sMS8yOS8wMywxLzI5LzAzKQ==&amp;WINDOW=FIRST_POPUP&amp;HEIGHT=450&amp;WIDTH=450&amp;","START_MAXIMIZED=FALSE&amp;VAR:CALENDAR=US&amp;VAR:SYMBOL=KO&amp;VAR:INDEX=0"}</definedName>
    <definedName name="_2002__FDSAUDITLINK__" localSheetId="0" hidden="1">{"fdsup://directions/FAT Viewer?action=UPDATE&amp;creator=factset&amp;DYN_ARGS=TRUE&amp;DOC_NAME=FAT:FQL_AUDITING_CLIENT_TEMPLATE.FAT&amp;display_string=Audit&amp;VAR:KEY=GHSDSFMJKX&amp;VAR:QUERY=RkZfRElWX1lMRChBTk4sMS8yMi8wMywxLzIyLzAzKQ==&amp;WINDOW=FIRST_POPUP&amp;HEIGHT=450&amp;WIDTH=450&amp;","START_MAXIMIZED=FALSE&amp;VAR:CALENDAR=US&amp;VAR:SYMBOL=KO&amp;VAR:INDEX=0"}</definedName>
    <definedName name="_2002__FDSAUDITLINK__" hidden="1">{"fdsup://directions/FAT Viewer?action=UPDATE&amp;creator=factset&amp;DYN_ARGS=TRUE&amp;DOC_NAME=FAT:FQL_AUDITING_CLIENT_TEMPLATE.FAT&amp;display_string=Audit&amp;VAR:KEY=GHSDSFMJKX&amp;VAR:QUERY=RkZfRElWX1lMRChBTk4sMS8yMi8wMywxLzIyLzAzKQ==&amp;WINDOW=FIRST_POPUP&amp;HEIGHT=450&amp;WIDTH=450&amp;","START_MAXIMIZED=FALSE&amp;VAR:CALENDAR=US&amp;VAR:SYMBOL=KO&amp;VAR:INDEX=0"}</definedName>
    <definedName name="_2003__FDSAUDITLINK__" localSheetId="0" hidden="1">{"fdsup://directions/FAT Viewer?action=UPDATE&amp;creator=factset&amp;DYN_ARGS=TRUE&amp;DOC_NAME=FAT:FQL_AUDITING_CLIENT_TEMPLATE.FAT&amp;display_string=Audit&amp;VAR:KEY=MTQPGVAFUB&amp;VAR:QUERY=RkZfRElWX1lMRChBTk4sMS8xNS8wMywxLzE1LzAzKQ==&amp;WINDOW=FIRST_POPUP&amp;HEIGHT=450&amp;WIDTH=450&amp;","START_MAXIMIZED=FALSE&amp;VAR:CALENDAR=US&amp;VAR:SYMBOL=KO&amp;VAR:INDEX=0"}</definedName>
    <definedName name="_2003__FDSAUDITLINK__" hidden="1">{"fdsup://directions/FAT Viewer?action=UPDATE&amp;creator=factset&amp;DYN_ARGS=TRUE&amp;DOC_NAME=FAT:FQL_AUDITING_CLIENT_TEMPLATE.FAT&amp;display_string=Audit&amp;VAR:KEY=MTQPGVAFUB&amp;VAR:QUERY=RkZfRElWX1lMRChBTk4sMS8xNS8wMywxLzE1LzAzKQ==&amp;WINDOW=FIRST_POPUP&amp;HEIGHT=450&amp;WIDTH=450&amp;","START_MAXIMIZED=FALSE&amp;VAR:CALENDAR=US&amp;VAR:SYMBOL=KO&amp;VAR:INDEX=0"}</definedName>
    <definedName name="_2004__FDSAUDITLINK__" localSheetId="0" hidden="1">{"fdsup://directions/FAT Viewer?action=UPDATE&amp;creator=factset&amp;DYN_ARGS=TRUE&amp;DOC_NAME=FAT:FQL_AUDITING_CLIENT_TEMPLATE.FAT&amp;display_string=Audit&amp;VAR:KEY=OPQHUBYXKD&amp;VAR:QUERY=RkZfRElWX1lMRChBTk4sMS8wOC8wMywxLzA4LzAzKQ==&amp;WINDOW=FIRST_POPUP&amp;HEIGHT=450&amp;WIDTH=450&amp;","START_MAXIMIZED=FALSE&amp;VAR:CALENDAR=US&amp;VAR:SYMBOL=KO&amp;VAR:INDEX=0"}</definedName>
    <definedName name="_2004__FDSAUDITLINK__" hidden="1">{"fdsup://directions/FAT Viewer?action=UPDATE&amp;creator=factset&amp;DYN_ARGS=TRUE&amp;DOC_NAME=FAT:FQL_AUDITING_CLIENT_TEMPLATE.FAT&amp;display_string=Audit&amp;VAR:KEY=OPQHUBYXKD&amp;VAR:QUERY=RkZfRElWX1lMRChBTk4sMS8wOC8wMywxLzA4LzAzKQ==&amp;WINDOW=FIRST_POPUP&amp;HEIGHT=450&amp;WIDTH=450&amp;","START_MAXIMIZED=FALSE&amp;VAR:CALENDAR=US&amp;VAR:SYMBOL=KO&amp;VAR:INDEX=0"}</definedName>
    <definedName name="_2005">#REF!</definedName>
    <definedName name="_2005__FDSAUDITLINK__" localSheetId="0" hidden="1">{"fdsup://directions/FAT Viewer?action=UPDATE&amp;creator=factset&amp;DYN_ARGS=TRUE&amp;DOC_NAME=FAT:FQL_AUDITING_CLIENT_TEMPLATE.FAT&amp;display_string=Audit&amp;VAR:KEY=YJALSRKJSN&amp;VAR:QUERY=RkZfRElWX1lMRChBTk4sMTIvMzEvMDIsMTIvMzEvMDIp&amp;WINDOW=FIRST_POPUP&amp;HEIGHT=450&amp;WIDTH=450&amp;","START_MAXIMIZED=FALSE&amp;VAR:CALENDAR=US&amp;VAR:SYMBOL=KO&amp;VAR:INDEX=0"}</definedName>
    <definedName name="_2005__FDSAUDITLINK__" hidden="1">{"fdsup://directions/FAT Viewer?action=UPDATE&amp;creator=factset&amp;DYN_ARGS=TRUE&amp;DOC_NAME=FAT:FQL_AUDITING_CLIENT_TEMPLATE.FAT&amp;display_string=Audit&amp;VAR:KEY=YJALSRKJSN&amp;VAR:QUERY=RkZfRElWX1lMRChBTk4sMTIvMzEvMDIsMTIvMzEvMDIp&amp;WINDOW=FIRST_POPUP&amp;HEIGHT=450&amp;WIDTH=450&amp;","START_MAXIMIZED=FALSE&amp;VAR:CALENDAR=US&amp;VAR:SYMBOL=KO&amp;VAR:INDEX=0"}</definedName>
    <definedName name="_2006__FDSAUDITLINK__" localSheetId="0" hidden="1">{"fdsup://directions/FAT Viewer?action=UPDATE&amp;creator=factset&amp;DYN_ARGS=TRUE&amp;DOC_NAME=FAT:FQL_AUDITING_CLIENT_TEMPLATE.FAT&amp;display_string=Audit&amp;VAR:KEY=STETKZKVAL&amp;VAR:QUERY=RkZfRElWX1lMRChBTk4sMTIvMjQvMDIsMTIvMjQvMDIp&amp;WINDOW=FIRST_POPUP&amp;HEIGHT=450&amp;WIDTH=450&amp;","START_MAXIMIZED=FALSE&amp;VAR:CALENDAR=US&amp;VAR:SYMBOL=KO&amp;VAR:INDEX=0"}</definedName>
    <definedName name="_2006__FDSAUDITLINK__" hidden="1">{"fdsup://directions/FAT Viewer?action=UPDATE&amp;creator=factset&amp;DYN_ARGS=TRUE&amp;DOC_NAME=FAT:FQL_AUDITING_CLIENT_TEMPLATE.FAT&amp;display_string=Audit&amp;VAR:KEY=STETKZKVAL&amp;VAR:QUERY=RkZfRElWX1lMRChBTk4sMTIvMjQvMDIsMTIvMjQvMDIp&amp;WINDOW=FIRST_POPUP&amp;HEIGHT=450&amp;WIDTH=450&amp;","START_MAXIMIZED=FALSE&amp;VAR:CALENDAR=US&amp;VAR:SYMBOL=KO&amp;VAR:INDEX=0"}</definedName>
    <definedName name="_2007__FDSAUDITLINK__" localSheetId="0" hidden="1">{"fdsup://directions/FAT Viewer?action=UPDATE&amp;creator=factset&amp;DYN_ARGS=TRUE&amp;DOC_NAME=FAT:FQL_AUDITING_CLIENT_TEMPLATE.FAT&amp;display_string=Audit&amp;VAR:KEY=CZGXERMHKT&amp;VAR:QUERY=RkZfRElWX1lMRChBTk4sMTIvMTgvMDIsMTIvMTgvMDIp&amp;WINDOW=FIRST_POPUP&amp;HEIGHT=450&amp;WIDTH=450&amp;","START_MAXIMIZED=FALSE&amp;VAR:CALENDAR=US&amp;VAR:SYMBOL=KO&amp;VAR:INDEX=0"}</definedName>
    <definedName name="_2007__FDSAUDITLINK__" hidden="1">{"fdsup://directions/FAT Viewer?action=UPDATE&amp;creator=factset&amp;DYN_ARGS=TRUE&amp;DOC_NAME=FAT:FQL_AUDITING_CLIENT_TEMPLATE.FAT&amp;display_string=Audit&amp;VAR:KEY=CZGXERMHKT&amp;VAR:QUERY=RkZfRElWX1lMRChBTk4sMTIvMTgvMDIsMTIvMTgvMDIp&amp;WINDOW=FIRST_POPUP&amp;HEIGHT=450&amp;WIDTH=450&amp;","START_MAXIMIZED=FALSE&amp;VAR:CALENDAR=US&amp;VAR:SYMBOL=KO&amp;VAR:INDEX=0"}</definedName>
    <definedName name="_2008__FDSAUDITLINK__" localSheetId="0" hidden="1">{"fdsup://directions/FAT Viewer?action=UPDATE&amp;creator=factset&amp;DYN_ARGS=TRUE&amp;DOC_NAME=FAT:FQL_AUDITING_CLIENT_TEMPLATE.FAT&amp;display_string=Audit&amp;VAR:KEY=WVSJAHWZWP&amp;VAR:QUERY=RkZfRElWX1lMRChBTk4sMTIvMTEvMDIsMTIvMTEvMDIp&amp;WINDOW=FIRST_POPUP&amp;HEIGHT=450&amp;WIDTH=450&amp;","START_MAXIMIZED=FALSE&amp;VAR:CALENDAR=US&amp;VAR:SYMBOL=KO&amp;VAR:INDEX=0"}</definedName>
    <definedName name="_2008__FDSAUDITLINK__" hidden="1">{"fdsup://directions/FAT Viewer?action=UPDATE&amp;creator=factset&amp;DYN_ARGS=TRUE&amp;DOC_NAME=FAT:FQL_AUDITING_CLIENT_TEMPLATE.FAT&amp;display_string=Audit&amp;VAR:KEY=WVSJAHWZWP&amp;VAR:QUERY=RkZfRElWX1lMRChBTk4sMTIvMTEvMDIsMTIvMTEvMDIp&amp;WINDOW=FIRST_POPUP&amp;HEIGHT=450&amp;WIDTH=450&amp;","START_MAXIMIZED=FALSE&amp;VAR:CALENDAR=US&amp;VAR:SYMBOL=KO&amp;VAR:INDEX=0"}</definedName>
    <definedName name="_2009">#REF!</definedName>
    <definedName name="_2009__FDSAUDITLINK__" localSheetId="0" hidden="1">{"fdsup://directions/FAT Viewer?action=UPDATE&amp;creator=factset&amp;DYN_ARGS=TRUE&amp;DOC_NAME=FAT:FQL_AUDITING_CLIENT_TEMPLATE.FAT&amp;display_string=Audit&amp;VAR:KEY=KPYFIRKVGL&amp;VAR:QUERY=RkZfRElWX1lMRChBTk4sMTIvMDQvMDIsMTIvMDQvMDIp&amp;WINDOW=FIRST_POPUP&amp;HEIGHT=450&amp;WIDTH=450&amp;","START_MAXIMIZED=FALSE&amp;VAR:CALENDAR=US&amp;VAR:SYMBOL=KO&amp;VAR:INDEX=0"}</definedName>
    <definedName name="_2009__FDSAUDITLINK__" hidden="1">{"fdsup://directions/FAT Viewer?action=UPDATE&amp;creator=factset&amp;DYN_ARGS=TRUE&amp;DOC_NAME=FAT:FQL_AUDITING_CLIENT_TEMPLATE.FAT&amp;display_string=Audit&amp;VAR:KEY=KPYFIRKVGL&amp;VAR:QUERY=RkZfRElWX1lMRChBTk4sMTIvMDQvMDIsMTIvMDQvMDIp&amp;WINDOW=FIRST_POPUP&amp;HEIGHT=450&amp;WIDTH=450&amp;","START_MAXIMIZED=FALSE&amp;VAR:CALENDAR=US&amp;VAR:SYMBOL=KO&amp;VAR:INDEX=0"}</definedName>
    <definedName name="_201">#REF!</definedName>
    <definedName name="_201__FDSAUDITLINK__" localSheetId="0" hidden="1">{"fdsup://directions/FAT Viewer?action=UPDATE&amp;creator=factset&amp;DYN_ARGS=TRUE&amp;DOC_NAME=FAT:FQL_AUDITING_CLIENT_TEMPLATE.FAT&amp;display_string=Audit&amp;VAR:KEY=RWHSZMZCFA&amp;VAR:QUERY=RkZfRElWX1lMRChBTk4sNS8zMS8wNyw1LzMxLzA3KQ==&amp;WINDOW=FIRST_POPUP&amp;HEIGHT=450&amp;WIDTH=450&amp;","START_MAXIMIZED=FALSE&amp;VAR:CALENDAR=US&amp;VAR:SYMBOL=RAI&amp;VAR:INDEX=0"}</definedName>
    <definedName name="_201__FDSAUDITLINK__" hidden="1">{"fdsup://directions/FAT Viewer?action=UPDATE&amp;creator=factset&amp;DYN_ARGS=TRUE&amp;DOC_NAME=FAT:FQL_AUDITING_CLIENT_TEMPLATE.FAT&amp;display_string=Audit&amp;VAR:KEY=RWHSZMZCFA&amp;VAR:QUERY=RkZfRElWX1lMRChBTk4sNS8zMS8wNyw1LzMxLzA3KQ==&amp;WINDOW=FIRST_POPUP&amp;HEIGHT=450&amp;WIDTH=450&amp;","START_MAXIMIZED=FALSE&amp;VAR:CALENDAR=US&amp;VAR:SYMBOL=RAI&amp;VAR:INDEX=0"}</definedName>
    <definedName name="_2010">#REF!</definedName>
    <definedName name="_2010__FDSAUDITLINK__" localSheetId="0" hidden="1">{"fdsup://directions/FAT Viewer?action=UPDATE&amp;creator=factset&amp;DYN_ARGS=TRUE&amp;DOC_NAME=FAT:FQL_AUDITING_CLIENT_TEMPLATE.FAT&amp;display_string=Audit&amp;VAR:KEY=GZIFMJUTWV&amp;VAR:QUERY=RkZfRElWX1lMRChBTk4sMTEvMjcvMDIsMTEvMjcvMDIp&amp;WINDOW=FIRST_POPUP&amp;HEIGHT=450&amp;WIDTH=450&amp;","START_MAXIMIZED=FALSE&amp;VAR:CALENDAR=US&amp;VAR:SYMBOL=KO&amp;VAR:INDEX=0"}</definedName>
    <definedName name="_2010__FDSAUDITLINK__" hidden="1">{"fdsup://directions/FAT Viewer?action=UPDATE&amp;creator=factset&amp;DYN_ARGS=TRUE&amp;DOC_NAME=FAT:FQL_AUDITING_CLIENT_TEMPLATE.FAT&amp;display_string=Audit&amp;VAR:KEY=GZIFMJUTWV&amp;VAR:QUERY=RkZfRElWX1lMRChBTk4sMTEvMjcvMDIsMTEvMjcvMDIp&amp;WINDOW=FIRST_POPUP&amp;HEIGHT=450&amp;WIDTH=450&amp;","START_MAXIMIZED=FALSE&amp;VAR:CALENDAR=US&amp;VAR:SYMBOL=KO&amp;VAR:INDEX=0"}</definedName>
    <definedName name="_2011__FDSAUDITLINK__" localSheetId="0" hidden="1">{"fdsup://directions/FAT Viewer?action=UPDATE&amp;creator=factset&amp;DYN_ARGS=TRUE&amp;DOC_NAME=FAT:FQL_AUDITING_CLIENT_TEMPLATE.FAT&amp;display_string=Audit&amp;VAR:KEY=YXELOBKNQF&amp;VAR:QUERY=RkZfRElWX1lMRChBTk4sMTEvMjAvMDIsMTEvMjAvMDIp&amp;WINDOW=FIRST_POPUP&amp;HEIGHT=450&amp;WIDTH=450&amp;","START_MAXIMIZED=FALSE&amp;VAR:CALENDAR=US&amp;VAR:SYMBOL=KO&amp;VAR:INDEX=0"}</definedName>
    <definedName name="_2011__FDSAUDITLINK__" hidden="1">{"fdsup://directions/FAT Viewer?action=UPDATE&amp;creator=factset&amp;DYN_ARGS=TRUE&amp;DOC_NAME=FAT:FQL_AUDITING_CLIENT_TEMPLATE.FAT&amp;display_string=Audit&amp;VAR:KEY=YXELOBKNQF&amp;VAR:QUERY=RkZfRElWX1lMRChBTk4sMTEvMjAvMDIsMTEvMjAvMDIp&amp;WINDOW=FIRST_POPUP&amp;HEIGHT=450&amp;WIDTH=450&amp;","START_MAXIMIZED=FALSE&amp;VAR:CALENDAR=US&amp;VAR:SYMBOL=KO&amp;VAR:INDEX=0"}</definedName>
    <definedName name="_2012">#REF!</definedName>
    <definedName name="_2012__FDSAUDITLINK__" localSheetId="0" hidden="1">{"fdsup://directions/FAT Viewer?action=UPDATE&amp;creator=factset&amp;DYN_ARGS=TRUE&amp;DOC_NAME=FAT:FQL_AUDITING_CLIENT_TEMPLATE.FAT&amp;display_string=Audit&amp;VAR:KEY=ODQBULOTWD&amp;VAR:QUERY=RkZfRElWX1lMRChBTk4sMTEvMTMvMDIsMTEvMTMvMDIp&amp;WINDOW=FIRST_POPUP&amp;HEIGHT=450&amp;WIDTH=450&amp;","START_MAXIMIZED=FALSE&amp;VAR:CALENDAR=US&amp;VAR:SYMBOL=KO&amp;VAR:INDEX=0"}</definedName>
    <definedName name="_2012__FDSAUDITLINK__" hidden="1">{"fdsup://directions/FAT Viewer?action=UPDATE&amp;creator=factset&amp;DYN_ARGS=TRUE&amp;DOC_NAME=FAT:FQL_AUDITING_CLIENT_TEMPLATE.FAT&amp;display_string=Audit&amp;VAR:KEY=ODQBULOTWD&amp;VAR:QUERY=RkZfRElWX1lMRChBTk4sMTEvMTMvMDIsMTEvMTMvMDIp&amp;WINDOW=FIRST_POPUP&amp;HEIGHT=450&amp;WIDTH=450&amp;","START_MAXIMIZED=FALSE&amp;VAR:CALENDAR=US&amp;VAR:SYMBOL=KO&amp;VAR:INDEX=0"}</definedName>
    <definedName name="_2013__FDSAUDITLINK__" localSheetId="0" hidden="1">{"fdsup://directions/FAT Viewer?action=UPDATE&amp;creator=factset&amp;DYN_ARGS=TRUE&amp;DOC_NAME=FAT:FQL_AUDITING_CLIENT_TEMPLATE.FAT&amp;display_string=Audit&amp;VAR:KEY=CZOJEZGDWN&amp;VAR:QUERY=RkZfRElWX1lMRChBTk4sMTEvMDYvMDIsMTEvMDYvMDIp&amp;WINDOW=FIRST_POPUP&amp;HEIGHT=450&amp;WIDTH=450&amp;","START_MAXIMIZED=FALSE&amp;VAR:CALENDAR=US&amp;VAR:SYMBOL=KO&amp;VAR:INDEX=0"}</definedName>
    <definedName name="_2013__FDSAUDITLINK__" hidden="1">{"fdsup://directions/FAT Viewer?action=UPDATE&amp;creator=factset&amp;DYN_ARGS=TRUE&amp;DOC_NAME=FAT:FQL_AUDITING_CLIENT_TEMPLATE.FAT&amp;display_string=Audit&amp;VAR:KEY=CZOJEZGDWN&amp;VAR:QUERY=RkZfRElWX1lMRChBTk4sMTEvMDYvMDIsMTEvMDYvMDIp&amp;WINDOW=FIRST_POPUP&amp;HEIGHT=450&amp;WIDTH=450&amp;","START_MAXIMIZED=FALSE&amp;VAR:CALENDAR=US&amp;VAR:SYMBOL=KO&amp;VAR:INDEX=0"}</definedName>
    <definedName name="_2014">#REF!</definedName>
    <definedName name="_2014__FDSAUDITLINK__" localSheetId="0" hidden="1">{"fdsup://directions/FAT Viewer?action=UPDATE&amp;creator=factset&amp;DYN_ARGS=TRUE&amp;DOC_NAME=FAT:FQL_AUDITING_CLIENT_TEMPLATE.FAT&amp;display_string=Audit&amp;VAR:KEY=EBQBKFSFQX&amp;VAR:QUERY=RkZfRElWX1lMRChBTk4sMTAvMzAvMDIsMTAvMzAvMDIp&amp;WINDOW=FIRST_POPUP&amp;HEIGHT=450&amp;WIDTH=450&amp;","START_MAXIMIZED=FALSE&amp;VAR:CALENDAR=US&amp;VAR:SYMBOL=KO&amp;VAR:INDEX=0"}</definedName>
    <definedName name="_2014__FDSAUDITLINK__" hidden="1">{"fdsup://directions/FAT Viewer?action=UPDATE&amp;creator=factset&amp;DYN_ARGS=TRUE&amp;DOC_NAME=FAT:FQL_AUDITING_CLIENT_TEMPLATE.FAT&amp;display_string=Audit&amp;VAR:KEY=EBQBKFSFQX&amp;VAR:QUERY=RkZfRElWX1lMRChBTk4sMTAvMzAvMDIsMTAvMzAvMDIp&amp;WINDOW=FIRST_POPUP&amp;HEIGHT=450&amp;WIDTH=450&amp;","START_MAXIMIZED=FALSE&amp;VAR:CALENDAR=US&amp;VAR:SYMBOL=KO&amp;VAR:INDEX=0"}</definedName>
    <definedName name="_2015__FDSAUDITLINK__" localSheetId="0" hidden="1">{"fdsup://directions/FAT Viewer?action=UPDATE&amp;creator=factset&amp;DYN_ARGS=TRUE&amp;DOC_NAME=FAT:FQL_AUDITING_CLIENT_TEMPLATE.FAT&amp;display_string=Audit&amp;VAR:KEY=QJSDQBEBQX&amp;VAR:QUERY=RkZfRElWX1lMRChBTk4sMTAvMjMvMDIsMTAvMjMvMDIp&amp;WINDOW=FIRST_POPUP&amp;HEIGHT=450&amp;WIDTH=450&amp;","START_MAXIMIZED=FALSE&amp;VAR:CALENDAR=US&amp;VAR:SYMBOL=KO&amp;VAR:INDEX=0"}</definedName>
    <definedName name="_2015__FDSAUDITLINK__" hidden="1">{"fdsup://directions/FAT Viewer?action=UPDATE&amp;creator=factset&amp;DYN_ARGS=TRUE&amp;DOC_NAME=FAT:FQL_AUDITING_CLIENT_TEMPLATE.FAT&amp;display_string=Audit&amp;VAR:KEY=QJSDQBEBQX&amp;VAR:QUERY=RkZfRElWX1lMRChBTk4sMTAvMjMvMDIsMTAvMjMvMDIp&amp;WINDOW=FIRST_POPUP&amp;HEIGHT=450&amp;WIDTH=450&amp;","START_MAXIMIZED=FALSE&amp;VAR:CALENDAR=US&amp;VAR:SYMBOL=KO&amp;VAR:INDEX=0"}</definedName>
    <definedName name="_2016__FDSAUDITLINK__" localSheetId="0" hidden="1">{"fdsup://directions/FAT Viewer?action=UPDATE&amp;creator=factset&amp;DYN_ARGS=TRUE&amp;DOC_NAME=FAT:FQL_AUDITING_CLIENT_TEMPLATE.FAT&amp;display_string=Audit&amp;VAR:KEY=SPKHAFYXAJ&amp;VAR:QUERY=RkZfRElWX1lMRChBTk4sMTAvMTYvMDIsMTAvMTYvMDIp&amp;WINDOW=FIRST_POPUP&amp;HEIGHT=450&amp;WIDTH=450&amp;","START_MAXIMIZED=FALSE&amp;VAR:CALENDAR=US&amp;VAR:SYMBOL=KO&amp;VAR:INDEX=0"}</definedName>
    <definedName name="_2016__FDSAUDITLINK__" hidden="1">{"fdsup://directions/FAT Viewer?action=UPDATE&amp;creator=factset&amp;DYN_ARGS=TRUE&amp;DOC_NAME=FAT:FQL_AUDITING_CLIENT_TEMPLATE.FAT&amp;display_string=Audit&amp;VAR:KEY=SPKHAFYXAJ&amp;VAR:QUERY=RkZfRElWX1lMRChBTk4sMTAvMTYvMDIsMTAvMTYvMDIp&amp;WINDOW=FIRST_POPUP&amp;HEIGHT=450&amp;WIDTH=450&amp;","START_MAXIMIZED=FALSE&amp;VAR:CALENDAR=US&amp;VAR:SYMBOL=KO&amp;VAR:INDEX=0"}</definedName>
    <definedName name="_2017__FDSAUDITLINK__" localSheetId="0" hidden="1">{"fdsup://directions/FAT Viewer?action=UPDATE&amp;creator=factset&amp;DYN_ARGS=TRUE&amp;DOC_NAME=FAT:FQL_AUDITING_CLIENT_TEMPLATE.FAT&amp;display_string=Audit&amp;VAR:KEY=ATKHITERQB&amp;VAR:QUERY=RkZfRElWX1lMRChBTk4sMTAvMDkvMDIsMTAvMDkvMDIp&amp;WINDOW=FIRST_POPUP&amp;HEIGHT=450&amp;WIDTH=450&amp;","START_MAXIMIZED=FALSE&amp;VAR:CALENDAR=US&amp;VAR:SYMBOL=KO&amp;VAR:INDEX=0"}</definedName>
    <definedName name="_2017__FDSAUDITLINK__" hidden="1">{"fdsup://directions/FAT Viewer?action=UPDATE&amp;creator=factset&amp;DYN_ARGS=TRUE&amp;DOC_NAME=FAT:FQL_AUDITING_CLIENT_TEMPLATE.FAT&amp;display_string=Audit&amp;VAR:KEY=ATKHITERQB&amp;VAR:QUERY=RkZfRElWX1lMRChBTk4sMTAvMDkvMDIsMTAvMDkvMDIp&amp;WINDOW=FIRST_POPUP&amp;HEIGHT=450&amp;WIDTH=450&amp;","START_MAXIMIZED=FALSE&amp;VAR:CALENDAR=US&amp;VAR:SYMBOL=KO&amp;VAR:INDEX=0"}</definedName>
    <definedName name="_2018__FDSAUDITLINK__" localSheetId="0" hidden="1">{"fdsup://directions/FAT Viewer?action=UPDATE&amp;creator=factset&amp;DYN_ARGS=TRUE&amp;DOC_NAME=FAT:FQL_AUDITING_CLIENT_TEMPLATE.FAT&amp;display_string=Audit&amp;VAR:KEY=EHWBSXAHEL&amp;VAR:QUERY=RkZfRElWX1lMRChBTk4sMTAvMDIvMDIsMTAvMDIvMDIp&amp;WINDOW=FIRST_POPUP&amp;HEIGHT=450&amp;WIDTH=450&amp;","START_MAXIMIZED=FALSE&amp;VAR:CALENDAR=US&amp;VAR:SYMBOL=KO&amp;VAR:INDEX=0"}</definedName>
    <definedName name="_2018__FDSAUDITLINK__" hidden="1">{"fdsup://directions/FAT Viewer?action=UPDATE&amp;creator=factset&amp;DYN_ARGS=TRUE&amp;DOC_NAME=FAT:FQL_AUDITING_CLIENT_TEMPLATE.FAT&amp;display_string=Audit&amp;VAR:KEY=EHWBSXAHEL&amp;VAR:QUERY=RkZfRElWX1lMRChBTk4sMTAvMDIvMDIsMTAvMDIvMDIp&amp;WINDOW=FIRST_POPUP&amp;HEIGHT=450&amp;WIDTH=450&amp;","START_MAXIMIZED=FALSE&amp;VAR:CALENDAR=US&amp;VAR:SYMBOL=KO&amp;VAR:INDEX=0"}</definedName>
    <definedName name="_2019">#REF!</definedName>
    <definedName name="_2019__FDSAUDITLINK__" localSheetId="0" hidden="1">{"fdsup://directions/FAT Viewer?action=UPDATE&amp;creator=factset&amp;DYN_ARGS=TRUE&amp;DOC_NAME=FAT:FQL_AUDITING_CLIENT_TEMPLATE.FAT&amp;display_string=Audit&amp;VAR:KEY=CHQPMZANOJ&amp;VAR:QUERY=RkZfRElWX1lMRChBTk4sOS8yNS8wMiw5LzI1LzAyKQ==&amp;WINDOW=FIRST_POPUP&amp;HEIGHT=450&amp;WIDTH=450&amp;","START_MAXIMIZED=FALSE&amp;VAR:CALENDAR=US&amp;VAR:SYMBOL=KO&amp;VAR:INDEX=0"}</definedName>
    <definedName name="_2019__FDSAUDITLINK__" hidden="1">{"fdsup://directions/FAT Viewer?action=UPDATE&amp;creator=factset&amp;DYN_ARGS=TRUE&amp;DOC_NAME=FAT:FQL_AUDITING_CLIENT_TEMPLATE.FAT&amp;display_string=Audit&amp;VAR:KEY=CHQPMZANOJ&amp;VAR:QUERY=RkZfRElWX1lMRChBTk4sOS8yNS8wMiw5LzI1LzAyKQ==&amp;WINDOW=FIRST_POPUP&amp;HEIGHT=450&amp;WIDTH=450&amp;","START_MAXIMIZED=FALSE&amp;VAR:CALENDAR=US&amp;VAR:SYMBOL=KO&amp;VAR:INDEX=0"}</definedName>
    <definedName name="_202">#REF!</definedName>
    <definedName name="_202__FDSAUDITLINK__" localSheetId="0" hidden="1">{"fdsup://directions/FAT Viewer?action=UPDATE&amp;creator=factset&amp;DYN_ARGS=TRUE&amp;DOC_NAME=FAT:FQL_AUDITING_CLIENT_TEMPLATE.FAT&amp;display_string=Audit&amp;VAR:KEY=JQNQBQXKHI&amp;VAR:QUERY=RkZfRElWX1lMRChBTk4sNS8yNC8wNyw1LzI0LzA3KQ==&amp;WINDOW=FIRST_POPUP&amp;HEIGHT=450&amp;WIDTH=450&amp;","START_MAXIMIZED=FALSE&amp;VAR:CALENDAR=US&amp;VAR:SYMBOL=RAI&amp;VAR:INDEX=0"}</definedName>
    <definedName name="_202__FDSAUDITLINK__" hidden="1">{"fdsup://directions/FAT Viewer?action=UPDATE&amp;creator=factset&amp;DYN_ARGS=TRUE&amp;DOC_NAME=FAT:FQL_AUDITING_CLIENT_TEMPLATE.FAT&amp;display_string=Audit&amp;VAR:KEY=JQNQBQXKHI&amp;VAR:QUERY=RkZfRElWX1lMRChBTk4sNS8yNC8wNyw1LzI0LzA3KQ==&amp;WINDOW=FIRST_POPUP&amp;HEIGHT=450&amp;WIDTH=450&amp;","START_MAXIMIZED=FALSE&amp;VAR:CALENDAR=US&amp;VAR:SYMBOL=RAI&amp;VAR:INDEX=0"}</definedName>
    <definedName name="_2020__FDSAUDITLINK__" localSheetId="0" hidden="1">{"fdsup://directions/FAT Viewer?action=UPDATE&amp;creator=factset&amp;DYN_ARGS=TRUE&amp;DOC_NAME=FAT:FQL_AUDITING_CLIENT_TEMPLATE.FAT&amp;display_string=Audit&amp;VAR:KEY=KDAHIHINWV&amp;VAR:QUERY=RkZfRElWX1lMRChBTk4sOS8xOC8wMiw5LzE4LzAyKQ==&amp;WINDOW=FIRST_POPUP&amp;HEIGHT=450&amp;WIDTH=450&amp;","START_MAXIMIZED=FALSE&amp;VAR:CALENDAR=US&amp;VAR:SYMBOL=KO&amp;VAR:INDEX=0"}</definedName>
    <definedName name="_2020__FDSAUDITLINK__" hidden="1">{"fdsup://directions/FAT Viewer?action=UPDATE&amp;creator=factset&amp;DYN_ARGS=TRUE&amp;DOC_NAME=FAT:FQL_AUDITING_CLIENT_TEMPLATE.FAT&amp;display_string=Audit&amp;VAR:KEY=KDAHIHINWV&amp;VAR:QUERY=RkZfRElWX1lMRChBTk4sOS8xOC8wMiw5LzE4LzAyKQ==&amp;WINDOW=FIRST_POPUP&amp;HEIGHT=450&amp;WIDTH=450&amp;","START_MAXIMIZED=FALSE&amp;VAR:CALENDAR=US&amp;VAR:SYMBOL=KO&amp;VAR:INDEX=0"}</definedName>
    <definedName name="_2021__FDSAUDITLINK__" localSheetId="0" hidden="1">{"fdsup://directions/FAT Viewer?action=UPDATE&amp;creator=factset&amp;DYN_ARGS=TRUE&amp;DOC_NAME=FAT:FQL_AUDITING_CLIENT_TEMPLATE.FAT&amp;display_string=Audit&amp;VAR:KEY=ITGXUTAPUZ&amp;VAR:QUERY=RkZfRElWX1lMRChBTk4sOS8xMS8wMiw5LzExLzAyKQ==&amp;WINDOW=FIRST_POPUP&amp;HEIGHT=450&amp;WIDTH=450&amp;","START_MAXIMIZED=FALSE&amp;VAR:CALENDAR=US&amp;VAR:SYMBOL=KO&amp;VAR:INDEX=0"}</definedName>
    <definedName name="_2021__FDSAUDITLINK__" hidden="1">{"fdsup://directions/FAT Viewer?action=UPDATE&amp;creator=factset&amp;DYN_ARGS=TRUE&amp;DOC_NAME=FAT:FQL_AUDITING_CLIENT_TEMPLATE.FAT&amp;display_string=Audit&amp;VAR:KEY=ITGXUTAPUZ&amp;VAR:QUERY=RkZfRElWX1lMRChBTk4sOS8xMS8wMiw5LzExLzAyKQ==&amp;WINDOW=FIRST_POPUP&amp;HEIGHT=450&amp;WIDTH=450&amp;","START_MAXIMIZED=FALSE&amp;VAR:CALENDAR=US&amp;VAR:SYMBOL=KO&amp;VAR:INDEX=0"}</definedName>
    <definedName name="_2022__FDSAUDITLINK__" localSheetId="0" hidden="1">{"fdsup://directions/FAT Viewer?action=UPDATE&amp;creator=factset&amp;DYN_ARGS=TRUE&amp;DOC_NAME=FAT:FQL_AUDITING_CLIENT_TEMPLATE.FAT&amp;display_string=Audit&amp;VAR:KEY=OVCVQFQFKH&amp;VAR:QUERY=RkZfRElWX1lMRChBTk4sOS8wNC8wMiw5LzA0LzAyKQ==&amp;WINDOW=FIRST_POPUP&amp;HEIGHT=450&amp;WIDTH=450&amp;","START_MAXIMIZED=FALSE&amp;VAR:CALENDAR=US&amp;VAR:SYMBOL=KO&amp;VAR:INDEX=0"}</definedName>
    <definedName name="_2022__FDSAUDITLINK__" hidden="1">{"fdsup://directions/FAT Viewer?action=UPDATE&amp;creator=factset&amp;DYN_ARGS=TRUE&amp;DOC_NAME=FAT:FQL_AUDITING_CLIENT_TEMPLATE.FAT&amp;display_string=Audit&amp;VAR:KEY=OVCVQFQFKH&amp;VAR:QUERY=RkZfRElWX1lMRChBTk4sOS8wNC8wMiw5LzA0LzAyKQ==&amp;WINDOW=FIRST_POPUP&amp;HEIGHT=450&amp;WIDTH=450&amp;","START_MAXIMIZED=FALSE&amp;VAR:CALENDAR=US&amp;VAR:SYMBOL=KO&amp;VAR:INDEX=0"}</definedName>
    <definedName name="_2023__FDSAUDITLINK__" localSheetId="0" hidden="1">{"fdsup://directions/FAT Viewer?action=UPDATE&amp;creator=factset&amp;DYN_ARGS=TRUE&amp;DOC_NAME=FAT:FQL_AUDITING_CLIENT_TEMPLATE.FAT&amp;display_string=Audit&amp;VAR:KEY=WXSFEFINWV&amp;VAR:QUERY=RkZfRElWX1lMRChBTk4sOC8yOC8wMiw4LzI4LzAyKQ==&amp;WINDOW=FIRST_POPUP&amp;HEIGHT=450&amp;WIDTH=450&amp;","START_MAXIMIZED=FALSE&amp;VAR:CALENDAR=US&amp;VAR:SYMBOL=KO&amp;VAR:INDEX=0"}</definedName>
    <definedName name="_2023__FDSAUDITLINK__" hidden="1">{"fdsup://directions/FAT Viewer?action=UPDATE&amp;creator=factset&amp;DYN_ARGS=TRUE&amp;DOC_NAME=FAT:FQL_AUDITING_CLIENT_TEMPLATE.FAT&amp;display_string=Audit&amp;VAR:KEY=WXSFEFINWV&amp;VAR:QUERY=RkZfRElWX1lMRChBTk4sOC8yOC8wMiw4LzI4LzAyKQ==&amp;WINDOW=FIRST_POPUP&amp;HEIGHT=450&amp;WIDTH=450&amp;","START_MAXIMIZED=FALSE&amp;VAR:CALENDAR=US&amp;VAR:SYMBOL=KO&amp;VAR:INDEX=0"}</definedName>
    <definedName name="_2024">#REF!</definedName>
    <definedName name="_2024__FDSAUDITLINK__" localSheetId="0" hidden="1">{"fdsup://directions/FAT Viewer?action=UPDATE&amp;creator=factset&amp;DYN_ARGS=TRUE&amp;DOC_NAME=FAT:FQL_AUDITING_CLIENT_TEMPLATE.FAT&amp;display_string=Audit&amp;VAR:KEY=MFSDUBIVUZ&amp;VAR:QUERY=RkZfRElWX1lMRChBTk4sOC8yMS8wMiw4LzIxLzAyKQ==&amp;WINDOW=FIRST_POPUP&amp;HEIGHT=450&amp;WIDTH=450&amp;","START_MAXIMIZED=FALSE&amp;VAR:CALENDAR=US&amp;VAR:SYMBOL=KO&amp;VAR:INDEX=0"}</definedName>
    <definedName name="_2024__FDSAUDITLINK__" hidden="1">{"fdsup://directions/FAT Viewer?action=UPDATE&amp;creator=factset&amp;DYN_ARGS=TRUE&amp;DOC_NAME=FAT:FQL_AUDITING_CLIENT_TEMPLATE.FAT&amp;display_string=Audit&amp;VAR:KEY=MFSDUBIVUZ&amp;VAR:QUERY=RkZfRElWX1lMRChBTk4sOC8yMS8wMiw4LzIxLzAyKQ==&amp;WINDOW=FIRST_POPUP&amp;HEIGHT=450&amp;WIDTH=450&amp;","START_MAXIMIZED=FALSE&amp;VAR:CALENDAR=US&amp;VAR:SYMBOL=KO&amp;VAR:INDEX=0"}</definedName>
    <definedName name="_2025__FDSAUDITLINK__" localSheetId="0" hidden="1">{"fdsup://directions/FAT Viewer?action=UPDATE&amp;creator=factset&amp;DYN_ARGS=TRUE&amp;DOC_NAME=FAT:FQL_AUDITING_CLIENT_TEMPLATE.FAT&amp;display_string=Audit&amp;VAR:KEY=IRUTOJGVSV&amp;VAR:QUERY=RkZfRElWX1lMRChBTk4sOC8xNC8wMiw4LzE0LzAyKQ==&amp;WINDOW=FIRST_POPUP&amp;HEIGHT=450&amp;WIDTH=450&amp;","START_MAXIMIZED=FALSE&amp;VAR:CALENDAR=US&amp;VAR:SYMBOL=KO&amp;VAR:INDEX=0"}</definedName>
    <definedName name="_2025__FDSAUDITLINK__" hidden="1">{"fdsup://directions/FAT Viewer?action=UPDATE&amp;creator=factset&amp;DYN_ARGS=TRUE&amp;DOC_NAME=FAT:FQL_AUDITING_CLIENT_TEMPLATE.FAT&amp;display_string=Audit&amp;VAR:KEY=IRUTOJGVSV&amp;VAR:QUERY=RkZfRElWX1lMRChBTk4sOC8xNC8wMiw4LzE0LzAyKQ==&amp;WINDOW=FIRST_POPUP&amp;HEIGHT=450&amp;WIDTH=450&amp;","START_MAXIMIZED=FALSE&amp;VAR:CALENDAR=US&amp;VAR:SYMBOL=KO&amp;VAR:INDEX=0"}</definedName>
    <definedName name="_2026__FDSAUDITLINK__" localSheetId="0" hidden="1">{"fdsup://directions/FAT Viewer?action=UPDATE&amp;creator=factset&amp;DYN_ARGS=TRUE&amp;DOC_NAME=FAT:FQL_AUDITING_CLIENT_TEMPLATE.FAT&amp;display_string=Audit&amp;VAR:KEY=GREDOXMJEL&amp;VAR:QUERY=RkZfRElWX1lMRChBTk4sOC8wNy8wMiw4LzA3LzAyKQ==&amp;WINDOW=FIRST_POPUP&amp;HEIGHT=450&amp;WIDTH=450&amp;","START_MAXIMIZED=FALSE&amp;VAR:CALENDAR=US&amp;VAR:SYMBOL=KO&amp;VAR:INDEX=0"}</definedName>
    <definedName name="_2026__FDSAUDITLINK__" hidden="1">{"fdsup://directions/FAT Viewer?action=UPDATE&amp;creator=factset&amp;DYN_ARGS=TRUE&amp;DOC_NAME=FAT:FQL_AUDITING_CLIENT_TEMPLATE.FAT&amp;display_string=Audit&amp;VAR:KEY=GREDOXMJEL&amp;VAR:QUERY=RkZfRElWX1lMRChBTk4sOC8wNy8wMiw4LzA3LzAyKQ==&amp;WINDOW=FIRST_POPUP&amp;HEIGHT=450&amp;WIDTH=450&amp;","START_MAXIMIZED=FALSE&amp;VAR:CALENDAR=US&amp;VAR:SYMBOL=KO&amp;VAR:INDEX=0"}</definedName>
    <definedName name="_2027">#REF!</definedName>
    <definedName name="_2027__FDSAUDITLINK__" localSheetId="0" hidden="1">{"fdsup://directions/FAT Viewer?action=UPDATE&amp;creator=factset&amp;DYN_ARGS=TRUE&amp;DOC_NAME=FAT:FQL_AUDITING_CLIENT_TEMPLATE.FAT&amp;display_string=Audit&amp;VAR:KEY=GXCBSNSFGJ&amp;VAR:QUERY=RkZfRElWX1lMRChBTk4sNy8zMS8wMiw3LzMxLzAyKQ==&amp;WINDOW=FIRST_POPUP&amp;HEIGHT=450&amp;WIDTH=450&amp;","START_MAXIMIZED=FALSE&amp;VAR:CALENDAR=US&amp;VAR:SYMBOL=KO&amp;VAR:INDEX=0"}</definedName>
    <definedName name="_2027__FDSAUDITLINK__" hidden="1">{"fdsup://directions/FAT Viewer?action=UPDATE&amp;creator=factset&amp;DYN_ARGS=TRUE&amp;DOC_NAME=FAT:FQL_AUDITING_CLIENT_TEMPLATE.FAT&amp;display_string=Audit&amp;VAR:KEY=GXCBSNSFGJ&amp;VAR:QUERY=RkZfRElWX1lMRChBTk4sNy8zMS8wMiw3LzMxLzAyKQ==&amp;WINDOW=FIRST_POPUP&amp;HEIGHT=450&amp;WIDTH=450&amp;","START_MAXIMIZED=FALSE&amp;VAR:CALENDAR=US&amp;VAR:SYMBOL=KO&amp;VAR:INDEX=0"}</definedName>
    <definedName name="_2028__FDSAUDITLINK__" localSheetId="0" hidden="1">{"fdsup://directions/FAT Viewer?action=UPDATE&amp;creator=factset&amp;DYN_ARGS=TRUE&amp;DOC_NAME=FAT:FQL_AUDITING_CLIENT_TEMPLATE.FAT&amp;display_string=Audit&amp;VAR:KEY=EZGREFYBAL&amp;VAR:QUERY=RkZfRElWX1lMRChBTk4sNy8yNC8wMiw3LzI0LzAyKQ==&amp;WINDOW=FIRST_POPUP&amp;HEIGHT=450&amp;WIDTH=450&amp;","START_MAXIMIZED=FALSE&amp;VAR:CALENDAR=US&amp;VAR:SYMBOL=KO&amp;VAR:INDEX=0"}</definedName>
    <definedName name="_2028__FDSAUDITLINK__" hidden="1">{"fdsup://directions/FAT Viewer?action=UPDATE&amp;creator=factset&amp;DYN_ARGS=TRUE&amp;DOC_NAME=FAT:FQL_AUDITING_CLIENT_TEMPLATE.FAT&amp;display_string=Audit&amp;VAR:KEY=EZGREFYBAL&amp;VAR:QUERY=RkZfRElWX1lMRChBTk4sNy8yNC8wMiw3LzI0LzAyKQ==&amp;WINDOW=FIRST_POPUP&amp;HEIGHT=450&amp;WIDTH=450&amp;","START_MAXIMIZED=FALSE&amp;VAR:CALENDAR=US&amp;VAR:SYMBOL=KO&amp;VAR:INDEX=0"}</definedName>
    <definedName name="_2029__FDSAUDITLINK__" localSheetId="0" hidden="1">{"fdsup://directions/FAT Viewer?action=UPDATE&amp;creator=factset&amp;DYN_ARGS=TRUE&amp;DOC_NAME=FAT:FQL_AUDITING_CLIENT_TEMPLATE.FAT&amp;display_string=Audit&amp;VAR:KEY=MBCZODYPAP&amp;VAR:QUERY=RkZfRElWX1lMRChBTk4sNy8xNy8wMiw3LzE3LzAyKQ==&amp;WINDOW=FIRST_POPUP&amp;HEIGHT=450&amp;WIDTH=450&amp;","START_MAXIMIZED=FALSE&amp;VAR:CALENDAR=US&amp;VAR:SYMBOL=KO&amp;VAR:INDEX=0"}</definedName>
    <definedName name="_2029__FDSAUDITLINK__" hidden="1">{"fdsup://directions/FAT Viewer?action=UPDATE&amp;creator=factset&amp;DYN_ARGS=TRUE&amp;DOC_NAME=FAT:FQL_AUDITING_CLIENT_TEMPLATE.FAT&amp;display_string=Audit&amp;VAR:KEY=MBCZODYPAP&amp;VAR:QUERY=RkZfRElWX1lMRChBTk4sNy8xNy8wMiw3LzE3LzAyKQ==&amp;WINDOW=FIRST_POPUP&amp;HEIGHT=450&amp;WIDTH=450&amp;","START_MAXIMIZED=FALSE&amp;VAR:CALENDAR=US&amp;VAR:SYMBOL=KO&amp;VAR:INDEX=0"}</definedName>
    <definedName name="_203">#REF!</definedName>
    <definedName name="_203__FDSAUDITLINK__" localSheetId="0" hidden="1">{"fdsup://directions/FAT Viewer?action=UPDATE&amp;creator=factset&amp;DYN_ARGS=TRUE&amp;DOC_NAME=FAT:FQL_AUDITING_CLIENT_TEMPLATE.FAT&amp;display_string=Audit&amp;VAR:KEY=LOPKLGNQZA&amp;VAR:QUERY=RkZfRElWX1lMRChBTk4sNS8xNy8wNyw1LzE3LzA3KQ==&amp;WINDOW=FIRST_POPUP&amp;HEIGHT=450&amp;WIDTH=450&amp;","START_MAXIMIZED=FALSE&amp;VAR:CALENDAR=US&amp;VAR:SYMBOL=RAI&amp;VAR:INDEX=0"}</definedName>
    <definedName name="_203__FDSAUDITLINK__" hidden="1">{"fdsup://directions/FAT Viewer?action=UPDATE&amp;creator=factset&amp;DYN_ARGS=TRUE&amp;DOC_NAME=FAT:FQL_AUDITING_CLIENT_TEMPLATE.FAT&amp;display_string=Audit&amp;VAR:KEY=LOPKLGNQZA&amp;VAR:QUERY=RkZfRElWX1lMRChBTk4sNS8xNy8wNyw1LzE3LzA3KQ==&amp;WINDOW=FIRST_POPUP&amp;HEIGHT=450&amp;WIDTH=450&amp;","START_MAXIMIZED=FALSE&amp;VAR:CALENDAR=US&amp;VAR:SYMBOL=RAI&amp;VAR:INDEX=0"}</definedName>
    <definedName name="_2030__FDSAUDITLINK__" localSheetId="0" hidden="1">{"fdsup://directions/FAT Viewer?action=UPDATE&amp;creator=factset&amp;DYN_ARGS=TRUE&amp;DOC_NAME=FAT:FQL_AUDITING_CLIENT_TEMPLATE.FAT&amp;display_string=Audit&amp;VAR:KEY=OTKDQVQHEP&amp;VAR:QUERY=RkZfRElWX1lMRChBTk4sNy8xMC8wMiw3LzEwLzAyKQ==&amp;WINDOW=FIRST_POPUP&amp;HEIGHT=450&amp;WIDTH=450&amp;","START_MAXIMIZED=FALSE&amp;VAR:CALENDAR=US&amp;VAR:SYMBOL=KO&amp;VAR:INDEX=0"}</definedName>
    <definedName name="_2030__FDSAUDITLINK__" hidden="1">{"fdsup://directions/FAT Viewer?action=UPDATE&amp;creator=factset&amp;DYN_ARGS=TRUE&amp;DOC_NAME=FAT:FQL_AUDITING_CLIENT_TEMPLATE.FAT&amp;display_string=Audit&amp;VAR:KEY=OTKDQVQHEP&amp;VAR:QUERY=RkZfRElWX1lMRChBTk4sNy8xMC8wMiw3LzEwLzAyKQ==&amp;WINDOW=FIRST_POPUP&amp;HEIGHT=450&amp;WIDTH=450&amp;","START_MAXIMIZED=FALSE&amp;VAR:CALENDAR=US&amp;VAR:SYMBOL=KO&amp;VAR:INDEX=0"}</definedName>
    <definedName name="_2031">#REF!</definedName>
    <definedName name="_2031__FDSAUDITLINK__" localSheetId="0" hidden="1">{"fdsup://directions/FAT Viewer?action=UPDATE&amp;creator=factset&amp;DYN_ARGS=TRUE&amp;DOC_NAME=FAT:FQL_AUDITING_CLIENT_TEMPLATE.FAT&amp;display_string=Audit&amp;VAR:KEY=EVSNAPGPIH&amp;VAR:QUERY=RkZfRElWX1lMRChBTk4sNy8wMy8wMiw3LzAzLzAyKQ==&amp;WINDOW=FIRST_POPUP&amp;HEIGHT=450&amp;WIDTH=450&amp;","START_MAXIMIZED=FALSE&amp;VAR:CALENDAR=US&amp;VAR:SYMBOL=KO&amp;VAR:INDEX=0"}</definedName>
    <definedName name="_2031__FDSAUDITLINK__" hidden="1">{"fdsup://directions/FAT Viewer?action=UPDATE&amp;creator=factset&amp;DYN_ARGS=TRUE&amp;DOC_NAME=FAT:FQL_AUDITING_CLIENT_TEMPLATE.FAT&amp;display_string=Audit&amp;VAR:KEY=EVSNAPGPIH&amp;VAR:QUERY=RkZfRElWX1lMRChBTk4sNy8wMy8wMiw3LzAzLzAyKQ==&amp;WINDOW=FIRST_POPUP&amp;HEIGHT=450&amp;WIDTH=450&amp;","START_MAXIMIZED=FALSE&amp;VAR:CALENDAR=US&amp;VAR:SYMBOL=KO&amp;VAR:INDEX=0"}</definedName>
    <definedName name="_2032__FDSAUDITLINK__" localSheetId="0" hidden="1">{"fdsup://directions/FAT Viewer?action=UPDATE&amp;creator=factset&amp;DYN_ARGS=TRUE&amp;DOC_NAME=FAT:FQL_AUDITING_CLIENT_TEMPLATE.FAT&amp;display_string=Audit&amp;VAR:KEY=CZOTIXEZKH&amp;VAR:QUERY=RkZfRElWX1lMRChBTk4sNi8yNi8wMiw2LzI2LzAyKQ==&amp;WINDOW=FIRST_POPUP&amp;HEIGHT=450&amp;WIDTH=450&amp;","START_MAXIMIZED=FALSE&amp;VAR:CALENDAR=US&amp;VAR:SYMBOL=KO&amp;VAR:INDEX=0"}</definedName>
    <definedName name="_2032__FDSAUDITLINK__" hidden="1">{"fdsup://directions/FAT Viewer?action=UPDATE&amp;creator=factset&amp;DYN_ARGS=TRUE&amp;DOC_NAME=FAT:FQL_AUDITING_CLIENT_TEMPLATE.FAT&amp;display_string=Audit&amp;VAR:KEY=CZOTIXEZKH&amp;VAR:QUERY=RkZfRElWX1lMRChBTk4sNi8yNi8wMiw2LzI2LzAyKQ==&amp;WINDOW=FIRST_POPUP&amp;HEIGHT=450&amp;WIDTH=450&amp;","START_MAXIMIZED=FALSE&amp;VAR:CALENDAR=US&amp;VAR:SYMBOL=KO&amp;VAR:INDEX=0"}</definedName>
    <definedName name="_2033__FDSAUDITLINK__" localSheetId="0" hidden="1">{"fdsup://directions/FAT Viewer?action=UPDATE&amp;creator=factset&amp;DYN_ARGS=TRUE&amp;DOC_NAME=FAT:FQL_AUDITING_CLIENT_TEMPLATE.FAT&amp;display_string=Audit&amp;VAR:KEY=QLONQRQJIR&amp;VAR:QUERY=RkZfRElWX1lMRChBTk4sNi8xOS8wMiw2LzE5LzAyKQ==&amp;WINDOW=FIRST_POPUP&amp;HEIGHT=450&amp;WIDTH=450&amp;","START_MAXIMIZED=FALSE&amp;VAR:CALENDAR=US&amp;VAR:SYMBOL=KO&amp;VAR:INDEX=0"}</definedName>
    <definedName name="_2033__FDSAUDITLINK__" hidden="1">{"fdsup://directions/FAT Viewer?action=UPDATE&amp;creator=factset&amp;DYN_ARGS=TRUE&amp;DOC_NAME=FAT:FQL_AUDITING_CLIENT_TEMPLATE.FAT&amp;display_string=Audit&amp;VAR:KEY=QLONQRQJIR&amp;VAR:QUERY=RkZfRElWX1lMRChBTk4sNi8xOS8wMiw2LzE5LzAyKQ==&amp;WINDOW=FIRST_POPUP&amp;HEIGHT=450&amp;WIDTH=450&amp;","START_MAXIMIZED=FALSE&amp;VAR:CALENDAR=US&amp;VAR:SYMBOL=KO&amp;VAR:INDEX=0"}</definedName>
    <definedName name="_2034__FDSAUDITLINK__" localSheetId="0" hidden="1">{"fdsup://directions/FAT Viewer?action=UPDATE&amp;creator=factset&amp;DYN_ARGS=TRUE&amp;DOC_NAME=FAT:FQL_AUDITING_CLIENT_TEMPLATE.FAT&amp;display_string=Audit&amp;VAR:KEY=OPWFQDCFOL&amp;VAR:QUERY=RkZfRElWX1lMRChBTk4sNi8xMi8wMiw2LzEyLzAyKQ==&amp;WINDOW=FIRST_POPUP&amp;HEIGHT=450&amp;WIDTH=450&amp;","START_MAXIMIZED=FALSE&amp;VAR:CALENDAR=US&amp;VAR:SYMBOL=KO&amp;VAR:INDEX=0"}</definedName>
    <definedName name="_2034__FDSAUDITLINK__" hidden="1">{"fdsup://directions/FAT Viewer?action=UPDATE&amp;creator=factset&amp;DYN_ARGS=TRUE&amp;DOC_NAME=FAT:FQL_AUDITING_CLIENT_TEMPLATE.FAT&amp;display_string=Audit&amp;VAR:KEY=OPWFQDCFOL&amp;VAR:QUERY=RkZfRElWX1lMRChBTk4sNi8xMi8wMiw2LzEyLzAyKQ==&amp;WINDOW=FIRST_POPUP&amp;HEIGHT=450&amp;WIDTH=450&amp;","START_MAXIMIZED=FALSE&amp;VAR:CALENDAR=US&amp;VAR:SYMBOL=KO&amp;VAR:INDEX=0"}</definedName>
    <definedName name="_2035__FDSAUDITLINK__" localSheetId="0" hidden="1">{"fdsup://directions/FAT Viewer?action=UPDATE&amp;creator=factset&amp;DYN_ARGS=TRUE&amp;DOC_NAME=FAT:FQL_AUDITING_CLIENT_TEMPLATE.FAT&amp;display_string=Audit&amp;VAR:KEY=IPWVWLSVUN&amp;VAR:QUERY=RkZfRElWX1lMRChBTk4sNi8wNS8wMiw2LzA1LzAyKQ==&amp;WINDOW=FIRST_POPUP&amp;HEIGHT=450&amp;WIDTH=450&amp;","START_MAXIMIZED=FALSE&amp;VAR:CALENDAR=US&amp;VAR:SYMBOL=KO&amp;VAR:INDEX=0"}</definedName>
    <definedName name="_2035__FDSAUDITLINK__" hidden="1">{"fdsup://directions/FAT Viewer?action=UPDATE&amp;creator=factset&amp;DYN_ARGS=TRUE&amp;DOC_NAME=FAT:FQL_AUDITING_CLIENT_TEMPLATE.FAT&amp;display_string=Audit&amp;VAR:KEY=IPWVWLSVUN&amp;VAR:QUERY=RkZfRElWX1lMRChBTk4sNi8wNS8wMiw2LzA1LzAyKQ==&amp;WINDOW=FIRST_POPUP&amp;HEIGHT=450&amp;WIDTH=450&amp;","START_MAXIMIZED=FALSE&amp;VAR:CALENDAR=US&amp;VAR:SYMBOL=KO&amp;VAR:INDEX=0"}</definedName>
    <definedName name="_2036">#REF!</definedName>
    <definedName name="_2036__FDSAUDITLINK__" localSheetId="0" hidden="1">{"fdsup://directions/FAT Viewer?action=UPDATE&amp;creator=factset&amp;DYN_ARGS=TRUE&amp;DOC_NAME=FAT:FQL_AUDITING_CLIENT_TEMPLATE.FAT&amp;display_string=Audit&amp;VAR:KEY=UNWNMJMPSP&amp;VAR:QUERY=RkZfRElWX1lMRChBTk4sNS8yOS8wMiw1LzI5LzAyKQ==&amp;WINDOW=FIRST_POPUP&amp;HEIGHT=450&amp;WIDTH=450&amp;","START_MAXIMIZED=FALSE&amp;VAR:CALENDAR=US&amp;VAR:SYMBOL=KO&amp;VAR:INDEX=0"}</definedName>
    <definedName name="_2036__FDSAUDITLINK__" hidden="1">{"fdsup://directions/FAT Viewer?action=UPDATE&amp;creator=factset&amp;DYN_ARGS=TRUE&amp;DOC_NAME=FAT:FQL_AUDITING_CLIENT_TEMPLATE.FAT&amp;display_string=Audit&amp;VAR:KEY=UNWNMJMPSP&amp;VAR:QUERY=RkZfRElWX1lMRChBTk4sNS8yOS8wMiw1LzI5LzAyKQ==&amp;WINDOW=FIRST_POPUP&amp;HEIGHT=450&amp;WIDTH=450&amp;","START_MAXIMIZED=FALSE&amp;VAR:CALENDAR=US&amp;VAR:SYMBOL=KO&amp;VAR:INDEX=0"}</definedName>
    <definedName name="_2037__FDSAUDITLINK__" localSheetId="0" hidden="1">{"fdsup://directions/FAT Viewer?action=UPDATE&amp;creator=factset&amp;DYN_ARGS=TRUE&amp;DOC_NAME=FAT:FQL_AUDITING_CLIENT_TEMPLATE.FAT&amp;display_string=Audit&amp;VAR:KEY=SVSJIVMRCJ&amp;VAR:QUERY=RkZfRElWX1lMRChBTk4sNS8yMi8wMiw1LzIyLzAyKQ==&amp;WINDOW=FIRST_POPUP&amp;HEIGHT=450&amp;WIDTH=450&amp;","START_MAXIMIZED=FALSE&amp;VAR:CALENDAR=US&amp;VAR:SYMBOL=KO&amp;VAR:INDEX=0"}</definedName>
    <definedName name="_2037__FDSAUDITLINK__" hidden="1">{"fdsup://directions/FAT Viewer?action=UPDATE&amp;creator=factset&amp;DYN_ARGS=TRUE&amp;DOC_NAME=FAT:FQL_AUDITING_CLIENT_TEMPLATE.FAT&amp;display_string=Audit&amp;VAR:KEY=SVSJIVMRCJ&amp;VAR:QUERY=RkZfRElWX1lMRChBTk4sNS8yMi8wMiw1LzIyLzAyKQ==&amp;WINDOW=FIRST_POPUP&amp;HEIGHT=450&amp;WIDTH=450&amp;","START_MAXIMIZED=FALSE&amp;VAR:CALENDAR=US&amp;VAR:SYMBOL=KO&amp;VAR:INDEX=0"}</definedName>
    <definedName name="_2038__FDSAUDITLINK__" localSheetId="0" hidden="1">{"fdsup://directions/FAT Viewer?action=UPDATE&amp;creator=factset&amp;DYN_ARGS=TRUE&amp;DOC_NAME=FAT:FQL_AUDITING_CLIENT_TEMPLATE.FAT&amp;display_string=Audit&amp;VAR:KEY=WNQPKZMBQV&amp;VAR:QUERY=RkZfRElWX1lMRChBTk4sNS8xNS8wMiw1LzE1LzAyKQ==&amp;WINDOW=FIRST_POPUP&amp;HEIGHT=450&amp;WIDTH=450&amp;","START_MAXIMIZED=FALSE&amp;VAR:CALENDAR=US&amp;VAR:SYMBOL=KO&amp;VAR:INDEX=0"}</definedName>
    <definedName name="_2038__FDSAUDITLINK__" hidden="1">{"fdsup://directions/FAT Viewer?action=UPDATE&amp;creator=factset&amp;DYN_ARGS=TRUE&amp;DOC_NAME=FAT:FQL_AUDITING_CLIENT_TEMPLATE.FAT&amp;display_string=Audit&amp;VAR:KEY=WNQPKZMBQV&amp;VAR:QUERY=RkZfRElWX1lMRChBTk4sNS8xNS8wMiw1LzE1LzAyKQ==&amp;WINDOW=FIRST_POPUP&amp;HEIGHT=450&amp;WIDTH=450&amp;","START_MAXIMIZED=FALSE&amp;VAR:CALENDAR=US&amp;VAR:SYMBOL=KO&amp;VAR:INDEX=0"}</definedName>
    <definedName name="_2039__FDSAUDITLINK__" localSheetId="0" hidden="1">{"fdsup://directions/FAT Viewer?action=UPDATE&amp;creator=factset&amp;DYN_ARGS=TRUE&amp;DOC_NAME=FAT:FQL_AUDITING_CLIENT_TEMPLATE.FAT&amp;display_string=Audit&amp;VAR:KEY=ALQRKJCJWB&amp;VAR:QUERY=RkZfRElWX1lMRChBTk4sNS8wOC8wMiw1LzA4LzAyKQ==&amp;WINDOW=FIRST_POPUP&amp;HEIGHT=450&amp;WIDTH=450&amp;","START_MAXIMIZED=FALSE&amp;VAR:CALENDAR=US&amp;VAR:SYMBOL=KO&amp;VAR:INDEX=0"}</definedName>
    <definedName name="_2039__FDSAUDITLINK__" hidden="1">{"fdsup://directions/FAT Viewer?action=UPDATE&amp;creator=factset&amp;DYN_ARGS=TRUE&amp;DOC_NAME=FAT:FQL_AUDITING_CLIENT_TEMPLATE.FAT&amp;display_string=Audit&amp;VAR:KEY=ALQRKJCJWB&amp;VAR:QUERY=RkZfRElWX1lMRChBTk4sNS8wOC8wMiw1LzA4LzAyKQ==&amp;WINDOW=FIRST_POPUP&amp;HEIGHT=450&amp;WIDTH=450&amp;","START_MAXIMIZED=FALSE&amp;VAR:CALENDAR=US&amp;VAR:SYMBOL=KO&amp;VAR:INDEX=0"}</definedName>
    <definedName name="_204">#REF!</definedName>
    <definedName name="_204__123Graph_XTAX_CREDIT">#REF!</definedName>
    <definedName name="_204__FDSAUDITLINK__" localSheetId="0" hidden="1">{"fdsup://directions/FAT Viewer?action=UPDATE&amp;creator=factset&amp;DYN_ARGS=TRUE&amp;DOC_NAME=FAT:FQL_AUDITING_CLIENT_TEMPLATE.FAT&amp;display_string=Audit&amp;VAR:KEY=DMDGHATGTS&amp;VAR:QUERY=RkZfRElWX1lMRChBTk4sNS8xMC8wNyw1LzEwLzA3KQ==&amp;WINDOW=FIRST_POPUP&amp;HEIGHT=450&amp;WIDTH=450&amp;","START_MAXIMIZED=FALSE&amp;VAR:CALENDAR=US&amp;VAR:SYMBOL=RAI&amp;VAR:INDEX=0"}</definedName>
    <definedName name="_204__FDSAUDITLINK__" hidden="1">{"fdsup://directions/FAT Viewer?action=UPDATE&amp;creator=factset&amp;DYN_ARGS=TRUE&amp;DOC_NAME=FAT:FQL_AUDITING_CLIENT_TEMPLATE.FAT&amp;display_string=Audit&amp;VAR:KEY=DMDGHATGTS&amp;VAR:QUERY=RkZfRElWX1lMRChBTk4sNS8xMC8wNyw1LzEwLzA3KQ==&amp;WINDOW=FIRST_POPUP&amp;HEIGHT=450&amp;WIDTH=450&amp;","START_MAXIMIZED=FALSE&amp;VAR:CALENDAR=US&amp;VAR:SYMBOL=RAI&amp;VAR:INDEX=0"}</definedName>
    <definedName name="_2040__FDSAUDITLINK__" localSheetId="0" hidden="1">{"fdsup://directions/FAT Viewer?action=UPDATE&amp;creator=factset&amp;DYN_ARGS=TRUE&amp;DOC_NAME=FAT:FQL_AUDITING_CLIENT_TEMPLATE.FAT&amp;display_string=Audit&amp;VAR:KEY=WBKHCRQVQT&amp;VAR:QUERY=RkZfRElWX1lMRChBTk4sNS8wMS8wMiw1LzAxLzAyKQ==&amp;WINDOW=FIRST_POPUP&amp;HEIGHT=450&amp;WIDTH=450&amp;","START_MAXIMIZED=FALSE&amp;VAR:CALENDAR=US&amp;VAR:SYMBOL=KO&amp;VAR:INDEX=0"}</definedName>
    <definedName name="_2040__FDSAUDITLINK__" hidden="1">{"fdsup://directions/FAT Viewer?action=UPDATE&amp;creator=factset&amp;DYN_ARGS=TRUE&amp;DOC_NAME=FAT:FQL_AUDITING_CLIENT_TEMPLATE.FAT&amp;display_string=Audit&amp;VAR:KEY=WBKHCRQVQT&amp;VAR:QUERY=RkZfRElWX1lMRChBTk4sNS8wMS8wMiw1LzAxLzAyKQ==&amp;WINDOW=FIRST_POPUP&amp;HEIGHT=450&amp;WIDTH=450&amp;","START_MAXIMIZED=FALSE&amp;VAR:CALENDAR=US&amp;VAR:SYMBOL=KO&amp;VAR:INDEX=0"}</definedName>
    <definedName name="_2041">#REF!</definedName>
    <definedName name="_2041__FDSAUDITLINK__" localSheetId="0" hidden="1">{"fdsup://directions/FAT Viewer?action=UPDATE&amp;creator=factset&amp;DYN_ARGS=TRUE&amp;DOC_NAME=FAT:FQL_AUDITING_CLIENT_TEMPLATE.FAT&amp;display_string=Audit&amp;VAR:KEY=GNQRMHKFWL&amp;VAR:QUERY=RkZfRElWX1lMRChBTk4sNC8yNC8wMiw0LzI0LzAyKQ==&amp;WINDOW=FIRST_POPUP&amp;HEIGHT=450&amp;WIDTH=450&amp;","START_MAXIMIZED=FALSE&amp;VAR:CALENDAR=US&amp;VAR:SYMBOL=KO&amp;VAR:INDEX=0"}</definedName>
    <definedName name="_2041__FDSAUDITLINK__" hidden="1">{"fdsup://directions/FAT Viewer?action=UPDATE&amp;creator=factset&amp;DYN_ARGS=TRUE&amp;DOC_NAME=FAT:FQL_AUDITING_CLIENT_TEMPLATE.FAT&amp;display_string=Audit&amp;VAR:KEY=GNQRMHKFWL&amp;VAR:QUERY=RkZfRElWX1lMRChBTk4sNC8yNC8wMiw0LzI0LzAyKQ==&amp;WINDOW=FIRST_POPUP&amp;HEIGHT=450&amp;WIDTH=450&amp;","START_MAXIMIZED=FALSE&amp;VAR:CALENDAR=US&amp;VAR:SYMBOL=KO&amp;VAR:INDEX=0"}</definedName>
    <definedName name="_2042__FDSAUDITLINK__" localSheetId="0" hidden="1">{"fdsup://directions/FAT Viewer?action=UPDATE&amp;creator=factset&amp;DYN_ARGS=TRUE&amp;DOC_NAME=FAT:FQL_AUDITING_CLIENT_TEMPLATE.FAT&amp;display_string=Audit&amp;VAR:KEY=ETANQNOXCP&amp;VAR:QUERY=RkZfRElWX1lMRChBTk4sNC8xNy8wMiw0LzE3LzAyKQ==&amp;WINDOW=FIRST_POPUP&amp;HEIGHT=450&amp;WIDTH=450&amp;","START_MAXIMIZED=FALSE&amp;VAR:CALENDAR=US&amp;VAR:SYMBOL=KO&amp;VAR:INDEX=0"}</definedName>
    <definedName name="_2042__FDSAUDITLINK__" hidden="1">{"fdsup://directions/FAT Viewer?action=UPDATE&amp;creator=factset&amp;DYN_ARGS=TRUE&amp;DOC_NAME=FAT:FQL_AUDITING_CLIENT_TEMPLATE.FAT&amp;display_string=Audit&amp;VAR:KEY=ETANQNOXCP&amp;VAR:QUERY=RkZfRElWX1lMRChBTk4sNC8xNy8wMiw0LzE3LzAyKQ==&amp;WINDOW=FIRST_POPUP&amp;HEIGHT=450&amp;WIDTH=450&amp;","START_MAXIMIZED=FALSE&amp;VAR:CALENDAR=US&amp;VAR:SYMBOL=KO&amp;VAR:INDEX=0"}</definedName>
    <definedName name="_2043__FDSAUDITLINK__" localSheetId="0" hidden="1">{"fdsup://directions/FAT Viewer?action=UPDATE&amp;creator=factset&amp;DYN_ARGS=TRUE&amp;DOC_NAME=FAT:FQL_AUDITING_CLIENT_TEMPLATE.FAT&amp;display_string=Audit&amp;VAR:KEY=KRWHEDODSH&amp;VAR:QUERY=RkZfRElWX1lMRChBTk4sNC8xMC8wMiw0LzEwLzAyKQ==&amp;WINDOW=FIRST_POPUP&amp;HEIGHT=450&amp;WIDTH=450&amp;","START_MAXIMIZED=FALSE&amp;VAR:CALENDAR=US&amp;VAR:SYMBOL=KO&amp;VAR:INDEX=0"}</definedName>
    <definedName name="_2043__FDSAUDITLINK__" hidden="1">{"fdsup://directions/FAT Viewer?action=UPDATE&amp;creator=factset&amp;DYN_ARGS=TRUE&amp;DOC_NAME=FAT:FQL_AUDITING_CLIENT_TEMPLATE.FAT&amp;display_string=Audit&amp;VAR:KEY=KRWHEDODSH&amp;VAR:QUERY=RkZfRElWX1lMRChBTk4sNC8xMC8wMiw0LzEwLzAyKQ==&amp;WINDOW=FIRST_POPUP&amp;HEIGHT=450&amp;WIDTH=450&amp;","START_MAXIMIZED=FALSE&amp;VAR:CALENDAR=US&amp;VAR:SYMBOL=KO&amp;VAR:INDEX=0"}</definedName>
    <definedName name="_2044__FDSAUDITLINK__" localSheetId="0" hidden="1">{"fdsup://directions/FAT Viewer?action=UPDATE&amp;creator=factset&amp;DYN_ARGS=TRUE&amp;DOC_NAME=FAT:FQL_AUDITING_CLIENT_TEMPLATE.FAT&amp;display_string=Audit&amp;VAR:KEY=UXUJYZWXST&amp;VAR:QUERY=RkZfRElWX1lMRChBTk4sNC8wMy8wMiw0LzAzLzAyKQ==&amp;WINDOW=FIRST_POPUP&amp;HEIGHT=450&amp;WIDTH=450&amp;","START_MAXIMIZED=FALSE&amp;VAR:CALENDAR=US&amp;VAR:SYMBOL=KO&amp;VAR:INDEX=0"}</definedName>
    <definedName name="_2044__FDSAUDITLINK__" hidden="1">{"fdsup://directions/FAT Viewer?action=UPDATE&amp;creator=factset&amp;DYN_ARGS=TRUE&amp;DOC_NAME=FAT:FQL_AUDITING_CLIENT_TEMPLATE.FAT&amp;display_string=Audit&amp;VAR:KEY=UXUJYZWXST&amp;VAR:QUERY=RkZfRElWX1lMRChBTk4sNC8wMy8wMiw0LzAzLzAyKQ==&amp;WINDOW=FIRST_POPUP&amp;HEIGHT=450&amp;WIDTH=450&amp;","START_MAXIMIZED=FALSE&amp;VAR:CALENDAR=US&amp;VAR:SYMBOL=KO&amp;VAR:INDEX=0"}</definedName>
    <definedName name="_2045__FDSAUDITLINK__" localSheetId="0" hidden="1">{"fdsup://directions/FAT Viewer?action=UPDATE&amp;creator=factset&amp;DYN_ARGS=TRUE&amp;DOC_NAME=FAT:FQL_AUDITING_CLIENT_TEMPLATE.FAT&amp;display_string=Audit&amp;VAR:KEY=MTKZUNUHER&amp;VAR:QUERY=RkZfRElWX1lMRChBTk4sMy8yNy8wMiwzLzI3LzAyKQ==&amp;WINDOW=FIRST_POPUP&amp;HEIGHT=450&amp;WIDTH=450&amp;","START_MAXIMIZED=FALSE&amp;VAR:CALENDAR=US&amp;VAR:SYMBOL=KO&amp;VAR:INDEX=0"}</definedName>
    <definedName name="_2045__FDSAUDITLINK__" hidden="1">{"fdsup://directions/FAT Viewer?action=UPDATE&amp;creator=factset&amp;DYN_ARGS=TRUE&amp;DOC_NAME=FAT:FQL_AUDITING_CLIENT_TEMPLATE.FAT&amp;display_string=Audit&amp;VAR:KEY=MTKZUNUHER&amp;VAR:QUERY=RkZfRElWX1lMRChBTk4sMy8yNy8wMiwzLzI3LzAyKQ==&amp;WINDOW=FIRST_POPUP&amp;HEIGHT=450&amp;WIDTH=450&amp;","START_MAXIMIZED=FALSE&amp;VAR:CALENDAR=US&amp;VAR:SYMBOL=KO&amp;VAR:INDEX=0"}</definedName>
    <definedName name="_2046__FDSAUDITLINK__" localSheetId="0" hidden="1">{"fdsup://directions/FAT Viewer?action=UPDATE&amp;creator=factset&amp;DYN_ARGS=TRUE&amp;DOC_NAME=FAT:FQL_AUDITING_CLIENT_TEMPLATE.FAT&amp;display_string=Audit&amp;VAR:KEY=YLSJWPWHIT&amp;VAR:QUERY=RkZfRElWX1lMRChBTk4sMy8yMC8wMiwzLzIwLzAyKQ==&amp;WINDOW=FIRST_POPUP&amp;HEIGHT=450&amp;WIDTH=450&amp;","START_MAXIMIZED=FALSE&amp;VAR:CALENDAR=US&amp;VAR:SYMBOL=KO&amp;VAR:INDEX=0"}</definedName>
    <definedName name="_2046__FDSAUDITLINK__" hidden="1">{"fdsup://directions/FAT Viewer?action=UPDATE&amp;creator=factset&amp;DYN_ARGS=TRUE&amp;DOC_NAME=FAT:FQL_AUDITING_CLIENT_TEMPLATE.FAT&amp;display_string=Audit&amp;VAR:KEY=YLSJWPWHIT&amp;VAR:QUERY=RkZfRElWX1lMRChBTk4sMy8yMC8wMiwzLzIwLzAyKQ==&amp;WINDOW=FIRST_POPUP&amp;HEIGHT=450&amp;WIDTH=450&amp;","START_MAXIMIZED=FALSE&amp;VAR:CALENDAR=US&amp;VAR:SYMBOL=KO&amp;VAR:INDEX=0"}</definedName>
    <definedName name="_2047__FDSAUDITLINK__" localSheetId="0" hidden="1">{"fdsup://directions/FAT Viewer?action=UPDATE&amp;creator=factset&amp;DYN_ARGS=TRUE&amp;DOC_NAME=FAT:FQL_AUDITING_CLIENT_TEMPLATE.FAT&amp;display_string=Audit&amp;VAR:KEY=KNUXYTGBCX&amp;VAR:QUERY=RkZfRElWX1lMRChBTk4sMy8xMy8wMiwzLzEzLzAyKQ==&amp;WINDOW=FIRST_POPUP&amp;HEIGHT=450&amp;WIDTH=450&amp;","START_MAXIMIZED=FALSE&amp;VAR:CALENDAR=US&amp;VAR:SYMBOL=KO&amp;VAR:INDEX=0"}</definedName>
    <definedName name="_2047__FDSAUDITLINK__" hidden="1">{"fdsup://directions/FAT Viewer?action=UPDATE&amp;creator=factset&amp;DYN_ARGS=TRUE&amp;DOC_NAME=FAT:FQL_AUDITING_CLIENT_TEMPLATE.FAT&amp;display_string=Audit&amp;VAR:KEY=KNUXYTGBCX&amp;VAR:QUERY=RkZfRElWX1lMRChBTk4sMy8xMy8wMiwzLzEzLzAyKQ==&amp;WINDOW=FIRST_POPUP&amp;HEIGHT=450&amp;WIDTH=450&amp;","START_MAXIMIZED=FALSE&amp;VAR:CALENDAR=US&amp;VAR:SYMBOL=KO&amp;VAR:INDEX=0"}</definedName>
    <definedName name="_2048__FDSAUDITLINK__" localSheetId="0" hidden="1">{"fdsup://directions/FAT Viewer?action=UPDATE&amp;creator=factset&amp;DYN_ARGS=TRUE&amp;DOC_NAME=FAT:FQL_AUDITING_CLIENT_TEMPLATE.FAT&amp;display_string=Audit&amp;VAR:KEY=WBMBUJWBWZ&amp;VAR:QUERY=RkZfRElWX1lMRChBTk4sMy8wNi8wMiwzLzA2LzAyKQ==&amp;WINDOW=FIRST_POPUP&amp;HEIGHT=450&amp;WIDTH=450&amp;","START_MAXIMIZED=FALSE&amp;VAR:CALENDAR=US&amp;VAR:SYMBOL=KO&amp;VAR:INDEX=0"}</definedName>
    <definedName name="_2048__FDSAUDITLINK__" hidden="1">{"fdsup://directions/FAT Viewer?action=UPDATE&amp;creator=factset&amp;DYN_ARGS=TRUE&amp;DOC_NAME=FAT:FQL_AUDITING_CLIENT_TEMPLATE.FAT&amp;display_string=Audit&amp;VAR:KEY=WBMBUJWBWZ&amp;VAR:QUERY=RkZfRElWX1lMRChBTk4sMy8wNi8wMiwzLzA2LzAyKQ==&amp;WINDOW=FIRST_POPUP&amp;HEIGHT=450&amp;WIDTH=450&amp;","START_MAXIMIZED=FALSE&amp;VAR:CALENDAR=US&amp;VAR:SYMBOL=KO&amp;VAR:INDEX=0"}</definedName>
    <definedName name="_2049">#REF!</definedName>
    <definedName name="_2049__FDSAUDITLINK__" localSheetId="0" hidden="1">{"fdsup://directions/FAT Viewer?action=UPDATE&amp;creator=factset&amp;DYN_ARGS=TRUE&amp;DOC_NAME=FAT:FQL_AUDITING_CLIENT_TEMPLATE.FAT&amp;display_string=Audit&amp;VAR:KEY=EVOTGJINQZ&amp;VAR:QUERY=RkZfRElWX1lMRChBTk4sMi8yNy8wMiwyLzI3LzAyKQ==&amp;WINDOW=FIRST_POPUP&amp;HEIGHT=450&amp;WIDTH=450&amp;","START_MAXIMIZED=FALSE&amp;VAR:CALENDAR=US&amp;VAR:SYMBOL=KO&amp;VAR:INDEX=0"}</definedName>
    <definedName name="_2049__FDSAUDITLINK__" hidden="1">{"fdsup://directions/FAT Viewer?action=UPDATE&amp;creator=factset&amp;DYN_ARGS=TRUE&amp;DOC_NAME=FAT:FQL_AUDITING_CLIENT_TEMPLATE.FAT&amp;display_string=Audit&amp;VAR:KEY=EVOTGJINQZ&amp;VAR:QUERY=RkZfRElWX1lMRChBTk4sMi8yNy8wMiwyLzI3LzAyKQ==&amp;WINDOW=FIRST_POPUP&amp;HEIGHT=450&amp;WIDTH=450&amp;","START_MAXIMIZED=FALSE&amp;VAR:CALENDAR=US&amp;VAR:SYMBOL=KO&amp;VAR:INDEX=0"}</definedName>
    <definedName name="_205">#REF!</definedName>
    <definedName name="_205__123Graph_XTAX_CREDIT">#REF!</definedName>
    <definedName name="_205__FDSAUDITLINK__" localSheetId="0" hidden="1">{"fdsup://directions/FAT Viewer?action=UPDATE&amp;creator=factset&amp;DYN_ARGS=TRUE&amp;DOC_NAME=FAT:FQL_AUDITING_CLIENT_TEMPLATE.FAT&amp;display_string=Audit&amp;VAR:KEY=JQRGLKNOHW&amp;VAR:QUERY=RkZfRElWX1lMRChBTk4sNS8wMy8wNyw1LzAzLzA3KQ==&amp;WINDOW=FIRST_POPUP&amp;HEIGHT=450&amp;WIDTH=450&amp;","START_MAXIMIZED=FALSE&amp;VAR:CALENDAR=US&amp;VAR:SYMBOL=RAI&amp;VAR:INDEX=0"}</definedName>
    <definedName name="_205__FDSAUDITLINK__" hidden="1">{"fdsup://directions/FAT Viewer?action=UPDATE&amp;creator=factset&amp;DYN_ARGS=TRUE&amp;DOC_NAME=FAT:FQL_AUDITING_CLIENT_TEMPLATE.FAT&amp;display_string=Audit&amp;VAR:KEY=JQRGLKNOHW&amp;VAR:QUERY=RkZfRElWX1lMRChBTk4sNS8wMy8wNyw1LzAzLzA3KQ==&amp;WINDOW=FIRST_POPUP&amp;HEIGHT=450&amp;WIDTH=450&amp;","START_MAXIMIZED=FALSE&amp;VAR:CALENDAR=US&amp;VAR:SYMBOL=RAI&amp;VAR:INDEX=0"}</definedName>
    <definedName name="_2050__FDSAUDITLINK__" localSheetId="0" hidden="1">{"fdsup://directions/FAT Viewer?action=UPDATE&amp;creator=factset&amp;DYN_ARGS=TRUE&amp;DOC_NAME=FAT:FQL_AUDITING_CLIENT_TEMPLATE.FAT&amp;display_string=Audit&amp;VAR:KEY=ENKBELWJYX&amp;VAR:QUERY=RkZfRElWX1lMRChBTk4sMi8yMC8wMiwyLzIwLzAyKQ==&amp;WINDOW=FIRST_POPUP&amp;HEIGHT=450&amp;WIDTH=450&amp;","START_MAXIMIZED=FALSE&amp;VAR:CALENDAR=US&amp;VAR:SYMBOL=KO&amp;VAR:INDEX=0"}</definedName>
    <definedName name="_2050__FDSAUDITLINK__" hidden="1">{"fdsup://directions/FAT Viewer?action=UPDATE&amp;creator=factset&amp;DYN_ARGS=TRUE&amp;DOC_NAME=FAT:FQL_AUDITING_CLIENT_TEMPLATE.FAT&amp;display_string=Audit&amp;VAR:KEY=ENKBELWJYX&amp;VAR:QUERY=RkZfRElWX1lMRChBTk4sMi8yMC8wMiwyLzIwLzAyKQ==&amp;WINDOW=FIRST_POPUP&amp;HEIGHT=450&amp;WIDTH=450&amp;","START_MAXIMIZED=FALSE&amp;VAR:CALENDAR=US&amp;VAR:SYMBOL=KO&amp;VAR:INDEX=0"}</definedName>
    <definedName name="_2051__FDSAUDITLINK__" localSheetId="0" hidden="1">{"fdsup://directions/FAT Viewer?action=UPDATE&amp;creator=factset&amp;DYN_ARGS=TRUE&amp;DOC_NAME=FAT:FQL_AUDITING_CLIENT_TEMPLATE.FAT&amp;display_string=Audit&amp;VAR:KEY=YPENULKFKD&amp;VAR:QUERY=RkZfRElWX1lMRChBTk4sMi8xMy8wMiwyLzEzLzAyKQ==&amp;WINDOW=FIRST_POPUP&amp;HEIGHT=450&amp;WIDTH=450&amp;","START_MAXIMIZED=FALSE&amp;VAR:CALENDAR=US&amp;VAR:SYMBOL=KO&amp;VAR:INDEX=0"}</definedName>
    <definedName name="_2051__FDSAUDITLINK__" hidden="1">{"fdsup://directions/FAT Viewer?action=UPDATE&amp;creator=factset&amp;DYN_ARGS=TRUE&amp;DOC_NAME=FAT:FQL_AUDITING_CLIENT_TEMPLATE.FAT&amp;display_string=Audit&amp;VAR:KEY=YPENULKFKD&amp;VAR:QUERY=RkZfRElWX1lMRChBTk4sMi8xMy8wMiwyLzEzLzAyKQ==&amp;WINDOW=FIRST_POPUP&amp;HEIGHT=450&amp;WIDTH=450&amp;","START_MAXIMIZED=FALSE&amp;VAR:CALENDAR=US&amp;VAR:SYMBOL=KO&amp;VAR:INDEX=0"}</definedName>
    <definedName name="_2052__FDSAUDITLINK__" localSheetId="0" hidden="1">{"fdsup://directions/FAT Viewer?action=UPDATE&amp;creator=factset&amp;DYN_ARGS=TRUE&amp;DOC_NAME=FAT:FQL_AUDITING_CLIENT_TEMPLATE.FAT&amp;display_string=Audit&amp;VAR:KEY=CNKDGPGXKN&amp;VAR:QUERY=RkZfRElWX1lMRChBTk4sMi8wNi8wMiwyLzA2LzAyKQ==&amp;WINDOW=FIRST_POPUP&amp;HEIGHT=450&amp;WIDTH=450&amp;","START_MAXIMIZED=FALSE&amp;VAR:CALENDAR=US&amp;VAR:SYMBOL=KO&amp;VAR:INDEX=0"}</definedName>
    <definedName name="_2052__FDSAUDITLINK__" hidden="1">{"fdsup://directions/FAT Viewer?action=UPDATE&amp;creator=factset&amp;DYN_ARGS=TRUE&amp;DOC_NAME=FAT:FQL_AUDITING_CLIENT_TEMPLATE.FAT&amp;display_string=Audit&amp;VAR:KEY=CNKDGPGXKN&amp;VAR:QUERY=RkZfRElWX1lMRChBTk4sMi8wNi8wMiwyLzA2LzAyKQ==&amp;WINDOW=FIRST_POPUP&amp;HEIGHT=450&amp;WIDTH=450&amp;","START_MAXIMIZED=FALSE&amp;VAR:CALENDAR=US&amp;VAR:SYMBOL=KO&amp;VAR:INDEX=0"}</definedName>
    <definedName name="_2053">#REF!</definedName>
    <definedName name="_2053__FDSAUDITLINK__" localSheetId="0" hidden="1">{"fdsup://directions/FAT Viewer?action=UPDATE&amp;creator=factset&amp;DYN_ARGS=TRUE&amp;DOC_NAME=FAT:FQL_AUDITING_CLIENT_TEMPLATE.FAT&amp;display_string=Audit&amp;VAR:KEY=QTAJGHSJGV&amp;VAR:QUERY=RkZfRElWX1lMRChBTk4sMS8zMC8wMiwxLzMwLzAyKQ==&amp;WINDOW=FIRST_POPUP&amp;HEIGHT=450&amp;WIDTH=450&amp;","START_MAXIMIZED=FALSE&amp;VAR:CALENDAR=US&amp;VAR:SYMBOL=KO&amp;VAR:INDEX=0"}</definedName>
    <definedName name="_2053__FDSAUDITLINK__" hidden="1">{"fdsup://directions/FAT Viewer?action=UPDATE&amp;creator=factset&amp;DYN_ARGS=TRUE&amp;DOC_NAME=FAT:FQL_AUDITING_CLIENT_TEMPLATE.FAT&amp;display_string=Audit&amp;VAR:KEY=QTAJGHSJGV&amp;VAR:QUERY=RkZfRElWX1lMRChBTk4sMS8zMC8wMiwxLzMwLzAyKQ==&amp;WINDOW=FIRST_POPUP&amp;HEIGHT=450&amp;WIDTH=450&amp;","START_MAXIMIZED=FALSE&amp;VAR:CALENDAR=US&amp;VAR:SYMBOL=KO&amp;VAR:INDEX=0"}</definedName>
    <definedName name="_2054__FDSAUDITLINK__" localSheetId="0" hidden="1">{"fdsup://directions/FAT Viewer?action=UPDATE&amp;creator=factset&amp;DYN_ARGS=TRUE&amp;DOC_NAME=FAT:FQL_AUDITING_CLIENT_TEMPLATE.FAT&amp;display_string=Audit&amp;VAR:KEY=CLSVWRGPKD&amp;VAR:QUERY=RkZfRElWX1lMRChBTk4sMS8yMy8wMiwxLzIzLzAyKQ==&amp;WINDOW=FIRST_POPUP&amp;HEIGHT=450&amp;WIDTH=450&amp;","START_MAXIMIZED=FALSE&amp;VAR:CALENDAR=US&amp;VAR:SYMBOL=KO&amp;VAR:INDEX=0"}</definedName>
    <definedName name="_2054__FDSAUDITLINK__" hidden="1">{"fdsup://directions/FAT Viewer?action=UPDATE&amp;creator=factset&amp;DYN_ARGS=TRUE&amp;DOC_NAME=FAT:FQL_AUDITING_CLIENT_TEMPLATE.FAT&amp;display_string=Audit&amp;VAR:KEY=CLSVWRGPKD&amp;VAR:QUERY=RkZfRElWX1lMRChBTk4sMS8yMy8wMiwxLzIzLzAyKQ==&amp;WINDOW=FIRST_POPUP&amp;HEIGHT=450&amp;WIDTH=450&amp;","START_MAXIMIZED=FALSE&amp;VAR:CALENDAR=US&amp;VAR:SYMBOL=KO&amp;VAR:INDEX=0"}</definedName>
    <definedName name="_2055__FDSAUDITLINK__" localSheetId="0" hidden="1">{"fdsup://directions/FAT Viewer?action=UPDATE&amp;creator=factset&amp;DYN_ARGS=TRUE&amp;DOC_NAME=FAT:FQL_AUDITING_CLIENT_TEMPLATE.FAT&amp;display_string=Audit&amp;VAR:KEY=KPOHMHCDED&amp;VAR:QUERY=RkZfRElWX1lMRChBTk4sMS8xNi8wMiwxLzE2LzAyKQ==&amp;WINDOW=FIRST_POPUP&amp;HEIGHT=450&amp;WIDTH=450&amp;","START_MAXIMIZED=FALSE&amp;VAR:CALENDAR=US&amp;VAR:SYMBOL=KO&amp;VAR:INDEX=0"}</definedName>
    <definedName name="_2055__FDSAUDITLINK__" hidden="1">{"fdsup://directions/FAT Viewer?action=UPDATE&amp;creator=factset&amp;DYN_ARGS=TRUE&amp;DOC_NAME=FAT:FQL_AUDITING_CLIENT_TEMPLATE.FAT&amp;display_string=Audit&amp;VAR:KEY=KPOHMHCDED&amp;VAR:QUERY=RkZfRElWX1lMRChBTk4sMS8xNi8wMiwxLzE2LzAyKQ==&amp;WINDOW=FIRST_POPUP&amp;HEIGHT=450&amp;WIDTH=450&amp;","START_MAXIMIZED=FALSE&amp;VAR:CALENDAR=US&amp;VAR:SYMBOL=KO&amp;VAR:INDEX=0"}</definedName>
    <definedName name="_2056__FDSAUDITLINK__" localSheetId="0" hidden="1">{"fdsup://directions/FAT Viewer?action=UPDATE&amp;creator=factset&amp;DYN_ARGS=TRUE&amp;DOC_NAME=FAT:FQL_AUDITING_CLIENT_TEMPLATE.FAT&amp;display_string=Audit&amp;VAR:KEY=OZAZEPSDAR&amp;VAR:QUERY=RkZfRElWX1lMRChBTk4sMS8wOS8wMiwxLzA5LzAyKQ==&amp;WINDOW=FIRST_POPUP&amp;HEIGHT=450&amp;WIDTH=450&amp;","START_MAXIMIZED=FALSE&amp;VAR:CALENDAR=US&amp;VAR:SYMBOL=KO&amp;VAR:INDEX=0"}</definedName>
    <definedName name="_2056__FDSAUDITLINK__" hidden="1">{"fdsup://directions/FAT Viewer?action=UPDATE&amp;creator=factset&amp;DYN_ARGS=TRUE&amp;DOC_NAME=FAT:FQL_AUDITING_CLIENT_TEMPLATE.FAT&amp;display_string=Audit&amp;VAR:KEY=OZAZEPSDAR&amp;VAR:QUERY=RkZfRElWX1lMRChBTk4sMS8wOS8wMiwxLzA5LzAyKQ==&amp;WINDOW=FIRST_POPUP&amp;HEIGHT=450&amp;WIDTH=450&amp;","START_MAXIMIZED=FALSE&amp;VAR:CALENDAR=US&amp;VAR:SYMBOL=KO&amp;VAR:INDEX=0"}</definedName>
    <definedName name="_2057__FDSAUDITLINK__" localSheetId="0" hidden="1">{"fdsup://directions/FAT Viewer?action=UPDATE&amp;creator=factset&amp;DYN_ARGS=TRUE&amp;DOC_NAME=FAT:FQL_AUDITING_CLIENT_TEMPLATE.FAT&amp;display_string=Audit&amp;VAR:KEY=CDIVCZWFEB&amp;VAR:QUERY=RkZfRElWX1lMRChBTk4sMS8wMi8wMiwxLzAyLzAyKQ==&amp;WINDOW=FIRST_POPUP&amp;HEIGHT=450&amp;WIDTH=450&amp;","START_MAXIMIZED=FALSE&amp;VAR:CALENDAR=US&amp;VAR:SYMBOL=KO&amp;VAR:INDEX=0"}</definedName>
    <definedName name="_2057__FDSAUDITLINK__" hidden="1">{"fdsup://directions/FAT Viewer?action=UPDATE&amp;creator=factset&amp;DYN_ARGS=TRUE&amp;DOC_NAME=FAT:FQL_AUDITING_CLIENT_TEMPLATE.FAT&amp;display_string=Audit&amp;VAR:KEY=CDIVCZWFEB&amp;VAR:QUERY=RkZfRElWX1lMRChBTk4sMS8wMi8wMiwxLzAyLzAyKQ==&amp;WINDOW=FIRST_POPUP&amp;HEIGHT=450&amp;WIDTH=450&amp;","START_MAXIMIZED=FALSE&amp;VAR:CALENDAR=US&amp;VAR:SYMBOL=KO&amp;VAR:INDEX=0"}</definedName>
    <definedName name="_2058">#REF!</definedName>
    <definedName name="_2058__FDSAUDITLINK__" localSheetId="0" hidden="1">{"fdsup://directions/FAT Viewer?action=UPDATE&amp;creator=factset&amp;DYN_ARGS=TRUE&amp;DOC_NAME=FAT:FQL_AUDITING_CLIENT_TEMPLATE.FAT&amp;display_string=Audit&amp;VAR:KEY=YDYFWDGDGL&amp;VAR:QUERY=RkZfRElWX1lMRChBTk4sMTIvMjYvMDEsMTIvMjYvMDEp&amp;WINDOW=FIRST_POPUP&amp;HEIGHT=450&amp;WIDTH=450&amp;","START_MAXIMIZED=FALSE&amp;VAR:CALENDAR=US&amp;VAR:SYMBOL=KO&amp;VAR:INDEX=0"}</definedName>
    <definedName name="_2058__FDSAUDITLINK__" hidden="1">{"fdsup://directions/FAT Viewer?action=UPDATE&amp;creator=factset&amp;DYN_ARGS=TRUE&amp;DOC_NAME=FAT:FQL_AUDITING_CLIENT_TEMPLATE.FAT&amp;display_string=Audit&amp;VAR:KEY=YDYFWDGDGL&amp;VAR:QUERY=RkZfRElWX1lMRChBTk4sMTIvMjYvMDEsMTIvMjYvMDEp&amp;WINDOW=FIRST_POPUP&amp;HEIGHT=450&amp;WIDTH=450&amp;","START_MAXIMIZED=FALSE&amp;VAR:CALENDAR=US&amp;VAR:SYMBOL=KO&amp;VAR:INDEX=0"}</definedName>
    <definedName name="_2059__FDSAUDITLINK__" localSheetId="0" hidden="1">{"fdsup://directions/FAT Viewer?action=UPDATE&amp;creator=factset&amp;DYN_ARGS=TRUE&amp;DOC_NAME=FAT:FQL_AUDITING_CLIENT_TEMPLATE.FAT&amp;display_string=Audit&amp;VAR:KEY=ILATKPMNQN&amp;VAR:QUERY=RkZfRElWX1lMRChBTk4sMTIvMTkvMDEsMTIvMTkvMDEp&amp;WINDOW=FIRST_POPUP&amp;HEIGHT=450&amp;WIDTH=450&amp;","START_MAXIMIZED=FALSE&amp;VAR:CALENDAR=US&amp;VAR:SYMBOL=KO&amp;VAR:INDEX=0"}</definedName>
    <definedName name="_2059__FDSAUDITLINK__" hidden="1">{"fdsup://directions/FAT Viewer?action=UPDATE&amp;creator=factset&amp;DYN_ARGS=TRUE&amp;DOC_NAME=FAT:FQL_AUDITING_CLIENT_TEMPLATE.FAT&amp;display_string=Audit&amp;VAR:KEY=ILATKPMNQN&amp;VAR:QUERY=RkZfRElWX1lMRChBTk4sMTIvMTkvMDEsMTIvMTkvMDEp&amp;WINDOW=FIRST_POPUP&amp;HEIGHT=450&amp;WIDTH=450&amp;","START_MAXIMIZED=FALSE&amp;VAR:CALENDAR=US&amp;VAR:SYMBOL=KO&amp;VAR:INDEX=0"}</definedName>
    <definedName name="_206__FDSAUDITLINK__" localSheetId="0" hidden="1">{"fdsup://directions/FAT Viewer?action=UPDATE&amp;creator=factset&amp;DYN_ARGS=TRUE&amp;DOC_NAME=FAT:FQL_AUDITING_CLIENT_TEMPLATE.FAT&amp;display_string=Audit&amp;VAR:KEY=PKNSLQHABC&amp;VAR:QUERY=RkZfRElWX1lMRChBTk4sNC8yNi8wNyw0LzI2LzA3KQ==&amp;WINDOW=FIRST_POPUP&amp;HEIGHT=450&amp;WIDTH=450&amp;","START_MAXIMIZED=FALSE&amp;VAR:CALENDAR=US&amp;VAR:SYMBOL=RAI&amp;VAR:INDEX=0"}</definedName>
    <definedName name="_206__FDSAUDITLINK__" hidden="1">{"fdsup://directions/FAT Viewer?action=UPDATE&amp;creator=factset&amp;DYN_ARGS=TRUE&amp;DOC_NAME=FAT:FQL_AUDITING_CLIENT_TEMPLATE.FAT&amp;display_string=Audit&amp;VAR:KEY=PKNSLQHABC&amp;VAR:QUERY=RkZfRElWX1lMRChBTk4sNC8yNi8wNyw0LzI2LzA3KQ==&amp;WINDOW=FIRST_POPUP&amp;HEIGHT=450&amp;WIDTH=450&amp;","START_MAXIMIZED=FALSE&amp;VAR:CALENDAR=US&amp;VAR:SYMBOL=RAI&amp;VAR:INDEX=0"}</definedName>
    <definedName name="_2060__FDSAUDITLINK__" localSheetId="0" hidden="1">{"fdsup://directions/FAT Viewer?action=UPDATE&amp;creator=factset&amp;DYN_ARGS=TRUE&amp;DOC_NAME=FAT:FQL_AUDITING_CLIENT_TEMPLATE.FAT&amp;display_string=Audit&amp;VAR:KEY=EZIRIJCDMB&amp;VAR:QUERY=RkZfRElWX1lMRChBTk4sMTIvMTIvMDEsMTIvMTIvMDEp&amp;WINDOW=FIRST_POPUP&amp;HEIGHT=450&amp;WIDTH=450&amp;","START_MAXIMIZED=FALSE&amp;VAR:CALENDAR=US&amp;VAR:SYMBOL=KO&amp;VAR:INDEX=0"}</definedName>
    <definedName name="_2060__FDSAUDITLINK__" hidden="1">{"fdsup://directions/FAT Viewer?action=UPDATE&amp;creator=factset&amp;DYN_ARGS=TRUE&amp;DOC_NAME=FAT:FQL_AUDITING_CLIENT_TEMPLATE.FAT&amp;display_string=Audit&amp;VAR:KEY=EZIRIJCDMB&amp;VAR:QUERY=RkZfRElWX1lMRChBTk4sMTIvMTIvMDEsMTIvMTIvMDEp&amp;WINDOW=FIRST_POPUP&amp;HEIGHT=450&amp;WIDTH=450&amp;","START_MAXIMIZED=FALSE&amp;VAR:CALENDAR=US&amp;VAR:SYMBOL=KO&amp;VAR:INDEX=0"}</definedName>
    <definedName name="_2061__FDSAUDITLINK__" localSheetId="0" hidden="1">{"fdsup://directions/FAT Viewer?action=UPDATE&amp;creator=factset&amp;DYN_ARGS=TRUE&amp;DOC_NAME=FAT:FQL_AUDITING_CLIENT_TEMPLATE.FAT&amp;display_string=Audit&amp;VAR:KEY=ULQBORQRMR&amp;VAR:QUERY=RkZfRElWX1lMRChBTk4sMTIvMDUvMDEsMTIvMDUvMDEp&amp;WINDOW=FIRST_POPUP&amp;HEIGHT=450&amp;WIDTH=450&amp;","START_MAXIMIZED=FALSE&amp;VAR:CALENDAR=US&amp;VAR:SYMBOL=KO&amp;VAR:INDEX=0"}</definedName>
    <definedName name="_2061__FDSAUDITLINK__" hidden="1">{"fdsup://directions/FAT Viewer?action=UPDATE&amp;creator=factset&amp;DYN_ARGS=TRUE&amp;DOC_NAME=FAT:FQL_AUDITING_CLIENT_TEMPLATE.FAT&amp;display_string=Audit&amp;VAR:KEY=ULQBORQRMR&amp;VAR:QUERY=RkZfRElWX1lMRChBTk4sMTIvMDUvMDEsMTIvMDUvMDEp&amp;WINDOW=FIRST_POPUP&amp;HEIGHT=450&amp;WIDTH=450&amp;","START_MAXIMIZED=FALSE&amp;VAR:CALENDAR=US&amp;VAR:SYMBOL=KO&amp;VAR:INDEX=0"}</definedName>
    <definedName name="_2062__FDSAUDITLINK__" localSheetId="0" hidden="1">{"fdsup://directions/FAT Viewer?action=UPDATE&amp;creator=factset&amp;DYN_ARGS=TRUE&amp;DOC_NAME=FAT:FQL_AUDITING_CLIENT_TEMPLATE.FAT&amp;display_string=Audit&amp;VAR:KEY=EXIPGVCHQF&amp;VAR:QUERY=RkZfRElWX1lMRChBTk4sMTEvMjgvMDEsMTEvMjgvMDEp&amp;WINDOW=FIRST_POPUP&amp;HEIGHT=450&amp;WIDTH=450&amp;","START_MAXIMIZED=FALSE&amp;VAR:CALENDAR=US&amp;VAR:SYMBOL=KO&amp;VAR:INDEX=0"}</definedName>
    <definedName name="_2062__FDSAUDITLINK__" hidden="1">{"fdsup://directions/FAT Viewer?action=UPDATE&amp;creator=factset&amp;DYN_ARGS=TRUE&amp;DOC_NAME=FAT:FQL_AUDITING_CLIENT_TEMPLATE.FAT&amp;display_string=Audit&amp;VAR:KEY=EXIPGVCHQF&amp;VAR:QUERY=RkZfRElWX1lMRChBTk4sMTEvMjgvMDEsMTEvMjgvMDEp&amp;WINDOW=FIRST_POPUP&amp;HEIGHT=450&amp;WIDTH=450&amp;","START_MAXIMIZED=FALSE&amp;VAR:CALENDAR=US&amp;VAR:SYMBOL=KO&amp;VAR:INDEX=0"}</definedName>
    <definedName name="_2063">#REF!</definedName>
    <definedName name="_2063__FDSAUDITLINK__" localSheetId="0" hidden="1">{"fdsup://directions/FAT Viewer?action=UPDATE&amp;creator=factset&amp;DYN_ARGS=TRUE&amp;DOC_NAME=FAT:FQL_AUDITING_CLIENT_TEMPLATE.FAT&amp;display_string=Audit&amp;VAR:KEY=CNMDSLQPYB&amp;VAR:QUERY=RkZfRElWX1lMRChBTk4sMTEvMjEvMDEsMTEvMjEvMDEp&amp;WINDOW=FIRST_POPUP&amp;HEIGHT=450&amp;WIDTH=450&amp;","START_MAXIMIZED=FALSE&amp;VAR:CALENDAR=US&amp;VAR:SYMBOL=KO&amp;VAR:INDEX=0"}</definedName>
    <definedName name="_2063__FDSAUDITLINK__" hidden="1">{"fdsup://directions/FAT Viewer?action=UPDATE&amp;creator=factset&amp;DYN_ARGS=TRUE&amp;DOC_NAME=FAT:FQL_AUDITING_CLIENT_TEMPLATE.FAT&amp;display_string=Audit&amp;VAR:KEY=CNMDSLQPYB&amp;VAR:QUERY=RkZfRElWX1lMRChBTk4sMTEvMjEvMDEsMTEvMjEvMDEp&amp;WINDOW=FIRST_POPUP&amp;HEIGHT=450&amp;WIDTH=450&amp;","START_MAXIMIZED=FALSE&amp;VAR:CALENDAR=US&amp;VAR:SYMBOL=KO&amp;VAR:INDEX=0"}</definedName>
    <definedName name="_2064__FDSAUDITLINK__" localSheetId="0" hidden="1">{"fdsup://directions/FAT Viewer?action=UPDATE&amp;creator=factset&amp;DYN_ARGS=TRUE&amp;DOC_NAME=FAT:FQL_AUDITING_CLIENT_TEMPLATE.FAT&amp;display_string=Audit&amp;VAR:KEY=UHYBGVATYN&amp;VAR:QUERY=RkZfRElWX1lMRChBTk4sMTEvMTQvMDEsMTEvMTQvMDEp&amp;WINDOW=FIRST_POPUP&amp;HEIGHT=450&amp;WIDTH=450&amp;","START_MAXIMIZED=FALSE&amp;VAR:CALENDAR=US&amp;VAR:SYMBOL=KO&amp;VAR:INDEX=0"}</definedName>
    <definedName name="_2064__FDSAUDITLINK__" hidden="1">{"fdsup://directions/FAT Viewer?action=UPDATE&amp;creator=factset&amp;DYN_ARGS=TRUE&amp;DOC_NAME=FAT:FQL_AUDITING_CLIENT_TEMPLATE.FAT&amp;display_string=Audit&amp;VAR:KEY=UHYBGVATYN&amp;VAR:QUERY=RkZfRElWX1lMRChBTk4sMTEvMTQvMDEsMTEvMTQvMDEp&amp;WINDOW=FIRST_POPUP&amp;HEIGHT=450&amp;WIDTH=450&amp;","START_MAXIMIZED=FALSE&amp;VAR:CALENDAR=US&amp;VAR:SYMBOL=KO&amp;VAR:INDEX=0"}</definedName>
    <definedName name="_2065__FDSAUDITLINK__" localSheetId="0" hidden="1">{"fdsup://directions/FAT Viewer?action=UPDATE&amp;creator=factset&amp;DYN_ARGS=TRUE&amp;DOC_NAME=FAT:FQL_AUDITING_CLIENT_TEMPLATE.FAT&amp;display_string=Audit&amp;VAR:KEY=CPGHGVWXAD&amp;VAR:QUERY=RkZfRElWX1lMRChBTk4sMTEvMDcvMDEsMTEvMDcvMDEp&amp;WINDOW=FIRST_POPUP&amp;HEIGHT=450&amp;WIDTH=450&amp;","START_MAXIMIZED=FALSE&amp;VAR:CALENDAR=US&amp;VAR:SYMBOL=KO&amp;VAR:INDEX=0"}</definedName>
    <definedName name="_2065__FDSAUDITLINK__" hidden="1">{"fdsup://directions/FAT Viewer?action=UPDATE&amp;creator=factset&amp;DYN_ARGS=TRUE&amp;DOC_NAME=FAT:FQL_AUDITING_CLIENT_TEMPLATE.FAT&amp;display_string=Audit&amp;VAR:KEY=CPGHGVWXAD&amp;VAR:QUERY=RkZfRElWX1lMRChBTk4sMTEvMDcvMDEsMTEvMDcvMDEp&amp;WINDOW=FIRST_POPUP&amp;HEIGHT=450&amp;WIDTH=450&amp;","START_MAXIMIZED=FALSE&amp;VAR:CALENDAR=US&amp;VAR:SYMBOL=KO&amp;VAR:INDEX=0"}</definedName>
    <definedName name="_2066__FDSAUDITLINK__" localSheetId="0" hidden="1">{"fdsup://directions/FAT Viewer?action=UPDATE&amp;creator=factset&amp;DYN_ARGS=TRUE&amp;DOC_NAME=FAT:FQL_AUDITING_CLIENT_TEMPLATE.FAT&amp;display_string=Audit&amp;VAR:KEY=SLUZEDGZKD&amp;VAR:QUERY=RkZfRElWX1lMRChBTk4sMTAvMzEvMDEsMTAvMzEvMDEp&amp;WINDOW=FIRST_POPUP&amp;HEIGHT=450&amp;WIDTH=450&amp;","START_MAXIMIZED=FALSE&amp;VAR:CALENDAR=US&amp;VAR:SYMBOL=KO&amp;VAR:INDEX=0"}</definedName>
    <definedName name="_2066__FDSAUDITLINK__" hidden="1">{"fdsup://directions/FAT Viewer?action=UPDATE&amp;creator=factset&amp;DYN_ARGS=TRUE&amp;DOC_NAME=FAT:FQL_AUDITING_CLIENT_TEMPLATE.FAT&amp;display_string=Audit&amp;VAR:KEY=SLUZEDGZKD&amp;VAR:QUERY=RkZfRElWX1lMRChBTk4sMTAvMzEvMDEsMTAvMzEvMDEp&amp;WINDOW=FIRST_POPUP&amp;HEIGHT=450&amp;WIDTH=450&amp;","START_MAXIMIZED=FALSE&amp;VAR:CALENDAR=US&amp;VAR:SYMBOL=KO&amp;VAR:INDEX=0"}</definedName>
    <definedName name="_2067__FDSAUDITLINK__" localSheetId="0" hidden="1">{"fdsup://directions/FAT Viewer?action=UPDATE&amp;creator=factset&amp;DYN_ARGS=TRUE&amp;DOC_NAME=FAT:FQL_AUDITING_CLIENT_TEMPLATE.FAT&amp;display_string=Audit&amp;VAR:KEY=EBSPAZUHUT&amp;VAR:QUERY=RkZfRElWX1lMRChBTk4sMTAvMjQvMDEsMTAvMjQvMDEp&amp;WINDOW=FIRST_POPUP&amp;HEIGHT=450&amp;WIDTH=450&amp;","START_MAXIMIZED=FALSE&amp;VAR:CALENDAR=US&amp;VAR:SYMBOL=KO&amp;VAR:INDEX=0"}</definedName>
    <definedName name="_2067__FDSAUDITLINK__" hidden="1">{"fdsup://directions/FAT Viewer?action=UPDATE&amp;creator=factset&amp;DYN_ARGS=TRUE&amp;DOC_NAME=FAT:FQL_AUDITING_CLIENT_TEMPLATE.FAT&amp;display_string=Audit&amp;VAR:KEY=EBSPAZUHUT&amp;VAR:QUERY=RkZfRElWX1lMRChBTk4sMTAvMjQvMDEsMTAvMjQvMDEp&amp;WINDOW=FIRST_POPUP&amp;HEIGHT=450&amp;WIDTH=450&amp;","START_MAXIMIZED=FALSE&amp;VAR:CALENDAR=US&amp;VAR:SYMBOL=KO&amp;VAR:INDEX=0"}</definedName>
    <definedName name="_2068__FDSAUDITLINK__" localSheetId="0" hidden="1">{"fdsup://directions/FAT Viewer?action=UPDATE&amp;creator=factset&amp;DYN_ARGS=TRUE&amp;DOC_NAME=FAT:FQL_AUDITING_CLIENT_TEMPLATE.FAT&amp;display_string=Audit&amp;VAR:KEY=QTSZCPCRUJ&amp;VAR:QUERY=RkZfRElWX1lMRChBTk4sMTAvMTcvMDEsMTAvMTcvMDEp&amp;WINDOW=FIRST_POPUP&amp;HEIGHT=450&amp;WIDTH=450&amp;","START_MAXIMIZED=FALSE&amp;VAR:CALENDAR=US&amp;VAR:SYMBOL=KO&amp;VAR:INDEX=0"}</definedName>
    <definedName name="_2068__FDSAUDITLINK__" hidden="1">{"fdsup://directions/FAT Viewer?action=UPDATE&amp;creator=factset&amp;DYN_ARGS=TRUE&amp;DOC_NAME=FAT:FQL_AUDITING_CLIENT_TEMPLATE.FAT&amp;display_string=Audit&amp;VAR:KEY=QTSZCPCRUJ&amp;VAR:QUERY=RkZfRElWX1lMRChBTk4sMTAvMTcvMDEsMTAvMTcvMDEp&amp;WINDOW=FIRST_POPUP&amp;HEIGHT=450&amp;WIDTH=450&amp;","START_MAXIMIZED=FALSE&amp;VAR:CALENDAR=US&amp;VAR:SYMBOL=KO&amp;VAR:INDEX=0"}</definedName>
    <definedName name="_2069__FDSAUDITLINK__" localSheetId="0" hidden="1">{"fdsup://directions/FAT Viewer?action=UPDATE&amp;creator=factset&amp;DYN_ARGS=TRUE&amp;DOC_NAME=FAT:FQL_AUDITING_CLIENT_TEMPLATE.FAT&amp;display_string=Audit&amp;VAR:KEY=UHOTANODUJ&amp;VAR:QUERY=RkZfRElWX1lMRChBTk4sMTAvMTAvMDEsMTAvMTAvMDEp&amp;WINDOW=FIRST_POPUP&amp;HEIGHT=450&amp;WIDTH=450&amp;","START_MAXIMIZED=FALSE&amp;VAR:CALENDAR=US&amp;VAR:SYMBOL=KO&amp;VAR:INDEX=0"}</definedName>
    <definedName name="_2069__FDSAUDITLINK__" hidden="1">{"fdsup://directions/FAT Viewer?action=UPDATE&amp;creator=factset&amp;DYN_ARGS=TRUE&amp;DOC_NAME=FAT:FQL_AUDITING_CLIENT_TEMPLATE.FAT&amp;display_string=Audit&amp;VAR:KEY=UHOTANODUJ&amp;VAR:QUERY=RkZfRElWX1lMRChBTk4sMTAvMTAvMDEsMTAvMTAvMDEp&amp;WINDOW=FIRST_POPUP&amp;HEIGHT=450&amp;WIDTH=450&amp;","START_MAXIMIZED=FALSE&amp;VAR:CALENDAR=US&amp;VAR:SYMBOL=KO&amp;VAR:INDEX=0"}</definedName>
    <definedName name="_207">#REF!</definedName>
    <definedName name="_207__FDSAUDITLINK__" localSheetId="0" hidden="1">{"fdsup://directions/FAT Viewer?action=UPDATE&amp;creator=factset&amp;DYN_ARGS=TRUE&amp;DOC_NAME=FAT:FQL_AUDITING_CLIENT_TEMPLATE.FAT&amp;display_string=Audit&amp;VAR:KEY=NEPIJWTOBE&amp;VAR:QUERY=RkZfRElWX1lMRChBTk4sNC8xOS8wNyw0LzE5LzA3KQ==&amp;WINDOW=FIRST_POPUP&amp;HEIGHT=450&amp;WIDTH=450&amp;","START_MAXIMIZED=FALSE&amp;VAR:CALENDAR=US&amp;VAR:SYMBOL=RAI&amp;VAR:INDEX=0"}</definedName>
    <definedName name="_207__FDSAUDITLINK__" hidden="1">{"fdsup://directions/FAT Viewer?action=UPDATE&amp;creator=factset&amp;DYN_ARGS=TRUE&amp;DOC_NAME=FAT:FQL_AUDITING_CLIENT_TEMPLATE.FAT&amp;display_string=Audit&amp;VAR:KEY=NEPIJWTOBE&amp;VAR:QUERY=RkZfRElWX1lMRChBTk4sNC8xOS8wNyw0LzE5LzA3KQ==&amp;WINDOW=FIRST_POPUP&amp;HEIGHT=450&amp;WIDTH=450&amp;","START_MAXIMIZED=FALSE&amp;VAR:CALENDAR=US&amp;VAR:SYMBOL=RAI&amp;VAR:INDEX=0"}</definedName>
    <definedName name="_2070__FDSAUDITLINK__" localSheetId="0" hidden="1">{"fdsup://directions/FAT Viewer?action=UPDATE&amp;creator=factset&amp;DYN_ARGS=TRUE&amp;DOC_NAME=FAT:FQL_AUDITING_CLIENT_TEMPLATE.FAT&amp;display_string=Audit&amp;VAR:KEY=MPWLIJCNEV&amp;VAR:QUERY=RkZfRElWX1lMRChBTk4sMTAvMDMvMDEsMTAvMDMvMDEp&amp;WINDOW=FIRST_POPUP&amp;HEIGHT=450&amp;WIDTH=450&amp;","START_MAXIMIZED=FALSE&amp;VAR:CALENDAR=US&amp;VAR:SYMBOL=KO&amp;VAR:INDEX=0"}</definedName>
    <definedName name="_2070__FDSAUDITLINK__" hidden="1">{"fdsup://directions/FAT Viewer?action=UPDATE&amp;creator=factset&amp;DYN_ARGS=TRUE&amp;DOC_NAME=FAT:FQL_AUDITING_CLIENT_TEMPLATE.FAT&amp;display_string=Audit&amp;VAR:KEY=MPWLIJCNEV&amp;VAR:QUERY=RkZfRElWX1lMRChBTk4sMTAvMDMvMDEsMTAvMDMvMDEp&amp;WINDOW=FIRST_POPUP&amp;HEIGHT=450&amp;WIDTH=450&amp;","START_MAXIMIZED=FALSE&amp;VAR:CALENDAR=US&amp;VAR:SYMBOL=KO&amp;VAR:INDEX=0"}</definedName>
    <definedName name="_2071">#REF!</definedName>
    <definedName name="_2071__FDSAUDITLINK__" localSheetId="0" hidden="1">{"fdsup://directions/FAT Viewer?action=UPDATE&amp;creator=factset&amp;DYN_ARGS=TRUE&amp;DOC_NAME=FAT:FQL_AUDITING_CLIENT_TEMPLATE.FAT&amp;display_string=Audit&amp;VAR:KEY=MRYTGRONGZ&amp;VAR:QUERY=RkZfRElWX1lMRChBTk4sOS8yNi8wMSw5LzI2LzAxKQ==&amp;WINDOW=FIRST_POPUP&amp;HEIGHT=450&amp;WIDTH=450&amp;","START_MAXIMIZED=FALSE&amp;VAR:CALENDAR=US&amp;VAR:SYMBOL=KO&amp;VAR:INDEX=0"}</definedName>
    <definedName name="_2071__FDSAUDITLINK__" hidden="1">{"fdsup://directions/FAT Viewer?action=UPDATE&amp;creator=factset&amp;DYN_ARGS=TRUE&amp;DOC_NAME=FAT:FQL_AUDITING_CLIENT_TEMPLATE.FAT&amp;display_string=Audit&amp;VAR:KEY=MRYTGRONGZ&amp;VAR:QUERY=RkZfRElWX1lMRChBTk4sOS8yNi8wMSw5LzI2LzAxKQ==&amp;WINDOW=FIRST_POPUP&amp;HEIGHT=450&amp;WIDTH=450&amp;","START_MAXIMIZED=FALSE&amp;VAR:CALENDAR=US&amp;VAR:SYMBOL=KO&amp;VAR:INDEX=0"}</definedName>
    <definedName name="_2072__FDSAUDITLINK__" localSheetId="0" hidden="1">{"fdsup://directions/FAT Viewer?action=UPDATE&amp;creator=factset&amp;DYN_ARGS=TRUE&amp;DOC_NAME=FAT:FQL_AUDITING_CLIENT_TEMPLATE.FAT&amp;display_string=Audit&amp;VAR:KEY=MNWRYVAXWD&amp;VAR:QUERY=RkZfRElWX1lMRChBTk4sOS8xOS8wMSw5LzE5LzAxKQ==&amp;WINDOW=FIRST_POPUP&amp;HEIGHT=450&amp;WIDTH=450&amp;","START_MAXIMIZED=FALSE&amp;VAR:CALENDAR=US&amp;VAR:SYMBOL=KO&amp;VAR:INDEX=0"}</definedName>
    <definedName name="_2072__FDSAUDITLINK__" hidden="1">{"fdsup://directions/FAT Viewer?action=UPDATE&amp;creator=factset&amp;DYN_ARGS=TRUE&amp;DOC_NAME=FAT:FQL_AUDITING_CLIENT_TEMPLATE.FAT&amp;display_string=Audit&amp;VAR:KEY=MNWRYVAXWD&amp;VAR:QUERY=RkZfRElWX1lMRChBTk4sOS8xOS8wMSw5LzE5LzAxKQ==&amp;WINDOW=FIRST_POPUP&amp;HEIGHT=450&amp;WIDTH=450&amp;","START_MAXIMIZED=FALSE&amp;VAR:CALENDAR=US&amp;VAR:SYMBOL=KO&amp;VAR:INDEX=0"}</definedName>
    <definedName name="_2073__FDSAUDITLINK__" localSheetId="0" hidden="1">{"fdsup://directions/FAT Viewer?action=UPDATE&amp;creator=factset&amp;DYN_ARGS=TRUE&amp;DOC_NAME=FAT:FQL_AUDITING_CLIENT_TEMPLATE.FAT&amp;display_string=Audit&amp;VAR:KEY=QZQBUBUVGB&amp;VAR:QUERY=RkZfRElWX1lMRChBTk4sOS8xMC8wMSw5LzEwLzAxKQ==&amp;WINDOW=FIRST_POPUP&amp;HEIGHT=450&amp;WIDTH=450&amp;","START_MAXIMIZED=FALSE&amp;VAR:CALENDAR=US&amp;VAR:SYMBOL=KO&amp;VAR:INDEX=0"}</definedName>
    <definedName name="_2073__FDSAUDITLINK__" hidden="1">{"fdsup://directions/FAT Viewer?action=UPDATE&amp;creator=factset&amp;DYN_ARGS=TRUE&amp;DOC_NAME=FAT:FQL_AUDITING_CLIENT_TEMPLATE.FAT&amp;display_string=Audit&amp;VAR:KEY=QZQBUBUVGB&amp;VAR:QUERY=RkZfRElWX1lMRChBTk4sOS8xMC8wMSw5LzEwLzAxKQ==&amp;WINDOW=FIRST_POPUP&amp;HEIGHT=450&amp;WIDTH=450&amp;","START_MAXIMIZED=FALSE&amp;VAR:CALENDAR=US&amp;VAR:SYMBOL=KO&amp;VAR:INDEX=0"}</definedName>
    <definedName name="_2074__FDSAUDITLINK__" localSheetId="0" hidden="1">{"fdsup://directions/FAT Viewer?action=UPDATE&amp;creator=factset&amp;DYN_ARGS=TRUE&amp;DOC_NAME=FAT:FQL_AUDITING_CLIENT_TEMPLATE.FAT&amp;display_string=Audit&amp;VAR:KEY=AZGHYLMHGN&amp;VAR:QUERY=RkZfRElWX1lMRChBTk4sOS8wNS8wMSw5LzA1LzAxKQ==&amp;WINDOW=FIRST_POPUP&amp;HEIGHT=450&amp;WIDTH=450&amp;","START_MAXIMIZED=FALSE&amp;VAR:CALENDAR=US&amp;VAR:SYMBOL=KO&amp;VAR:INDEX=0"}</definedName>
    <definedName name="_2074__FDSAUDITLINK__" hidden="1">{"fdsup://directions/FAT Viewer?action=UPDATE&amp;creator=factset&amp;DYN_ARGS=TRUE&amp;DOC_NAME=FAT:FQL_AUDITING_CLIENT_TEMPLATE.FAT&amp;display_string=Audit&amp;VAR:KEY=AZGHYLMHGN&amp;VAR:QUERY=RkZfRElWX1lMRChBTk4sOS8wNS8wMSw5LzA1LzAxKQ==&amp;WINDOW=FIRST_POPUP&amp;HEIGHT=450&amp;WIDTH=450&amp;","START_MAXIMIZED=FALSE&amp;VAR:CALENDAR=US&amp;VAR:SYMBOL=KO&amp;VAR:INDEX=0"}</definedName>
    <definedName name="_2075">#REF!</definedName>
    <definedName name="_2075__FDSAUDITLINK__" localSheetId="0" hidden="1">{"fdsup://directions/FAT Viewer?action=UPDATE&amp;creator=factset&amp;DYN_ARGS=TRUE&amp;DOC_NAME=FAT:FQL_AUDITING_CLIENT_TEMPLATE.FAT&amp;display_string=Audit&amp;VAR:KEY=OPKTABUBCV&amp;VAR:QUERY=RkZfRElWX1lMRChBTk4sOC8yOS8wMSw4LzI5LzAxKQ==&amp;WINDOW=FIRST_POPUP&amp;HEIGHT=450&amp;WIDTH=450&amp;","START_MAXIMIZED=FALSE&amp;VAR:CALENDAR=US&amp;VAR:SYMBOL=KO&amp;VAR:INDEX=0"}</definedName>
    <definedName name="_2075__FDSAUDITLINK__" hidden="1">{"fdsup://directions/FAT Viewer?action=UPDATE&amp;creator=factset&amp;DYN_ARGS=TRUE&amp;DOC_NAME=FAT:FQL_AUDITING_CLIENT_TEMPLATE.FAT&amp;display_string=Audit&amp;VAR:KEY=OPKTABUBCV&amp;VAR:QUERY=RkZfRElWX1lMRChBTk4sOC8yOS8wMSw4LzI5LzAxKQ==&amp;WINDOW=FIRST_POPUP&amp;HEIGHT=450&amp;WIDTH=450&amp;","START_MAXIMIZED=FALSE&amp;VAR:CALENDAR=US&amp;VAR:SYMBOL=KO&amp;VAR:INDEX=0"}</definedName>
    <definedName name="_2076__FDSAUDITLINK__" localSheetId="0" hidden="1">{"fdsup://directions/FAT Viewer?action=UPDATE&amp;creator=factset&amp;DYN_ARGS=TRUE&amp;DOC_NAME=FAT:FQL_AUDITING_CLIENT_TEMPLATE.FAT&amp;display_string=Audit&amp;VAR:KEY=KJCTGDUZGZ&amp;VAR:QUERY=RkZfRElWX1lMRChBTk4sOC8yMi8wMSw4LzIyLzAxKQ==&amp;WINDOW=FIRST_POPUP&amp;HEIGHT=450&amp;WIDTH=450&amp;","START_MAXIMIZED=FALSE&amp;VAR:CALENDAR=US&amp;VAR:SYMBOL=KO&amp;VAR:INDEX=0"}</definedName>
    <definedName name="_2076__FDSAUDITLINK__" hidden="1">{"fdsup://directions/FAT Viewer?action=UPDATE&amp;creator=factset&amp;DYN_ARGS=TRUE&amp;DOC_NAME=FAT:FQL_AUDITING_CLIENT_TEMPLATE.FAT&amp;display_string=Audit&amp;VAR:KEY=KJCTGDUZGZ&amp;VAR:QUERY=RkZfRElWX1lMRChBTk4sOC8yMi8wMSw4LzIyLzAxKQ==&amp;WINDOW=FIRST_POPUP&amp;HEIGHT=450&amp;WIDTH=450&amp;","START_MAXIMIZED=FALSE&amp;VAR:CALENDAR=US&amp;VAR:SYMBOL=KO&amp;VAR:INDEX=0"}</definedName>
    <definedName name="_2077__FDSAUDITLINK__" localSheetId="0" hidden="1">{"fdsup://directions/FAT Viewer?action=UPDATE&amp;creator=factset&amp;DYN_ARGS=TRUE&amp;DOC_NAME=FAT:FQL_AUDITING_CLIENT_TEMPLATE.FAT&amp;display_string=Audit&amp;VAR:KEY=ADKBAZSFCJ&amp;VAR:QUERY=RkZfRElWX1lMRChBTk4sOC8xNS8wMSw4LzE1LzAxKQ==&amp;WINDOW=FIRST_POPUP&amp;HEIGHT=450&amp;WIDTH=450&amp;","START_MAXIMIZED=FALSE&amp;VAR:CALENDAR=US&amp;VAR:SYMBOL=KO&amp;VAR:INDEX=0"}</definedName>
    <definedName name="_2077__FDSAUDITLINK__" hidden="1">{"fdsup://directions/FAT Viewer?action=UPDATE&amp;creator=factset&amp;DYN_ARGS=TRUE&amp;DOC_NAME=FAT:FQL_AUDITING_CLIENT_TEMPLATE.FAT&amp;display_string=Audit&amp;VAR:KEY=ADKBAZSFCJ&amp;VAR:QUERY=RkZfRElWX1lMRChBTk4sOC8xNS8wMSw4LzE1LzAxKQ==&amp;WINDOW=FIRST_POPUP&amp;HEIGHT=450&amp;WIDTH=450&amp;","START_MAXIMIZED=FALSE&amp;VAR:CALENDAR=US&amp;VAR:SYMBOL=KO&amp;VAR:INDEX=0"}</definedName>
    <definedName name="_2078__FDSAUDITLINK__" localSheetId="0" hidden="1">{"fdsup://directions/FAT Viewer?action=UPDATE&amp;creator=factset&amp;DYN_ARGS=TRUE&amp;DOC_NAME=FAT:FQL_AUDITING_CLIENT_TEMPLATE.FAT&amp;display_string=Audit&amp;VAR:KEY=SJITGLWVKD&amp;VAR:QUERY=RkZfRElWX1lMRChBTk4sOC8wOC8wMSw4LzA4LzAxKQ==&amp;WINDOW=FIRST_POPUP&amp;HEIGHT=450&amp;WIDTH=450&amp;","START_MAXIMIZED=FALSE&amp;VAR:CALENDAR=US&amp;VAR:SYMBOL=KO&amp;VAR:INDEX=0"}</definedName>
    <definedName name="_2078__FDSAUDITLINK__" hidden="1">{"fdsup://directions/FAT Viewer?action=UPDATE&amp;creator=factset&amp;DYN_ARGS=TRUE&amp;DOC_NAME=FAT:FQL_AUDITING_CLIENT_TEMPLATE.FAT&amp;display_string=Audit&amp;VAR:KEY=SJITGLWVKD&amp;VAR:QUERY=RkZfRElWX1lMRChBTk4sOC8wOC8wMSw4LzA4LzAxKQ==&amp;WINDOW=FIRST_POPUP&amp;HEIGHT=450&amp;WIDTH=450&amp;","START_MAXIMIZED=FALSE&amp;VAR:CALENDAR=US&amp;VAR:SYMBOL=KO&amp;VAR:INDEX=0"}</definedName>
    <definedName name="_2079__FDSAUDITLINK__" localSheetId="0" hidden="1">{"fdsup://directions/FAT Viewer?action=UPDATE&amp;creator=factset&amp;DYN_ARGS=TRUE&amp;DOC_NAME=FAT:FQL_AUDITING_CLIENT_TEMPLATE.FAT&amp;display_string=Audit&amp;VAR:KEY=KHKBKBGJKB&amp;VAR:QUERY=RkZfRElWX1lMRChBTk4sOC8wMS8wMSw4LzAxLzAxKQ==&amp;WINDOW=FIRST_POPUP&amp;HEIGHT=450&amp;WIDTH=450&amp;","START_MAXIMIZED=FALSE&amp;VAR:CALENDAR=US&amp;VAR:SYMBOL=KO&amp;VAR:INDEX=0"}</definedName>
    <definedName name="_2079__FDSAUDITLINK__" hidden="1">{"fdsup://directions/FAT Viewer?action=UPDATE&amp;creator=factset&amp;DYN_ARGS=TRUE&amp;DOC_NAME=FAT:FQL_AUDITING_CLIENT_TEMPLATE.FAT&amp;display_string=Audit&amp;VAR:KEY=KHKBKBGJKB&amp;VAR:QUERY=RkZfRElWX1lMRChBTk4sOC8wMS8wMSw4LzAxLzAxKQ==&amp;WINDOW=FIRST_POPUP&amp;HEIGHT=450&amp;WIDTH=450&amp;","START_MAXIMIZED=FALSE&amp;VAR:CALENDAR=US&amp;VAR:SYMBOL=KO&amp;VAR:INDEX=0"}</definedName>
    <definedName name="_208">#REF!</definedName>
    <definedName name="_208__FDSAUDITLINK__" localSheetId="0" hidden="1">{"fdsup://directions/FAT Viewer?action=UPDATE&amp;creator=factset&amp;DYN_ARGS=TRUE&amp;DOC_NAME=FAT:FQL_AUDITING_CLIENT_TEMPLATE.FAT&amp;display_string=Audit&amp;VAR:KEY=TUHOZUHWLG&amp;VAR:QUERY=RkZfRElWX1lMRChBTk4sNC8xMi8wNyw0LzEyLzA3KQ==&amp;WINDOW=FIRST_POPUP&amp;HEIGHT=450&amp;WIDTH=450&amp;","START_MAXIMIZED=FALSE&amp;VAR:CALENDAR=US&amp;VAR:SYMBOL=RAI&amp;VAR:INDEX=0"}</definedName>
    <definedName name="_208__FDSAUDITLINK__" hidden="1">{"fdsup://directions/FAT Viewer?action=UPDATE&amp;creator=factset&amp;DYN_ARGS=TRUE&amp;DOC_NAME=FAT:FQL_AUDITING_CLIENT_TEMPLATE.FAT&amp;display_string=Audit&amp;VAR:KEY=TUHOZUHWLG&amp;VAR:QUERY=RkZfRElWX1lMRChBTk4sNC8xMi8wNyw0LzEyLzA3KQ==&amp;WINDOW=FIRST_POPUP&amp;HEIGHT=450&amp;WIDTH=450&amp;","START_MAXIMIZED=FALSE&amp;VAR:CALENDAR=US&amp;VAR:SYMBOL=RAI&amp;VAR:INDEX=0"}</definedName>
    <definedName name="_2080">#REF!</definedName>
    <definedName name="_2080__FDSAUDITLINK__" localSheetId="0" hidden="1">{"fdsup://directions/FAT Viewer?action=UPDATE&amp;creator=factset&amp;DYN_ARGS=TRUE&amp;DOC_NAME=FAT:FQL_AUDITING_CLIENT_TEMPLATE.FAT&amp;display_string=Audit&amp;VAR:KEY=UFQBSVKTYR&amp;VAR:QUERY=RkZfRElWX1lMRChBTk4sNy8yNS8wMSw3LzI1LzAxKQ==&amp;WINDOW=FIRST_POPUP&amp;HEIGHT=450&amp;WIDTH=450&amp;","START_MAXIMIZED=FALSE&amp;VAR:CALENDAR=US&amp;VAR:SYMBOL=KO&amp;VAR:INDEX=0"}</definedName>
    <definedName name="_2080__FDSAUDITLINK__" hidden="1">{"fdsup://directions/FAT Viewer?action=UPDATE&amp;creator=factset&amp;DYN_ARGS=TRUE&amp;DOC_NAME=FAT:FQL_AUDITING_CLIENT_TEMPLATE.FAT&amp;display_string=Audit&amp;VAR:KEY=UFQBSVKTYR&amp;VAR:QUERY=RkZfRElWX1lMRChBTk4sNy8yNS8wMSw3LzI1LzAxKQ==&amp;WINDOW=FIRST_POPUP&amp;HEIGHT=450&amp;WIDTH=450&amp;","START_MAXIMIZED=FALSE&amp;VAR:CALENDAR=US&amp;VAR:SYMBOL=KO&amp;VAR:INDEX=0"}</definedName>
    <definedName name="_2081__FDSAUDITLINK__" localSheetId="0" hidden="1">{"fdsup://directions/FAT Viewer?action=UPDATE&amp;creator=factset&amp;DYN_ARGS=TRUE&amp;DOC_NAME=FAT:FQL_AUDITING_CLIENT_TEMPLATE.FAT&amp;display_string=Audit&amp;VAR:KEY=MBEXIFCXYR&amp;VAR:QUERY=RkZfRElWX1lMRChBTk4sNy8xOC8wMSw3LzE4LzAxKQ==&amp;WINDOW=FIRST_POPUP&amp;HEIGHT=450&amp;WIDTH=450&amp;","START_MAXIMIZED=FALSE&amp;VAR:CALENDAR=US&amp;VAR:SYMBOL=KO&amp;VAR:INDEX=0"}</definedName>
    <definedName name="_2081__FDSAUDITLINK__" hidden="1">{"fdsup://directions/FAT Viewer?action=UPDATE&amp;creator=factset&amp;DYN_ARGS=TRUE&amp;DOC_NAME=FAT:FQL_AUDITING_CLIENT_TEMPLATE.FAT&amp;display_string=Audit&amp;VAR:KEY=MBEXIFCXYR&amp;VAR:QUERY=RkZfRElWX1lMRChBTk4sNy8xOC8wMSw3LzE4LzAxKQ==&amp;WINDOW=FIRST_POPUP&amp;HEIGHT=450&amp;WIDTH=450&amp;","START_MAXIMIZED=FALSE&amp;VAR:CALENDAR=US&amp;VAR:SYMBOL=KO&amp;VAR:INDEX=0"}</definedName>
    <definedName name="_2082__FDSAUDITLINK__" localSheetId="0" hidden="1">{"fdsup://directions/FAT Viewer?action=UPDATE&amp;creator=factset&amp;DYN_ARGS=TRUE&amp;DOC_NAME=FAT:FQL_AUDITING_CLIENT_TEMPLATE.FAT&amp;display_string=Audit&amp;VAR:KEY=QJOPSHILSV&amp;VAR:QUERY=RkZfRElWX1lMRChBTk4sNy8xMS8wMSw3LzExLzAxKQ==&amp;WINDOW=FIRST_POPUP&amp;HEIGHT=450&amp;WIDTH=450&amp;","START_MAXIMIZED=FALSE&amp;VAR:CALENDAR=US&amp;VAR:SYMBOL=KO&amp;VAR:INDEX=0"}</definedName>
    <definedName name="_2082__FDSAUDITLINK__" hidden="1">{"fdsup://directions/FAT Viewer?action=UPDATE&amp;creator=factset&amp;DYN_ARGS=TRUE&amp;DOC_NAME=FAT:FQL_AUDITING_CLIENT_TEMPLATE.FAT&amp;display_string=Audit&amp;VAR:KEY=QJOPSHILSV&amp;VAR:QUERY=RkZfRElWX1lMRChBTk4sNy8xMS8wMSw3LzExLzAxKQ==&amp;WINDOW=FIRST_POPUP&amp;HEIGHT=450&amp;WIDTH=450&amp;","START_MAXIMIZED=FALSE&amp;VAR:CALENDAR=US&amp;VAR:SYMBOL=KO&amp;VAR:INDEX=0"}</definedName>
    <definedName name="_2083__FDSAUDITLINK__" localSheetId="0" hidden="1">{"fdsup://directions/FAT Viewer?action=UPDATE&amp;creator=factset&amp;DYN_ARGS=TRUE&amp;DOC_NAME=FAT:FQL_AUDITING_CLIENT_TEMPLATE.FAT&amp;display_string=Audit&amp;VAR:KEY=SXYXYLOVQF&amp;VAR:QUERY=RkZfRElWX1lMRChBTk4sNy8wMy8wMSw3LzAzLzAxKQ==&amp;WINDOW=FIRST_POPUP&amp;HEIGHT=450&amp;WIDTH=450&amp;","START_MAXIMIZED=FALSE&amp;VAR:CALENDAR=US&amp;VAR:SYMBOL=KO&amp;VAR:INDEX=0"}</definedName>
    <definedName name="_2083__FDSAUDITLINK__" hidden="1">{"fdsup://directions/FAT Viewer?action=UPDATE&amp;creator=factset&amp;DYN_ARGS=TRUE&amp;DOC_NAME=FAT:FQL_AUDITING_CLIENT_TEMPLATE.FAT&amp;display_string=Audit&amp;VAR:KEY=SXYXYLOVQF&amp;VAR:QUERY=RkZfRElWX1lMRChBTk4sNy8wMy8wMSw3LzAzLzAxKQ==&amp;WINDOW=FIRST_POPUP&amp;HEIGHT=450&amp;WIDTH=450&amp;","START_MAXIMIZED=FALSE&amp;VAR:CALENDAR=US&amp;VAR:SYMBOL=KO&amp;VAR:INDEX=0"}</definedName>
    <definedName name="_2084__FDSAUDITLINK__" localSheetId="0" hidden="1">{"fdsup://directions/FAT Viewer?action=UPDATE&amp;creator=factset&amp;DYN_ARGS=TRUE&amp;DOC_NAME=FAT:FQL_AUDITING_CLIENT_TEMPLATE.FAT&amp;display_string=Audit&amp;VAR:KEY=GVULKLSXSX&amp;VAR:QUERY=RkZfRElWX1lMRChBTk4sNi8yNy8wMSw2LzI3LzAxKQ==&amp;WINDOW=FIRST_POPUP&amp;HEIGHT=450&amp;WIDTH=450&amp;","START_MAXIMIZED=FALSE&amp;VAR:CALENDAR=US&amp;VAR:SYMBOL=KO&amp;VAR:INDEX=0"}</definedName>
    <definedName name="_2084__FDSAUDITLINK__" hidden="1">{"fdsup://directions/FAT Viewer?action=UPDATE&amp;creator=factset&amp;DYN_ARGS=TRUE&amp;DOC_NAME=FAT:FQL_AUDITING_CLIENT_TEMPLATE.FAT&amp;display_string=Audit&amp;VAR:KEY=GVULKLSXSX&amp;VAR:QUERY=RkZfRElWX1lMRChBTk4sNi8yNy8wMSw2LzI3LzAxKQ==&amp;WINDOW=FIRST_POPUP&amp;HEIGHT=450&amp;WIDTH=450&amp;","START_MAXIMIZED=FALSE&amp;VAR:CALENDAR=US&amp;VAR:SYMBOL=KO&amp;VAR:INDEX=0"}</definedName>
    <definedName name="_2085">#REF!</definedName>
    <definedName name="_2085__FDSAUDITLINK__" localSheetId="0" hidden="1">{"fdsup://directions/FAT Viewer?action=UPDATE&amp;creator=factset&amp;DYN_ARGS=TRUE&amp;DOC_NAME=FAT:FQL_AUDITING_CLIENT_TEMPLATE.FAT&amp;display_string=Audit&amp;VAR:KEY=UPOPKBMJMJ&amp;VAR:QUERY=RkZfRElWX1lMRChBTk4sNi8yMC8wMSw2LzIwLzAxKQ==&amp;WINDOW=FIRST_POPUP&amp;HEIGHT=450&amp;WIDTH=450&amp;","START_MAXIMIZED=FALSE&amp;VAR:CALENDAR=US&amp;VAR:SYMBOL=KO&amp;VAR:INDEX=0"}</definedName>
    <definedName name="_2085__FDSAUDITLINK__" hidden="1">{"fdsup://directions/FAT Viewer?action=UPDATE&amp;creator=factset&amp;DYN_ARGS=TRUE&amp;DOC_NAME=FAT:FQL_AUDITING_CLIENT_TEMPLATE.FAT&amp;display_string=Audit&amp;VAR:KEY=UPOPKBMJMJ&amp;VAR:QUERY=RkZfRElWX1lMRChBTk4sNi8yMC8wMSw2LzIwLzAxKQ==&amp;WINDOW=FIRST_POPUP&amp;HEIGHT=450&amp;WIDTH=450&amp;","START_MAXIMIZED=FALSE&amp;VAR:CALENDAR=US&amp;VAR:SYMBOL=KO&amp;VAR:INDEX=0"}</definedName>
    <definedName name="_2086__FDSAUDITLINK__" localSheetId="0" hidden="1">{"fdsup://directions/FAT Viewer?action=UPDATE&amp;creator=factset&amp;DYN_ARGS=TRUE&amp;DOC_NAME=FAT:FQL_AUDITING_CLIENT_TEMPLATE.FAT&amp;display_string=Audit&amp;VAR:KEY=WHAFKFEFYV&amp;VAR:QUERY=RkZfRElWX1lMRChBTk4sNi8xMy8wMSw2LzEzLzAxKQ==&amp;WINDOW=FIRST_POPUP&amp;HEIGHT=450&amp;WIDTH=450&amp;","START_MAXIMIZED=FALSE&amp;VAR:CALENDAR=US&amp;VAR:SYMBOL=KO&amp;VAR:INDEX=0"}</definedName>
    <definedName name="_2086__FDSAUDITLINK__" hidden="1">{"fdsup://directions/FAT Viewer?action=UPDATE&amp;creator=factset&amp;DYN_ARGS=TRUE&amp;DOC_NAME=FAT:FQL_AUDITING_CLIENT_TEMPLATE.FAT&amp;display_string=Audit&amp;VAR:KEY=WHAFKFEFYV&amp;VAR:QUERY=RkZfRElWX1lMRChBTk4sNi8xMy8wMSw2LzEzLzAxKQ==&amp;WINDOW=FIRST_POPUP&amp;HEIGHT=450&amp;WIDTH=450&amp;","START_MAXIMIZED=FALSE&amp;VAR:CALENDAR=US&amp;VAR:SYMBOL=KO&amp;VAR:INDEX=0"}</definedName>
    <definedName name="_2087__FDSAUDITLINK__" localSheetId="0" hidden="1">{"fdsup://directions/FAT Viewer?action=UPDATE&amp;creator=factset&amp;DYN_ARGS=TRUE&amp;DOC_NAME=FAT:FQL_AUDITING_CLIENT_TEMPLATE.FAT&amp;display_string=Audit&amp;VAR:KEY=IBSTGRINUH&amp;VAR:QUERY=RkZfRElWX1lMRChBTk4sNi8wNi8wMSw2LzA2LzAxKQ==&amp;WINDOW=FIRST_POPUP&amp;HEIGHT=450&amp;WIDTH=450&amp;","START_MAXIMIZED=FALSE&amp;VAR:CALENDAR=US&amp;VAR:SYMBOL=KO&amp;VAR:INDEX=0"}</definedName>
    <definedName name="_2087__FDSAUDITLINK__" hidden="1">{"fdsup://directions/FAT Viewer?action=UPDATE&amp;creator=factset&amp;DYN_ARGS=TRUE&amp;DOC_NAME=FAT:FQL_AUDITING_CLIENT_TEMPLATE.FAT&amp;display_string=Audit&amp;VAR:KEY=IBSTGRINUH&amp;VAR:QUERY=RkZfRElWX1lMRChBTk4sNi8wNi8wMSw2LzA2LzAxKQ==&amp;WINDOW=FIRST_POPUP&amp;HEIGHT=450&amp;WIDTH=450&amp;","START_MAXIMIZED=FALSE&amp;VAR:CALENDAR=US&amp;VAR:SYMBOL=KO&amp;VAR:INDEX=0"}</definedName>
    <definedName name="_2088__FDSAUDITLINK__" localSheetId="0" hidden="1">{"fdsup://directions/FAT Viewer?action=UPDATE&amp;creator=factset&amp;DYN_ARGS=TRUE&amp;DOC_NAME=FAT:FQL_AUDITING_CLIENT_TEMPLATE.FAT&amp;display_string=Audit&amp;VAR:KEY=UXYNYLGLIH&amp;VAR:QUERY=RkZfRElWX1lMRChBTk4sNS8zMC8wMSw1LzMwLzAxKQ==&amp;WINDOW=FIRST_POPUP&amp;HEIGHT=450&amp;WIDTH=450&amp;","START_MAXIMIZED=FALSE&amp;VAR:CALENDAR=US&amp;VAR:SYMBOL=KO&amp;VAR:INDEX=0"}</definedName>
    <definedName name="_2088__FDSAUDITLINK__" hidden="1">{"fdsup://directions/FAT Viewer?action=UPDATE&amp;creator=factset&amp;DYN_ARGS=TRUE&amp;DOC_NAME=FAT:FQL_AUDITING_CLIENT_TEMPLATE.FAT&amp;display_string=Audit&amp;VAR:KEY=UXYNYLGLIH&amp;VAR:QUERY=RkZfRElWX1lMRChBTk4sNS8zMC8wMSw1LzMwLzAxKQ==&amp;WINDOW=FIRST_POPUP&amp;HEIGHT=450&amp;WIDTH=450&amp;","START_MAXIMIZED=FALSE&amp;VAR:CALENDAR=US&amp;VAR:SYMBOL=KO&amp;VAR:INDEX=0"}</definedName>
    <definedName name="_2089__FDSAUDITLINK__" localSheetId="0" hidden="1">{"fdsup://directions/FAT Viewer?action=UPDATE&amp;creator=factset&amp;DYN_ARGS=TRUE&amp;DOC_NAME=FAT:FQL_AUDITING_CLIENT_TEMPLATE.FAT&amp;display_string=Audit&amp;VAR:KEY=MDAXIFQDON&amp;VAR:QUERY=RkZfRElWX1lMRChBTk4sNS8yMy8wMSw1LzIzLzAxKQ==&amp;WINDOW=FIRST_POPUP&amp;HEIGHT=450&amp;WIDTH=450&amp;","START_MAXIMIZED=FALSE&amp;VAR:CALENDAR=US&amp;VAR:SYMBOL=KO&amp;VAR:INDEX=0"}</definedName>
    <definedName name="_2089__FDSAUDITLINK__" hidden="1">{"fdsup://directions/FAT Viewer?action=UPDATE&amp;creator=factset&amp;DYN_ARGS=TRUE&amp;DOC_NAME=FAT:FQL_AUDITING_CLIENT_TEMPLATE.FAT&amp;display_string=Audit&amp;VAR:KEY=MDAXIFQDON&amp;VAR:QUERY=RkZfRElWX1lMRChBTk4sNS8yMy8wMSw1LzIzLzAxKQ==&amp;WINDOW=FIRST_POPUP&amp;HEIGHT=450&amp;WIDTH=450&amp;","START_MAXIMIZED=FALSE&amp;VAR:CALENDAR=US&amp;VAR:SYMBOL=KO&amp;VAR:INDEX=0"}</definedName>
    <definedName name="_209">#REF!</definedName>
    <definedName name="_209__FDSAUDITLINK__" localSheetId="0" hidden="1">{"fdsup://directions/FAT Viewer?action=UPDATE&amp;creator=factset&amp;DYN_ARGS=TRUE&amp;DOC_NAME=FAT:FQL_AUDITING_CLIENT_TEMPLATE.FAT&amp;display_string=Audit&amp;VAR:KEY=FQPYFETWBO&amp;VAR:QUERY=RkZfRElWX1lMRChBTk4sNC8wNS8wNyw0LzA1LzA3KQ==&amp;WINDOW=FIRST_POPUP&amp;HEIGHT=450&amp;WIDTH=450&amp;","START_MAXIMIZED=FALSE&amp;VAR:CALENDAR=US&amp;VAR:SYMBOL=RAI&amp;VAR:INDEX=0"}</definedName>
    <definedName name="_209__FDSAUDITLINK__" hidden="1">{"fdsup://directions/FAT Viewer?action=UPDATE&amp;creator=factset&amp;DYN_ARGS=TRUE&amp;DOC_NAME=FAT:FQL_AUDITING_CLIENT_TEMPLATE.FAT&amp;display_string=Audit&amp;VAR:KEY=FQPYFETWBO&amp;VAR:QUERY=RkZfRElWX1lMRChBTk4sNC8wNS8wNyw0LzA1LzA3KQ==&amp;WINDOW=FIRST_POPUP&amp;HEIGHT=450&amp;WIDTH=450&amp;","START_MAXIMIZED=FALSE&amp;VAR:CALENDAR=US&amp;VAR:SYMBOL=RAI&amp;VAR:INDEX=0"}</definedName>
    <definedName name="_2090__FDSAUDITLINK__" localSheetId="0" hidden="1">{"fdsup://directions/FAT Viewer?action=UPDATE&amp;creator=factset&amp;DYN_ARGS=TRUE&amp;DOC_NAME=FAT:FQL_AUDITING_CLIENT_TEMPLATE.FAT&amp;display_string=Audit&amp;VAR:KEY=OTWVKBGFCR&amp;VAR:QUERY=RkZfRElWX1lMRChBTk4sNS8xNi8wMSw1LzE2LzAxKQ==&amp;WINDOW=FIRST_POPUP&amp;HEIGHT=450&amp;WIDTH=450&amp;","START_MAXIMIZED=FALSE&amp;VAR:CALENDAR=US&amp;VAR:SYMBOL=KO&amp;VAR:INDEX=0"}</definedName>
    <definedName name="_2090__FDSAUDITLINK__" hidden="1">{"fdsup://directions/FAT Viewer?action=UPDATE&amp;creator=factset&amp;DYN_ARGS=TRUE&amp;DOC_NAME=FAT:FQL_AUDITING_CLIENT_TEMPLATE.FAT&amp;display_string=Audit&amp;VAR:KEY=OTWVKBGFCR&amp;VAR:QUERY=RkZfRElWX1lMRChBTk4sNS8xNi8wMSw1LzE2LzAxKQ==&amp;WINDOW=FIRST_POPUP&amp;HEIGHT=450&amp;WIDTH=450&amp;","START_MAXIMIZED=FALSE&amp;VAR:CALENDAR=US&amp;VAR:SYMBOL=KO&amp;VAR:INDEX=0"}</definedName>
    <definedName name="_2091__FDSAUDITLINK__" localSheetId="0" hidden="1">{"fdsup://directions/FAT Viewer?action=UPDATE&amp;creator=factset&amp;DYN_ARGS=TRUE&amp;DOC_NAME=FAT:FQL_AUDITING_CLIENT_TEMPLATE.FAT&amp;display_string=Audit&amp;VAR:KEY=ATYPOJIRSX&amp;VAR:QUERY=RkZfRElWX1lMRChBTk4sNS8wOS8wMSw1LzA5LzAxKQ==&amp;WINDOW=FIRST_POPUP&amp;HEIGHT=450&amp;WIDTH=450&amp;","START_MAXIMIZED=FALSE&amp;VAR:CALENDAR=US&amp;VAR:SYMBOL=KO&amp;VAR:INDEX=0"}</definedName>
    <definedName name="_2091__FDSAUDITLINK__" hidden="1">{"fdsup://directions/FAT Viewer?action=UPDATE&amp;creator=factset&amp;DYN_ARGS=TRUE&amp;DOC_NAME=FAT:FQL_AUDITING_CLIENT_TEMPLATE.FAT&amp;display_string=Audit&amp;VAR:KEY=ATYPOJIRSX&amp;VAR:QUERY=RkZfRElWX1lMRChBTk4sNS8wOS8wMSw1LzA5LzAxKQ==&amp;WINDOW=FIRST_POPUP&amp;HEIGHT=450&amp;WIDTH=450&amp;","START_MAXIMIZED=FALSE&amp;VAR:CALENDAR=US&amp;VAR:SYMBOL=KO&amp;VAR:INDEX=0"}</definedName>
    <definedName name="_2092__FDSAUDITLINK__" localSheetId="0" hidden="1">{"fdsup://directions/FAT Viewer?action=UPDATE&amp;creator=factset&amp;DYN_ARGS=TRUE&amp;DOC_NAME=FAT:FQL_AUDITING_CLIENT_TEMPLATE.FAT&amp;display_string=Audit&amp;VAR:KEY=UZCFOLINAF&amp;VAR:QUERY=RkZfRElWX1lMRChBTk4sNS8wMi8wMSw1LzAyLzAxKQ==&amp;WINDOW=FIRST_POPUP&amp;HEIGHT=450&amp;WIDTH=450&amp;","START_MAXIMIZED=FALSE&amp;VAR:CALENDAR=US&amp;VAR:SYMBOL=KO&amp;VAR:INDEX=0"}</definedName>
    <definedName name="_2092__FDSAUDITLINK__" hidden="1">{"fdsup://directions/FAT Viewer?action=UPDATE&amp;creator=factset&amp;DYN_ARGS=TRUE&amp;DOC_NAME=FAT:FQL_AUDITING_CLIENT_TEMPLATE.FAT&amp;display_string=Audit&amp;VAR:KEY=UZCFOLINAF&amp;VAR:QUERY=RkZfRElWX1lMRChBTk4sNS8wMi8wMSw1LzAyLzAxKQ==&amp;WINDOW=FIRST_POPUP&amp;HEIGHT=450&amp;WIDTH=450&amp;","START_MAXIMIZED=FALSE&amp;VAR:CALENDAR=US&amp;VAR:SYMBOL=KO&amp;VAR:INDEX=0"}</definedName>
    <definedName name="_2093">#REF!</definedName>
    <definedName name="_2093__FDSAUDITLINK__" localSheetId="0" hidden="1">{"fdsup://directions/FAT Viewer?action=UPDATE&amp;creator=factset&amp;DYN_ARGS=TRUE&amp;DOC_NAME=FAT:FQL_AUDITING_CLIENT_TEMPLATE.FAT&amp;display_string=Audit&amp;VAR:KEY=ULKLUBIFAZ&amp;VAR:QUERY=RkZfRElWX1lMRChBTk4sNC8yNS8wMSw0LzI1LzAxKQ==&amp;WINDOW=FIRST_POPUP&amp;HEIGHT=450&amp;WIDTH=450&amp;","START_MAXIMIZED=FALSE&amp;VAR:CALENDAR=US&amp;VAR:SYMBOL=KO&amp;VAR:INDEX=0"}</definedName>
    <definedName name="_2093__FDSAUDITLINK__" hidden="1">{"fdsup://directions/FAT Viewer?action=UPDATE&amp;creator=factset&amp;DYN_ARGS=TRUE&amp;DOC_NAME=FAT:FQL_AUDITING_CLIENT_TEMPLATE.FAT&amp;display_string=Audit&amp;VAR:KEY=ULKLUBIFAZ&amp;VAR:QUERY=RkZfRElWX1lMRChBTk4sNC8yNS8wMSw0LzI1LzAxKQ==&amp;WINDOW=FIRST_POPUP&amp;HEIGHT=450&amp;WIDTH=450&amp;","START_MAXIMIZED=FALSE&amp;VAR:CALENDAR=US&amp;VAR:SYMBOL=KO&amp;VAR:INDEX=0"}</definedName>
    <definedName name="_2094__FDSAUDITLINK__" localSheetId="0" hidden="1">{"fdsup://directions/FAT Viewer?action=UPDATE&amp;creator=factset&amp;DYN_ARGS=TRUE&amp;DOC_NAME=FAT:FQL_AUDITING_CLIENT_TEMPLATE.FAT&amp;display_string=Audit&amp;VAR:KEY=YHMVMNYZMF&amp;VAR:QUERY=RkZfRElWX1lMRChBTk4sNC8xOC8wMSw0LzE4LzAxKQ==&amp;WINDOW=FIRST_POPUP&amp;HEIGHT=450&amp;WIDTH=450&amp;","START_MAXIMIZED=FALSE&amp;VAR:CALENDAR=US&amp;VAR:SYMBOL=KO&amp;VAR:INDEX=0"}</definedName>
    <definedName name="_2094__FDSAUDITLINK__" hidden="1">{"fdsup://directions/FAT Viewer?action=UPDATE&amp;creator=factset&amp;DYN_ARGS=TRUE&amp;DOC_NAME=FAT:FQL_AUDITING_CLIENT_TEMPLATE.FAT&amp;display_string=Audit&amp;VAR:KEY=YHMVMNYZMF&amp;VAR:QUERY=RkZfRElWX1lMRChBTk4sNC8xOC8wMSw0LzE4LzAxKQ==&amp;WINDOW=FIRST_POPUP&amp;HEIGHT=450&amp;WIDTH=450&amp;","START_MAXIMIZED=FALSE&amp;VAR:CALENDAR=US&amp;VAR:SYMBOL=KO&amp;VAR:INDEX=0"}</definedName>
    <definedName name="_2095__FDSAUDITLINK__" localSheetId="0" hidden="1">{"fdsup://directions/FAT Viewer?action=UPDATE&amp;creator=factset&amp;DYN_ARGS=TRUE&amp;DOC_NAME=FAT:FQL_AUDITING_CLIENT_TEMPLATE.FAT&amp;display_string=Audit&amp;VAR:KEY=CDMDETWHSH&amp;VAR:QUERY=RkZfRElWX1lMRChBTk4sNC8xMS8wMSw0LzExLzAxKQ==&amp;WINDOW=FIRST_POPUP&amp;HEIGHT=450&amp;WIDTH=450&amp;","START_MAXIMIZED=FALSE&amp;VAR:CALENDAR=US&amp;VAR:SYMBOL=KO&amp;VAR:INDEX=0"}</definedName>
    <definedName name="_2095__FDSAUDITLINK__" hidden="1">{"fdsup://directions/FAT Viewer?action=UPDATE&amp;creator=factset&amp;DYN_ARGS=TRUE&amp;DOC_NAME=FAT:FQL_AUDITING_CLIENT_TEMPLATE.FAT&amp;display_string=Audit&amp;VAR:KEY=CDMDETWHSH&amp;VAR:QUERY=RkZfRElWX1lMRChBTk4sNC8xMS8wMSw0LzExLzAxKQ==&amp;WINDOW=FIRST_POPUP&amp;HEIGHT=450&amp;WIDTH=450&amp;","START_MAXIMIZED=FALSE&amp;VAR:CALENDAR=US&amp;VAR:SYMBOL=KO&amp;VAR:INDEX=0"}</definedName>
    <definedName name="_2096__FDSAUDITLINK__" localSheetId="0" hidden="1">{"fdsup://directions/FAT Viewer?action=UPDATE&amp;creator=factset&amp;DYN_ARGS=TRUE&amp;DOC_NAME=FAT:FQL_AUDITING_CLIENT_TEMPLATE.FAT&amp;display_string=Audit&amp;VAR:KEY=EZGZOHYZUH&amp;VAR:QUERY=RkZfRElWX1lMRChBTk4sNC8wNC8wMSw0LzA0LzAxKQ==&amp;WINDOW=FIRST_POPUP&amp;HEIGHT=450&amp;WIDTH=450&amp;","START_MAXIMIZED=FALSE&amp;VAR:CALENDAR=US&amp;VAR:SYMBOL=KO&amp;VAR:INDEX=0"}</definedName>
    <definedName name="_2096__FDSAUDITLINK__" hidden="1">{"fdsup://directions/FAT Viewer?action=UPDATE&amp;creator=factset&amp;DYN_ARGS=TRUE&amp;DOC_NAME=FAT:FQL_AUDITING_CLIENT_TEMPLATE.FAT&amp;display_string=Audit&amp;VAR:KEY=EZGZOHYZUH&amp;VAR:QUERY=RkZfRElWX1lMRChBTk4sNC8wNC8wMSw0LzA0LzAxKQ==&amp;WINDOW=FIRST_POPUP&amp;HEIGHT=450&amp;WIDTH=450&amp;","START_MAXIMIZED=FALSE&amp;VAR:CALENDAR=US&amp;VAR:SYMBOL=KO&amp;VAR:INDEX=0"}</definedName>
    <definedName name="_2097">#REF!</definedName>
    <definedName name="_2097__FDSAUDITLINK__" localSheetId="0" hidden="1">{"fdsup://directions/FAT Viewer?action=UPDATE&amp;creator=factset&amp;DYN_ARGS=TRUE&amp;DOC_NAME=FAT:FQL_AUDITING_CLIENT_TEMPLATE.FAT&amp;display_string=Audit&amp;VAR:KEY=UPKNWXSTMD&amp;VAR:QUERY=RkZfRElWX1lMRChBTk4sMy8zMC8xMSwzLzMwLzExKQ==&amp;WINDOW=FIRST_POPUP&amp;HEIGHT=450&amp;WIDTH=450&amp;","START_MAXIMIZED=FALSE&amp;VAR:CALENDAR=US&amp;VAR:SYMBOL=RAI&amp;VAR:INDEX=0"}</definedName>
    <definedName name="_2097__FDSAUDITLINK__" hidden="1">{"fdsup://directions/FAT Viewer?action=UPDATE&amp;creator=factset&amp;DYN_ARGS=TRUE&amp;DOC_NAME=FAT:FQL_AUDITING_CLIENT_TEMPLATE.FAT&amp;display_string=Audit&amp;VAR:KEY=UPKNWXSTMD&amp;VAR:QUERY=RkZfRElWX1lMRChBTk4sMy8zMC8xMSwzLzMwLzExKQ==&amp;WINDOW=FIRST_POPUP&amp;HEIGHT=450&amp;WIDTH=450&amp;","START_MAXIMIZED=FALSE&amp;VAR:CALENDAR=US&amp;VAR:SYMBOL=RAI&amp;VAR:INDEX=0"}</definedName>
    <definedName name="_2098__FDSAUDITLINK__" localSheetId="0" hidden="1">{"fdsup://directions/FAT Viewer?action=UPDATE&amp;creator=factset&amp;DYN_ARGS=TRUE&amp;DOC_NAME=FAT:FQL_AUDITING_CLIENT_TEMPLATE.FAT&amp;display_string=Audit&amp;VAR:KEY=UBSNIJMTET&amp;VAR:QUERY=RkZfRElWX1lMRChBTk4sMy8yMy8xMSwzLzIzLzExKQ==&amp;WINDOW=FIRST_POPUP&amp;HEIGHT=450&amp;WIDTH=450&amp;","START_MAXIMIZED=FALSE&amp;VAR:CALENDAR=US&amp;VAR:SYMBOL=RAI&amp;VAR:INDEX=0"}</definedName>
    <definedName name="_2098__FDSAUDITLINK__" hidden="1">{"fdsup://directions/FAT Viewer?action=UPDATE&amp;creator=factset&amp;DYN_ARGS=TRUE&amp;DOC_NAME=FAT:FQL_AUDITING_CLIENT_TEMPLATE.FAT&amp;display_string=Audit&amp;VAR:KEY=UBSNIJMTET&amp;VAR:QUERY=RkZfRElWX1lMRChBTk4sMy8yMy8xMSwzLzIzLzExKQ==&amp;WINDOW=FIRST_POPUP&amp;HEIGHT=450&amp;WIDTH=450&amp;","START_MAXIMIZED=FALSE&amp;VAR:CALENDAR=US&amp;VAR:SYMBOL=RAI&amp;VAR:INDEX=0"}</definedName>
    <definedName name="_2099__FDSAUDITLINK__" localSheetId="0" hidden="1">{"fdsup://directions/FAT Viewer?action=UPDATE&amp;creator=factset&amp;DYN_ARGS=TRUE&amp;DOC_NAME=FAT:FQL_AUDITING_CLIENT_TEMPLATE.FAT&amp;display_string=Audit&amp;VAR:KEY=AZIHUNAVSZ&amp;VAR:QUERY=RkZfRElWX1lMRChBTk4sMy8xNi8xMSwzLzE2LzExKQ==&amp;WINDOW=FIRST_POPUP&amp;HEIGHT=450&amp;WIDTH=450&amp;","START_MAXIMIZED=FALSE&amp;VAR:CALENDAR=US&amp;VAR:SYMBOL=RAI&amp;VAR:INDEX=0"}</definedName>
    <definedName name="_2099__FDSAUDITLINK__" hidden="1">{"fdsup://directions/FAT Viewer?action=UPDATE&amp;creator=factset&amp;DYN_ARGS=TRUE&amp;DOC_NAME=FAT:FQL_AUDITING_CLIENT_TEMPLATE.FAT&amp;display_string=Audit&amp;VAR:KEY=AZIHUNAVSZ&amp;VAR:QUERY=RkZfRElWX1lMRChBTk4sMy8xNi8xMSwzLzE2LzExKQ==&amp;WINDOW=FIRST_POPUP&amp;HEIGHT=450&amp;WIDTH=450&amp;","START_MAXIMIZED=FALSE&amp;VAR:CALENDAR=US&amp;VAR:SYMBOL=RAI&amp;VAR:INDEX=0"}</definedName>
    <definedName name="_20f3_" hidden="1">{"'분양원가'!$B$1:$F$113"}</definedName>
    <definedName name="_20main_form_account_grants_list_17_j_id1022">#REF!</definedName>
    <definedName name="_20MatInverse" hidden="1">#REF!</definedName>
    <definedName name="_20s16_" hidden="1">{#N/A,#N/A,FALSE,"UNIT";#N/A,#N/A,FALSE,"UNIT";#N/A,#N/A,FALSE,"계정"}</definedName>
    <definedName name="_20s9_" hidden="1">{#N/A,#N/A,FALSE,"UNIT";#N/A,#N/A,FALSE,"UNIT";#N/A,#N/A,FALSE,"계정"}</definedName>
    <definedName name="_20T1">#REF!</definedName>
    <definedName name="_20T2">#REF!</definedName>
    <definedName name="_21">#REF!</definedName>
    <definedName name="_21_________NOTE1_3">#REF!</definedName>
    <definedName name="_21__123Graph_AGROSS_MARGINS" hidden="1">#REF!</definedName>
    <definedName name="_21__123Graph_ASUPPLIES_BY_B_U">#REF!</definedName>
    <definedName name="_21__123Graph_BCHART_112" hidden="1">#REF!</definedName>
    <definedName name="_21__123Graph_BChart_31L">#REF!</definedName>
    <definedName name="_21__123Graph_BCONTRACT_BY_B_U">#REF!</definedName>
    <definedName name="_21__123Graph_BSUPPLIES_BY_B_U">#REF!</definedName>
    <definedName name="_21__123Graph_BTAX_CREDIT">#REF!</definedName>
    <definedName name="_21__123Graph_CQRE_S_BY_TYPE" hidden="1">#REF!</definedName>
    <definedName name="_21__123Graph_CSENS_COMPARISON">#REF!</definedName>
    <definedName name="_21__123Graph_CSUPPLIES_BY_B_U">#REF!</definedName>
    <definedName name="_21__123Graph_DCONTRACT_BY_B_U" hidden="1">#REF!</definedName>
    <definedName name="_21__123Graph_DQRE_S_BY_CO.">#REF!</definedName>
    <definedName name="_21__123Graph_DSUPPLIES_BY_B_U">#REF!</definedName>
    <definedName name="_21__123Graph_DWAGES_BY_B_U">#REF!</definedName>
    <definedName name="_21__FDSAUDITLINK__" localSheetId="0" hidden="1">{"fdsup://directions/FAT Viewer?action=UPDATE&amp;creator=factset&amp;DYN_ARGS=TRUE&amp;DOC_NAME=FAT:FQL_AUDITING_CLIENT_TEMPLATE.FAT&amp;display_string=Audit&amp;VAR:KEY=ALUBKXWBYN&amp;VAR:QUERY=Q1NGX0RJVl9ZTEQoUVRSX1IsMTIvMzAvMjAwNSk=&amp;WINDOW=FIRST_POPUP&amp;HEIGHT=450&amp;WIDTH=450&amp;STAR","T_MAXIMIZED=FALSE&amp;VAR:CALENDAR=US&amp;VAR:SYMBOL=MO&amp;VAR:INDEX=0"}</definedName>
    <definedName name="_21__FDSAUDITLINK__" hidden="1">{"fdsup://directions/FAT Viewer?action=UPDATE&amp;creator=factset&amp;DYN_ARGS=TRUE&amp;DOC_NAME=FAT:FQL_AUDITING_CLIENT_TEMPLATE.FAT&amp;display_string=Audit&amp;VAR:KEY=ALUBKXWBYN&amp;VAR:QUERY=Q1NGX0RJVl9ZTEQoUVRSX1IsMTIvMzAvMjAwNSk=&amp;WINDOW=FIRST_POPUP&amp;HEIGHT=450&amp;WIDTH=450&amp;STAR","T_MAXIMIZED=FALSE&amp;VAR:CALENDAR=US&amp;VAR:SYMBOL=MO&amp;VAR:INDEX=0"}</definedName>
    <definedName name="_21_0_Table2_" hidden="1">#REF!</definedName>
    <definedName name="_21_02_1999">#REF!</definedName>
    <definedName name="_21_6__1_CRADDIN_DataGrid">#REF!</definedName>
    <definedName name="_210">#REF!</definedName>
    <definedName name="_210__FDSAUDITLINK__" localSheetId="0" hidden="1">{"fdsup://directions/FAT Viewer?action=UPDATE&amp;creator=factset&amp;DYN_ARGS=TRUE&amp;DOC_NAME=FAT:FQL_AUDITING_CLIENT_TEMPLATE.FAT&amp;display_string=Audit&amp;VAR:KEY=JCPULKZWRS&amp;VAR:QUERY=RkZfRElWX1lMRChBTk4sMy8yOS8wNywzLzI5LzA3KQ==&amp;WINDOW=FIRST_POPUP&amp;HEIGHT=450&amp;WIDTH=450&amp;","START_MAXIMIZED=FALSE&amp;VAR:CALENDAR=US&amp;VAR:SYMBOL=RAI&amp;VAR:INDEX=0"}</definedName>
    <definedName name="_210__FDSAUDITLINK__" hidden="1">{"fdsup://directions/FAT Viewer?action=UPDATE&amp;creator=factset&amp;DYN_ARGS=TRUE&amp;DOC_NAME=FAT:FQL_AUDITING_CLIENT_TEMPLATE.FAT&amp;display_string=Audit&amp;VAR:KEY=JCPULKZWRS&amp;VAR:QUERY=RkZfRElWX1lMRChBTk4sMy8yOS8wNywzLzI5LzA3KQ==&amp;WINDOW=FIRST_POPUP&amp;HEIGHT=450&amp;WIDTH=450&amp;","START_MAXIMIZED=FALSE&amp;VAR:CALENDAR=US&amp;VAR:SYMBOL=RAI&amp;VAR:INDEX=0"}</definedName>
    <definedName name="_2100__FDSAUDITLINK__" localSheetId="0" hidden="1">{"fdsup://directions/FAT Viewer?action=UPDATE&amp;creator=factset&amp;DYN_ARGS=TRUE&amp;DOC_NAME=FAT:FQL_AUDITING_CLIENT_TEMPLATE.FAT&amp;display_string=Audit&amp;VAR:KEY=KJSBSJEXMT&amp;VAR:QUERY=RkZfRElWX1lMRChBTk4sMy8wOS8xMSwzLzA5LzExKQ==&amp;WINDOW=FIRST_POPUP&amp;HEIGHT=450&amp;WIDTH=450&amp;","START_MAXIMIZED=FALSE&amp;VAR:CALENDAR=US&amp;VAR:SYMBOL=RAI&amp;VAR:INDEX=0"}</definedName>
    <definedName name="_2100__FDSAUDITLINK__" hidden="1">{"fdsup://directions/FAT Viewer?action=UPDATE&amp;creator=factset&amp;DYN_ARGS=TRUE&amp;DOC_NAME=FAT:FQL_AUDITING_CLIENT_TEMPLATE.FAT&amp;display_string=Audit&amp;VAR:KEY=KJSBSJEXMT&amp;VAR:QUERY=RkZfRElWX1lMRChBTk4sMy8wOS8xMSwzLzA5LzExKQ==&amp;WINDOW=FIRST_POPUP&amp;HEIGHT=450&amp;WIDTH=450&amp;","START_MAXIMIZED=FALSE&amp;VAR:CALENDAR=US&amp;VAR:SYMBOL=RAI&amp;VAR:INDEX=0"}</definedName>
    <definedName name="_2101__FDSAUDITLINK__" localSheetId="0" hidden="1">{"fdsup://directions/FAT Viewer?action=UPDATE&amp;creator=factset&amp;DYN_ARGS=TRUE&amp;DOC_NAME=FAT:FQL_AUDITING_CLIENT_TEMPLATE.FAT&amp;display_string=Audit&amp;VAR:KEY=CDWNWXIFQF&amp;VAR:QUERY=RkZfRElWX1lMRChBTk4sMy8wMi8xMSwzLzAyLzExKQ==&amp;WINDOW=FIRST_POPUP&amp;HEIGHT=450&amp;WIDTH=450&amp;","START_MAXIMIZED=FALSE&amp;VAR:CALENDAR=US&amp;VAR:SYMBOL=RAI&amp;VAR:INDEX=0"}</definedName>
    <definedName name="_2101__FDSAUDITLINK__" hidden="1">{"fdsup://directions/FAT Viewer?action=UPDATE&amp;creator=factset&amp;DYN_ARGS=TRUE&amp;DOC_NAME=FAT:FQL_AUDITING_CLIENT_TEMPLATE.FAT&amp;display_string=Audit&amp;VAR:KEY=CDWNWXIFQF&amp;VAR:QUERY=RkZfRElWX1lMRChBTk4sMy8wMi8xMSwzLzAyLzExKQ==&amp;WINDOW=FIRST_POPUP&amp;HEIGHT=450&amp;WIDTH=450&amp;","START_MAXIMIZED=FALSE&amp;VAR:CALENDAR=US&amp;VAR:SYMBOL=RAI&amp;VAR:INDEX=0"}</definedName>
    <definedName name="_2102">#REF!</definedName>
    <definedName name="_2102__FDSAUDITLINK__" localSheetId="0" hidden="1">{"fdsup://directions/FAT Viewer?action=UPDATE&amp;creator=factset&amp;DYN_ARGS=TRUE&amp;DOC_NAME=FAT:FQL_AUDITING_CLIENT_TEMPLATE.FAT&amp;display_string=Audit&amp;VAR:KEY=AXUZUDOJOX&amp;VAR:QUERY=RkZfRElWX1lMRChBTk4sMi8yMy8xMSwyLzIzLzExKQ==&amp;WINDOW=FIRST_POPUP&amp;HEIGHT=450&amp;WIDTH=450&amp;","START_MAXIMIZED=FALSE&amp;VAR:CALENDAR=US&amp;VAR:SYMBOL=RAI&amp;VAR:INDEX=0"}</definedName>
    <definedName name="_2102__FDSAUDITLINK__" hidden="1">{"fdsup://directions/FAT Viewer?action=UPDATE&amp;creator=factset&amp;DYN_ARGS=TRUE&amp;DOC_NAME=FAT:FQL_AUDITING_CLIENT_TEMPLATE.FAT&amp;display_string=Audit&amp;VAR:KEY=AXUZUDOJOX&amp;VAR:QUERY=RkZfRElWX1lMRChBTk4sMi8yMy8xMSwyLzIzLzExKQ==&amp;WINDOW=FIRST_POPUP&amp;HEIGHT=450&amp;WIDTH=450&amp;","START_MAXIMIZED=FALSE&amp;VAR:CALENDAR=US&amp;VAR:SYMBOL=RAI&amp;VAR:INDEX=0"}</definedName>
    <definedName name="_2103__FDSAUDITLINK__" localSheetId="0" hidden="1">{"fdsup://directions/FAT Viewer?action=UPDATE&amp;creator=factset&amp;DYN_ARGS=TRUE&amp;DOC_NAME=FAT:FQL_AUDITING_CLIENT_TEMPLATE.FAT&amp;display_string=Audit&amp;VAR:KEY=WRIHGFSBOD&amp;VAR:QUERY=RkZfRElWX1lMRChBTk4sMi8xNi8xMSwyLzE2LzExKQ==&amp;WINDOW=FIRST_POPUP&amp;HEIGHT=450&amp;WIDTH=450&amp;","START_MAXIMIZED=FALSE&amp;VAR:CALENDAR=US&amp;VAR:SYMBOL=RAI&amp;VAR:INDEX=0"}</definedName>
    <definedName name="_2103__FDSAUDITLINK__" hidden="1">{"fdsup://directions/FAT Viewer?action=UPDATE&amp;creator=factset&amp;DYN_ARGS=TRUE&amp;DOC_NAME=FAT:FQL_AUDITING_CLIENT_TEMPLATE.FAT&amp;display_string=Audit&amp;VAR:KEY=WRIHGFSBOD&amp;VAR:QUERY=RkZfRElWX1lMRChBTk4sMi8xNi8xMSwyLzE2LzExKQ==&amp;WINDOW=FIRST_POPUP&amp;HEIGHT=450&amp;WIDTH=450&amp;","START_MAXIMIZED=FALSE&amp;VAR:CALENDAR=US&amp;VAR:SYMBOL=RAI&amp;VAR:INDEX=0"}</definedName>
    <definedName name="_2104__FDSAUDITLINK__" localSheetId="0" hidden="1">{"fdsup://directions/FAT Viewer?action=UPDATE&amp;creator=factset&amp;DYN_ARGS=TRUE&amp;DOC_NAME=FAT:FQL_AUDITING_CLIENT_TEMPLATE.FAT&amp;display_string=Audit&amp;VAR:KEY=GPQFWNWNWZ&amp;VAR:QUERY=RkZfRElWX1lMRChBTk4sMi8wOS8xMSwyLzA5LzExKQ==&amp;WINDOW=FIRST_POPUP&amp;HEIGHT=450&amp;WIDTH=450&amp;","START_MAXIMIZED=FALSE&amp;VAR:CALENDAR=US&amp;VAR:SYMBOL=RAI&amp;VAR:INDEX=0"}</definedName>
    <definedName name="_2104__FDSAUDITLINK__" hidden="1">{"fdsup://directions/FAT Viewer?action=UPDATE&amp;creator=factset&amp;DYN_ARGS=TRUE&amp;DOC_NAME=FAT:FQL_AUDITING_CLIENT_TEMPLATE.FAT&amp;display_string=Audit&amp;VAR:KEY=GPQFWNWNWZ&amp;VAR:QUERY=RkZfRElWX1lMRChBTk4sMi8wOS8xMSwyLzA5LzExKQ==&amp;WINDOW=FIRST_POPUP&amp;HEIGHT=450&amp;WIDTH=450&amp;","START_MAXIMIZED=FALSE&amp;VAR:CALENDAR=US&amp;VAR:SYMBOL=RAI&amp;VAR:INDEX=0"}</definedName>
    <definedName name="_2105__FDSAUDITLINK__" localSheetId="0" hidden="1">{"fdsup://directions/FAT Viewer?action=UPDATE&amp;creator=factset&amp;DYN_ARGS=TRUE&amp;DOC_NAME=FAT:FQL_AUDITING_CLIENT_TEMPLATE.FAT&amp;display_string=Audit&amp;VAR:KEY=SJOFGPCJSN&amp;VAR:QUERY=RkZfRElWX1lMRChBTk4sMi8wMi8xMSwyLzAyLzExKQ==&amp;WINDOW=FIRST_POPUP&amp;HEIGHT=450&amp;WIDTH=450&amp;","START_MAXIMIZED=FALSE&amp;VAR:CALENDAR=US&amp;VAR:SYMBOL=RAI&amp;VAR:INDEX=0"}</definedName>
    <definedName name="_2105__FDSAUDITLINK__" hidden="1">{"fdsup://directions/FAT Viewer?action=UPDATE&amp;creator=factset&amp;DYN_ARGS=TRUE&amp;DOC_NAME=FAT:FQL_AUDITING_CLIENT_TEMPLATE.FAT&amp;display_string=Audit&amp;VAR:KEY=SJOFGPCJSN&amp;VAR:QUERY=RkZfRElWX1lMRChBTk4sMi8wMi8xMSwyLzAyLzExKQ==&amp;WINDOW=FIRST_POPUP&amp;HEIGHT=450&amp;WIDTH=450&amp;","START_MAXIMIZED=FALSE&amp;VAR:CALENDAR=US&amp;VAR:SYMBOL=RAI&amp;VAR:INDEX=0"}</definedName>
    <definedName name="_2106__FDSAUDITLINK__" localSheetId="0" hidden="1">{"fdsup://directions/FAT Viewer?action=UPDATE&amp;creator=factset&amp;DYN_ARGS=TRUE&amp;DOC_NAME=FAT:FQL_AUDITING_CLIENT_TEMPLATE.FAT&amp;display_string=Audit&amp;VAR:KEY=AJKPSJINWN&amp;VAR:QUERY=RkZfRElWX1lMRChBTk4sMS8yNi8xMSwxLzI2LzExKQ==&amp;WINDOW=FIRST_POPUP&amp;HEIGHT=450&amp;WIDTH=450&amp;","START_MAXIMIZED=FALSE&amp;VAR:CALENDAR=US&amp;VAR:SYMBOL=RAI&amp;VAR:INDEX=0"}</definedName>
    <definedName name="_2106__FDSAUDITLINK__" hidden="1">{"fdsup://directions/FAT Viewer?action=UPDATE&amp;creator=factset&amp;DYN_ARGS=TRUE&amp;DOC_NAME=FAT:FQL_AUDITING_CLIENT_TEMPLATE.FAT&amp;display_string=Audit&amp;VAR:KEY=AJKPSJINWN&amp;VAR:QUERY=RkZfRElWX1lMRChBTk4sMS8yNi8xMSwxLzI2LzExKQ==&amp;WINDOW=FIRST_POPUP&amp;HEIGHT=450&amp;WIDTH=450&amp;","START_MAXIMIZED=FALSE&amp;VAR:CALENDAR=US&amp;VAR:SYMBOL=RAI&amp;VAR:INDEX=0"}</definedName>
    <definedName name="_2107">#REF!</definedName>
    <definedName name="_2107__FDSAUDITLINK__" localSheetId="0" hidden="1">{"fdsup://directions/FAT Viewer?action=UPDATE&amp;creator=factset&amp;DYN_ARGS=TRUE&amp;DOC_NAME=FAT:FQL_AUDITING_CLIENT_TEMPLATE.FAT&amp;display_string=Audit&amp;VAR:KEY=SDCXQZUTGF&amp;VAR:QUERY=RkZfRElWX1lMRChBTk4sMS8xOS8xMSwxLzE5LzExKQ==&amp;WINDOW=FIRST_POPUP&amp;HEIGHT=450&amp;WIDTH=450&amp;","START_MAXIMIZED=FALSE&amp;VAR:CALENDAR=US&amp;VAR:SYMBOL=RAI&amp;VAR:INDEX=0"}</definedName>
    <definedName name="_2107__FDSAUDITLINK__" hidden="1">{"fdsup://directions/FAT Viewer?action=UPDATE&amp;creator=factset&amp;DYN_ARGS=TRUE&amp;DOC_NAME=FAT:FQL_AUDITING_CLIENT_TEMPLATE.FAT&amp;display_string=Audit&amp;VAR:KEY=SDCXQZUTGF&amp;VAR:QUERY=RkZfRElWX1lMRChBTk4sMS8xOS8xMSwxLzE5LzExKQ==&amp;WINDOW=FIRST_POPUP&amp;HEIGHT=450&amp;WIDTH=450&amp;","START_MAXIMIZED=FALSE&amp;VAR:CALENDAR=US&amp;VAR:SYMBOL=RAI&amp;VAR:INDEX=0"}</definedName>
    <definedName name="_2108__FDSAUDITLINK__" localSheetId="0" hidden="1">{"fdsup://directions/FAT Viewer?action=UPDATE&amp;creator=factset&amp;DYN_ARGS=TRUE&amp;DOC_NAME=FAT:FQL_AUDITING_CLIENT_TEMPLATE.FAT&amp;display_string=Audit&amp;VAR:KEY=KDKXEPCTKL&amp;VAR:QUERY=RkZfRElWX1lMRChBTk4sMS8xMi8xMSwxLzEyLzExKQ==&amp;WINDOW=FIRST_POPUP&amp;HEIGHT=450&amp;WIDTH=450&amp;","START_MAXIMIZED=FALSE&amp;VAR:CALENDAR=US&amp;VAR:SYMBOL=RAI&amp;VAR:INDEX=0"}</definedName>
    <definedName name="_2108__FDSAUDITLINK__" hidden="1">{"fdsup://directions/FAT Viewer?action=UPDATE&amp;creator=factset&amp;DYN_ARGS=TRUE&amp;DOC_NAME=FAT:FQL_AUDITING_CLIENT_TEMPLATE.FAT&amp;display_string=Audit&amp;VAR:KEY=KDKXEPCTKL&amp;VAR:QUERY=RkZfRElWX1lMRChBTk4sMS8xMi8xMSwxLzEyLzExKQ==&amp;WINDOW=FIRST_POPUP&amp;HEIGHT=450&amp;WIDTH=450&amp;","START_MAXIMIZED=FALSE&amp;VAR:CALENDAR=US&amp;VAR:SYMBOL=RAI&amp;VAR:INDEX=0"}</definedName>
    <definedName name="_2109__FDSAUDITLINK__" localSheetId="0" hidden="1">{"fdsup://directions/FAT Viewer?action=UPDATE&amp;creator=factset&amp;DYN_ARGS=TRUE&amp;DOC_NAME=FAT:FQL_AUDITING_CLIENT_TEMPLATE.FAT&amp;display_string=Audit&amp;VAR:KEY=IHMRQNUBML&amp;VAR:QUERY=RkZfRElWX1lMRChBTk4sMS8wNS8xMSwxLzA1LzExKQ==&amp;WINDOW=FIRST_POPUP&amp;HEIGHT=450&amp;WIDTH=450&amp;","START_MAXIMIZED=FALSE&amp;VAR:CALENDAR=US&amp;VAR:SYMBOL=RAI&amp;VAR:INDEX=0"}</definedName>
    <definedName name="_2109__FDSAUDITLINK__" hidden="1">{"fdsup://directions/FAT Viewer?action=UPDATE&amp;creator=factset&amp;DYN_ARGS=TRUE&amp;DOC_NAME=FAT:FQL_AUDITING_CLIENT_TEMPLATE.FAT&amp;display_string=Audit&amp;VAR:KEY=IHMRQNUBML&amp;VAR:QUERY=RkZfRElWX1lMRChBTk4sMS8wNS8xMSwxLzA1LzExKQ==&amp;WINDOW=FIRST_POPUP&amp;HEIGHT=450&amp;WIDTH=450&amp;","START_MAXIMIZED=FALSE&amp;VAR:CALENDAR=US&amp;VAR:SYMBOL=RAI&amp;VAR:INDEX=0"}</definedName>
    <definedName name="_211" hidden="1">{#N/A,#N/A,FALSE,"ESI";#N/A,#N/A,FALSE,"LTI";#N/A,#N/A,FALSE,"Medical";#N/A,#N/A,FALSE,"DSG";#N/A,#N/A,FALSE,"PI";#N/A,#N/A,FALSE,"OI"}</definedName>
    <definedName name="_211__FDSAUDITLINK__" localSheetId="0" hidden="1">{"fdsup://directions/FAT Viewer?action=UPDATE&amp;creator=factset&amp;DYN_ARGS=TRUE&amp;DOC_NAME=FAT:FQL_AUDITING_CLIENT_TEMPLATE.FAT&amp;display_string=Audit&amp;VAR:KEY=HKBQHYTCVW&amp;VAR:QUERY=RkZfRElWX1lMRChBTk4sMy8yMi8wNywzLzIyLzA3KQ==&amp;WINDOW=FIRST_POPUP&amp;HEIGHT=450&amp;WIDTH=450&amp;","START_MAXIMIZED=FALSE&amp;VAR:CALENDAR=US&amp;VAR:SYMBOL=RAI&amp;VAR:INDEX=0"}</definedName>
    <definedName name="_211__FDSAUDITLINK__" hidden="1">{"fdsup://directions/FAT Viewer?action=UPDATE&amp;creator=factset&amp;DYN_ARGS=TRUE&amp;DOC_NAME=FAT:FQL_AUDITING_CLIENT_TEMPLATE.FAT&amp;display_string=Audit&amp;VAR:KEY=HKBQHYTCVW&amp;VAR:QUERY=RkZfRElWX1lMRChBTk4sMy8yMi8wNywzLzIyLzA3KQ==&amp;WINDOW=FIRST_POPUP&amp;HEIGHT=450&amp;WIDTH=450&amp;","START_MAXIMIZED=FALSE&amp;VAR:CALENDAR=US&amp;VAR:SYMBOL=RAI&amp;VAR:INDEX=0"}</definedName>
    <definedName name="_2110__FDSAUDITLINK__" localSheetId="0" hidden="1">{"fdsup://directions/FAT Viewer?action=UPDATE&amp;creator=factset&amp;DYN_ARGS=TRUE&amp;DOC_NAME=FAT:FQL_AUDITING_CLIENT_TEMPLATE.FAT&amp;display_string=Audit&amp;VAR:KEY=YDIDKFWDGX&amp;VAR:QUERY=RkZfRElWX1lMRChBTk4sMTIvMjkvMTAsMTIvMjkvMTAp&amp;WINDOW=FIRST_POPUP&amp;HEIGHT=450&amp;WIDTH=450&amp;","START_MAXIMIZED=FALSE&amp;VAR:CALENDAR=US&amp;VAR:SYMBOL=RAI&amp;VAR:INDEX=0"}</definedName>
    <definedName name="_2110__FDSAUDITLINK__" hidden="1">{"fdsup://directions/FAT Viewer?action=UPDATE&amp;creator=factset&amp;DYN_ARGS=TRUE&amp;DOC_NAME=FAT:FQL_AUDITING_CLIENT_TEMPLATE.FAT&amp;display_string=Audit&amp;VAR:KEY=YDIDKFWDGX&amp;VAR:QUERY=RkZfRElWX1lMRChBTk4sMTIvMjkvMTAsMTIvMjkvMTAp&amp;WINDOW=FIRST_POPUP&amp;HEIGHT=450&amp;WIDTH=450&amp;","START_MAXIMIZED=FALSE&amp;VAR:CALENDAR=US&amp;VAR:SYMBOL=RAI&amp;VAR:INDEX=0"}</definedName>
    <definedName name="_2111__FDSAUDITLINK__" localSheetId="0" hidden="1">{"fdsup://directions/FAT Viewer?action=UPDATE&amp;creator=factset&amp;DYN_ARGS=TRUE&amp;DOC_NAME=FAT:FQL_AUDITING_CLIENT_TEMPLATE.FAT&amp;display_string=Audit&amp;VAR:KEY=MPYJODWVIR&amp;VAR:QUERY=RkZfRElWX1lMRChBTk4sMTIvMjIvMTAsMTIvMjIvMTAp&amp;WINDOW=FIRST_POPUP&amp;HEIGHT=450&amp;WIDTH=450&amp;","START_MAXIMIZED=FALSE&amp;VAR:CALENDAR=US&amp;VAR:SYMBOL=RAI&amp;VAR:INDEX=0"}</definedName>
    <definedName name="_2111__FDSAUDITLINK__" hidden="1">{"fdsup://directions/FAT Viewer?action=UPDATE&amp;creator=factset&amp;DYN_ARGS=TRUE&amp;DOC_NAME=FAT:FQL_AUDITING_CLIENT_TEMPLATE.FAT&amp;display_string=Audit&amp;VAR:KEY=MPYJODWVIR&amp;VAR:QUERY=RkZfRElWX1lMRChBTk4sMTIvMjIvMTAsMTIvMjIvMTAp&amp;WINDOW=FIRST_POPUP&amp;HEIGHT=450&amp;WIDTH=450&amp;","START_MAXIMIZED=FALSE&amp;VAR:CALENDAR=US&amp;VAR:SYMBOL=RAI&amp;VAR:INDEX=0"}</definedName>
    <definedName name="_2112__FDSAUDITLINK__" localSheetId="0" hidden="1">{"fdsup://directions/FAT Viewer?action=UPDATE&amp;creator=factset&amp;DYN_ARGS=TRUE&amp;DOC_NAME=FAT:FQL_AUDITING_CLIENT_TEMPLATE.FAT&amp;display_string=Audit&amp;VAR:KEY=ODYNCNAZMT&amp;VAR:QUERY=RkZfRElWX1lMRChBTk4sMTIvMTUvMTAsMTIvMTUvMTAp&amp;WINDOW=FIRST_POPUP&amp;HEIGHT=450&amp;WIDTH=450&amp;","START_MAXIMIZED=FALSE&amp;VAR:CALENDAR=US&amp;VAR:SYMBOL=RAI&amp;VAR:INDEX=0"}</definedName>
    <definedName name="_2112__FDSAUDITLINK__" hidden="1">{"fdsup://directions/FAT Viewer?action=UPDATE&amp;creator=factset&amp;DYN_ARGS=TRUE&amp;DOC_NAME=FAT:FQL_AUDITING_CLIENT_TEMPLATE.FAT&amp;display_string=Audit&amp;VAR:KEY=ODYNCNAZMT&amp;VAR:QUERY=RkZfRElWX1lMRChBTk4sMTIvMTUvMTAsMTIvMTUvMTAp&amp;WINDOW=FIRST_POPUP&amp;HEIGHT=450&amp;WIDTH=450&amp;","START_MAXIMIZED=FALSE&amp;VAR:CALENDAR=US&amp;VAR:SYMBOL=RAI&amp;VAR:INDEX=0"}</definedName>
    <definedName name="_2113__FDSAUDITLINK__" localSheetId="0" hidden="1">{"fdsup://directions/FAT Viewer?action=UPDATE&amp;creator=factset&amp;DYN_ARGS=TRUE&amp;DOC_NAME=FAT:FQL_AUDITING_CLIENT_TEMPLATE.FAT&amp;display_string=Audit&amp;VAR:KEY=YFMPQZWRKX&amp;VAR:QUERY=RkZfRElWX1lMRChBTk4sMTIvMDgvMTAsMTIvMDgvMTAp&amp;WINDOW=FIRST_POPUP&amp;HEIGHT=450&amp;WIDTH=450&amp;","START_MAXIMIZED=FALSE&amp;VAR:CALENDAR=US&amp;VAR:SYMBOL=RAI&amp;VAR:INDEX=0"}</definedName>
    <definedName name="_2113__FDSAUDITLINK__" hidden="1">{"fdsup://directions/FAT Viewer?action=UPDATE&amp;creator=factset&amp;DYN_ARGS=TRUE&amp;DOC_NAME=FAT:FQL_AUDITING_CLIENT_TEMPLATE.FAT&amp;display_string=Audit&amp;VAR:KEY=YFMPQZWRKX&amp;VAR:QUERY=RkZfRElWX1lMRChBTk4sMTIvMDgvMTAsMTIvMDgvMTAp&amp;WINDOW=FIRST_POPUP&amp;HEIGHT=450&amp;WIDTH=450&amp;","START_MAXIMIZED=FALSE&amp;VAR:CALENDAR=US&amp;VAR:SYMBOL=RAI&amp;VAR:INDEX=0"}</definedName>
    <definedName name="_2114__FDSAUDITLINK__" localSheetId="0" hidden="1">{"fdsup://directions/FAT Viewer?action=UPDATE&amp;creator=factset&amp;DYN_ARGS=TRUE&amp;DOC_NAME=FAT:FQL_AUDITING_CLIENT_TEMPLATE.FAT&amp;display_string=Audit&amp;VAR:KEY=SJUXYPWVKX&amp;VAR:QUERY=RkZfRElWX1lMRChBTk4sMTIvMDEvMTAsMTIvMDEvMTAp&amp;WINDOW=FIRST_POPUP&amp;HEIGHT=450&amp;WIDTH=450&amp;","START_MAXIMIZED=FALSE&amp;VAR:CALENDAR=US&amp;VAR:SYMBOL=RAI&amp;VAR:INDEX=0"}</definedName>
    <definedName name="_2114__FDSAUDITLINK__" hidden="1">{"fdsup://directions/FAT Viewer?action=UPDATE&amp;creator=factset&amp;DYN_ARGS=TRUE&amp;DOC_NAME=FAT:FQL_AUDITING_CLIENT_TEMPLATE.FAT&amp;display_string=Audit&amp;VAR:KEY=SJUXYPWVKX&amp;VAR:QUERY=RkZfRElWX1lMRChBTk4sMTIvMDEvMTAsMTIvMDEvMTAp&amp;WINDOW=FIRST_POPUP&amp;HEIGHT=450&amp;WIDTH=450&amp;","START_MAXIMIZED=FALSE&amp;VAR:CALENDAR=US&amp;VAR:SYMBOL=RAI&amp;VAR:INDEX=0"}</definedName>
    <definedName name="_2115">#REF!</definedName>
    <definedName name="_2115__FDSAUDITLINK__" localSheetId="0" hidden="1">{"fdsup://directions/FAT Viewer?action=UPDATE&amp;creator=factset&amp;DYN_ARGS=TRUE&amp;DOC_NAME=FAT:FQL_AUDITING_CLIENT_TEMPLATE.FAT&amp;display_string=Audit&amp;VAR:KEY=WNUTKFMTAZ&amp;VAR:QUERY=RkZfRElWX1lMRChBTk4sMTEvMjQvMTAsMTEvMjQvMTAp&amp;WINDOW=FIRST_POPUP&amp;HEIGHT=450&amp;WIDTH=450&amp;","START_MAXIMIZED=FALSE&amp;VAR:CALENDAR=US&amp;VAR:SYMBOL=RAI&amp;VAR:INDEX=0"}</definedName>
    <definedName name="_2115__FDSAUDITLINK__" hidden="1">{"fdsup://directions/FAT Viewer?action=UPDATE&amp;creator=factset&amp;DYN_ARGS=TRUE&amp;DOC_NAME=FAT:FQL_AUDITING_CLIENT_TEMPLATE.FAT&amp;display_string=Audit&amp;VAR:KEY=WNUTKFMTAZ&amp;VAR:QUERY=RkZfRElWX1lMRChBTk4sMTEvMjQvMTAsMTEvMjQvMTAp&amp;WINDOW=FIRST_POPUP&amp;HEIGHT=450&amp;WIDTH=450&amp;","START_MAXIMIZED=FALSE&amp;VAR:CALENDAR=US&amp;VAR:SYMBOL=RAI&amp;VAR:INDEX=0"}</definedName>
    <definedName name="_2116__FDSAUDITLINK__" localSheetId="0" hidden="1">{"fdsup://directions/FAT Viewer?action=UPDATE&amp;creator=factset&amp;DYN_ARGS=TRUE&amp;DOC_NAME=FAT:FQL_AUDITING_CLIENT_TEMPLATE.FAT&amp;display_string=Audit&amp;VAR:KEY=CJSNGDIRSD&amp;VAR:QUERY=RkZfRElWX1lMRChBTk4sMTEvMTcvMTAsMTEvMTcvMTAp&amp;WINDOW=FIRST_POPUP&amp;HEIGHT=450&amp;WIDTH=450&amp;","START_MAXIMIZED=FALSE&amp;VAR:CALENDAR=US&amp;VAR:SYMBOL=RAI&amp;VAR:INDEX=0"}</definedName>
    <definedName name="_2116__FDSAUDITLINK__" hidden="1">{"fdsup://directions/FAT Viewer?action=UPDATE&amp;creator=factset&amp;DYN_ARGS=TRUE&amp;DOC_NAME=FAT:FQL_AUDITING_CLIENT_TEMPLATE.FAT&amp;display_string=Audit&amp;VAR:KEY=CJSNGDIRSD&amp;VAR:QUERY=RkZfRElWX1lMRChBTk4sMTEvMTcvMTAsMTEvMTcvMTAp&amp;WINDOW=FIRST_POPUP&amp;HEIGHT=450&amp;WIDTH=450&amp;","START_MAXIMIZED=FALSE&amp;VAR:CALENDAR=US&amp;VAR:SYMBOL=RAI&amp;VAR:INDEX=0"}</definedName>
    <definedName name="_2117__FDSAUDITLINK__" localSheetId="0" hidden="1">{"fdsup://directions/FAT Viewer?action=UPDATE&amp;creator=factset&amp;DYN_ARGS=TRUE&amp;DOC_NAME=FAT:FQL_AUDITING_CLIENT_TEMPLATE.FAT&amp;display_string=Audit&amp;VAR:KEY=WXWZMVGVMX&amp;VAR:QUERY=RkZfRElWX1lMRChBTk4sMTEvMTAvMTAsMTEvMTAvMTAp&amp;WINDOW=FIRST_POPUP&amp;HEIGHT=450&amp;WIDTH=450&amp;","START_MAXIMIZED=FALSE&amp;VAR:CALENDAR=US&amp;VAR:SYMBOL=RAI&amp;VAR:INDEX=0"}</definedName>
    <definedName name="_2117__FDSAUDITLINK__" hidden="1">{"fdsup://directions/FAT Viewer?action=UPDATE&amp;creator=factset&amp;DYN_ARGS=TRUE&amp;DOC_NAME=FAT:FQL_AUDITING_CLIENT_TEMPLATE.FAT&amp;display_string=Audit&amp;VAR:KEY=WXWZMVGVMX&amp;VAR:QUERY=RkZfRElWX1lMRChBTk4sMTEvMTAvMTAsMTEvMTAvMTAp&amp;WINDOW=FIRST_POPUP&amp;HEIGHT=450&amp;WIDTH=450&amp;","START_MAXIMIZED=FALSE&amp;VAR:CALENDAR=US&amp;VAR:SYMBOL=RAI&amp;VAR:INDEX=0"}</definedName>
    <definedName name="_2118__FDSAUDITLINK__" localSheetId="0" hidden="1">{"fdsup://directions/FAT Viewer?action=UPDATE&amp;creator=factset&amp;DYN_ARGS=TRUE&amp;DOC_NAME=FAT:FQL_AUDITING_CLIENT_TEMPLATE.FAT&amp;display_string=Audit&amp;VAR:KEY=KXKNCFCXGL&amp;VAR:QUERY=RkZfRElWX1lMRChBTk4sMTEvMDMvMTAsMTEvMDMvMTAp&amp;WINDOW=FIRST_POPUP&amp;HEIGHT=450&amp;WIDTH=450&amp;","START_MAXIMIZED=FALSE&amp;VAR:CALENDAR=US&amp;VAR:SYMBOL=RAI&amp;VAR:INDEX=0"}</definedName>
    <definedName name="_2118__FDSAUDITLINK__" hidden="1">{"fdsup://directions/FAT Viewer?action=UPDATE&amp;creator=factset&amp;DYN_ARGS=TRUE&amp;DOC_NAME=FAT:FQL_AUDITING_CLIENT_TEMPLATE.FAT&amp;display_string=Audit&amp;VAR:KEY=KXKNCFCXGL&amp;VAR:QUERY=RkZfRElWX1lMRChBTk4sMTEvMDMvMTAsMTEvMDMvMTAp&amp;WINDOW=FIRST_POPUP&amp;HEIGHT=450&amp;WIDTH=450&amp;","START_MAXIMIZED=FALSE&amp;VAR:CALENDAR=US&amp;VAR:SYMBOL=RAI&amp;VAR:INDEX=0"}</definedName>
    <definedName name="_2119">#REF!</definedName>
    <definedName name="_2119__FDSAUDITLINK__" localSheetId="0" hidden="1">{"fdsup://directions/FAT Viewer?action=UPDATE&amp;creator=factset&amp;DYN_ARGS=TRUE&amp;DOC_NAME=FAT:FQL_AUDITING_CLIENT_TEMPLATE.FAT&amp;display_string=Audit&amp;VAR:KEY=SLWJYFWDGB&amp;VAR:QUERY=RkZfRElWX1lMRChBTk4sMTAvMjcvMTAsMTAvMjcvMTAp&amp;WINDOW=FIRST_POPUP&amp;HEIGHT=450&amp;WIDTH=450&amp;","START_MAXIMIZED=FALSE&amp;VAR:CALENDAR=US&amp;VAR:SYMBOL=RAI&amp;VAR:INDEX=0"}</definedName>
    <definedName name="_2119__FDSAUDITLINK__" hidden="1">{"fdsup://directions/FAT Viewer?action=UPDATE&amp;creator=factset&amp;DYN_ARGS=TRUE&amp;DOC_NAME=FAT:FQL_AUDITING_CLIENT_TEMPLATE.FAT&amp;display_string=Audit&amp;VAR:KEY=SLWJYFWDGB&amp;VAR:QUERY=RkZfRElWX1lMRChBTk4sMTAvMjcvMTAsMTAvMjcvMTAp&amp;WINDOW=FIRST_POPUP&amp;HEIGHT=450&amp;WIDTH=450&amp;","START_MAXIMIZED=FALSE&amp;VAR:CALENDAR=US&amp;VAR:SYMBOL=RAI&amp;VAR:INDEX=0"}</definedName>
    <definedName name="_212__FDSAUDITLINK__" localSheetId="0" hidden="1">{"fdsup://directions/FAT Viewer?action=UPDATE&amp;creator=factset&amp;DYN_ARGS=TRUE&amp;DOC_NAME=FAT:FQL_AUDITING_CLIENT_TEMPLATE.FAT&amp;display_string=Audit&amp;VAR:KEY=TYRMTEREXW&amp;VAR:QUERY=RkZfRElWX1lMRChBTk4sMy8xNS8wNywzLzE1LzA3KQ==&amp;WINDOW=FIRST_POPUP&amp;HEIGHT=450&amp;WIDTH=450&amp;","START_MAXIMIZED=FALSE&amp;VAR:CALENDAR=US&amp;VAR:SYMBOL=RAI&amp;VAR:INDEX=0"}</definedName>
    <definedName name="_212__FDSAUDITLINK__" hidden="1">{"fdsup://directions/FAT Viewer?action=UPDATE&amp;creator=factset&amp;DYN_ARGS=TRUE&amp;DOC_NAME=FAT:FQL_AUDITING_CLIENT_TEMPLATE.FAT&amp;display_string=Audit&amp;VAR:KEY=TYRMTEREXW&amp;VAR:QUERY=RkZfRElWX1lMRChBTk4sMy8xNS8wNywzLzE1LzA3KQ==&amp;WINDOW=FIRST_POPUP&amp;HEIGHT=450&amp;WIDTH=450&amp;","START_MAXIMIZED=FALSE&amp;VAR:CALENDAR=US&amp;VAR:SYMBOL=RAI&amp;VAR:INDEX=0"}</definedName>
    <definedName name="_2120__FDSAUDITLINK__" localSheetId="0" hidden="1">{"fdsup://directions/FAT Viewer?action=UPDATE&amp;creator=factset&amp;DYN_ARGS=TRUE&amp;DOC_NAME=FAT:FQL_AUDITING_CLIENT_TEMPLATE.FAT&amp;display_string=Audit&amp;VAR:KEY=YPGRSHODIP&amp;VAR:QUERY=RkZfRElWX1lMRChBTk4sMTAvMjAvMTAsMTAvMjAvMTAp&amp;WINDOW=FIRST_POPUP&amp;HEIGHT=450&amp;WIDTH=450&amp;","START_MAXIMIZED=FALSE&amp;VAR:CALENDAR=US&amp;VAR:SYMBOL=RAI&amp;VAR:INDEX=0"}</definedName>
    <definedName name="_2120__FDSAUDITLINK__" hidden="1">{"fdsup://directions/FAT Viewer?action=UPDATE&amp;creator=factset&amp;DYN_ARGS=TRUE&amp;DOC_NAME=FAT:FQL_AUDITING_CLIENT_TEMPLATE.FAT&amp;display_string=Audit&amp;VAR:KEY=YPGRSHODIP&amp;VAR:QUERY=RkZfRElWX1lMRChBTk4sMTAvMjAvMTAsMTAvMjAvMTAp&amp;WINDOW=FIRST_POPUP&amp;HEIGHT=450&amp;WIDTH=450&amp;","START_MAXIMIZED=FALSE&amp;VAR:CALENDAR=US&amp;VAR:SYMBOL=RAI&amp;VAR:INDEX=0"}</definedName>
    <definedName name="_2121__FDSAUDITLINK__" localSheetId="0" hidden="1">{"fdsup://directions/FAT Viewer?action=UPDATE&amp;creator=factset&amp;DYN_ARGS=TRUE&amp;DOC_NAME=FAT:FQL_AUDITING_CLIENT_TEMPLATE.FAT&amp;display_string=Audit&amp;VAR:KEY=KBUPEPQXAJ&amp;VAR:QUERY=RkZfRElWX1lMRChBTk4sMTAvMTMvMTAsMTAvMTMvMTAp&amp;WINDOW=FIRST_POPUP&amp;HEIGHT=450&amp;WIDTH=450&amp;","START_MAXIMIZED=FALSE&amp;VAR:CALENDAR=US&amp;VAR:SYMBOL=RAI&amp;VAR:INDEX=0"}</definedName>
    <definedName name="_2121__FDSAUDITLINK__" hidden="1">{"fdsup://directions/FAT Viewer?action=UPDATE&amp;creator=factset&amp;DYN_ARGS=TRUE&amp;DOC_NAME=FAT:FQL_AUDITING_CLIENT_TEMPLATE.FAT&amp;display_string=Audit&amp;VAR:KEY=KBUPEPQXAJ&amp;VAR:QUERY=RkZfRElWX1lMRChBTk4sMTAvMTMvMTAsMTAvMTMvMTAp&amp;WINDOW=FIRST_POPUP&amp;HEIGHT=450&amp;WIDTH=450&amp;","START_MAXIMIZED=FALSE&amp;VAR:CALENDAR=US&amp;VAR:SYMBOL=RAI&amp;VAR:INDEX=0"}</definedName>
    <definedName name="_2122__FDSAUDITLINK__" localSheetId="0" hidden="1">{"fdsup://directions/FAT Viewer?action=UPDATE&amp;creator=factset&amp;DYN_ARGS=TRUE&amp;DOC_NAME=FAT:FQL_AUDITING_CLIENT_TEMPLATE.FAT&amp;display_string=Audit&amp;VAR:KEY=WDQZGLMBIT&amp;VAR:QUERY=RkZfRElWX1lMRChBTk4sMTAvMDYvMTAsMTAvMDYvMTAp&amp;WINDOW=FIRST_POPUP&amp;HEIGHT=450&amp;WIDTH=450&amp;","START_MAXIMIZED=FALSE&amp;VAR:CALENDAR=US&amp;VAR:SYMBOL=RAI&amp;VAR:INDEX=0"}</definedName>
    <definedName name="_2122__FDSAUDITLINK__" hidden="1">{"fdsup://directions/FAT Viewer?action=UPDATE&amp;creator=factset&amp;DYN_ARGS=TRUE&amp;DOC_NAME=FAT:FQL_AUDITING_CLIENT_TEMPLATE.FAT&amp;display_string=Audit&amp;VAR:KEY=WDQZGLMBIT&amp;VAR:QUERY=RkZfRElWX1lMRChBTk4sMTAvMDYvMTAsMTAvMDYvMTAp&amp;WINDOW=FIRST_POPUP&amp;HEIGHT=450&amp;WIDTH=450&amp;","START_MAXIMIZED=FALSE&amp;VAR:CALENDAR=US&amp;VAR:SYMBOL=RAI&amp;VAR:INDEX=0"}</definedName>
    <definedName name="_2123__FDSAUDITLINK__" localSheetId="0" hidden="1">{"fdsup://directions/FAT Viewer?action=UPDATE&amp;creator=factset&amp;DYN_ARGS=TRUE&amp;DOC_NAME=FAT:FQL_AUDITING_CLIENT_TEMPLATE.FAT&amp;display_string=Audit&amp;VAR:KEY=AZUNQLWZAN&amp;VAR:QUERY=RkZfRElWX1lMRChBTk4sOS8yOS8xMCw5LzI5LzEwKQ==&amp;WINDOW=FIRST_POPUP&amp;HEIGHT=450&amp;WIDTH=450&amp;","START_MAXIMIZED=FALSE&amp;VAR:CALENDAR=US&amp;VAR:SYMBOL=RAI&amp;VAR:INDEX=0"}</definedName>
    <definedName name="_2123__FDSAUDITLINK__" hidden="1">{"fdsup://directions/FAT Viewer?action=UPDATE&amp;creator=factset&amp;DYN_ARGS=TRUE&amp;DOC_NAME=FAT:FQL_AUDITING_CLIENT_TEMPLATE.FAT&amp;display_string=Audit&amp;VAR:KEY=AZUNQLWZAN&amp;VAR:QUERY=RkZfRElWX1lMRChBTk4sOS8yOS8xMCw5LzI5LzEwKQ==&amp;WINDOW=FIRST_POPUP&amp;HEIGHT=450&amp;WIDTH=450&amp;","START_MAXIMIZED=FALSE&amp;VAR:CALENDAR=US&amp;VAR:SYMBOL=RAI&amp;VAR:INDEX=0"}</definedName>
    <definedName name="_2124">#REF!</definedName>
    <definedName name="_2124__FDSAUDITLINK__" localSheetId="0" hidden="1">{"fdsup://directions/FAT Viewer?action=UPDATE&amp;creator=factset&amp;DYN_ARGS=TRUE&amp;DOC_NAME=FAT:FQL_AUDITING_CLIENT_TEMPLATE.FAT&amp;display_string=Audit&amp;VAR:KEY=IRIHGTIJIX&amp;VAR:QUERY=RkZfRElWX1lMRChBTk4sOS8yMi8xMCw5LzIyLzEwKQ==&amp;WINDOW=FIRST_POPUP&amp;HEIGHT=450&amp;WIDTH=450&amp;","START_MAXIMIZED=FALSE&amp;VAR:CALENDAR=US&amp;VAR:SYMBOL=RAI&amp;VAR:INDEX=0"}</definedName>
    <definedName name="_2124__FDSAUDITLINK__" hidden="1">{"fdsup://directions/FAT Viewer?action=UPDATE&amp;creator=factset&amp;DYN_ARGS=TRUE&amp;DOC_NAME=FAT:FQL_AUDITING_CLIENT_TEMPLATE.FAT&amp;display_string=Audit&amp;VAR:KEY=IRIHGTIJIX&amp;VAR:QUERY=RkZfRElWX1lMRChBTk4sOS8yMi8xMCw5LzIyLzEwKQ==&amp;WINDOW=FIRST_POPUP&amp;HEIGHT=450&amp;WIDTH=450&amp;","START_MAXIMIZED=FALSE&amp;VAR:CALENDAR=US&amp;VAR:SYMBOL=RAI&amp;VAR:INDEX=0"}</definedName>
    <definedName name="_2125__FDSAUDITLINK__" localSheetId="0" hidden="1">{"fdsup://directions/FAT Viewer?action=UPDATE&amp;creator=factset&amp;DYN_ARGS=TRUE&amp;DOC_NAME=FAT:FQL_AUDITING_CLIENT_TEMPLATE.FAT&amp;display_string=Audit&amp;VAR:KEY=UDKJWJSRCN&amp;VAR:QUERY=RkZfRElWX1lMRChBTk4sOS8xNS8xMCw5LzE1LzEwKQ==&amp;WINDOW=FIRST_POPUP&amp;HEIGHT=450&amp;WIDTH=450&amp;","START_MAXIMIZED=FALSE&amp;VAR:CALENDAR=US&amp;VAR:SYMBOL=RAI&amp;VAR:INDEX=0"}</definedName>
    <definedName name="_2125__FDSAUDITLINK__" hidden="1">{"fdsup://directions/FAT Viewer?action=UPDATE&amp;creator=factset&amp;DYN_ARGS=TRUE&amp;DOC_NAME=FAT:FQL_AUDITING_CLIENT_TEMPLATE.FAT&amp;display_string=Audit&amp;VAR:KEY=UDKJWJSRCN&amp;VAR:QUERY=RkZfRElWX1lMRChBTk4sOS8xNS8xMCw5LzE1LzEwKQ==&amp;WINDOW=FIRST_POPUP&amp;HEIGHT=450&amp;WIDTH=450&amp;","START_MAXIMIZED=FALSE&amp;VAR:CALENDAR=US&amp;VAR:SYMBOL=RAI&amp;VAR:INDEX=0"}</definedName>
    <definedName name="_2126__FDSAUDITLINK__" localSheetId="0" hidden="1">{"fdsup://directions/FAT Viewer?action=UPDATE&amp;creator=factset&amp;DYN_ARGS=TRUE&amp;DOC_NAME=FAT:FQL_AUDITING_CLIENT_TEMPLATE.FAT&amp;display_string=Audit&amp;VAR:KEY=EZWHKTQNSL&amp;VAR:QUERY=RkZfRElWX1lMRChBTk4sOS8wOC8xMCw5LzA4LzEwKQ==&amp;WINDOW=FIRST_POPUP&amp;HEIGHT=450&amp;WIDTH=450&amp;","START_MAXIMIZED=FALSE&amp;VAR:CALENDAR=US&amp;VAR:SYMBOL=RAI&amp;VAR:INDEX=0"}</definedName>
    <definedName name="_2126__FDSAUDITLINK__" hidden="1">{"fdsup://directions/FAT Viewer?action=UPDATE&amp;creator=factset&amp;DYN_ARGS=TRUE&amp;DOC_NAME=FAT:FQL_AUDITING_CLIENT_TEMPLATE.FAT&amp;display_string=Audit&amp;VAR:KEY=EZWHKTQNSL&amp;VAR:QUERY=RkZfRElWX1lMRChBTk4sOS8wOC8xMCw5LzA4LzEwKQ==&amp;WINDOW=FIRST_POPUP&amp;HEIGHT=450&amp;WIDTH=450&amp;","START_MAXIMIZED=FALSE&amp;VAR:CALENDAR=US&amp;VAR:SYMBOL=RAI&amp;VAR:INDEX=0"}</definedName>
    <definedName name="_2127__FDSAUDITLINK__" localSheetId="0" hidden="1">{"fdsup://directions/FAT Viewer?action=UPDATE&amp;creator=factset&amp;DYN_ARGS=TRUE&amp;DOC_NAME=FAT:FQL_AUDITING_CLIENT_TEMPLATE.FAT&amp;display_string=Audit&amp;VAR:KEY=MJAZMRWTGV&amp;VAR:QUERY=RkZfRElWX1lMRChBTk4sOS8wMS8xMCw5LzAxLzEwKQ==&amp;WINDOW=FIRST_POPUP&amp;HEIGHT=450&amp;WIDTH=450&amp;","START_MAXIMIZED=FALSE&amp;VAR:CALENDAR=US&amp;VAR:SYMBOL=RAI&amp;VAR:INDEX=0"}</definedName>
    <definedName name="_2127__FDSAUDITLINK__" hidden="1">{"fdsup://directions/FAT Viewer?action=UPDATE&amp;creator=factset&amp;DYN_ARGS=TRUE&amp;DOC_NAME=FAT:FQL_AUDITING_CLIENT_TEMPLATE.FAT&amp;display_string=Audit&amp;VAR:KEY=MJAZMRWTGV&amp;VAR:QUERY=RkZfRElWX1lMRChBTk4sOS8wMS8xMCw5LzAxLzEwKQ==&amp;WINDOW=FIRST_POPUP&amp;HEIGHT=450&amp;WIDTH=450&amp;","START_MAXIMIZED=FALSE&amp;VAR:CALENDAR=US&amp;VAR:SYMBOL=RAI&amp;VAR:INDEX=0"}</definedName>
    <definedName name="_2128__FDSAUDITLINK__" localSheetId="0" hidden="1">{"fdsup://directions/FAT Viewer?action=UPDATE&amp;creator=factset&amp;DYN_ARGS=TRUE&amp;DOC_NAME=FAT:FQL_AUDITING_CLIENT_TEMPLATE.FAT&amp;display_string=Audit&amp;VAR:KEY=UHMTUDCNAF&amp;VAR:QUERY=RkZfRElWX1lMRChBTk4sOC8yNS8xMCw4LzI1LzEwKQ==&amp;WINDOW=FIRST_POPUP&amp;HEIGHT=450&amp;WIDTH=450&amp;","START_MAXIMIZED=FALSE&amp;VAR:CALENDAR=US&amp;VAR:SYMBOL=RAI&amp;VAR:INDEX=0"}</definedName>
    <definedName name="_2128__FDSAUDITLINK__" hidden="1">{"fdsup://directions/FAT Viewer?action=UPDATE&amp;creator=factset&amp;DYN_ARGS=TRUE&amp;DOC_NAME=FAT:FQL_AUDITING_CLIENT_TEMPLATE.FAT&amp;display_string=Audit&amp;VAR:KEY=UHMTUDCNAF&amp;VAR:QUERY=RkZfRElWX1lMRChBTk4sOC8yNS8xMCw4LzI1LzEwKQ==&amp;WINDOW=FIRST_POPUP&amp;HEIGHT=450&amp;WIDTH=450&amp;","START_MAXIMIZED=FALSE&amp;VAR:CALENDAR=US&amp;VAR:SYMBOL=RAI&amp;VAR:INDEX=0"}</definedName>
    <definedName name="_2129">#REF!</definedName>
    <definedName name="_2129__FDSAUDITLINK__" localSheetId="0" hidden="1">{"fdsup://directions/FAT Viewer?action=UPDATE&amp;creator=factset&amp;DYN_ARGS=TRUE&amp;DOC_NAME=FAT:FQL_AUDITING_CLIENT_TEMPLATE.FAT&amp;display_string=Audit&amp;VAR:KEY=SJQFOVKLMB&amp;VAR:QUERY=RkZfRElWX1lMRChBTk4sOC8xOC8xMCw4LzE4LzEwKQ==&amp;WINDOW=FIRST_POPUP&amp;HEIGHT=450&amp;WIDTH=450&amp;","START_MAXIMIZED=FALSE&amp;VAR:CALENDAR=US&amp;VAR:SYMBOL=RAI&amp;VAR:INDEX=0"}</definedName>
    <definedName name="_2129__FDSAUDITLINK__" hidden="1">{"fdsup://directions/FAT Viewer?action=UPDATE&amp;creator=factset&amp;DYN_ARGS=TRUE&amp;DOC_NAME=FAT:FQL_AUDITING_CLIENT_TEMPLATE.FAT&amp;display_string=Audit&amp;VAR:KEY=SJQFOVKLMB&amp;VAR:QUERY=RkZfRElWX1lMRChBTk4sOC8xOC8xMCw4LzE4LzEwKQ==&amp;WINDOW=FIRST_POPUP&amp;HEIGHT=450&amp;WIDTH=450&amp;","START_MAXIMIZED=FALSE&amp;VAR:CALENDAR=US&amp;VAR:SYMBOL=RAI&amp;VAR:INDEX=0"}</definedName>
    <definedName name="_213__FDSAUDITLINK__" localSheetId="0" hidden="1">{"fdsup://directions/FAT Viewer?action=UPDATE&amp;creator=factset&amp;DYN_ARGS=TRUE&amp;DOC_NAME=FAT:FQL_AUDITING_CLIENT_TEMPLATE.FAT&amp;display_string=Audit&amp;VAR:KEY=FUHKPCNQRS&amp;VAR:QUERY=RkZfRElWX1lMRChBTk4sMy8wOC8wNywzLzA4LzA3KQ==&amp;WINDOW=FIRST_POPUP&amp;HEIGHT=450&amp;WIDTH=450&amp;","START_MAXIMIZED=FALSE&amp;VAR:CALENDAR=US&amp;VAR:SYMBOL=RAI&amp;VAR:INDEX=0"}</definedName>
    <definedName name="_213__FDSAUDITLINK__" hidden="1">{"fdsup://directions/FAT Viewer?action=UPDATE&amp;creator=factset&amp;DYN_ARGS=TRUE&amp;DOC_NAME=FAT:FQL_AUDITING_CLIENT_TEMPLATE.FAT&amp;display_string=Audit&amp;VAR:KEY=FUHKPCNQRS&amp;VAR:QUERY=RkZfRElWX1lMRChBTk4sMy8wOC8wNywzLzA4LzA3KQ==&amp;WINDOW=FIRST_POPUP&amp;HEIGHT=450&amp;WIDTH=450&amp;","START_MAXIMIZED=FALSE&amp;VAR:CALENDAR=US&amp;VAR:SYMBOL=RAI&amp;VAR:INDEX=0"}</definedName>
    <definedName name="_2130__FDSAUDITLINK__" localSheetId="0" hidden="1">{"fdsup://directions/FAT Viewer?action=UPDATE&amp;creator=factset&amp;DYN_ARGS=TRUE&amp;DOC_NAME=FAT:FQL_AUDITING_CLIENT_TEMPLATE.FAT&amp;display_string=Audit&amp;VAR:KEY=OBYHIHIROT&amp;VAR:QUERY=RkZfRElWX1lMRChBTk4sOC8xMS8xMCw4LzExLzEwKQ==&amp;WINDOW=FIRST_POPUP&amp;HEIGHT=450&amp;WIDTH=450&amp;","START_MAXIMIZED=FALSE&amp;VAR:CALENDAR=US&amp;VAR:SYMBOL=RAI&amp;VAR:INDEX=0"}</definedName>
    <definedName name="_2130__FDSAUDITLINK__" hidden="1">{"fdsup://directions/FAT Viewer?action=UPDATE&amp;creator=factset&amp;DYN_ARGS=TRUE&amp;DOC_NAME=FAT:FQL_AUDITING_CLIENT_TEMPLATE.FAT&amp;display_string=Audit&amp;VAR:KEY=OBYHIHIROT&amp;VAR:QUERY=RkZfRElWX1lMRChBTk4sOC8xMS8xMCw4LzExLzEwKQ==&amp;WINDOW=FIRST_POPUP&amp;HEIGHT=450&amp;WIDTH=450&amp;","START_MAXIMIZED=FALSE&amp;VAR:CALENDAR=US&amp;VAR:SYMBOL=RAI&amp;VAR:INDEX=0"}</definedName>
    <definedName name="_2131__FDSAUDITLINK__" localSheetId="0" hidden="1">{"fdsup://directions/FAT Viewer?action=UPDATE&amp;creator=factset&amp;DYN_ARGS=TRUE&amp;DOC_NAME=FAT:FQL_AUDITING_CLIENT_TEMPLATE.FAT&amp;display_string=Audit&amp;VAR:KEY=IPWHGZERAJ&amp;VAR:QUERY=RkZfRElWX1lMRChBTk4sOC8wNC8xMCw4LzA0LzEwKQ==&amp;WINDOW=FIRST_POPUP&amp;HEIGHT=450&amp;WIDTH=450&amp;","START_MAXIMIZED=FALSE&amp;VAR:CALENDAR=US&amp;VAR:SYMBOL=RAI&amp;VAR:INDEX=0"}</definedName>
    <definedName name="_2131__FDSAUDITLINK__" hidden="1">{"fdsup://directions/FAT Viewer?action=UPDATE&amp;creator=factset&amp;DYN_ARGS=TRUE&amp;DOC_NAME=FAT:FQL_AUDITING_CLIENT_TEMPLATE.FAT&amp;display_string=Audit&amp;VAR:KEY=IPWHGZERAJ&amp;VAR:QUERY=RkZfRElWX1lMRChBTk4sOC8wNC8xMCw4LzA0LzEwKQ==&amp;WINDOW=FIRST_POPUP&amp;HEIGHT=450&amp;WIDTH=450&amp;","START_MAXIMIZED=FALSE&amp;VAR:CALENDAR=US&amp;VAR:SYMBOL=RAI&amp;VAR:INDEX=0"}</definedName>
    <definedName name="_2132">#REF!</definedName>
    <definedName name="_2132__FDSAUDITLINK__" localSheetId="0" hidden="1">{"fdsup://directions/FAT Viewer?action=UPDATE&amp;creator=factset&amp;DYN_ARGS=TRUE&amp;DOC_NAME=FAT:FQL_AUDITING_CLIENT_TEMPLATE.FAT&amp;display_string=Audit&amp;VAR:KEY=SHIZIPQZIF&amp;VAR:QUERY=RkZfRElWX1lMRChBTk4sNy8yOC8xMCw3LzI4LzEwKQ==&amp;WINDOW=FIRST_POPUP&amp;HEIGHT=450&amp;WIDTH=450&amp;","START_MAXIMIZED=FALSE&amp;VAR:CALENDAR=US&amp;VAR:SYMBOL=RAI&amp;VAR:INDEX=0"}</definedName>
    <definedName name="_2132__FDSAUDITLINK__" hidden="1">{"fdsup://directions/FAT Viewer?action=UPDATE&amp;creator=factset&amp;DYN_ARGS=TRUE&amp;DOC_NAME=FAT:FQL_AUDITING_CLIENT_TEMPLATE.FAT&amp;display_string=Audit&amp;VAR:KEY=SHIZIPQZIF&amp;VAR:QUERY=RkZfRElWX1lMRChBTk4sNy8yOC8xMCw3LzI4LzEwKQ==&amp;WINDOW=FIRST_POPUP&amp;HEIGHT=450&amp;WIDTH=450&amp;","START_MAXIMIZED=FALSE&amp;VAR:CALENDAR=US&amp;VAR:SYMBOL=RAI&amp;VAR:INDEX=0"}</definedName>
    <definedName name="_2133">#REF!</definedName>
    <definedName name="_2133__FDSAUDITLINK__" localSheetId="0" hidden="1">{"fdsup://directions/FAT Viewer?action=UPDATE&amp;creator=factset&amp;DYN_ARGS=TRUE&amp;DOC_NAME=FAT:FQL_AUDITING_CLIENT_TEMPLATE.FAT&amp;display_string=Audit&amp;VAR:KEY=URONMRSJMH&amp;VAR:QUERY=RkZfRElWX1lMRChBTk4sNy8yMS8xMCw3LzIxLzEwKQ==&amp;WINDOW=FIRST_POPUP&amp;HEIGHT=450&amp;WIDTH=450&amp;","START_MAXIMIZED=FALSE&amp;VAR:CALENDAR=US&amp;VAR:SYMBOL=RAI&amp;VAR:INDEX=0"}</definedName>
    <definedName name="_2133__FDSAUDITLINK__" hidden="1">{"fdsup://directions/FAT Viewer?action=UPDATE&amp;creator=factset&amp;DYN_ARGS=TRUE&amp;DOC_NAME=FAT:FQL_AUDITING_CLIENT_TEMPLATE.FAT&amp;display_string=Audit&amp;VAR:KEY=URONMRSJMH&amp;VAR:QUERY=RkZfRElWX1lMRChBTk4sNy8yMS8xMCw3LzIxLzEwKQ==&amp;WINDOW=FIRST_POPUP&amp;HEIGHT=450&amp;WIDTH=450&amp;","START_MAXIMIZED=FALSE&amp;VAR:CALENDAR=US&amp;VAR:SYMBOL=RAI&amp;VAR:INDEX=0"}</definedName>
    <definedName name="_2134__FDSAUDITLINK__" localSheetId="0" hidden="1">{"fdsup://directions/FAT Viewer?action=UPDATE&amp;creator=factset&amp;DYN_ARGS=TRUE&amp;DOC_NAME=FAT:FQL_AUDITING_CLIENT_TEMPLATE.FAT&amp;display_string=Audit&amp;VAR:KEY=QZGVQNWZQH&amp;VAR:QUERY=RkZfRElWX1lMRChBTk4sNy8xNC8xMCw3LzE0LzEwKQ==&amp;WINDOW=FIRST_POPUP&amp;HEIGHT=450&amp;WIDTH=450&amp;","START_MAXIMIZED=FALSE&amp;VAR:CALENDAR=US&amp;VAR:SYMBOL=RAI&amp;VAR:INDEX=0"}</definedName>
    <definedName name="_2134__FDSAUDITLINK__" hidden="1">{"fdsup://directions/FAT Viewer?action=UPDATE&amp;creator=factset&amp;DYN_ARGS=TRUE&amp;DOC_NAME=FAT:FQL_AUDITING_CLIENT_TEMPLATE.FAT&amp;display_string=Audit&amp;VAR:KEY=QZGVQNWZQH&amp;VAR:QUERY=RkZfRElWX1lMRChBTk4sNy8xNC8xMCw3LzE0LzEwKQ==&amp;WINDOW=FIRST_POPUP&amp;HEIGHT=450&amp;WIDTH=450&amp;","START_MAXIMIZED=FALSE&amp;VAR:CALENDAR=US&amp;VAR:SYMBOL=RAI&amp;VAR:INDEX=0"}</definedName>
    <definedName name="_2135">#REF!</definedName>
    <definedName name="_2135__FDSAUDITLINK__" localSheetId="0" hidden="1">{"fdsup://directions/FAT Viewer?action=UPDATE&amp;creator=factset&amp;DYN_ARGS=TRUE&amp;DOC_NAME=FAT:FQL_AUDITING_CLIENT_TEMPLATE.FAT&amp;display_string=Audit&amp;VAR:KEY=MDYBGDKFYF&amp;VAR:QUERY=RkZfRElWX1lMRChBTk4sNy8wNy8xMCw3LzA3LzEwKQ==&amp;WINDOW=FIRST_POPUP&amp;HEIGHT=450&amp;WIDTH=450&amp;","START_MAXIMIZED=FALSE&amp;VAR:CALENDAR=US&amp;VAR:SYMBOL=RAI&amp;VAR:INDEX=0"}</definedName>
    <definedName name="_2135__FDSAUDITLINK__" hidden="1">{"fdsup://directions/FAT Viewer?action=UPDATE&amp;creator=factset&amp;DYN_ARGS=TRUE&amp;DOC_NAME=FAT:FQL_AUDITING_CLIENT_TEMPLATE.FAT&amp;display_string=Audit&amp;VAR:KEY=MDYBGDKFYF&amp;VAR:QUERY=RkZfRElWX1lMRChBTk4sNy8wNy8xMCw3LzA3LzEwKQ==&amp;WINDOW=FIRST_POPUP&amp;HEIGHT=450&amp;WIDTH=450&amp;","START_MAXIMIZED=FALSE&amp;VAR:CALENDAR=US&amp;VAR:SYMBOL=RAI&amp;VAR:INDEX=0"}</definedName>
    <definedName name="_2136">#REF!</definedName>
    <definedName name="_2136__FDSAUDITLINK__" localSheetId="0" hidden="1">{"fdsup://directions/FAT Viewer?action=UPDATE&amp;creator=factset&amp;DYN_ARGS=TRUE&amp;DOC_NAME=FAT:FQL_AUDITING_CLIENT_TEMPLATE.FAT&amp;display_string=Audit&amp;VAR:KEY=UVCLSDCXSJ&amp;VAR:QUERY=RkZfRElWX1lMRChBTk4sNi8zMC8xMCw2LzMwLzEwKQ==&amp;WINDOW=FIRST_POPUP&amp;HEIGHT=450&amp;WIDTH=450&amp;","START_MAXIMIZED=FALSE&amp;VAR:CALENDAR=US&amp;VAR:SYMBOL=RAI&amp;VAR:INDEX=0"}</definedName>
    <definedName name="_2136__FDSAUDITLINK__" hidden="1">{"fdsup://directions/FAT Viewer?action=UPDATE&amp;creator=factset&amp;DYN_ARGS=TRUE&amp;DOC_NAME=FAT:FQL_AUDITING_CLIENT_TEMPLATE.FAT&amp;display_string=Audit&amp;VAR:KEY=UVCLSDCXSJ&amp;VAR:QUERY=RkZfRElWX1lMRChBTk4sNi8zMC8xMCw2LzMwLzEwKQ==&amp;WINDOW=FIRST_POPUP&amp;HEIGHT=450&amp;WIDTH=450&amp;","START_MAXIMIZED=FALSE&amp;VAR:CALENDAR=US&amp;VAR:SYMBOL=RAI&amp;VAR:INDEX=0"}</definedName>
    <definedName name="_2137">#REF!</definedName>
    <definedName name="_2137__FDSAUDITLINK__" localSheetId="0" hidden="1">{"fdsup://directions/FAT Viewer?action=UPDATE&amp;creator=factset&amp;DYN_ARGS=TRUE&amp;DOC_NAME=FAT:FQL_AUDITING_CLIENT_TEMPLATE.FAT&amp;display_string=Audit&amp;VAR:KEY=CHYROFWVMT&amp;VAR:QUERY=RkZfRElWX1lMRChBTk4sNi8yMy8xMCw2LzIzLzEwKQ==&amp;WINDOW=FIRST_POPUP&amp;HEIGHT=450&amp;WIDTH=450&amp;","START_MAXIMIZED=FALSE&amp;VAR:CALENDAR=US&amp;VAR:SYMBOL=RAI&amp;VAR:INDEX=0"}</definedName>
    <definedName name="_2137__FDSAUDITLINK__" hidden="1">{"fdsup://directions/FAT Viewer?action=UPDATE&amp;creator=factset&amp;DYN_ARGS=TRUE&amp;DOC_NAME=FAT:FQL_AUDITING_CLIENT_TEMPLATE.FAT&amp;display_string=Audit&amp;VAR:KEY=CHYROFWVMT&amp;VAR:QUERY=RkZfRElWX1lMRChBTk4sNi8yMy8xMCw2LzIzLzEwKQ==&amp;WINDOW=FIRST_POPUP&amp;HEIGHT=450&amp;WIDTH=450&amp;","START_MAXIMIZED=FALSE&amp;VAR:CALENDAR=US&amp;VAR:SYMBOL=RAI&amp;VAR:INDEX=0"}</definedName>
    <definedName name="_2138">#REF!</definedName>
    <definedName name="_2138__FDSAUDITLINK__" localSheetId="0" hidden="1">{"fdsup://directions/FAT Viewer?action=UPDATE&amp;creator=factset&amp;DYN_ARGS=TRUE&amp;DOC_NAME=FAT:FQL_AUDITING_CLIENT_TEMPLATE.FAT&amp;display_string=Audit&amp;VAR:KEY=KZMPYDKFIX&amp;VAR:QUERY=RkZfRElWX1lMRChBTk4sNi8xNi8xMCw2LzE2LzEwKQ==&amp;WINDOW=FIRST_POPUP&amp;HEIGHT=450&amp;WIDTH=450&amp;","START_MAXIMIZED=FALSE&amp;VAR:CALENDAR=US&amp;VAR:SYMBOL=RAI&amp;VAR:INDEX=0"}</definedName>
    <definedName name="_2138__FDSAUDITLINK__" hidden="1">{"fdsup://directions/FAT Viewer?action=UPDATE&amp;creator=factset&amp;DYN_ARGS=TRUE&amp;DOC_NAME=FAT:FQL_AUDITING_CLIENT_TEMPLATE.FAT&amp;display_string=Audit&amp;VAR:KEY=KZMPYDKFIX&amp;VAR:QUERY=RkZfRElWX1lMRChBTk4sNi8xNi8xMCw2LzE2LzEwKQ==&amp;WINDOW=FIRST_POPUP&amp;HEIGHT=450&amp;WIDTH=450&amp;","START_MAXIMIZED=FALSE&amp;VAR:CALENDAR=US&amp;VAR:SYMBOL=RAI&amp;VAR:INDEX=0"}</definedName>
    <definedName name="_2139">#REF!</definedName>
    <definedName name="_2139__FDSAUDITLINK__" localSheetId="0" hidden="1">{"fdsup://directions/FAT Viewer?action=UPDATE&amp;creator=factset&amp;DYN_ARGS=TRUE&amp;DOC_NAME=FAT:FQL_AUDITING_CLIENT_TEMPLATE.FAT&amp;display_string=Audit&amp;VAR:KEY=ADKDEPCJOX&amp;VAR:QUERY=RkZfRElWX1lMRChBTk4sNi8wOS8xMCw2LzA5LzEwKQ==&amp;WINDOW=FIRST_POPUP&amp;HEIGHT=450&amp;WIDTH=450&amp;","START_MAXIMIZED=FALSE&amp;VAR:CALENDAR=US&amp;VAR:SYMBOL=RAI&amp;VAR:INDEX=0"}</definedName>
    <definedName name="_2139__FDSAUDITLINK__" hidden="1">{"fdsup://directions/FAT Viewer?action=UPDATE&amp;creator=factset&amp;DYN_ARGS=TRUE&amp;DOC_NAME=FAT:FQL_AUDITING_CLIENT_TEMPLATE.FAT&amp;display_string=Audit&amp;VAR:KEY=ADKDEPCJOX&amp;VAR:QUERY=RkZfRElWX1lMRChBTk4sNi8wOS8xMCw2LzA5LzEwKQ==&amp;WINDOW=FIRST_POPUP&amp;HEIGHT=450&amp;WIDTH=450&amp;","START_MAXIMIZED=FALSE&amp;VAR:CALENDAR=US&amp;VAR:SYMBOL=RAI&amp;VAR:INDEX=0"}</definedName>
    <definedName name="_214">#REF!</definedName>
    <definedName name="_214__FDSAUDITLINK__" localSheetId="0" hidden="1">{"fdsup://directions/FAT Viewer?action=UPDATE&amp;creator=factset&amp;DYN_ARGS=TRUE&amp;DOC_NAME=FAT:FQL_AUDITING_CLIENT_TEMPLATE.FAT&amp;display_string=Audit&amp;VAR:KEY=FKZEHIFOHC&amp;VAR:QUERY=RkZfRElWX1lMRChBTk4sMy8wMS8wNywzLzAxLzA3KQ==&amp;WINDOW=FIRST_POPUP&amp;HEIGHT=450&amp;WIDTH=450&amp;","START_MAXIMIZED=FALSE&amp;VAR:CALENDAR=US&amp;VAR:SYMBOL=RAI&amp;VAR:INDEX=0"}</definedName>
    <definedName name="_214__FDSAUDITLINK__" hidden="1">{"fdsup://directions/FAT Viewer?action=UPDATE&amp;creator=factset&amp;DYN_ARGS=TRUE&amp;DOC_NAME=FAT:FQL_AUDITING_CLIENT_TEMPLATE.FAT&amp;display_string=Audit&amp;VAR:KEY=FKZEHIFOHC&amp;VAR:QUERY=RkZfRElWX1lMRChBTk4sMy8wMS8wNywzLzAxLzA3KQ==&amp;WINDOW=FIRST_POPUP&amp;HEIGHT=450&amp;WIDTH=450&amp;","START_MAXIMIZED=FALSE&amp;VAR:CALENDAR=US&amp;VAR:SYMBOL=RAI&amp;VAR:INDEX=0"}</definedName>
    <definedName name="_2140__FDSAUDITLINK__" localSheetId="0" hidden="1">{"fdsup://directions/FAT Viewer?action=UPDATE&amp;creator=factset&amp;DYN_ARGS=TRUE&amp;DOC_NAME=FAT:FQL_AUDITING_CLIENT_TEMPLATE.FAT&amp;display_string=Audit&amp;VAR:KEY=MPYFCRSDWL&amp;VAR:QUERY=RkZfRElWX1lMRChBTk4sNi8wMi8xMCw2LzAyLzEwKQ==&amp;WINDOW=FIRST_POPUP&amp;HEIGHT=450&amp;WIDTH=450&amp;","START_MAXIMIZED=FALSE&amp;VAR:CALENDAR=US&amp;VAR:SYMBOL=RAI&amp;VAR:INDEX=0"}</definedName>
    <definedName name="_2140__FDSAUDITLINK__" hidden="1">{"fdsup://directions/FAT Viewer?action=UPDATE&amp;creator=factset&amp;DYN_ARGS=TRUE&amp;DOC_NAME=FAT:FQL_AUDITING_CLIENT_TEMPLATE.FAT&amp;display_string=Audit&amp;VAR:KEY=MPYFCRSDWL&amp;VAR:QUERY=RkZfRElWX1lMRChBTk4sNi8wMi8xMCw2LzAyLzEwKQ==&amp;WINDOW=FIRST_POPUP&amp;HEIGHT=450&amp;WIDTH=450&amp;","START_MAXIMIZED=FALSE&amp;VAR:CALENDAR=US&amp;VAR:SYMBOL=RAI&amp;VAR:INDEX=0"}</definedName>
    <definedName name="_2141">#REF!</definedName>
    <definedName name="_2141__FDSAUDITLINK__" localSheetId="0" hidden="1">{"fdsup://directions/FAT Viewer?action=UPDATE&amp;creator=factset&amp;DYN_ARGS=TRUE&amp;DOC_NAME=FAT:FQL_AUDITING_CLIENT_TEMPLATE.FAT&amp;display_string=Audit&amp;VAR:KEY=CHOFIXAVCH&amp;VAR:QUERY=RkZfRElWX1lMRChBTk4sNS8yNi8xMCw1LzI2LzEwKQ==&amp;WINDOW=FIRST_POPUP&amp;HEIGHT=450&amp;WIDTH=450&amp;","START_MAXIMIZED=FALSE&amp;VAR:CALENDAR=US&amp;VAR:SYMBOL=RAI&amp;VAR:INDEX=0"}</definedName>
    <definedName name="_2141__FDSAUDITLINK__" hidden="1">{"fdsup://directions/FAT Viewer?action=UPDATE&amp;creator=factset&amp;DYN_ARGS=TRUE&amp;DOC_NAME=FAT:FQL_AUDITING_CLIENT_TEMPLATE.FAT&amp;display_string=Audit&amp;VAR:KEY=CHOFIXAVCH&amp;VAR:QUERY=RkZfRElWX1lMRChBTk4sNS8yNi8xMCw1LzI2LzEwKQ==&amp;WINDOW=FIRST_POPUP&amp;HEIGHT=450&amp;WIDTH=450&amp;","START_MAXIMIZED=FALSE&amp;VAR:CALENDAR=US&amp;VAR:SYMBOL=RAI&amp;VAR:INDEX=0"}</definedName>
    <definedName name="_2142">#REF!</definedName>
    <definedName name="_2142__FDSAUDITLINK__" localSheetId="0" hidden="1">{"fdsup://directions/FAT Viewer?action=UPDATE&amp;creator=factset&amp;DYN_ARGS=TRUE&amp;DOC_NAME=FAT:FQL_AUDITING_CLIENT_TEMPLATE.FAT&amp;display_string=Audit&amp;VAR:KEY=AXOBYJYPKH&amp;VAR:QUERY=RkZfRElWX1lMRChBTk4sNS8xOS8xMCw1LzE5LzEwKQ==&amp;WINDOW=FIRST_POPUP&amp;HEIGHT=450&amp;WIDTH=450&amp;","START_MAXIMIZED=FALSE&amp;VAR:CALENDAR=US&amp;VAR:SYMBOL=RAI&amp;VAR:INDEX=0"}</definedName>
    <definedName name="_2142__FDSAUDITLINK__" hidden="1">{"fdsup://directions/FAT Viewer?action=UPDATE&amp;creator=factset&amp;DYN_ARGS=TRUE&amp;DOC_NAME=FAT:FQL_AUDITING_CLIENT_TEMPLATE.FAT&amp;display_string=Audit&amp;VAR:KEY=AXOBYJYPKH&amp;VAR:QUERY=RkZfRElWX1lMRChBTk4sNS8xOS8xMCw1LzE5LzEwKQ==&amp;WINDOW=FIRST_POPUP&amp;HEIGHT=450&amp;WIDTH=450&amp;","START_MAXIMIZED=FALSE&amp;VAR:CALENDAR=US&amp;VAR:SYMBOL=RAI&amp;VAR:INDEX=0"}</definedName>
    <definedName name="_2143__FDSAUDITLINK__" localSheetId="0" hidden="1">{"fdsup://directions/FAT Viewer?action=UPDATE&amp;creator=factset&amp;DYN_ARGS=TRUE&amp;DOC_NAME=FAT:FQL_AUDITING_CLIENT_TEMPLATE.FAT&amp;display_string=Audit&amp;VAR:KEY=EBIFMTSBUH&amp;VAR:QUERY=RkZfRElWX1lMRChBTk4sNS8xMi8xMCw1LzEyLzEwKQ==&amp;WINDOW=FIRST_POPUP&amp;HEIGHT=450&amp;WIDTH=450&amp;","START_MAXIMIZED=FALSE&amp;VAR:CALENDAR=US&amp;VAR:SYMBOL=RAI&amp;VAR:INDEX=0"}</definedName>
    <definedName name="_2143__FDSAUDITLINK__" hidden="1">{"fdsup://directions/FAT Viewer?action=UPDATE&amp;creator=factset&amp;DYN_ARGS=TRUE&amp;DOC_NAME=FAT:FQL_AUDITING_CLIENT_TEMPLATE.FAT&amp;display_string=Audit&amp;VAR:KEY=EBIFMTSBUH&amp;VAR:QUERY=RkZfRElWX1lMRChBTk4sNS8xMi8xMCw1LzEyLzEwKQ==&amp;WINDOW=FIRST_POPUP&amp;HEIGHT=450&amp;WIDTH=450&amp;","START_MAXIMIZED=FALSE&amp;VAR:CALENDAR=US&amp;VAR:SYMBOL=RAI&amp;VAR:INDEX=0"}</definedName>
    <definedName name="_2144__FDSAUDITLINK__" localSheetId="0" hidden="1">{"fdsup://directions/FAT Viewer?action=UPDATE&amp;creator=factset&amp;DYN_ARGS=TRUE&amp;DOC_NAME=FAT:FQL_AUDITING_CLIENT_TEMPLATE.FAT&amp;display_string=Audit&amp;VAR:KEY=OVUFWTCZKF&amp;VAR:QUERY=RkZfRElWX1lMRChBTk4sNS8wNS8xMCw1LzA1LzEwKQ==&amp;WINDOW=FIRST_POPUP&amp;HEIGHT=450&amp;WIDTH=450&amp;","START_MAXIMIZED=FALSE&amp;VAR:CALENDAR=US&amp;VAR:SYMBOL=RAI&amp;VAR:INDEX=0"}</definedName>
    <definedName name="_2144__FDSAUDITLINK__" hidden="1">{"fdsup://directions/FAT Viewer?action=UPDATE&amp;creator=factset&amp;DYN_ARGS=TRUE&amp;DOC_NAME=FAT:FQL_AUDITING_CLIENT_TEMPLATE.FAT&amp;display_string=Audit&amp;VAR:KEY=OVUFWTCZKF&amp;VAR:QUERY=RkZfRElWX1lMRChBTk4sNS8wNS8xMCw1LzA1LzEwKQ==&amp;WINDOW=FIRST_POPUP&amp;HEIGHT=450&amp;WIDTH=450&amp;","START_MAXIMIZED=FALSE&amp;VAR:CALENDAR=US&amp;VAR:SYMBOL=RAI&amp;VAR:INDEX=0"}</definedName>
    <definedName name="_2145__FDSAUDITLINK__" localSheetId="0" hidden="1">{"fdsup://directions/FAT Viewer?action=UPDATE&amp;creator=factset&amp;DYN_ARGS=TRUE&amp;DOC_NAME=FAT:FQL_AUDITING_CLIENT_TEMPLATE.FAT&amp;display_string=Audit&amp;VAR:KEY=GDQZGPUNYT&amp;VAR:QUERY=RkZfRElWX1lMRChBTk4sNC8yOC8xMCw0LzI4LzEwKQ==&amp;WINDOW=FIRST_POPUP&amp;HEIGHT=450&amp;WIDTH=450&amp;","START_MAXIMIZED=FALSE&amp;VAR:CALENDAR=US&amp;VAR:SYMBOL=RAI&amp;VAR:INDEX=0"}</definedName>
    <definedName name="_2145__FDSAUDITLINK__" hidden="1">{"fdsup://directions/FAT Viewer?action=UPDATE&amp;creator=factset&amp;DYN_ARGS=TRUE&amp;DOC_NAME=FAT:FQL_AUDITING_CLIENT_TEMPLATE.FAT&amp;display_string=Audit&amp;VAR:KEY=GDQZGPUNYT&amp;VAR:QUERY=RkZfRElWX1lMRChBTk4sNC8yOC8xMCw0LzI4LzEwKQ==&amp;WINDOW=FIRST_POPUP&amp;HEIGHT=450&amp;WIDTH=450&amp;","START_MAXIMIZED=FALSE&amp;VAR:CALENDAR=US&amp;VAR:SYMBOL=RAI&amp;VAR:INDEX=0"}</definedName>
    <definedName name="_2146">#REF!</definedName>
    <definedName name="_2146__FDSAUDITLINK__" localSheetId="0" hidden="1">{"fdsup://directions/FAT Viewer?action=UPDATE&amp;creator=factset&amp;DYN_ARGS=TRUE&amp;DOC_NAME=FAT:FQL_AUDITING_CLIENT_TEMPLATE.FAT&amp;display_string=Audit&amp;VAR:KEY=SROTYFIBSR&amp;VAR:QUERY=RkZfRElWX1lMRChBTk4sNC8yMS8xMCw0LzIxLzEwKQ==&amp;WINDOW=FIRST_POPUP&amp;HEIGHT=450&amp;WIDTH=450&amp;","START_MAXIMIZED=FALSE&amp;VAR:CALENDAR=US&amp;VAR:SYMBOL=RAI&amp;VAR:INDEX=0"}</definedName>
    <definedName name="_2146__FDSAUDITLINK__" hidden="1">{"fdsup://directions/FAT Viewer?action=UPDATE&amp;creator=factset&amp;DYN_ARGS=TRUE&amp;DOC_NAME=FAT:FQL_AUDITING_CLIENT_TEMPLATE.FAT&amp;display_string=Audit&amp;VAR:KEY=SROTYFIBSR&amp;VAR:QUERY=RkZfRElWX1lMRChBTk4sNC8yMS8xMCw0LzIxLzEwKQ==&amp;WINDOW=FIRST_POPUP&amp;HEIGHT=450&amp;WIDTH=450&amp;","START_MAXIMIZED=FALSE&amp;VAR:CALENDAR=US&amp;VAR:SYMBOL=RAI&amp;VAR:INDEX=0"}</definedName>
    <definedName name="_2147__FDSAUDITLINK__" localSheetId="0" hidden="1">{"fdsup://directions/FAT Viewer?action=UPDATE&amp;creator=factset&amp;DYN_ARGS=TRUE&amp;DOC_NAME=FAT:FQL_AUDITING_CLIENT_TEMPLATE.FAT&amp;display_string=Audit&amp;VAR:KEY=SJCHEBSRUV&amp;VAR:QUERY=RkZfRElWX1lMRChBTk4sNC8xNC8xMCw0LzE0LzEwKQ==&amp;WINDOW=FIRST_POPUP&amp;HEIGHT=450&amp;WIDTH=450&amp;","START_MAXIMIZED=FALSE&amp;VAR:CALENDAR=US&amp;VAR:SYMBOL=RAI&amp;VAR:INDEX=0"}</definedName>
    <definedName name="_2147__FDSAUDITLINK__" hidden="1">{"fdsup://directions/FAT Viewer?action=UPDATE&amp;creator=factset&amp;DYN_ARGS=TRUE&amp;DOC_NAME=FAT:FQL_AUDITING_CLIENT_TEMPLATE.FAT&amp;display_string=Audit&amp;VAR:KEY=SJCHEBSRUV&amp;VAR:QUERY=RkZfRElWX1lMRChBTk4sNC8xNC8xMCw0LzE0LzEwKQ==&amp;WINDOW=FIRST_POPUP&amp;HEIGHT=450&amp;WIDTH=450&amp;","START_MAXIMIZED=FALSE&amp;VAR:CALENDAR=US&amp;VAR:SYMBOL=RAI&amp;VAR:INDEX=0"}</definedName>
    <definedName name="_2148__FDSAUDITLINK__" localSheetId="0" hidden="1">{"fdsup://directions/FAT Viewer?action=UPDATE&amp;creator=factset&amp;DYN_ARGS=TRUE&amp;DOC_NAME=FAT:FQL_AUDITING_CLIENT_TEMPLATE.FAT&amp;display_string=Audit&amp;VAR:KEY=STQPYXYRID&amp;VAR:QUERY=RkZfRElWX1lMRChBTk4sNC8wNy8xMCw0LzA3LzEwKQ==&amp;WINDOW=FIRST_POPUP&amp;HEIGHT=450&amp;WIDTH=450&amp;","START_MAXIMIZED=FALSE&amp;VAR:CALENDAR=US&amp;VAR:SYMBOL=RAI&amp;VAR:INDEX=0"}</definedName>
    <definedName name="_2148__FDSAUDITLINK__" hidden="1">{"fdsup://directions/FAT Viewer?action=UPDATE&amp;creator=factset&amp;DYN_ARGS=TRUE&amp;DOC_NAME=FAT:FQL_AUDITING_CLIENT_TEMPLATE.FAT&amp;display_string=Audit&amp;VAR:KEY=STQPYXYRID&amp;VAR:QUERY=RkZfRElWX1lMRChBTk4sNC8wNy8xMCw0LzA3LzEwKQ==&amp;WINDOW=FIRST_POPUP&amp;HEIGHT=450&amp;WIDTH=450&amp;","START_MAXIMIZED=FALSE&amp;VAR:CALENDAR=US&amp;VAR:SYMBOL=RAI&amp;VAR:INDEX=0"}</definedName>
    <definedName name="_2149__FDSAUDITLINK__" localSheetId="0" hidden="1">{"fdsup://directions/FAT Viewer?action=UPDATE&amp;creator=factset&amp;DYN_ARGS=TRUE&amp;DOC_NAME=FAT:FQL_AUDITING_CLIENT_TEMPLATE.FAT&amp;display_string=Audit&amp;VAR:KEY=IBQHONWJUZ&amp;VAR:QUERY=RkZfRElWX1lMRChBTk4sMy8zMS8xMCwzLzMxLzEwKQ==&amp;WINDOW=FIRST_POPUP&amp;HEIGHT=450&amp;WIDTH=450&amp;","START_MAXIMIZED=FALSE&amp;VAR:CALENDAR=US&amp;VAR:SYMBOL=RAI&amp;VAR:INDEX=0"}</definedName>
    <definedName name="_2149__FDSAUDITLINK__" hidden="1">{"fdsup://directions/FAT Viewer?action=UPDATE&amp;creator=factset&amp;DYN_ARGS=TRUE&amp;DOC_NAME=FAT:FQL_AUDITING_CLIENT_TEMPLATE.FAT&amp;display_string=Audit&amp;VAR:KEY=IBQHONWJUZ&amp;VAR:QUERY=RkZfRElWX1lMRChBTk4sMy8zMS8xMCwzLzMxLzEwKQ==&amp;WINDOW=FIRST_POPUP&amp;HEIGHT=450&amp;WIDTH=450&amp;","START_MAXIMIZED=FALSE&amp;VAR:CALENDAR=US&amp;VAR:SYMBOL=RAI&amp;VAR:INDEX=0"}</definedName>
    <definedName name="_215__FDSAUDITLINK__" localSheetId="0" hidden="1">{"fdsup://directions/FAT Viewer?action=UPDATE&amp;creator=factset&amp;DYN_ARGS=TRUE&amp;DOC_NAME=FAT:FQL_AUDITING_CLIENT_TEMPLATE.FAT&amp;display_string=Audit&amp;VAR:KEY=BQDGXKDUVW&amp;VAR:QUERY=RkZfRElWX1lMRChBTk4sMi8yMi8wNywyLzIyLzA3KQ==&amp;WINDOW=FIRST_POPUP&amp;HEIGHT=450&amp;WIDTH=450&amp;","START_MAXIMIZED=FALSE&amp;VAR:CALENDAR=US&amp;VAR:SYMBOL=RAI&amp;VAR:INDEX=0"}</definedName>
    <definedName name="_215__FDSAUDITLINK__" hidden="1">{"fdsup://directions/FAT Viewer?action=UPDATE&amp;creator=factset&amp;DYN_ARGS=TRUE&amp;DOC_NAME=FAT:FQL_AUDITING_CLIENT_TEMPLATE.FAT&amp;display_string=Audit&amp;VAR:KEY=BQDGXKDUVW&amp;VAR:QUERY=RkZfRElWX1lMRChBTk4sMi8yMi8wNywyLzIyLzA3KQ==&amp;WINDOW=FIRST_POPUP&amp;HEIGHT=450&amp;WIDTH=450&amp;","START_MAXIMIZED=FALSE&amp;VAR:CALENDAR=US&amp;VAR:SYMBOL=RAI&amp;VAR:INDEX=0"}</definedName>
    <definedName name="_2150__FDSAUDITLINK__" localSheetId="0" hidden="1">{"fdsup://directions/FAT Viewer?action=UPDATE&amp;creator=factset&amp;DYN_ARGS=TRUE&amp;DOC_NAME=FAT:FQL_AUDITING_CLIENT_TEMPLATE.FAT&amp;display_string=Audit&amp;VAR:KEY=YDAZSZKNGB&amp;VAR:QUERY=RkZfRElWX1lMRChBTk4sMy8yNC8xMCwzLzI0LzEwKQ==&amp;WINDOW=FIRST_POPUP&amp;HEIGHT=450&amp;WIDTH=450&amp;","START_MAXIMIZED=FALSE&amp;VAR:CALENDAR=US&amp;VAR:SYMBOL=RAI&amp;VAR:INDEX=0"}</definedName>
    <definedName name="_2150__FDSAUDITLINK__" hidden="1">{"fdsup://directions/FAT Viewer?action=UPDATE&amp;creator=factset&amp;DYN_ARGS=TRUE&amp;DOC_NAME=FAT:FQL_AUDITING_CLIENT_TEMPLATE.FAT&amp;display_string=Audit&amp;VAR:KEY=YDAZSZKNGB&amp;VAR:QUERY=RkZfRElWX1lMRChBTk4sMy8yNC8xMCwzLzI0LzEwKQ==&amp;WINDOW=FIRST_POPUP&amp;HEIGHT=450&amp;WIDTH=450&amp;","START_MAXIMIZED=FALSE&amp;VAR:CALENDAR=US&amp;VAR:SYMBOL=RAI&amp;VAR:INDEX=0"}</definedName>
    <definedName name="_2151">#REF!</definedName>
    <definedName name="_2151__FDSAUDITLINK__" localSheetId="0" hidden="1">{"fdsup://directions/FAT Viewer?action=UPDATE&amp;creator=factset&amp;DYN_ARGS=TRUE&amp;DOC_NAME=FAT:FQL_AUDITING_CLIENT_TEMPLATE.FAT&amp;display_string=Audit&amp;VAR:KEY=OZSTYTQPSV&amp;VAR:QUERY=RkZfRElWX1lMRChBTk4sMy8xNy8xMCwzLzE3LzEwKQ==&amp;WINDOW=FIRST_POPUP&amp;HEIGHT=450&amp;WIDTH=450&amp;","START_MAXIMIZED=FALSE&amp;VAR:CALENDAR=US&amp;VAR:SYMBOL=RAI&amp;VAR:INDEX=0"}</definedName>
    <definedName name="_2151__FDSAUDITLINK__" hidden="1">{"fdsup://directions/FAT Viewer?action=UPDATE&amp;creator=factset&amp;DYN_ARGS=TRUE&amp;DOC_NAME=FAT:FQL_AUDITING_CLIENT_TEMPLATE.FAT&amp;display_string=Audit&amp;VAR:KEY=OZSTYTQPSV&amp;VAR:QUERY=RkZfRElWX1lMRChBTk4sMy8xNy8xMCwzLzE3LzEwKQ==&amp;WINDOW=FIRST_POPUP&amp;HEIGHT=450&amp;WIDTH=450&amp;","START_MAXIMIZED=FALSE&amp;VAR:CALENDAR=US&amp;VAR:SYMBOL=RAI&amp;VAR:INDEX=0"}</definedName>
    <definedName name="_2152">#REF!</definedName>
    <definedName name="_2152__FDSAUDITLINK__" localSheetId="0" hidden="1">{"fdsup://directions/FAT Viewer?action=UPDATE&amp;creator=factset&amp;DYN_ARGS=TRUE&amp;DOC_NAME=FAT:FQL_AUDITING_CLIENT_TEMPLATE.FAT&amp;display_string=Audit&amp;VAR:KEY=YXGXQJILMX&amp;VAR:QUERY=RkZfRElWX1lMRChBTk4sMy8xMC8xMCwzLzEwLzEwKQ==&amp;WINDOW=FIRST_POPUP&amp;HEIGHT=450&amp;WIDTH=450&amp;","START_MAXIMIZED=FALSE&amp;VAR:CALENDAR=US&amp;VAR:SYMBOL=RAI&amp;VAR:INDEX=0"}</definedName>
    <definedName name="_2152__FDSAUDITLINK__" hidden="1">{"fdsup://directions/FAT Viewer?action=UPDATE&amp;creator=factset&amp;DYN_ARGS=TRUE&amp;DOC_NAME=FAT:FQL_AUDITING_CLIENT_TEMPLATE.FAT&amp;display_string=Audit&amp;VAR:KEY=YXGXQJILMX&amp;VAR:QUERY=RkZfRElWX1lMRChBTk4sMy8xMC8xMCwzLzEwLzEwKQ==&amp;WINDOW=FIRST_POPUP&amp;HEIGHT=450&amp;WIDTH=450&amp;","START_MAXIMIZED=FALSE&amp;VAR:CALENDAR=US&amp;VAR:SYMBOL=RAI&amp;VAR:INDEX=0"}</definedName>
    <definedName name="_2153__FDSAUDITLINK__" localSheetId="0" hidden="1">{"fdsup://directions/FAT Viewer?action=UPDATE&amp;creator=factset&amp;DYN_ARGS=TRUE&amp;DOC_NAME=FAT:FQL_AUDITING_CLIENT_TEMPLATE.FAT&amp;display_string=Audit&amp;VAR:KEY=CZGXWZMDCB&amp;VAR:QUERY=RkZfRElWX1lMRChBTk4sMy8wMy8xMCwzLzAzLzEwKQ==&amp;WINDOW=FIRST_POPUP&amp;HEIGHT=450&amp;WIDTH=450&amp;","START_MAXIMIZED=FALSE&amp;VAR:CALENDAR=US&amp;VAR:SYMBOL=RAI&amp;VAR:INDEX=0"}</definedName>
    <definedName name="_2153__FDSAUDITLINK__" hidden="1">{"fdsup://directions/FAT Viewer?action=UPDATE&amp;creator=factset&amp;DYN_ARGS=TRUE&amp;DOC_NAME=FAT:FQL_AUDITING_CLIENT_TEMPLATE.FAT&amp;display_string=Audit&amp;VAR:KEY=CZGXWZMDCB&amp;VAR:QUERY=RkZfRElWX1lMRChBTk4sMy8wMy8xMCwzLzAzLzEwKQ==&amp;WINDOW=FIRST_POPUP&amp;HEIGHT=450&amp;WIDTH=450&amp;","START_MAXIMIZED=FALSE&amp;VAR:CALENDAR=US&amp;VAR:SYMBOL=RAI&amp;VAR:INDEX=0"}</definedName>
    <definedName name="_2154">#REF!</definedName>
    <definedName name="_2154__FDSAUDITLINK__" localSheetId="0" hidden="1">{"fdsup://directions/FAT Viewer?action=UPDATE&amp;creator=factset&amp;DYN_ARGS=TRUE&amp;DOC_NAME=FAT:FQL_AUDITING_CLIENT_TEMPLATE.FAT&amp;display_string=Audit&amp;VAR:KEY=GDMJIZGHWP&amp;VAR:QUERY=RkZfRElWX1lMRChBTk4sMi8yNC8xMCwyLzI0LzEwKQ==&amp;WINDOW=FIRST_POPUP&amp;HEIGHT=450&amp;WIDTH=450&amp;","START_MAXIMIZED=FALSE&amp;VAR:CALENDAR=US&amp;VAR:SYMBOL=RAI&amp;VAR:INDEX=0"}</definedName>
    <definedName name="_2154__FDSAUDITLINK__" hidden="1">{"fdsup://directions/FAT Viewer?action=UPDATE&amp;creator=factset&amp;DYN_ARGS=TRUE&amp;DOC_NAME=FAT:FQL_AUDITING_CLIENT_TEMPLATE.FAT&amp;display_string=Audit&amp;VAR:KEY=GDMJIZGHWP&amp;VAR:QUERY=RkZfRElWX1lMRChBTk4sMi8yNC8xMCwyLzI0LzEwKQ==&amp;WINDOW=FIRST_POPUP&amp;HEIGHT=450&amp;WIDTH=450&amp;","START_MAXIMIZED=FALSE&amp;VAR:CALENDAR=US&amp;VAR:SYMBOL=RAI&amp;VAR:INDEX=0"}</definedName>
    <definedName name="_2155">#REF!</definedName>
    <definedName name="_2155__FDSAUDITLINK__" localSheetId="0" hidden="1">{"fdsup://directions/FAT Viewer?action=UPDATE&amp;creator=factset&amp;DYN_ARGS=TRUE&amp;DOC_NAME=FAT:FQL_AUDITING_CLIENT_TEMPLATE.FAT&amp;display_string=Audit&amp;VAR:KEY=UPQRSHAJIF&amp;VAR:QUERY=RkZfRElWX1lMRChBTk4sMi8xNy8xMCwyLzE3LzEwKQ==&amp;WINDOW=FIRST_POPUP&amp;HEIGHT=450&amp;WIDTH=450&amp;","START_MAXIMIZED=FALSE&amp;VAR:CALENDAR=US&amp;VAR:SYMBOL=RAI&amp;VAR:INDEX=0"}</definedName>
    <definedName name="_2155__FDSAUDITLINK__" hidden="1">{"fdsup://directions/FAT Viewer?action=UPDATE&amp;creator=factset&amp;DYN_ARGS=TRUE&amp;DOC_NAME=FAT:FQL_AUDITING_CLIENT_TEMPLATE.FAT&amp;display_string=Audit&amp;VAR:KEY=UPQRSHAJIF&amp;VAR:QUERY=RkZfRElWX1lMRChBTk4sMi8xNy8xMCwyLzE3LzEwKQ==&amp;WINDOW=FIRST_POPUP&amp;HEIGHT=450&amp;WIDTH=450&amp;","START_MAXIMIZED=FALSE&amp;VAR:CALENDAR=US&amp;VAR:SYMBOL=RAI&amp;VAR:INDEX=0"}</definedName>
    <definedName name="_2156__FDSAUDITLINK__" localSheetId="0" hidden="1">{"fdsup://directions/FAT Viewer?action=UPDATE&amp;creator=factset&amp;DYN_ARGS=TRUE&amp;DOC_NAME=FAT:FQL_AUDITING_CLIENT_TEMPLATE.FAT&amp;display_string=Audit&amp;VAR:KEY=QLWFOXMFWH&amp;VAR:QUERY=RkZfRElWX1lMRChBTk4sMi8xMC8xMCwyLzEwLzEwKQ==&amp;WINDOW=FIRST_POPUP&amp;HEIGHT=450&amp;WIDTH=450&amp;","START_MAXIMIZED=FALSE&amp;VAR:CALENDAR=US&amp;VAR:SYMBOL=RAI&amp;VAR:INDEX=0"}</definedName>
    <definedName name="_2156__FDSAUDITLINK__" hidden="1">{"fdsup://directions/FAT Viewer?action=UPDATE&amp;creator=factset&amp;DYN_ARGS=TRUE&amp;DOC_NAME=FAT:FQL_AUDITING_CLIENT_TEMPLATE.FAT&amp;display_string=Audit&amp;VAR:KEY=QLWFOXMFWH&amp;VAR:QUERY=RkZfRElWX1lMRChBTk4sMi8xMC8xMCwyLzEwLzEwKQ==&amp;WINDOW=FIRST_POPUP&amp;HEIGHT=450&amp;WIDTH=450&amp;","START_MAXIMIZED=FALSE&amp;VAR:CALENDAR=US&amp;VAR:SYMBOL=RAI&amp;VAR:INDEX=0"}</definedName>
    <definedName name="_2157">#REF!</definedName>
    <definedName name="_2157__FDSAUDITLINK__" localSheetId="0" hidden="1">{"fdsup://directions/FAT Viewer?action=UPDATE&amp;creator=factset&amp;DYN_ARGS=TRUE&amp;DOC_NAME=FAT:FQL_AUDITING_CLIENT_TEMPLATE.FAT&amp;display_string=Audit&amp;VAR:KEY=IXMNEJODQB&amp;VAR:QUERY=RkZfRElWX1lMRChBTk4sMi8wMy8xMCwyLzAzLzEwKQ==&amp;WINDOW=FIRST_POPUP&amp;HEIGHT=450&amp;WIDTH=450&amp;","START_MAXIMIZED=FALSE&amp;VAR:CALENDAR=US&amp;VAR:SYMBOL=RAI&amp;VAR:INDEX=0"}</definedName>
    <definedName name="_2157__FDSAUDITLINK__" hidden="1">{"fdsup://directions/FAT Viewer?action=UPDATE&amp;creator=factset&amp;DYN_ARGS=TRUE&amp;DOC_NAME=FAT:FQL_AUDITING_CLIENT_TEMPLATE.FAT&amp;display_string=Audit&amp;VAR:KEY=IXMNEJODQB&amp;VAR:QUERY=RkZfRElWX1lMRChBTk4sMi8wMy8xMCwyLzAzLzEwKQ==&amp;WINDOW=FIRST_POPUP&amp;HEIGHT=450&amp;WIDTH=450&amp;","START_MAXIMIZED=FALSE&amp;VAR:CALENDAR=US&amp;VAR:SYMBOL=RAI&amp;VAR:INDEX=0"}</definedName>
    <definedName name="_2158">#REF!</definedName>
    <definedName name="_2158__FDSAUDITLINK__" localSheetId="0" hidden="1">{"fdsup://directions/FAT Viewer?action=UPDATE&amp;creator=factset&amp;DYN_ARGS=TRUE&amp;DOC_NAME=FAT:FQL_AUDITING_CLIENT_TEMPLATE.FAT&amp;display_string=Audit&amp;VAR:KEY=QDEVAZKHMV&amp;VAR:QUERY=RkZfRElWX1lMRChBTk4sMS8yNy8xMCwxLzI3LzEwKQ==&amp;WINDOW=FIRST_POPUP&amp;HEIGHT=450&amp;WIDTH=450&amp;","START_MAXIMIZED=FALSE&amp;VAR:CALENDAR=US&amp;VAR:SYMBOL=RAI&amp;VAR:INDEX=0"}</definedName>
    <definedName name="_2158__FDSAUDITLINK__" hidden="1">{"fdsup://directions/FAT Viewer?action=UPDATE&amp;creator=factset&amp;DYN_ARGS=TRUE&amp;DOC_NAME=FAT:FQL_AUDITING_CLIENT_TEMPLATE.FAT&amp;display_string=Audit&amp;VAR:KEY=QDEVAZKHMV&amp;VAR:QUERY=RkZfRElWX1lMRChBTk4sMS8yNy8xMCwxLzI3LzEwKQ==&amp;WINDOW=FIRST_POPUP&amp;HEIGHT=450&amp;WIDTH=450&amp;","START_MAXIMIZED=FALSE&amp;VAR:CALENDAR=US&amp;VAR:SYMBOL=RAI&amp;VAR:INDEX=0"}</definedName>
    <definedName name="_2159">#REF!</definedName>
    <definedName name="_2159__FDSAUDITLINK__" localSheetId="0" hidden="1">{"fdsup://directions/FAT Viewer?action=UPDATE&amp;creator=factset&amp;DYN_ARGS=TRUE&amp;DOC_NAME=FAT:FQL_AUDITING_CLIENT_TEMPLATE.FAT&amp;display_string=Audit&amp;VAR:KEY=EBYNKXYXYF&amp;VAR:QUERY=RkZfRElWX1lMRChBTk4sMS8yMC8xMCwxLzIwLzEwKQ==&amp;WINDOW=FIRST_POPUP&amp;HEIGHT=450&amp;WIDTH=450&amp;","START_MAXIMIZED=FALSE&amp;VAR:CALENDAR=US&amp;VAR:SYMBOL=RAI&amp;VAR:INDEX=0"}</definedName>
    <definedName name="_2159__FDSAUDITLINK__" hidden="1">{"fdsup://directions/FAT Viewer?action=UPDATE&amp;creator=factset&amp;DYN_ARGS=TRUE&amp;DOC_NAME=FAT:FQL_AUDITING_CLIENT_TEMPLATE.FAT&amp;display_string=Audit&amp;VAR:KEY=EBYNKXYXYF&amp;VAR:QUERY=RkZfRElWX1lMRChBTk4sMS8yMC8xMCwxLzIwLzEwKQ==&amp;WINDOW=FIRST_POPUP&amp;HEIGHT=450&amp;WIDTH=450&amp;","START_MAXIMIZED=FALSE&amp;VAR:CALENDAR=US&amp;VAR:SYMBOL=RAI&amp;VAR:INDEX=0"}</definedName>
    <definedName name="_216">#REF!</definedName>
    <definedName name="_216__FDSAUDITLINK__" localSheetId="0" hidden="1">{"fdsup://directions/FAT Viewer?action=UPDATE&amp;creator=factset&amp;DYN_ARGS=TRUE&amp;DOC_NAME=FAT:FQL_AUDITING_CLIENT_TEMPLATE.FAT&amp;display_string=Audit&amp;VAR:KEY=XMNWDADCXM&amp;VAR:QUERY=RkZfRElWX1lMRChBTk4sMi8xNS8wNywyLzE1LzA3KQ==&amp;WINDOW=FIRST_POPUP&amp;HEIGHT=450&amp;WIDTH=450&amp;","START_MAXIMIZED=FALSE&amp;VAR:CALENDAR=US&amp;VAR:SYMBOL=RAI&amp;VAR:INDEX=0"}</definedName>
    <definedName name="_216__FDSAUDITLINK__" hidden="1">{"fdsup://directions/FAT Viewer?action=UPDATE&amp;creator=factset&amp;DYN_ARGS=TRUE&amp;DOC_NAME=FAT:FQL_AUDITING_CLIENT_TEMPLATE.FAT&amp;display_string=Audit&amp;VAR:KEY=XMNWDADCXM&amp;VAR:QUERY=RkZfRElWX1lMRChBTk4sMi8xNS8wNywyLzE1LzA3KQ==&amp;WINDOW=FIRST_POPUP&amp;HEIGHT=450&amp;WIDTH=450&amp;","START_MAXIMIZED=FALSE&amp;VAR:CALENDAR=US&amp;VAR:SYMBOL=RAI&amp;VAR:INDEX=0"}</definedName>
    <definedName name="_2160__FDSAUDITLINK__" localSheetId="0" hidden="1">{"fdsup://directions/FAT Viewer?action=UPDATE&amp;creator=factset&amp;DYN_ARGS=TRUE&amp;DOC_NAME=FAT:FQL_AUDITING_CLIENT_TEMPLATE.FAT&amp;display_string=Audit&amp;VAR:KEY=SLABKLQPOX&amp;VAR:QUERY=RkZfRElWX1lMRChBTk4sMS8xMy8xMCwxLzEzLzEwKQ==&amp;WINDOW=FIRST_POPUP&amp;HEIGHT=450&amp;WIDTH=450&amp;","START_MAXIMIZED=FALSE&amp;VAR:CALENDAR=US&amp;VAR:SYMBOL=RAI&amp;VAR:INDEX=0"}</definedName>
    <definedName name="_2160__FDSAUDITLINK__" hidden="1">{"fdsup://directions/FAT Viewer?action=UPDATE&amp;creator=factset&amp;DYN_ARGS=TRUE&amp;DOC_NAME=FAT:FQL_AUDITING_CLIENT_TEMPLATE.FAT&amp;display_string=Audit&amp;VAR:KEY=SLABKLQPOX&amp;VAR:QUERY=RkZfRElWX1lMRChBTk4sMS8xMy8xMCwxLzEzLzEwKQ==&amp;WINDOW=FIRST_POPUP&amp;HEIGHT=450&amp;WIDTH=450&amp;","START_MAXIMIZED=FALSE&amp;VAR:CALENDAR=US&amp;VAR:SYMBOL=RAI&amp;VAR:INDEX=0"}</definedName>
    <definedName name="_2161__FDSAUDITLINK__" localSheetId="0" hidden="1">{"fdsup://directions/FAT Viewer?action=UPDATE&amp;creator=factset&amp;DYN_ARGS=TRUE&amp;DOC_NAME=FAT:FQL_AUDITING_CLIENT_TEMPLATE.FAT&amp;display_string=Audit&amp;VAR:KEY=YPEVIPYTEX&amp;VAR:QUERY=RkZfRElWX1lMRChBTk4sMS8wNi8xMCwxLzA2LzEwKQ==&amp;WINDOW=FIRST_POPUP&amp;HEIGHT=450&amp;WIDTH=450&amp;","START_MAXIMIZED=FALSE&amp;VAR:CALENDAR=US&amp;VAR:SYMBOL=RAI&amp;VAR:INDEX=0"}</definedName>
    <definedName name="_2161__FDSAUDITLINK__" hidden="1">{"fdsup://directions/FAT Viewer?action=UPDATE&amp;creator=factset&amp;DYN_ARGS=TRUE&amp;DOC_NAME=FAT:FQL_AUDITING_CLIENT_TEMPLATE.FAT&amp;display_string=Audit&amp;VAR:KEY=YPEVIPYTEX&amp;VAR:QUERY=RkZfRElWX1lMRChBTk4sMS8wNi8xMCwxLzA2LzEwKQ==&amp;WINDOW=FIRST_POPUP&amp;HEIGHT=450&amp;WIDTH=450&amp;","START_MAXIMIZED=FALSE&amp;VAR:CALENDAR=US&amp;VAR:SYMBOL=RAI&amp;VAR:INDEX=0"}</definedName>
    <definedName name="_2162__FDSAUDITLINK__" localSheetId="0" hidden="1">{"fdsup://directions/FAT Viewer?action=UPDATE&amp;creator=factset&amp;DYN_ARGS=TRUE&amp;DOC_NAME=FAT:FQL_AUDITING_CLIENT_TEMPLATE.FAT&amp;display_string=Audit&amp;VAR:KEY=IDWXURSNUP&amp;VAR:QUERY=RkZfRElWX1lMRChBTk4sMTIvMzAvMDksMTIvMzAvMDkp&amp;WINDOW=FIRST_POPUP&amp;HEIGHT=450&amp;WIDTH=450&amp;","START_MAXIMIZED=FALSE&amp;VAR:CALENDAR=US&amp;VAR:SYMBOL=RAI&amp;VAR:INDEX=0"}</definedName>
    <definedName name="_2162__FDSAUDITLINK__" hidden="1">{"fdsup://directions/FAT Viewer?action=UPDATE&amp;creator=factset&amp;DYN_ARGS=TRUE&amp;DOC_NAME=FAT:FQL_AUDITING_CLIENT_TEMPLATE.FAT&amp;display_string=Audit&amp;VAR:KEY=IDWXURSNUP&amp;VAR:QUERY=RkZfRElWX1lMRChBTk4sMTIvMzAvMDksMTIvMzAvMDkp&amp;WINDOW=FIRST_POPUP&amp;HEIGHT=450&amp;WIDTH=450&amp;","START_MAXIMIZED=FALSE&amp;VAR:CALENDAR=US&amp;VAR:SYMBOL=RAI&amp;VAR:INDEX=0"}</definedName>
    <definedName name="_2163">#REF!</definedName>
    <definedName name="_2163__FDSAUDITLINK__" localSheetId="0" hidden="1">{"fdsup://directions/FAT Viewer?action=UPDATE&amp;creator=factset&amp;DYN_ARGS=TRUE&amp;DOC_NAME=FAT:FQL_AUDITING_CLIENT_TEMPLATE.FAT&amp;display_string=Audit&amp;VAR:KEY=ARGFCVMRGJ&amp;VAR:QUERY=RkZfRElWX1lMRChBTk4sMTIvMjMvMDksMTIvMjMvMDkp&amp;WINDOW=FIRST_POPUP&amp;HEIGHT=450&amp;WIDTH=450&amp;","START_MAXIMIZED=FALSE&amp;VAR:CALENDAR=US&amp;VAR:SYMBOL=RAI&amp;VAR:INDEX=0"}</definedName>
    <definedName name="_2163__FDSAUDITLINK__" hidden="1">{"fdsup://directions/FAT Viewer?action=UPDATE&amp;creator=factset&amp;DYN_ARGS=TRUE&amp;DOC_NAME=FAT:FQL_AUDITING_CLIENT_TEMPLATE.FAT&amp;display_string=Audit&amp;VAR:KEY=ARGFCVMRGJ&amp;VAR:QUERY=RkZfRElWX1lMRChBTk4sMTIvMjMvMDksMTIvMjMvMDkp&amp;WINDOW=FIRST_POPUP&amp;HEIGHT=450&amp;WIDTH=450&amp;","START_MAXIMIZED=FALSE&amp;VAR:CALENDAR=US&amp;VAR:SYMBOL=RAI&amp;VAR:INDEX=0"}</definedName>
    <definedName name="_2164__FDSAUDITLINK__" localSheetId="0" hidden="1">{"fdsup://directions/FAT Viewer?action=UPDATE&amp;creator=factset&amp;DYN_ARGS=TRUE&amp;DOC_NAME=FAT:FQL_AUDITING_CLIENT_TEMPLATE.FAT&amp;display_string=Audit&amp;VAR:KEY=ATYFEVCVIZ&amp;VAR:QUERY=RkZfRElWX1lMRChBTk4sMTIvMTYvMDksMTIvMTYvMDkp&amp;WINDOW=FIRST_POPUP&amp;HEIGHT=450&amp;WIDTH=450&amp;","START_MAXIMIZED=FALSE&amp;VAR:CALENDAR=US&amp;VAR:SYMBOL=RAI&amp;VAR:INDEX=0"}</definedName>
    <definedName name="_2164__FDSAUDITLINK__" hidden="1">{"fdsup://directions/FAT Viewer?action=UPDATE&amp;creator=factset&amp;DYN_ARGS=TRUE&amp;DOC_NAME=FAT:FQL_AUDITING_CLIENT_TEMPLATE.FAT&amp;display_string=Audit&amp;VAR:KEY=ATYFEVCVIZ&amp;VAR:QUERY=RkZfRElWX1lMRChBTk4sMTIvMTYvMDksMTIvMTYvMDkp&amp;WINDOW=FIRST_POPUP&amp;HEIGHT=450&amp;WIDTH=450&amp;","START_MAXIMIZED=FALSE&amp;VAR:CALENDAR=US&amp;VAR:SYMBOL=RAI&amp;VAR:INDEX=0"}</definedName>
    <definedName name="_2165__FDSAUDITLINK__" localSheetId="0" hidden="1">{"fdsup://directions/FAT Viewer?action=UPDATE&amp;creator=factset&amp;DYN_ARGS=TRUE&amp;DOC_NAME=FAT:FQL_AUDITING_CLIENT_TEMPLATE.FAT&amp;display_string=Audit&amp;VAR:KEY=AROTERKLSF&amp;VAR:QUERY=RkZfRElWX1lMRChBTk4sMTIvMDkvMDksMTIvMDkvMDkp&amp;WINDOW=FIRST_POPUP&amp;HEIGHT=450&amp;WIDTH=450&amp;","START_MAXIMIZED=FALSE&amp;VAR:CALENDAR=US&amp;VAR:SYMBOL=RAI&amp;VAR:INDEX=0"}</definedName>
    <definedName name="_2165__FDSAUDITLINK__" hidden="1">{"fdsup://directions/FAT Viewer?action=UPDATE&amp;creator=factset&amp;DYN_ARGS=TRUE&amp;DOC_NAME=FAT:FQL_AUDITING_CLIENT_TEMPLATE.FAT&amp;display_string=Audit&amp;VAR:KEY=AROTERKLSF&amp;VAR:QUERY=RkZfRElWX1lMRChBTk4sMTIvMDkvMDksMTIvMDkvMDkp&amp;WINDOW=FIRST_POPUP&amp;HEIGHT=450&amp;WIDTH=450&amp;","START_MAXIMIZED=FALSE&amp;VAR:CALENDAR=US&amp;VAR:SYMBOL=RAI&amp;VAR:INDEX=0"}</definedName>
    <definedName name="_2166__FDSAUDITLINK__" localSheetId="0" hidden="1">{"fdsup://directions/FAT Viewer?action=UPDATE&amp;creator=factset&amp;DYN_ARGS=TRUE&amp;DOC_NAME=FAT:FQL_AUDITING_CLIENT_TEMPLATE.FAT&amp;display_string=Audit&amp;VAR:KEY=KVUPYPGPUX&amp;VAR:QUERY=RkZfRElWX1lMRChBTk4sMTIvMDIvMDksMTIvMDIvMDkp&amp;WINDOW=FIRST_POPUP&amp;HEIGHT=450&amp;WIDTH=450&amp;","START_MAXIMIZED=FALSE&amp;VAR:CALENDAR=US&amp;VAR:SYMBOL=RAI&amp;VAR:INDEX=0"}</definedName>
    <definedName name="_2166__FDSAUDITLINK__" hidden="1">{"fdsup://directions/FAT Viewer?action=UPDATE&amp;creator=factset&amp;DYN_ARGS=TRUE&amp;DOC_NAME=FAT:FQL_AUDITING_CLIENT_TEMPLATE.FAT&amp;display_string=Audit&amp;VAR:KEY=KVUPYPGPUX&amp;VAR:QUERY=RkZfRElWX1lMRChBTk4sMTIvMDIvMDksMTIvMDIvMDkp&amp;WINDOW=FIRST_POPUP&amp;HEIGHT=450&amp;WIDTH=450&amp;","START_MAXIMIZED=FALSE&amp;VAR:CALENDAR=US&amp;VAR:SYMBOL=RAI&amp;VAR:INDEX=0"}</definedName>
    <definedName name="_2167__FDSAUDITLINK__" localSheetId="0" hidden="1">{"fdsup://directions/FAT Viewer?action=UPDATE&amp;creator=factset&amp;DYN_ARGS=TRUE&amp;DOC_NAME=FAT:FQL_AUDITING_CLIENT_TEMPLATE.FAT&amp;display_string=Audit&amp;VAR:KEY=YRUVYRQJEV&amp;VAR:QUERY=RkZfRElWX1lMRChBTk4sMTEvMjUvMDksMTEvMjUvMDkp&amp;WINDOW=FIRST_POPUP&amp;HEIGHT=450&amp;WIDTH=450&amp;","START_MAXIMIZED=FALSE&amp;VAR:CALENDAR=US&amp;VAR:SYMBOL=RAI&amp;VAR:INDEX=0"}</definedName>
    <definedName name="_2167__FDSAUDITLINK__" hidden="1">{"fdsup://directions/FAT Viewer?action=UPDATE&amp;creator=factset&amp;DYN_ARGS=TRUE&amp;DOC_NAME=FAT:FQL_AUDITING_CLIENT_TEMPLATE.FAT&amp;display_string=Audit&amp;VAR:KEY=YRUVYRQJEV&amp;VAR:QUERY=RkZfRElWX1lMRChBTk4sMTEvMjUvMDksMTEvMjUvMDkp&amp;WINDOW=FIRST_POPUP&amp;HEIGHT=450&amp;WIDTH=450&amp;","START_MAXIMIZED=FALSE&amp;VAR:CALENDAR=US&amp;VAR:SYMBOL=RAI&amp;VAR:INDEX=0"}</definedName>
    <definedName name="_2168">#REF!</definedName>
    <definedName name="_2168__FDSAUDITLINK__" localSheetId="0" hidden="1">{"fdsup://directions/FAT Viewer?action=UPDATE&amp;creator=factset&amp;DYN_ARGS=TRUE&amp;DOC_NAME=FAT:FQL_AUDITING_CLIENT_TEMPLATE.FAT&amp;display_string=Audit&amp;VAR:KEY=IRSHEZQNSF&amp;VAR:QUERY=RkZfRElWX1lMRChBTk4sMTEvMTgvMDksMTEvMTgvMDkp&amp;WINDOW=FIRST_POPUP&amp;HEIGHT=450&amp;WIDTH=450&amp;","START_MAXIMIZED=FALSE&amp;VAR:CALENDAR=US&amp;VAR:SYMBOL=RAI&amp;VAR:INDEX=0"}</definedName>
    <definedName name="_2168__FDSAUDITLINK__" hidden="1">{"fdsup://directions/FAT Viewer?action=UPDATE&amp;creator=factset&amp;DYN_ARGS=TRUE&amp;DOC_NAME=FAT:FQL_AUDITING_CLIENT_TEMPLATE.FAT&amp;display_string=Audit&amp;VAR:KEY=IRSHEZQNSF&amp;VAR:QUERY=RkZfRElWX1lMRChBTk4sMTEvMTgvMDksMTEvMTgvMDkp&amp;WINDOW=FIRST_POPUP&amp;HEIGHT=450&amp;WIDTH=450&amp;","START_MAXIMIZED=FALSE&amp;VAR:CALENDAR=US&amp;VAR:SYMBOL=RAI&amp;VAR:INDEX=0"}</definedName>
    <definedName name="_2169__FDSAUDITLINK__" localSheetId="0" hidden="1">{"fdsup://directions/FAT Viewer?action=UPDATE&amp;creator=factset&amp;DYN_ARGS=TRUE&amp;DOC_NAME=FAT:FQL_AUDITING_CLIENT_TEMPLATE.FAT&amp;display_string=Audit&amp;VAR:KEY=YDYZMDOFST&amp;VAR:QUERY=RkZfRElWX1lMRChBTk4sMTEvMTEvMDksMTEvMTEvMDkp&amp;WINDOW=FIRST_POPUP&amp;HEIGHT=450&amp;WIDTH=450&amp;","START_MAXIMIZED=FALSE&amp;VAR:CALENDAR=US&amp;VAR:SYMBOL=RAI&amp;VAR:INDEX=0"}</definedName>
    <definedName name="_2169__FDSAUDITLINK__" hidden="1">{"fdsup://directions/FAT Viewer?action=UPDATE&amp;creator=factset&amp;DYN_ARGS=TRUE&amp;DOC_NAME=FAT:FQL_AUDITING_CLIENT_TEMPLATE.FAT&amp;display_string=Audit&amp;VAR:KEY=YDYZMDOFST&amp;VAR:QUERY=RkZfRElWX1lMRChBTk4sMTEvMTEvMDksMTEvMTEvMDkp&amp;WINDOW=FIRST_POPUP&amp;HEIGHT=450&amp;WIDTH=450&amp;","START_MAXIMIZED=FALSE&amp;VAR:CALENDAR=US&amp;VAR:SYMBOL=RAI&amp;VAR:INDEX=0"}</definedName>
    <definedName name="_217">#REF!</definedName>
    <definedName name="_217__FDSAUDITLINK__" localSheetId="0" hidden="1">{"fdsup://directions/FAT Viewer?action=UPDATE&amp;creator=factset&amp;DYN_ARGS=TRUE&amp;DOC_NAME=FAT:FQL_AUDITING_CLIENT_TEMPLATE.FAT&amp;display_string=Audit&amp;VAR:KEY=JEDARQTIXM&amp;VAR:QUERY=RkZfRElWX1lMRChBTk4sMi8wOC8wNywyLzA4LzA3KQ==&amp;WINDOW=FIRST_POPUP&amp;HEIGHT=450&amp;WIDTH=450&amp;","START_MAXIMIZED=FALSE&amp;VAR:CALENDAR=US&amp;VAR:SYMBOL=RAI&amp;VAR:INDEX=0"}</definedName>
    <definedName name="_217__FDSAUDITLINK__" hidden="1">{"fdsup://directions/FAT Viewer?action=UPDATE&amp;creator=factset&amp;DYN_ARGS=TRUE&amp;DOC_NAME=FAT:FQL_AUDITING_CLIENT_TEMPLATE.FAT&amp;display_string=Audit&amp;VAR:KEY=JEDARQTIXM&amp;VAR:QUERY=RkZfRElWX1lMRChBTk4sMi8wOC8wNywyLzA4LzA3KQ==&amp;WINDOW=FIRST_POPUP&amp;HEIGHT=450&amp;WIDTH=450&amp;","START_MAXIMIZED=FALSE&amp;VAR:CALENDAR=US&amp;VAR:SYMBOL=RAI&amp;VAR:INDEX=0"}</definedName>
    <definedName name="_2170__FDSAUDITLINK__" localSheetId="0" hidden="1">{"fdsup://directions/FAT Viewer?action=UPDATE&amp;creator=factset&amp;DYN_ARGS=TRUE&amp;DOC_NAME=FAT:FQL_AUDITING_CLIENT_TEMPLATE.FAT&amp;display_string=Audit&amp;VAR:KEY=IJMLQRKDCB&amp;VAR:QUERY=RkZfRElWX1lMRChBTk4sMTEvMDQvMDksMTEvMDQvMDkp&amp;WINDOW=FIRST_POPUP&amp;HEIGHT=450&amp;WIDTH=450&amp;","START_MAXIMIZED=FALSE&amp;VAR:CALENDAR=US&amp;VAR:SYMBOL=RAI&amp;VAR:INDEX=0"}</definedName>
    <definedName name="_2170__FDSAUDITLINK__" hidden="1">{"fdsup://directions/FAT Viewer?action=UPDATE&amp;creator=factset&amp;DYN_ARGS=TRUE&amp;DOC_NAME=FAT:FQL_AUDITING_CLIENT_TEMPLATE.FAT&amp;display_string=Audit&amp;VAR:KEY=IJMLQRKDCB&amp;VAR:QUERY=RkZfRElWX1lMRChBTk4sMTEvMDQvMDksMTEvMDQvMDkp&amp;WINDOW=FIRST_POPUP&amp;HEIGHT=450&amp;WIDTH=450&amp;","START_MAXIMIZED=FALSE&amp;VAR:CALENDAR=US&amp;VAR:SYMBOL=RAI&amp;VAR:INDEX=0"}</definedName>
    <definedName name="_2171__FDSAUDITLINK__" localSheetId="0" hidden="1">{"fdsup://directions/FAT Viewer?action=UPDATE&amp;creator=factset&amp;DYN_ARGS=TRUE&amp;DOC_NAME=FAT:FQL_AUDITING_CLIENT_TEMPLATE.FAT&amp;display_string=Audit&amp;VAR:KEY=GRSFWFEZSP&amp;VAR:QUERY=RkZfRElWX1lMRChBTk4sMTAvMjgvMDksMTAvMjgvMDkp&amp;WINDOW=FIRST_POPUP&amp;HEIGHT=450&amp;WIDTH=450&amp;","START_MAXIMIZED=FALSE&amp;VAR:CALENDAR=US&amp;VAR:SYMBOL=RAI&amp;VAR:INDEX=0"}</definedName>
    <definedName name="_2171__FDSAUDITLINK__" hidden="1">{"fdsup://directions/FAT Viewer?action=UPDATE&amp;creator=factset&amp;DYN_ARGS=TRUE&amp;DOC_NAME=FAT:FQL_AUDITING_CLIENT_TEMPLATE.FAT&amp;display_string=Audit&amp;VAR:KEY=GRSFWFEZSP&amp;VAR:QUERY=RkZfRElWX1lMRChBTk4sMTAvMjgvMDksMTAvMjgvMDkp&amp;WINDOW=FIRST_POPUP&amp;HEIGHT=450&amp;WIDTH=450&amp;","START_MAXIMIZED=FALSE&amp;VAR:CALENDAR=US&amp;VAR:SYMBOL=RAI&amp;VAR:INDEX=0"}</definedName>
    <definedName name="_2172__FDSAUDITLINK__" localSheetId="0" hidden="1">{"fdsup://directions/FAT Viewer?action=UPDATE&amp;creator=factset&amp;DYN_ARGS=TRUE&amp;DOC_NAME=FAT:FQL_AUDITING_CLIENT_TEMPLATE.FAT&amp;display_string=Audit&amp;VAR:KEY=WLYRWJWXMP&amp;VAR:QUERY=RkZfRElWX1lMRChBTk4sMTAvMjEvMDksMTAvMjEvMDkp&amp;WINDOW=FIRST_POPUP&amp;HEIGHT=450&amp;WIDTH=450&amp;","START_MAXIMIZED=FALSE&amp;VAR:CALENDAR=US&amp;VAR:SYMBOL=RAI&amp;VAR:INDEX=0"}</definedName>
    <definedName name="_2172__FDSAUDITLINK__" hidden="1">{"fdsup://directions/FAT Viewer?action=UPDATE&amp;creator=factset&amp;DYN_ARGS=TRUE&amp;DOC_NAME=FAT:FQL_AUDITING_CLIENT_TEMPLATE.FAT&amp;display_string=Audit&amp;VAR:KEY=WLYRWJWXMP&amp;VAR:QUERY=RkZfRElWX1lMRChBTk4sMTAvMjEvMDksMTAvMjEvMDkp&amp;WINDOW=FIRST_POPUP&amp;HEIGHT=450&amp;WIDTH=450&amp;","START_MAXIMIZED=FALSE&amp;VAR:CALENDAR=US&amp;VAR:SYMBOL=RAI&amp;VAR:INDEX=0"}</definedName>
    <definedName name="_2173">#REF!</definedName>
    <definedName name="_2173__FDSAUDITLINK__" localSheetId="0" hidden="1">{"fdsup://directions/FAT Viewer?action=UPDATE&amp;creator=factset&amp;DYN_ARGS=TRUE&amp;DOC_NAME=FAT:FQL_AUDITING_CLIENT_TEMPLATE.FAT&amp;display_string=Audit&amp;VAR:KEY=OXSHGJQDEZ&amp;VAR:QUERY=RkZfRElWX1lMRChBTk4sMTAvMTQvMDksMTAvMTQvMDkp&amp;WINDOW=FIRST_POPUP&amp;HEIGHT=450&amp;WIDTH=450&amp;","START_MAXIMIZED=FALSE&amp;VAR:CALENDAR=US&amp;VAR:SYMBOL=RAI&amp;VAR:INDEX=0"}</definedName>
    <definedName name="_2173__FDSAUDITLINK__" hidden="1">{"fdsup://directions/FAT Viewer?action=UPDATE&amp;creator=factset&amp;DYN_ARGS=TRUE&amp;DOC_NAME=FAT:FQL_AUDITING_CLIENT_TEMPLATE.FAT&amp;display_string=Audit&amp;VAR:KEY=OXSHGJQDEZ&amp;VAR:QUERY=RkZfRElWX1lMRChBTk4sMTAvMTQvMDksMTAvMTQvMDkp&amp;WINDOW=FIRST_POPUP&amp;HEIGHT=450&amp;WIDTH=450&amp;","START_MAXIMIZED=FALSE&amp;VAR:CALENDAR=US&amp;VAR:SYMBOL=RAI&amp;VAR:INDEX=0"}</definedName>
    <definedName name="_2174__FDSAUDITLINK__" localSheetId="0" hidden="1">{"fdsup://directions/FAT Viewer?action=UPDATE&amp;creator=factset&amp;DYN_ARGS=TRUE&amp;DOC_NAME=FAT:FQL_AUDITING_CLIENT_TEMPLATE.FAT&amp;display_string=Audit&amp;VAR:KEY=CPMFYRSLYZ&amp;VAR:QUERY=RkZfRElWX1lMRChBTk4sMTAvMDcvMDksMTAvMDcvMDkp&amp;WINDOW=FIRST_POPUP&amp;HEIGHT=450&amp;WIDTH=450&amp;","START_MAXIMIZED=FALSE&amp;VAR:CALENDAR=US&amp;VAR:SYMBOL=RAI&amp;VAR:INDEX=0"}</definedName>
    <definedName name="_2174__FDSAUDITLINK__" hidden="1">{"fdsup://directions/FAT Viewer?action=UPDATE&amp;creator=factset&amp;DYN_ARGS=TRUE&amp;DOC_NAME=FAT:FQL_AUDITING_CLIENT_TEMPLATE.FAT&amp;display_string=Audit&amp;VAR:KEY=CPMFYRSLYZ&amp;VAR:QUERY=RkZfRElWX1lMRChBTk4sMTAvMDcvMDksMTAvMDcvMDkp&amp;WINDOW=FIRST_POPUP&amp;HEIGHT=450&amp;WIDTH=450&amp;","START_MAXIMIZED=FALSE&amp;VAR:CALENDAR=US&amp;VAR:SYMBOL=RAI&amp;VAR:INDEX=0"}</definedName>
    <definedName name="_2175__FDSAUDITLINK__" localSheetId="0" hidden="1">{"fdsup://directions/FAT Viewer?action=UPDATE&amp;creator=factset&amp;DYN_ARGS=TRUE&amp;DOC_NAME=FAT:FQL_AUDITING_CLIENT_TEMPLATE.FAT&amp;display_string=Audit&amp;VAR:KEY=AFGHGRGDET&amp;VAR:QUERY=RkZfRElWX1lMRChBTk4sOS8zMC8wOSw5LzMwLzA5KQ==&amp;WINDOW=FIRST_POPUP&amp;HEIGHT=450&amp;WIDTH=450&amp;","START_MAXIMIZED=FALSE&amp;VAR:CALENDAR=US&amp;VAR:SYMBOL=RAI&amp;VAR:INDEX=0"}</definedName>
    <definedName name="_2175__FDSAUDITLINK__" hidden="1">{"fdsup://directions/FAT Viewer?action=UPDATE&amp;creator=factset&amp;DYN_ARGS=TRUE&amp;DOC_NAME=FAT:FQL_AUDITING_CLIENT_TEMPLATE.FAT&amp;display_string=Audit&amp;VAR:KEY=AFGHGRGDET&amp;VAR:QUERY=RkZfRElWX1lMRChBTk4sOS8zMC8wOSw5LzMwLzA5KQ==&amp;WINDOW=FIRST_POPUP&amp;HEIGHT=450&amp;WIDTH=450&amp;","START_MAXIMIZED=FALSE&amp;VAR:CALENDAR=US&amp;VAR:SYMBOL=RAI&amp;VAR:INDEX=0"}</definedName>
    <definedName name="_2176__FDSAUDITLINK__" localSheetId="0" hidden="1">{"fdsup://directions/FAT Viewer?action=UPDATE&amp;creator=factset&amp;DYN_ARGS=TRUE&amp;DOC_NAME=FAT:FQL_AUDITING_CLIENT_TEMPLATE.FAT&amp;display_string=Audit&amp;VAR:KEY=WDMNQXEVWT&amp;VAR:QUERY=RkZfRElWX1lMRChBTk4sOS8yMy8wOSw5LzIzLzA5KQ==&amp;WINDOW=FIRST_POPUP&amp;HEIGHT=450&amp;WIDTH=450&amp;","START_MAXIMIZED=FALSE&amp;VAR:CALENDAR=US&amp;VAR:SYMBOL=RAI&amp;VAR:INDEX=0"}</definedName>
    <definedName name="_2176__FDSAUDITLINK__" hidden="1">{"fdsup://directions/FAT Viewer?action=UPDATE&amp;creator=factset&amp;DYN_ARGS=TRUE&amp;DOC_NAME=FAT:FQL_AUDITING_CLIENT_TEMPLATE.FAT&amp;display_string=Audit&amp;VAR:KEY=WDMNQXEVWT&amp;VAR:QUERY=RkZfRElWX1lMRChBTk4sOS8yMy8wOSw5LzIzLzA5KQ==&amp;WINDOW=FIRST_POPUP&amp;HEIGHT=450&amp;WIDTH=450&amp;","START_MAXIMIZED=FALSE&amp;VAR:CALENDAR=US&amp;VAR:SYMBOL=RAI&amp;VAR:INDEX=0"}</definedName>
    <definedName name="_2177__FDSAUDITLINK__" localSheetId="0" hidden="1">{"fdsup://directions/FAT Viewer?action=UPDATE&amp;creator=factset&amp;DYN_ARGS=TRUE&amp;DOC_NAME=FAT:FQL_AUDITING_CLIENT_TEMPLATE.FAT&amp;display_string=Audit&amp;VAR:KEY=INWPULETWF&amp;VAR:QUERY=RkZfRElWX1lMRChBTk4sOS8xNi8wOSw5LzE2LzA5KQ==&amp;WINDOW=FIRST_POPUP&amp;HEIGHT=450&amp;WIDTH=450&amp;","START_MAXIMIZED=FALSE&amp;VAR:CALENDAR=US&amp;VAR:SYMBOL=RAI&amp;VAR:INDEX=0"}</definedName>
    <definedName name="_2177__FDSAUDITLINK__" hidden="1">{"fdsup://directions/FAT Viewer?action=UPDATE&amp;creator=factset&amp;DYN_ARGS=TRUE&amp;DOC_NAME=FAT:FQL_AUDITING_CLIENT_TEMPLATE.FAT&amp;display_string=Audit&amp;VAR:KEY=INWPULETWF&amp;VAR:QUERY=RkZfRElWX1lMRChBTk4sOS8xNi8wOSw5LzE2LzA5KQ==&amp;WINDOW=FIRST_POPUP&amp;HEIGHT=450&amp;WIDTH=450&amp;","START_MAXIMIZED=FALSE&amp;VAR:CALENDAR=US&amp;VAR:SYMBOL=RAI&amp;VAR:INDEX=0"}</definedName>
    <definedName name="_2178__FDSAUDITLINK__" localSheetId="0" hidden="1">{"fdsup://directions/FAT Viewer?action=UPDATE&amp;creator=factset&amp;DYN_ARGS=TRUE&amp;DOC_NAME=FAT:FQL_AUDITING_CLIENT_TEMPLATE.FAT&amp;display_string=Audit&amp;VAR:KEY=UBWNCTGPWV&amp;VAR:QUERY=RkZfRElWX1lMRChBTk4sOS8wOS8wOSw5LzA5LzA5KQ==&amp;WINDOW=FIRST_POPUP&amp;HEIGHT=450&amp;WIDTH=450&amp;","START_MAXIMIZED=FALSE&amp;VAR:CALENDAR=US&amp;VAR:SYMBOL=RAI&amp;VAR:INDEX=0"}</definedName>
    <definedName name="_2178__FDSAUDITLINK__" hidden="1">{"fdsup://directions/FAT Viewer?action=UPDATE&amp;creator=factset&amp;DYN_ARGS=TRUE&amp;DOC_NAME=FAT:FQL_AUDITING_CLIENT_TEMPLATE.FAT&amp;display_string=Audit&amp;VAR:KEY=UBWNCTGPWV&amp;VAR:QUERY=RkZfRElWX1lMRChBTk4sOS8wOS8wOSw5LzA5LzA5KQ==&amp;WINDOW=FIRST_POPUP&amp;HEIGHT=450&amp;WIDTH=450&amp;","START_MAXIMIZED=FALSE&amp;VAR:CALENDAR=US&amp;VAR:SYMBOL=RAI&amp;VAR:INDEX=0"}</definedName>
    <definedName name="_2179__FDSAUDITLINK__" localSheetId="0" hidden="1">{"fdsup://directions/FAT Viewer?action=UPDATE&amp;creator=factset&amp;DYN_ARGS=TRUE&amp;DOC_NAME=FAT:FQL_AUDITING_CLIENT_TEMPLATE.FAT&amp;display_string=Audit&amp;VAR:KEY=WJWRGJCZAH&amp;VAR:QUERY=RkZfRElWX1lMRChBTk4sOS8wMi8wOSw5LzAyLzA5KQ==&amp;WINDOW=FIRST_POPUP&amp;HEIGHT=450&amp;WIDTH=450&amp;","START_MAXIMIZED=FALSE&amp;VAR:CALENDAR=US&amp;VAR:SYMBOL=RAI&amp;VAR:INDEX=0"}</definedName>
    <definedName name="_2179__FDSAUDITLINK__" hidden="1">{"fdsup://directions/FAT Viewer?action=UPDATE&amp;creator=factset&amp;DYN_ARGS=TRUE&amp;DOC_NAME=FAT:FQL_AUDITING_CLIENT_TEMPLATE.FAT&amp;display_string=Audit&amp;VAR:KEY=WJWRGJCZAH&amp;VAR:QUERY=RkZfRElWX1lMRChBTk4sOS8wMi8wOSw5LzAyLzA5KQ==&amp;WINDOW=FIRST_POPUP&amp;HEIGHT=450&amp;WIDTH=450&amp;","START_MAXIMIZED=FALSE&amp;VAR:CALENDAR=US&amp;VAR:SYMBOL=RAI&amp;VAR:INDEX=0"}</definedName>
    <definedName name="_218">#REF!</definedName>
    <definedName name="_218__FDSAUDITLINK__" localSheetId="0" hidden="1">{"fdsup://directions/FAT Viewer?action=UPDATE&amp;creator=factset&amp;DYN_ARGS=TRUE&amp;DOC_NAME=FAT:FQL_AUDITING_CLIENT_TEMPLATE.FAT&amp;display_string=Audit&amp;VAR:KEY=ZCNYHILMTA&amp;VAR:QUERY=RkZfRElWX1lMRChBTk4sMi8wMS8wNywyLzAxLzA3KQ==&amp;WINDOW=FIRST_POPUP&amp;HEIGHT=450&amp;WIDTH=450&amp;","START_MAXIMIZED=FALSE&amp;VAR:CALENDAR=US&amp;VAR:SYMBOL=RAI&amp;VAR:INDEX=0"}</definedName>
    <definedName name="_218__FDSAUDITLINK__" hidden="1">{"fdsup://directions/FAT Viewer?action=UPDATE&amp;creator=factset&amp;DYN_ARGS=TRUE&amp;DOC_NAME=FAT:FQL_AUDITING_CLIENT_TEMPLATE.FAT&amp;display_string=Audit&amp;VAR:KEY=ZCNYHILMTA&amp;VAR:QUERY=RkZfRElWX1lMRChBTk4sMi8wMS8wNywyLzAxLzA3KQ==&amp;WINDOW=FIRST_POPUP&amp;HEIGHT=450&amp;WIDTH=450&amp;","START_MAXIMIZED=FALSE&amp;VAR:CALENDAR=US&amp;VAR:SYMBOL=RAI&amp;VAR:INDEX=0"}</definedName>
    <definedName name="_2180__FDSAUDITLINK__" localSheetId="0" hidden="1">{"fdsup://directions/FAT Viewer?action=UPDATE&amp;creator=factset&amp;DYN_ARGS=TRUE&amp;DOC_NAME=FAT:FQL_AUDITING_CLIENT_TEMPLATE.FAT&amp;display_string=Audit&amp;VAR:KEY=EHSNCPMZMF&amp;VAR:QUERY=RkZfRElWX1lMRChBTk4sOC8yNi8wOSw4LzI2LzA5KQ==&amp;WINDOW=FIRST_POPUP&amp;HEIGHT=450&amp;WIDTH=450&amp;","START_MAXIMIZED=FALSE&amp;VAR:CALENDAR=US&amp;VAR:SYMBOL=RAI&amp;VAR:INDEX=0"}</definedName>
    <definedName name="_2180__FDSAUDITLINK__" hidden="1">{"fdsup://directions/FAT Viewer?action=UPDATE&amp;creator=factset&amp;DYN_ARGS=TRUE&amp;DOC_NAME=FAT:FQL_AUDITING_CLIENT_TEMPLATE.FAT&amp;display_string=Audit&amp;VAR:KEY=EHSNCPMZMF&amp;VAR:QUERY=RkZfRElWX1lMRChBTk4sOC8yNi8wOSw4LzI2LzA5KQ==&amp;WINDOW=FIRST_POPUP&amp;HEIGHT=450&amp;WIDTH=450&amp;","START_MAXIMIZED=FALSE&amp;VAR:CALENDAR=US&amp;VAR:SYMBOL=RAI&amp;VAR:INDEX=0"}</definedName>
    <definedName name="_2181">#REF!</definedName>
    <definedName name="_2181__FDSAUDITLINK__" localSheetId="0" hidden="1">{"fdsup://directions/FAT Viewer?action=UPDATE&amp;creator=factset&amp;DYN_ARGS=TRUE&amp;DOC_NAME=FAT:FQL_AUDITING_CLIENT_TEMPLATE.FAT&amp;display_string=Audit&amp;VAR:KEY=QXAFQRIDWZ&amp;VAR:QUERY=RkZfRElWX1lMRChBTk4sOC8xOS8wOSw4LzE5LzA5KQ==&amp;WINDOW=FIRST_POPUP&amp;HEIGHT=450&amp;WIDTH=450&amp;","START_MAXIMIZED=FALSE&amp;VAR:CALENDAR=US&amp;VAR:SYMBOL=RAI&amp;VAR:INDEX=0"}</definedName>
    <definedName name="_2181__FDSAUDITLINK__" hidden="1">{"fdsup://directions/FAT Viewer?action=UPDATE&amp;creator=factset&amp;DYN_ARGS=TRUE&amp;DOC_NAME=FAT:FQL_AUDITING_CLIENT_TEMPLATE.FAT&amp;display_string=Audit&amp;VAR:KEY=QXAFQRIDWZ&amp;VAR:QUERY=RkZfRElWX1lMRChBTk4sOC8xOS8wOSw4LzE5LzA5KQ==&amp;WINDOW=FIRST_POPUP&amp;HEIGHT=450&amp;WIDTH=450&amp;","START_MAXIMIZED=FALSE&amp;VAR:CALENDAR=US&amp;VAR:SYMBOL=RAI&amp;VAR:INDEX=0"}</definedName>
    <definedName name="_2182__FDSAUDITLINK__" localSheetId="0" hidden="1">{"fdsup://directions/FAT Viewer?action=UPDATE&amp;creator=factset&amp;DYN_ARGS=TRUE&amp;DOC_NAME=FAT:FQL_AUDITING_CLIENT_TEMPLATE.FAT&amp;display_string=Audit&amp;VAR:KEY=EDUJKLKXUP&amp;VAR:QUERY=RkZfRElWX1lMRChBTk4sOC8xMi8wOSw4LzEyLzA5KQ==&amp;WINDOW=FIRST_POPUP&amp;HEIGHT=450&amp;WIDTH=450&amp;","START_MAXIMIZED=FALSE&amp;VAR:CALENDAR=US&amp;VAR:SYMBOL=RAI&amp;VAR:INDEX=0"}</definedName>
    <definedName name="_2182__FDSAUDITLINK__" hidden="1">{"fdsup://directions/FAT Viewer?action=UPDATE&amp;creator=factset&amp;DYN_ARGS=TRUE&amp;DOC_NAME=FAT:FQL_AUDITING_CLIENT_TEMPLATE.FAT&amp;display_string=Audit&amp;VAR:KEY=EDUJKLKXUP&amp;VAR:QUERY=RkZfRElWX1lMRChBTk4sOC8xMi8wOSw4LzEyLzA5KQ==&amp;WINDOW=FIRST_POPUP&amp;HEIGHT=450&amp;WIDTH=450&amp;","START_MAXIMIZED=FALSE&amp;VAR:CALENDAR=US&amp;VAR:SYMBOL=RAI&amp;VAR:INDEX=0"}</definedName>
    <definedName name="_2183__FDSAUDITLINK__" localSheetId="0" hidden="1">{"fdsup://directions/FAT Viewer?action=UPDATE&amp;creator=factset&amp;DYN_ARGS=TRUE&amp;DOC_NAME=FAT:FQL_AUDITING_CLIENT_TEMPLATE.FAT&amp;display_string=Audit&amp;VAR:KEY=MDMTIHMHWB&amp;VAR:QUERY=RkZfRElWX1lMRChBTk4sOC8wNS8wOSw4LzA1LzA5KQ==&amp;WINDOW=FIRST_POPUP&amp;HEIGHT=450&amp;WIDTH=450&amp;","START_MAXIMIZED=FALSE&amp;VAR:CALENDAR=US&amp;VAR:SYMBOL=RAI&amp;VAR:INDEX=0"}</definedName>
    <definedName name="_2183__FDSAUDITLINK__" hidden="1">{"fdsup://directions/FAT Viewer?action=UPDATE&amp;creator=factset&amp;DYN_ARGS=TRUE&amp;DOC_NAME=FAT:FQL_AUDITING_CLIENT_TEMPLATE.FAT&amp;display_string=Audit&amp;VAR:KEY=MDMTIHMHWB&amp;VAR:QUERY=RkZfRElWX1lMRChBTk4sOC8wNS8wOSw4LzA1LzA5KQ==&amp;WINDOW=FIRST_POPUP&amp;HEIGHT=450&amp;WIDTH=450&amp;","START_MAXIMIZED=FALSE&amp;VAR:CALENDAR=US&amp;VAR:SYMBOL=RAI&amp;VAR:INDEX=0"}</definedName>
    <definedName name="_2184__FDSAUDITLINK__" localSheetId="0" hidden="1">{"fdsup://directions/FAT Viewer?action=UPDATE&amp;creator=factset&amp;DYN_ARGS=TRUE&amp;DOC_NAME=FAT:FQL_AUDITING_CLIENT_TEMPLATE.FAT&amp;display_string=Audit&amp;VAR:KEY=YBCRYNILCB&amp;VAR:QUERY=RkZfRElWX1lMRChBTk4sNy8yOS8wOSw3LzI5LzA5KQ==&amp;WINDOW=FIRST_POPUP&amp;HEIGHT=450&amp;WIDTH=450&amp;","START_MAXIMIZED=FALSE&amp;VAR:CALENDAR=US&amp;VAR:SYMBOL=RAI&amp;VAR:INDEX=0"}</definedName>
    <definedName name="_2184__FDSAUDITLINK__" hidden="1">{"fdsup://directions/FAT Viewer?action=UPDATE&amp;creator=factset&amp;DYN_ARGS=TRUE&amp;DOC_NAME=FAT:FQL_AUDITING_CLIENT_TEMPLATE.FAT&amp;display_string=Audit&amp;VAR:KEY=YBCRYNILCB&amp;VAR:QUERY=RkZfRElWX1lMRChBTk4sNy8yOS8wOSw3LzI5LzA5KQ==&amp;WINDOW=FIRST_POPUP&amp;HEIGHT=450&amp;WIDTH=450&amp;","START_MAXIMIZED=FALSE&amp;VAR:CALENDAR=US&amp;VAR:SYMBOL=RAI&amp;VAR:INDEX=0"}</definedName>
    <definedName name="_2185">#REF!</definedName>
    <definedName name="_2185__FDSAUDITLINK__" localSheetId="0" hidden="1">{"fdsup://directions/FAT Viewer?action=UPDATE&amp;creator=factset&amp;DYN_ARGS=TRUE&amp;DOC_NAME=FAT:FQL_AUDITING_CLIENT_TEMPLATE.FAT&amp;display_string=Audit&amp;VAR:KEY=ENENIVSFSZ&amp;VAR:QUERY=RkZfRElWX1lMRChBTk4sNy8yMi8wOSw3LzIyLzA5KQ==&amp;WINDOW=FIRST_POPUP&amp;HEIGHT=450&amp;WIDTH=450&amp;","START_MAXIMIZED=FALSE&amp;VAR:CALENDAR=US&amp;VAR:SYMBOL=RAI&amp;VAR:INDEX=0"}</definedName>
    <definedName name="_2185__FDSAUDITLINK__" hidden="1">{"fdsup://directions/FAT Viewer?action=UPDATE&amp;creator=factset&amp;DYN_ARGS=TRUE&amp;DOC_NAME=FAT:FQL_AUDITING_CLIENT_TEMPLATE.FAT&amp;display_string=Audit&amp;VAR:KEY=ENENIVSFSZ&amp;VAR:QUERY=RkZfRElWX1lMRChBTk4sNy8yMi8wOSw3LzIyLzA5KQ==&amp;WINDOW=FIRST_POPUP&amp;HEIGHT=450&amp;WIDTH=450&amp;","START_MAXIMIZED=FALSE&amp;VAR:CALENDAR=US&amp;VAR:SYMBOL=RAI&amp;VAR:INDEX=0"}</definedName>
    <definedName name="_2186__FDSAUDITLINK__" localSheetId="0" hidden="1">{"fdsup://directions/FAT Viewer?action=UPDATE&amp;creator=factset&amp;DYN_ARGS=TRUE&amp;DOC_NAME=FAT:FQL_AUDITING_CLIENT_TEMPLATE.FAT&amp;display_string=Audit&amp;VAR:KEY=GBKHMVGTUB&amp;VAR:QUERY=RkZfRElWX1lMRChBTk4sNy8xNS8wOSw3LzE1LzA5KQ==&amp;WINDOW=FIRST_POPUP&amp;HEIGHT=450&amp;WIDTH=450&amp;","START_MAXIMIZED=FALSE&amp;VAR:CALENDAR=US&amp;VAR:SYMBOL=RAI&amp;VAR:INDEX=0"}</definedName>
    <definedName name="_2186__FDSAUDITLINK__" hidden="1">{"fdsup://directions/FAT Viewer?action=UPDATE&amp;creator=factset&amp;DYN_ARGS=TRUE&amp;DOC_NAME=FAT:FQL_AUDITING_CLIENT_TEMPLATE.FAT&amp;display_string=Audit&amp;VAR:KEY=GBKHMVGTUB&amp;VAR:QUERY=RkZfRElWX1lMRChBTk4sNy8xNS8wOSw3LzE1LzA5KQ==&amp;WINDOW=FIRST_POPUP&amp;HEIGHT=450&amp;WIDTH=450&amp;","START_MAXIMIZED=FALSE&amp;VAR:CALENDAR=US&amp;VAR:SYMBOL=RAI&amp;VAR:INDEX=0"}</definedName>
    <definedName name="_2187__FDSAUDITLINK__" localSheetId="0" hidden="1">{"fdsup://directions/FAT Viewer?action=UPDATE&amp;creator=factset&amp;DYN_ARGS=TRUE&amp;DOC_NAME=FAT:FQL_AUDITING_CLIENT_TEMPLATE.FAT&amp;display_string=Audit&amp;VAR:KEY=YDEVMXABQR&amp;VAR:QUERY=RkZfRElWX1lMRChBTk4sNy8wOC8wOSw3LzA4LzA5KQ==&amp;WINDOW=FIRST_POPUP&amp;HEIGHT=450&amp;WIDTH=450&amp;","START_MAXIMIZED=FALSE&amp;VAR:CALENDAR=US&amp;VAR:SYMBOL=RAI&amp;VAR:INDEX=0"}</definedName>
    <definedName name="_2187__FDSAUDITLINK__" hidden="1">{"fdsup://directions/FAT Viewer?action=UPDATE&amp;creator=factset&amp;DYN_ARGS=TRUE&amp;DOC_NAME=FAT:FQL_AUDITING_CLIENT_TEMPLATE.FAT&amp;display_string=Audit&amp;VAR:KEY=YDEVMXABQR&amp;VAR:QUERY=RkZfRElWX1lMRChBTk4sNy8wOC8wOSw3LzA4LzA5KQ==&amp;WINDOW=FIRST_POPUP&amp;HEIGHT=450&amp;WIDTH=450&amp;","START_MAXIMIZED=FALSE&amp;VAR:CALENDAR=US&amp;VAR:SYMBOL=RAI&amp;VAR:INDEX=0"}</definedName>
    <definedName name="_2188__FDSAUDITLINK__" localSheetId="0" hidden="1">{"fdsup://directions/FAT Viewer?action=UPDATE&amp;creator=factset&amp;DYN_ARGS=TRUE&amp;DOC_NAME=FAT:FQL_AUDITING_CLIENT_TEMPLATE.FAT&amp;display_string=Audit&amp;VAR:KEY=YHKRAPOVST&amp;VAR:QUERY=RkZfRElWX1lMRChBTk4sNy8wMS8wOSw3LzAxLzA5KQ==&amp;WINDOW=FIRST_POPUP&amp;HEIGHT=450&amp;WIDTH=450&amp;","START_MAXIMIZED=FALSE&amp;VAR:CALENDAR=US&amp;VAR:SYMBOL=RAI&amp;VAR:INDEX=0"}</definedName>
    <definedName name="_2188__FDSAUDITLINK__" hidden="1">{"fdsup://directions/FAT Viewer?action=UPDATE&amp;creator=factset&amp;DYN_ARGS=TRUE&amp;DOC_NAME=FAT:FQL_AUDITING_CLIENT_TEMPLATE.FAT&amp;display_string=Audit&amp;VAR:KEY=YHKRAPOVST&amp;VAR:QUERY=RkZfRElWX1lMRChBTk4sNy8wMS8wOSw3LzAxLzA5KQ==&amp;WINDOW=FIRST_POPUP&amp;HEIGHT=450&amp;WIDTH=450&amp;","START_MAXIMIZED=FALSE&amp;VAR:CALENDAR=US&amp;VAR:SYMBOL=RAI&amp;VAR:INDEX=0"}</definedName>
    <definedName name="_2189__FDSAUDITLINK__" localSheetId="0" hidden="1">{"fdsup://directions/FAT Viewer?action=UPDATE&amp;creator=factset&amp;DYN_ARGS=TRUE&amp;DOC_NAME=FAT:FQL_AUDITING_CLIENT_TEMPLATE.FAT&amp;display_string=Audit&amp;VAR:KEY=CHWXENEPMF&amp;VAR:QUERY=RkZfRElWX1lMRChBTk4sNi8yNC8wOSw2LzI0LzA5KQ==&amp;WINDOW=FIRST_POPUP&amp;HEIGHT=450&amp;WIDTH=450&amp;","START_MAXIMIZED=FALSE&amp;VAR:CALENDAR=US&amp;VAR:SYMBOL=RAI&amp;VAR:INDEX=0"}</definedName>
    <definedName name="_2189__FDSAUDITLINK__" hidden="1">{"fdsup://directions/FAT Viewer?action=UPDATE&amp;creator=factset&amp;DYN_ARGS=TRUE&amp;DOC_NAME=FAT:FQL_AUDITING_CLIENT_TEMPLATE.FAT&amp;display_string=Audit&amp;VAR:KEY=CHWXENEPMF&amp;VAR:QUERY=RkZfRElWX1lMRChBTk4sNi8yNC8wOSw2LzI0LzA5KQ==&amp;WINDOW=FIRST_POPUP&amp;HEIGHT=450&amp;WIDTH=450&amp;","START_MAXIMIZED=FALSE&amp;VAR:CALENDAR=US&amp;VAR:SYMBOL=RAI&amp;VAR:INDEX=0"}</definedName>
    <definedName name="_219">#REF!</definedName>
    <definedName name="_219__FDSAUDITLINK__" localSheetId="0" hidden="1">{"fdsup://directions/FAT Viewer?action=UPDATE&amp;creator=factset&amp;DYN_ARGS=TRUE&amp;DOC_NAME=FAT:FQL_AUDITING_CLIENT_TEMPLATE.FAT&amp;display_string=Audit&amp;VAR:KEY=VINOJKZADG&amp;VAR:QUERY=RkZfRElWX1lMRChBTk4sMS8yNS8wNywxLzI1LzA3KQ==&amp;WINDOW=FIRST_POPUP&amp;HEIGHT=450&amp;WIDTH=450&amp;","START_MAXIMIZED=FALSE&amp;VAR:CALENDAR=US&amp;VAR:SYMBOL=RAI&amp;VAR:INDEX=0"}</definedName>
    <definedName name="_219__FDSAUDITLINK__" hidden="1">{"fdsup://directions/FAT Viewer?action=UPDATE&amp;creator=factset&amp;DYN_ARGS=TRUE&amp;DOC_NAME=FAT:FQL_AUDITING_CLIENT_TEMPLATE.FAT&amp;display_string=Audit&amp;VAR:KEY=VINOJKZADG&amp;VAR:QUERY=RkZfRElWX1lMRChBTk4sMS8yNS8wNywxLzI1LzA3KQ==&amp;WINDOW=FIRST_POPUP&amp;HEIGHT=450&amp;WIDTH=450&amp;","START_MAXIMIZED=FALSE&amp;VAR:CALENDAR=US&amp;VAR:SYMBOL=RAI&amp;VAR:INDEX=0"}</definedName>
    <definedName name="_2190">#REF!</definedName>
    <definedName name="_2190__FDSAUDITLINK__" localSheetId="0" hidden="1">{"fdsup://directions/FAT Viewer?action=UPDATE&amp;creator=factset&amp;DYN_ARGS=TRUE&amp;DOC_NAME=FAT:FQL_AUDITING_CLIENT_TEMPLATE.FAT&amp;display_string=Audit&amp;VAR:KEY=MNUFQNWVAH&amp;VAR:QUERY=RkZfRElWX1lMRChBTk4sNi8xNy8wOSw2LzE3LzA5KQ==&amp;WINDOW=FIRST_POPUP&amp;HEIGHT=450&amp;WIDTH=450&amp;","START_MAXIMIZED=FALSE&amp;VAR:CALENDAR=US&amp;VAR:SYMBOL=RAI&amp;VAR:INDEX=0"}</definedName>
    <definedName name="_2190__FDSAUDITLINK__" hidden="1">{"fdsup://directions/FAT Viewer?action=UPDATE&amp;creator=factset&amp;DYN_ARGS=TRUE&amp;DOC_NAME=FAT:FQL_AUDITING_CLIENT_TEMPLATE.FAT&amp;display_string=Audit&amp;VAR:KEY=MNUFQNWVAH&amp;VAR:QUERY=RkZfRElWX1lMRChBTk4sNi8xNy8wOSw2LzE3LzA5KQ==&amp;WINDOW=FIRST_POPUP&amp;HEIGHT=450&amp;WIDTH=450&amp;","START_MAXIMIZED=FALSE&amp;VAR:CALENDAR=US&amp;VAR:SYMBOL=RAI&amp;VAR:INDEX=0"}</definedName>
    <definedName name="_2191__FDSAUDITLINK__" localSheetId="0" hidden="1">{"fdsup://directions/FAT Viewer?action=UPDATE&amp;creator=factset&amp;DYN_ARGS=TRUE&amp;DOC_NAME=FAT:FQL_AUDITING_CLIENT_TEMPLATE.FAT&amp;display_string=Audit&amp;VAR:KEY=SRABINGHYX&amp;VAR:QUERY=RkZfRElWX1lMRChBTk4sNi8xMC8wOSw2LzEwLzA5KQ==&amp;WINDOW=FIRST_POPUP&amp;HEIGHT=450&amp;WIDTH=450&amp;","START_MAXIMIZED=FALSE&amp;VAR:CALENDAR=US&amp;VAR:SYMBOL=RAI&amp;VAR:INDEX=0"}</definedName>
    <definedName name="_2191__FDSAUDITLINK__" hidden="1">{"fdsup://directions/FAT Viewer?action=UPDATE&amp;creator=factset&amp;DYN_ARGS=TRUE&amp;DOC_NAME=FAT:FQL_AUDITING_CLIENT_TEMPLATE.FAT&amp;display_string=Audit&amp;VAR:KEY=SRABINGHYX&amp;VAR:QUERY=RkZfRElWX1lMRChBTk4sNi8xMC8wOSw2LzEwLzA5KQ==&amp;WINDOW=FIRST_POPUP&amp;HEIGHT=450&amp;WIDTH=450&amp;","START_MAXIMIZED=FALSE&amp;VAR:CALENDAR=US&amp;VAR:SYMBOL=RAI&amp;VAR:INDEX=0"}</definedName>
    <definedName name="_2192__FDSAUDITLINK__" localSheetId="0" hidden="1">{"fdsup://directions/FAT Viewer?action=UPDATE&amp;creator=factset&amp;DYN_ARGS=TRUE&amp;DOC_NAME=FAT:FQL_AUDITING_CLIENT_TEMPLATE.FAT&amp;display_string=Audit&amp;VAR:KEY=SRURQRQRCF&amp;VAR:QUERY=RkZfRElWX1lMRChBTk4sNi8wMy8wOSw2LzAzLzA5KQ==&amp;WINDOW=FIRST_POPUP&amp;HEIGHT=450&amp;WIDTH=450&amp;","START_MAXIMIZED=FALSE&amp;VAR:CALENDAR=US&amp;VAR:SYMBOL=RAI&amp;VAR:INDEX=0"}</definedName>
    <definedName name="_2192__FDSAUDITLINK__" hidden="1">{"fdsup://directions/FAT Viewer?action=UPDATE&amp;creator=factset&amp;DYN_ARGS=TRUE&amp;DOC_NAME=FAT:FQL_AUDITING_CLIENT_TEMPLATE.FAT&amp;display_string=Audit&amp;VAR:KEY=SRURQRQRCF&amp;VAR:QUERY=RkZfRElWX1lMRChBTk4sNi8wMy8wOSw2LzAzLzA5KQ==&amp;WINDOW=FIRST_POPUP&amp;HEIGHT=450&amp;WIDTH=450&amp;","START_MAXIMIZED=FALSE&amp;VAR:CALENDAR=US&amp;VAR:SYMBOL=RAI&amp;VAR:INDEX=0"}</definedName>
    <definedName name="_2193__FDSAUDITLINK__" localSheetId="0" hidden="1">{"fdsup://directions/FAT Viewer?action=UPDATE&amp;creator=factset&amp;DYN_ARGS=TRUE&amp;DOC_NAME=FAT:FQL_AUDITING_CLIENT_TEMPLATE.FAT&amp;display_string=Audit&amp;VAR:KEY=GLOLOHGLWL&amp;VAR:QUERY=RkZfRElWX1lMRChBTk4sNS8yNy8wOSw1LzI3LzA5KQ==&amp;WINDOW=FIRST_POPUP&amp;HEIGHT=450&amp;WIDTH=450&amp;","START_MAXIMIZED=FALSE&amp;VAR:CALENDAR=US&amp;VAR:SYMBOL=RAI&amp;VAR:INDEX=0"}</definedName>
    <definedName name="_2193__FDSAUDITLINK__" hidden="1">{"fdsup://directions/FAT Viewer?action=UPDATE&amp;creator=factset&amp;DYN_ARGS=TRUE&amp;DOC_NAME=FAT:FQL_AUDITING_CLIENT_TEMPLATE.FAT&amp;display_string=Audit&amp;VAR:KEY=GLOLOHGLWL&amp;VAR:QUERY=RkZfRElWX1lMRChBTk4sNS8yNy8wOSw1LzI3LzA5KQ==&amp;WINDOW=FIRST_POPUP&amp;HEIGHT=450&amp;WIDTH=450&amp;","START_MAXIMIZED=FALSE&amp;VAR:CALENDAR=US&amp;VAR:SYMBOL=RAI&amp;VAR:INDEX=0"}</definedName>
    <definedName name="_2194__FDSAUDITLINK__" localSheetId="0" hidden="1">{"fdsup://directions/FAT Viewer?action=UPDATE&amp;creator=factset&amp;DYN_ARGS=TRUE&amp;DOC_NAME=FAT:FQL_AUDITING_CLIENT_TEMPLATE.FAT&amp;display_string=Audit&amp;VAR:KEY=EPEXSTGNUR&amp;VAR:QUERY=RkZfRElWX1lMRChBTk4sNS8yMC8wOSw1LzIwLzA5KQ==&amp;WINDOW=FIRST_POPUP&amp;HEIGHT=450&amp;WIDTH=450&amp;","START_MAXIMIZED=FALSE&amp;VAR:CALENDAR=US&amp;VAR:SYMBOL=RAI&amp;VAR:INDEX=0"}</definedName>
    <definedName name="_2194__FDSAUDITLINK__" hidden="1">{"fdsup://directions/FAT Viewer?action=UPDATE&amp;creator=factset&amp;DYN_ARGS=TRUE&amp;DOC_NAME=FAT:FQL_AUDITING_CLIENT_TEMPLATE.FAT&amp;display_string=Audit&amp;VAR:KEY=EPEXSTGNUR&amp;VAR:QUERY=RkZfRElWX1lMRChBTk4sNS8yMC8wOSw1LzIwLzA5KQ==&amp;WINDOW=FIRST_POPUP&amp;HEIGHT=450&amp;WIDTH=450&amp;","START_MAXIMIZED=FALSE&amp;VAR:CALENDAR=US&amp;VAR:SYMBOL=RAI&amp;VAR:INDEX=0"}</definedName>
    <definedName name="_2195">#REF!</definedName>
    <definedName name="_2195__FDSAUDITLINK__" localSheetId="0" hidden="1">{"fdsup://directions/FAT Viewer?action=UPDATE&amp;creator=factset&amp;DYN_ARGS=TRUE&amp;DOC_NAME=FAT:FQL_AUDITING_CLIENT_TEMPLATE.FAT&amp;display_string=Audit&amp;VAR:KEY=SXSJCPARQL&amp;VAR:QUERY=RkZfRElWX1lMRChBTk4sNS8xMy8wOSw1LzEzLzA5KQ==&amp;WINDOW=FIRST_POPUP&amp;HEIGHT=450&amp;WIDTH=450&amp;","START_MAXIMIZED=FALSE&amp;VAR:CALENDAR=US&amp;VAR:SYMBOL=RAI&amp;VAR:INDEX=0"}</definedName>
    <definedName name="_2195__FDSAUDITLINK__" hidden="1">{"fdsup://directions/FAT Viewer?action=UPDATE&amp;creator=factset&amp;DYN_ARGS=TRUE&amp;DOC_NAME=FAT:FQL_AUDITING_CLIENT_TEMPLATE.FAT&amp;display_string=Audit&amp;VAR:KEY=SXSJCPARQL&amp;VAR:QUERY=RkZfRElWX1lMRChBTk4sNS8xMy8wOSw1LzEzLzA5KQ==&amp;WINDOW=FIRST_POPUP&amp;HEIGHT=450&amp;WIDTH=450&amp;","START_MAXIMIZED=FALSE&amp;VAR:CALENDAR=US&amp;VAR:SYMBOL=RAI&amp;VAR:INDEX=0"}</definedName>
    <definedName name="_2196__FDSAUDITLINK__" localSheetId="0" hidden="1">{"fdsup://directions/FAT Viewer?action=UPDATE&amp;creator=factset&amp;DYN_ARGS=TRUE&amp;DOC_NAME=FAT:FQL_AUDITING_CLIENT_TEMPLATE.FAT&amp;display_string=Audit&amp;VAR:KEY=ALQHSBEZEZ&amp;VAR:QUERY=RkZfRElWX1lMRChBTk4sNS8wNi8wOSw1LzA2LzA5KQ==&amp;WINDOW=FIRST_POPUP&amp;HEIGHT=450&amp;WIDTH=450&amp;","START_MAXIMIZED=FALSE&amp;VAR:CALENDAR=US&amp;VAR:SYMBOL=RAI&amp;VAR:INDEX=0"}</definedName>
    <definedName name="_2196__FDSAUDITLINK__" hidden="1">{"fdsup://directions/FAT Viewer?action=UPDATE&amp;creator=factset&amp;DYN_ARGS=TRUE&amp;DOC_NAME=FAT:FQL_AUDITING_CLIENT_TEMPLATE.FAT&amp;display_string=Audit&amp;VAR:KEY=ALQHSBEZEZ&amp;VAR:QUERY=RkZfRElWX1lMRChBTk4sNS8wNi8wOSw1LzA2LzA5KQ==&amp;WINDOW=FIRST_POPUP&amp;HEIGHT=450&amp;WIDTH=450&amp;","START_MAXIMIZED=FALSE&amp;VAR:CALENDAR=US&amp;VAR:SYMBOL=RAI&amp;VAR:INDEX=0"}</definedName>
    <definedName name="_2197__FDSAUDITLINK__" localSheetId="0" hidden="1">{"fdsup://directions/FAT Viewer?action=UPDATE&amp;creator=factset&amp;DYN_ARGS=TRUE&amp;DOC_NAME=FAT:FQL_AUDITING_CLIENT_TEMPLATE.FAT&amp;display_string=Audit&amp;VAR:KEY=EBMJWRGJCJ&amp;VAR:QUERY=RkZfRElWX1lMRChBTk4sNC8yOS8wOSw0LzI5LzA5KQ==&amp;WINDOW=FIRST_POPUP&amp;HEIGHT=450&amp;WIDTH=450&amp;","START_MAXIMIZED=FALSE&amp;VAR:CALENDAR=US&amp;VAR:SYMBOL=RAI&amp;VAR:INDEX=0"}</definedName>
    <definedName name="_2197__FDSAUDITLINK__" hidden="1">{"fdsup://directions/FAT Viewer?action=UPDATE&amp;creator=factset&amp;DYN_ARGS=TRUE&amp;DOC_NAME=FAT:FQL_AUDITING_CLIENT_TEMPLATE.FAT&amp;display_string=Audit&amp;VAR:KEY=EBMJWRGJCJ&amp;VAR:QUERY=RkZfRElWX1lMRChBTk4sNC8yOS8wOSw0LzI5LzA5KQ==&amp;WINDOW=FIRST_POPUP&amp;HEIGHT=450&amp;WIDTH=450&amp;","START_MAXIMIZED=FALSE&amp;VAR:CALENDAR=US&amp;VAR:SYMBOL=RAI&amp;VAR:INDEX=0"}</definedName>
    <definedName name="_2198__FDSAUDITLINK__" localSheetId="0" hidden="1">{"fdsup://directions/FAT Viewer?action=UPDATE&amp;creator=factset&amp;DYN_ARGS=TRUE&amp;DOC_NAME=FAT:FQL_AUDITING_CLIENT_TEMPLATE.FAT&amp;display_string=Audit&amp;VAR:KEY=GTMLSRUBWL&amp;VAR:QUERY=RkZfRElWX1lMRChBTk4sNC8yMi8wOSw0LzIyLzA5KQ==&amp;WINDOW=FIRST_POPUP&amp;HEIGHT=450&amp;WIDTH=450&amp;","START_MAXIMIZED=FALSE&amp;VAR:CALENDAR=US&amp;VAR:SYMBOL=RAI&amp;VAR:INDEX=0"}</definedName>
    <definedName name="_2198__FDSAUDITLINK__" hidden="1">{"fdsup://directions/FAT Viewer?action=UPDATE&amp;creator=factset&amp;DYN_ARGS=TRUE&amp;DOC_NAME=FAT:FQL_AUDITING_CLIENT_TEMPLATE.FAT&amp;display_string=Audit&amp;VAR:KEY=GTMLSRUBWL&amp;VAR:QUERY=RkZfRElWX1lMRChBTk4sNC8yMi8wOSw0LzIyLzA5KQ==&amp;WINDOW=FIRST_POPUP&amp;HEIGHT=450&amp;WIDTH=450&amp;","START_MAXIMIZED=FALSE&amp;VAR:CALENDAR=US&amp;VAR:SYMBOL=RAI&amp;VAR:INDEX=0"}</definedName>
    <definedName name="_2199__FDSAUDITLINK__" localSheetId="0" hidden="1">{"fdsup://directions/FAT Viewer?action=UPDATE&amp;creator=factset&amp;DYN_ARGS=TRUE&amp;DOC_NAME=FAT:FQL_AUDITING_CLIENT_TEMPLATE.FAT&amp;display_string=Audit&amp;VAR:KEY=QRIDOVINYB&amp;VAR:QUERY=RkZfRElWX1lMRChBTk4sNC8xNS8wOSw0LzE1LzA5KQ==&amp;WINDOW=FIRST_POPUP&amp;HEIGHT=450&amp;WIDTH=450&amp;","START_MAXIMIZED=FALSE&amp;VAR:CALENDAR=US&amp;VAR:SYMBOL=RAI&amp;VAR:INDEX=0"}</definedName>
    <definedName name="_2199__FDSAUDITLINK__" hidden="1">{"fdsup://directions/FAT Viewer?action=UPDATE&amp;creator=factset&amp;DYN_ARGS=TRUE&amp;DOC_NAME=FAT:FQL_AUDITING_CLIENT_TEMPLATE.FAT&amp;display_string=Audit&amp;VAR:KEY=QRIDOVINYB&amp;VAR:QUERY=RkZfRElWX1lMRChBTk4sNC8xNS8wOSw0LzE1LzA5KQ==&amp;WINDOW=FIRST_POPUP&amp;HEIGHT=450&amp;WIDTH=450&amp;","START_MAXIMIZED=FALSE&amp;VAR:CALENDAR=US&amp;VAR:SYMBOL=RAI&amp;VAR:INDEX=0"}</definedName>
    <definedName name="_21s17_" hidden="1">{#N/A,#N/A,FALSE,"UNIT";#N/A,#N/A,FALSE,"UNIT";#N/A,#N/A,FALSE,"계정"}</definedName>
    <definedName name="_22">#REF!</definedName>
    <definedName name="_22_________NOTE5_7">#REF!</definedName>
    <definedName name="_22__123Graph_BCHART_26" hidden="1">#REF!</definedName>
    <definedName name="_22__123Graph_BChart_3I">#REF!</definedName>
    <definedName name="_22__123Graph_BSUPPLIES_BY_B_U">#REF!</definedName>
    <definedName name="_22__123Graph_BTAX_CREDIT">#REF!</definedName>
    <definedName name="_22__123Graph_BWAGES_BY_B_U">#REF!</definedName>
    <definedName name="_22__123Graph_CSUPPLIES_BY_B_U">#REF!</definedName>
    <definedName name="_22__123Graph_CWAGES_BY_B_U">#REF!</definedName>
    <definedName name="_22__123Graph_DQRE_S_BY_CO." hidden="1">#REF!</definedName>
    <definedName name="_22__123Graph_DSUPPLIES_BY_B_U">#REF!</definedName>
    <definedName name="_22__123Graph_DWAGES_BY_B_U">#REF!</definedName>
    <definedName name="_22__123Graph_ECONTRACT_BY_B_U">#REF!</definedName>
    <definedName name="_22__FDSAUDITLINK__" localSheetId="0" hidden="1">{"fdsup://directions/FAT Viewer?action=UPDATE&amp;creator=factset&amp;DYN_ARGS=TRUE&amp;DOC_NAME=FAT:FQL_AUDITING_CLIENT_TEMPLATE.FAT&amp;display_string=Audit&amp;VAR:KEY=GTYTEXGVQR&amp;VAR:QUERY=Q1NGX0RJVl9ZTEQoUVRSX1IsOS8zMC8yMDA1KQ==&amp;WINDOW=FIRST_POPUP&amp;HEIGHT=450&amp;WIDTH=450&amp;STAR","T_MAXIMIZED=FALSE&amp;VAR:CALENDAR=US&amp;VAR:SYMBOL=MO&amp;VAR:INDEX=0"}</definedName>
    <definedName name="_22__FDSAUDITLINK__" hidden="1">{"fdsup://directions/FAT Viewer?action=UPDATE&amp;creator=factset&amp;DYN_ARGS=TRUE&amp;DOC_NAME=FAT:FQL_AUDITING_CLIENT_TEMPLATE.FAT&amp;display_string=Audit&amp;VAR:KEY=GTYTEXGVQR&amp;VAR:QUERY=Q1NGX0RJVl9ZTEQoUVRSX1IsOS8zMC8yMDA1KQ==&amp;WINDOW=FIRST_POPUP&amp;HEIGHT=450&amp;WIDTH=450&amp;STAR","T_MAXIMIZED=FALSE&amp;VAR:CALENDAR=US&amp;VAR:SYMBOL=MO&amp;VAR:INDEX=0"}</definedName>
    <definedName name="_22_04_1999">#REF!</definedName>
    <definedName name="_22_1_0_F">#REF!</definedName>
    <definedName name="_22_10_1997">#REF!</definedName>
    <definedName name="_22_6__1_CRADDIN_Headings">#REF!</definedName>
    <definedName name="_220__FDSAUDITLINK__" localSheetId="0" hidden="1">{"fdsup://directions/FAT Viewer?action=UPDATE&amp;creator=factset&amp;DYN_ARGS=TRUE&amp;DOC_NAME=FAT:FQL_AUDITING_CLIENT_TEMPLATE.FAT&amp;display_string=Audit&amp;VAR:KEY=VYZAZIZKDO&amp;VAR:QUERY=RkZfRElWX1lMRChBTk4sMS8xOC8wNywxLzE4LzA3KQ==&amp;WINDOW=FIRST_POPUP&amp;HEIGHT=450&amp;WIDTH=450&amp;","START_MAXIMIZED=FALSE&amp;VAR:CALENDAR=US&amp;VAR:SYMBOL=RAI&amp;VAR:INDEX=0"}</definedName>
    <definedName name="_220__FDSAUDITLINK__" hidden="1">{"fdsup://directions/FAT Viewer?action=UPDATE&amp;creator=factset&amp;DYN_ARGS=TRUE&amp;DOC_NAME=FAT:FQL_AUDITING_CLIENT_TEMPLATE.FAT&amp;display_string=Audit&amp;VAR:KEY=VYZAZIZKDO&amp;VAR:QUERY=RkZfRElWX1lMRChBTk4sMS8xOC8wNywxLzE4LzA3KQ==&amp;WINDOW=FIRST_POPUP&amp;HEIGHT=450&amp;WIDTH=450&amp;","START_MAXIMIZED=FALSE&amp;VAR:CALENDAR=US&amp;VAR:SYMBOL=RAI&amp;VAR:INDEX=0"}</definedName>
    <definedName name="_2200__FDSAUDITLINK__" localSheetId="0" hidden="1">{"fdsup://directions/FAT Viewer?action=UPDATE&amp;creator=factset&amp;DYN_ARGS=TRUE&amp;DOC_NAME=FAT:FQL_AUDITING_CLIENT_TEMPLATE.FAT&amp;display_string=Audit&amp;VAR:KEY=OXYZOFKTMN&amp;VAR:QUERY=RkZfRElWX1lMRChBTk4sNC8wOC8wOSw0LzA4LzA5KQ==&amp;WINDOW=FIRST_POPUP&amp;HEIGHT=450&amp;WIDTH=450&amp;","START_MAXIMIZED=FALSE&amp;VAR:CALENDAR=US&amp;VAR:SYMBOL=RAI&amp;VAR:INDEX=0"}</definedName>
    <definedName name="_2200__FDSAUDITLINK__" hidden="1">{"fdsup://directions/FAT Viewer?action=UPDATE&amp;creator=factset&amp;DYN_ARGS=TRUE&amp;DOC_NAME=FAT:FQL_AUDITING_CLIENT_TEMPLATE.FAT&amp;display_string=Audit&amp;VAR:KEY=OXYZOFKTMN&amp;VAR:QUERY=RkZfRElWX1lMRChBTk4sNC8wOC8wOSw0LzA4LzA5KQ==&amp;WINDOW=FIRST_POPUP&amp;HEIGHT=450&amp;WIDTH=450&amp;","START_MAXIMIZED=FALSE&amp;VAR:CALENDAR=US&amp;VAR:SYMBOL=RAI&amp;VAR:INDEX=0"}</definedName>
    <definedName name="_2201__FDSAUDITLINK__" localSheetId="0" hidden="1">{"fdsup://directions/FAT Viewer?action=UPDATE&amp;creator=factset&amp;DYN_ARGS=TRUE&amp;DOC_NAME=FAT:FQL_AUDITING_CLIENT_TEMPLATE.FAT&amp;display_string=Audit&amp;VAR:KEY=WPENEZYRMV&amp;VAR:QUERY=RkZfRElWX1lMRChBTk4sNC8wMS8wOSw0LzAxLzA5KQ==&amp;WINDOW=FIRST_POPUP&amp;HEIGHT=450&amp;WIDTH=450&amp;","START_MAXIMIZED=FALSE&amp;VAR:CALENDAR=US&amp;VAR:SYMBOL=RAI&amp;VAR:INDEX=0"}</definedName>
    <definedName name="_2201__FDSAUDITLINK__" hidden="1">{"fdsup://directions/FAT Viewer?action=UPDATE&amp;creator=factset&amp;DYN_ARGS=TRUE&amp;DOC_NAME=FAT:FQL_AUDITING_CLIENT_TEMPLATE.FAT&amp;display_string=Audit&amp;VAR:KEY=WPENEZYRMV&amp;VAR:QUERY=RkZfRElWX1lMRChBTk4sNC8wMS8wOSw0LzAxLzA5KQ==&amp;WINDOW=FIRST_POPUP&amp;HEIGHT=450&amp;WIDTH=450&amp;","START_MAXIMIZED=FALSE&amp;VAR:CALENDAR=US&amp;VAR:SYMBOL=RAI&amp;VAR:INDEX=0"}</definedName>
    <definedName name="_2202__FDSAUDITLINK__" localSheetId="0" hidden="1">{"fdsup://directions/FAT Viewer?action=UPDATE&amp;creator=factset&amp;DYN_ARGS=TRUE&amp;DOC_NAME=FAT:FQL_AUDITING_CLIENT_TEMPLATE.FAT&amp;display_string=Audit&amp;VAR:KEY=QFUXWHSVYX&amp;VAR:QUERY=RkZfRElWX1lMRChBTk4sMy8yNS8wOSwzLzI1LzA5KQ==&amp;WINDOW=FIRST_POPUP&amp;HEIGHT=450&amp;WIDTH=450&amp;","START_MAXIMIZED=FALSE&amp;VAR:CALENDAR=US&amp;VAR:SYMBOL=RAI&amp;VAR:INDEX=0"}</definedName>
    <definedName name="_2202__FDSAUDITLINK__" hidden="1">{"fdsup://directions/FAT Viewer?action=UPDATE&amp;creator=factset&amp;DYN_ARGS=TRUE&amp;DOC_NAME=FAT:FQL_AUDITING_CLIENT_TEMPLATE.FAT&amp;display_string=Audit&amp;VAR:KEY=QFUXWHSVYX&amp;VAR:QUERY=RkZfRElWX1lMRChBTk4sMy8yNS8wOSwzLzI1LzA5KQ==&amp;WINDOW=FIRST_POPUP&amp;HEIGHT=450&amp;WIDTH=450&amp;","START_MAXIMIZED=FALSE&amp;VAR:CALENDAR=US&amp;VAR:SYMBOL=RAI&amp;VAR:INDEX=0"}</definedName>
    <definedName name="_2203">#REF!</definedName>
    <definedName name="_2203__FDSAUDITLINK__" localSheetId="0" hidden="1">{"fdsup://directions/FAT Viewer?action=UPDATE&amp;creator=factset&amp;DYN_ARGS=TRUE&amp;DOC_NAME=FAT:FQL_AUDITING_CLIENT_TEMPLATE.FAT&amp;display_string=Audit&amp;VAR:KEY=EZETOPYTWF&amp;VAR:QUERY=RkZfRElWX1lMRChBTk4sMy8xOC8wOSwzLzE4LzA5KQ==&amp;WINDOW=FIRST_POPUP&amp;HEIGHT=450&amp;WIDTH=450&amp;","START_MAXIMIZED=FALSE&amp;VAR:CALENDAR=US&amp;VAR:SYMBOL=RAI&amp;VAR:INDEX=0"}</definedName>
    <definedName name="_2203__FDSAUDITLINK__" hidden="1">{"fdsup://directions/FAT Viewer?action=UPDATE&amp;creator=factset&amp;DYN_ARGS=TRUE&amp;DOC_NAME=FAT:FQL_AUDITING_CLIENT_TEMPLATE.FAT&amp;display_string=Audit&amp;VAR:KEY=EZETOPYTWF&amp;VAR:QUERY=RkZfRElWX1lMRChBTk4sMy8xOC8wOSwzLzE4LzA5KQ==&amp;WINDOW=FIRST_POPUP&amp;HEIGHT=450&amp;WIDTH=450&amp;","START_MAXIMIZED=FALSE&amp;VAR:CALENDAR=US&amp;VAR:SYMBOL=RAI&amp;VAR:INDEX=0"}</definedName>
    <definedName name="_2204__FDSAUDITLINK__" localSheetId="0" hidden="1">{"fdsup://directions/FAT Viewer?action=UPDATE&amp;creator=factset&amp;DYN_ARGS=TRUE&amp;DOC_NAME=FAT:FQL_AUDITING_CLIENT_TEMPLATE.FAT&amp;display_string=Audit&amp;VAR:KEY=APKHWZCBSD&amp;VAR:QUERY=RkZfRElWX1lMRChBTk4sMy8xMS8wOSwzLzExLzA5KQ==&amp;WINDOW=FIRST_POPUP&amp;HEIGHT=450&amp;WIDTH=450&amp;","START_MAXIMIZED=FALSE&amp;VAR:CALENDAR=US&amp;VAR:SYMBOL=RAI&amp;VAR:INDEX=0"}</definedName>
    <definedName name="_2204__FDSAUDITLINK__" hidden="1">{"fdsup://directions/FAT Viewer?action=UPDATE&amp;creator=factset&amp;DYN_ARGS=TRUE&amp;DOC_NAME=FAT:FQL_AUDITING_CLIENT_TEMPLATE.FAT&amp;display_string=Audit&amp;VAR:KEY=APKHWZCBSD&amp;VAR:QUERY=RkZfRElWX1lMRChBTk4sMy8xMS8wOSwzLzExLzA5KQ==&amp;WINDOW=FIRST_POPUP&amp;HEIGHT=450&amp;WIDTH=450&amp;","START_MAXIMIZED=FALSE&amp;VAR:CALENDAR=US&amp;VAR:SYMBOL=RAI&amp;VAR:INDEX=0"}</definedName>
    <definedName name="_2205__FDSAUDITLINK__" localSheetId="0" hidden="1">{"fdsup://directions/FAT Viewer?action=UPDATE&amp;creator=factset&amp;DYN_ARGS=TRUE&amp;DOC_NAME=FAT:FQL_AUDITING_CLIENT_TEMPLATE.FAT&amp;display_string=Audit&amp;VAR:KEY=SNINCFIJIN&amp;VAR:QUERY=RkZfRElWX1lMRChBTk4sMy8wNC8wOSwzLzA0LzA5KQ==&amp;WINDOW=FIRST_POPUP&amp;HEIGHT=450&amp;WIDTH=450&amp;","START_MAXIMIZED=FALSE&amp;VAR:CALENDAR=US&amp;VAR:SYMBOL=RAI&amp;VAR:INDEX=0"}</definedName>
    <definedName name="_2205__FDSAUDITLINK__" hidden="1">{"fdsup://directions/FAT Viewer?action=UPDATE&amp;creator=factset&amp;DYN_ARGS=TRUE&amp;DOC_NAME=FAT:FQL_AUDITING_CLIENT_TEMPLATE.FAT&amp;display_string=Audit&amp;VAR:KEY=SNINCFIJIN&amp;VAR:QUERY=RkZfRElWX1lMRChBTk4sMy8wNC8wOSwzLzA0LzA5KQ==&amp;WINDOW=FIRST_POPUP&amp;HEIGHT=450&amp;WIDTH=450&amp;","START_MAXIMIZED=FALSE&amp;VAR:CALENDAR=US&amp;VAR:SYMBOL=RAI&amp;VAR:INDEX=0"}</definedName>
    <definedName name="_2206__FDSAUDITLINK__" localSheetId="0" hidden="1">{"fdsup://directions/FAT Viewer?action=UPDATE&amp;creator=factset&amp;DYN_ARGS=TRUE&amp;DOC_NAME=FAT:FQL_AUDITING_CLIENT_TEMPLATE.FAT&amp;display_string=Audit&amp;VAR:KEY=WZEDIVCXOZ&amp;VAR:QUERY=RkZfRElWX1lMRChBTk4sMi8yNS8wOSwyLzI1LzA5KQ==&amp;WINDOW=FIRST_POPUP&amp;HEIGHT=450&amp;WIDTH=450&amp;","START_MAXIMIZED=FALSE&amp;VAR:CALENDAR=US&amp;VAR:SYMBOL=RAI&amp;VAR:INDEX=0"}</definedName>
    <definedName name="_2206__FDSAUDITLINK__" hidden="1">{"fdsup://directions/FAT Viewer?action=UPDATE&amp;creator=factset&amp;DYN_ARGS=TRUE&amp;DOC_NAME=FAT:FQL_AUDITING_CLIENT_TEMPLATE.FAT&amp;display_string=Audit&amp;VAR:KEY=WZEDIVCXOZ&amp;VAR:QUERY=RkZfRElWX1lMRChBTk4sMi8yNS8wOSwyLzI1LzA5KQ==&amp;WINDOW=FIRST_POPUP&amp;HEIGHT=450&amp;WIDTH=450&amp;","START_MAXIMIZED=FALSE&amp;VAR:CALENDAR=US&amp;VAR:SYMBOL=RAI&amp;VAR:INDEX=0"}</definedName>
    <definedName name="_2207">#REF!</definedName>
    <definedName name="_2207__FDSAUDITLINK__" localSheetId="0" hidden="1">{"fdsup://directions/FAT Viewer?action=UPDATE&amp;creator=factset&amp;DYN_ARGS=TRUE&amp;DOC_NAME=FAT:FQL_AUDITING_CLIENT_TEMPLATE.FAT&amp;display_string=Audit&amp;VAR:KEY=CXSLCLMLCN&amp;VAR:QUERY=RkZfRElWX1lMRChBTk4sMi8xOC8wOSwyLzE4LzA5KQ==&amp;WINDOW=FIRST_POPUP&amp;HEIGHT=450&amp;WIDTH=450&amp;","START_MAXIMIZED=FALSE&amp;VAR:CALENDAR=US&amp;VAR:SYMBOL=RAI&amp;VAR:INDEX=0"}</definedName>
    <definedName name="_2207__FDSAUDITLINK__" hidden="1">{"fdsup://directions/FAT Viewer?action=UPDATE&amp;creator=factset&amp;DYN_ARGS=TRUE&amp;DOC_NAME=FAT:FQL_AUDITING_CLIENT_TEMPLATE.FAT&amp;display_string=Audit&amp;VAR:KEY=CXSLCLMLCN&amp;VAR:QUERY=RkZfRElWX1lMRChBTk4sMi8xOC8wOSwyLzE4LzA5KQ==&amp;WINDOW=FIRST_POPUP&amp;HEIGHT=450&amp;WIDTH=450&amp;","START_MAXIMIZED=FALSE&amp;VAR:CALENDAR=US&amp;VAR:SYMBOL=RAI&amp;VAR:INDEX=0"}</definedName>
    <definedName name="_2208__FDSAUDITLINK__" localSheetId="0" hidden="1">{"fdsup://directions/FAT Viewer?action=UPDATE&amp;creator=factset&amp;DYN_ARGS=TRUE&amp;DOC_NAME=FAT:FQL_AUDITING_CLIENT_TEMPLATE.FAT&amp;display_string=Audit&amp;VAR:KEY=WHMFONYHKV&amp;VAR:QUERY=RkZfRElWX1lMRChBTk4sMi8xMS8wOSwyLzExLzA5KQ==&amp;WINDOW=FIRST_POPUP&amp;HEIGHT=450&amp;WIDTH=450&amp;","START_MAXIMIZED=FALSE&amp;VAR:CALENDAR=US&amp;VAR:SYMBOL=RAI&amp;VAR:INDEX=0"}</definedName>
    <definedName name="_2208__FDSAUDITLINK__" hidden="1">{"fdsup://directions/FAT Viewer?action=UPDATE&amp;creator=factset&amp;DYN_ARGS=TRUE&amp;DOC_NAME=FAT:FQL_AUDITING_CLIENT_TEMPLATE.FAT&amp;display_string=Audit&amp;VAR:KEY=WHMFONYHKV&amp;VAR:QUERY=RkZfRElWX1lMRChBTk4sMi8xMS8wOSwyLzExLzA5KQ==&amp;WINDOW=FIRST_POPUP&amp;HEIGHT=450&amp;WIDTH=450&amp;","START_MAXIMIZED=FALSE&amp;VAR:CALENDAR=US&amp;VAR:SYMBOL=RAI&amp;VAR:INDEX=0"}</definedName>
    <definedName name="_2209__FDSAUDITLINK__" localSheetId="0" hidden="1">{"fdsup://directions/FAT Viewer?action=UPDATE&amp;creator=factset&amp;DYN_ARGS=TRUE&amp;DOC_NAME=FAT:FQL_AUDITING_CLIENT_TEMPLATE.FAT&amp;display_string=Audit&amp;VAR:KEY=UBQHENOXEX&amp;VAR:QUERY=RkZfRElWX1lMRChBTk4sMi8wNC8wOSwyLzA0LzA5KQ==&amp;WINDOW=FIRST_POPUP&amp;HEIGHT=450&amp;WIDTH=450&amp;","START_MAXIMIZED=FALSE&amp;VAR:CALENDAR=US&amp;VAR:SYMBOL=RAI&amp;VAR:INDEX=0"}</definedName>
    <definedName name="_2209__FDSAUDITLINK__" hidden="1">{"fdsup://directions/FAT Viewer?action=UPDATE&amp;creator=factset&amp;DYN_ARGS=TRUE&amp;DOC_NAME=FAT:FQL_AUDITING_CLIENT_TEMPLATE.FAT&amp;display_string=Audit&amp;VAR:KEY=UBQHENOXEX&amp;VAR:QUERY=RkZfRElWX1lMRChBTk4sMi8wNC8wOSwyLzA0LzA5KQ==&amp;WINDOW=FIRST_POPUP&amp;HEIGHT=450&amp;WIDTH=450&amp;","START_MAXIMIZED=FALSE&amp;VAR:CALENDAR=US&amp;VAR:SYMBOL=RAI&amp;VAR:INDEX=0"}</definedName>
    <definedName name="_221__FDSAUDITLINK__" localSheetId="0" hidden="1">{"fdsup://directions/FAT Viewer?action=UPDATE&amp;creator=factset&amp;DYN_ARGS=TRUE&amp;DOC_NAME=FAT:FQL_AUDITING_CLIENT_TEMPLATE.FAT&amp;display_string=Audit&amp;VAR:KEY=XQDEBQVCXU&amp;VAR:QUERY=RkZfRElWX1lMRChBTk4sMS8xMS8wNywxLzExLzA3KQ==&amp;WINDOW=FIRST_POPUP&amp;HEIGHT=450&amp;WIDTH=450&amp;","START_MAXIMIZED=FALSE&amp;VAR:CALENDAR=US&amp;VAR:SYMBOL=RAI&amp;VAR:INDEX=0"}</definedName>
    <definedName name="_221__FDSAUDITLINK__" hidden="1">{"fdsup://directions/FAT Viewer?action=UPDATE&amp;creator=factset&amp;DYN_ARGS=TRUE&amp;DOC_NAME=FAT:FQL_AUDITING_CLIENT_TEMPLATE.FAT&amp;display_string=Audit&amp;VAR:KEY=XQDEBQVCXU&amp;VAR:QUERY=RkZfRElWX1lMRChBTk4sMS8xMS8wNywxLzExLzA3KQ==&amp;WINDOW=FIRST_POPUP&amp;HEIGHT=450&amp;WIDTH=450&amp;","START_MAXIMIZED=FALSE&amp;VAR:CALENDAR=US&amp;VAR:SYMBOL=RAI&amp;VAR:INDEX=0"}</definedName>
    <definedName name="_2210__FDSAUDITLINK__" localSheetId="0" hidden="1">{"fdsup://directions/FAT Viewer?action=UPDATE&amp;creator=factset&amp;DYN_ARGS=TRUE&amp;DOC_NAME=FAT:FQL_AUDITING_CLIENT_TEMPLATE.FAT&amp;display_string=Audit&amp;VAR:KEY=QLENCBYJMP&amp;VAR:QUERY=RkZfRElWX1lMRChBTk4sMS8yOC8wOSwxLzI4LzA5KQ==&amp;WINDOW=FIRST_POPUP&amp;HEIGHT=450&amp;WIDTH=450&amp;","START_MAXIMIZED=FALSE&amp;VAR:CALENDAR=US&amp;VAR:SYMBOL=RAI&amp;VAR:INDEX=0"}</definedName>
    <definedName name="_2210__FDSAUDITLINK__" hidden="1">{"fdsup://directions/FAT Viewer?action=UPDATE&amp;creator=factset&amp;DYN_ARGS=TRUE&amp;DOC_NAME=FAT:FQL_AUDITING_CLIENT_TEMPLATE.FAT&amp;display_string=Audit&amp;VAR:KEY=QLENCBYJMP&amp;VAR:QUERY=RkZfRElWX1lMRChBTk4sMS8yOC8wOSwxLzI4LzA5KQ==&amp;WINDOW=FIRST_POPUP&amp;HEIGHT=450&amp;WIDTH=450&amp;","START_MAXIMIZED=FALSE&amp;VAR:CALENDAR=US&amp;VAR:SYMBOL=RAI&amp;VAR:INDEX=0"}</definedName>
    <definedName name="_2211__FDSAUDITLINK__" localSheetId="0" hidden="1">{"fdsup://directions/FAT Viewer?action=UPDATE&amp;creator=factset&amp;DYN_ARGS=TRUE&amp;DOC_NAME=FAT:FQL_AUDITING_CLIENT_TEMPLATE.FAT&amp;display_string=Audit&amp;VAR:KEY=WXIZGFSDYT&amp;VAR:QUERY=RkZfRElWX1lMRChBTk4sMS8yMS8wOSwxLzIxLzA5KQ==&amp;WINDOW=FIRST_POPUP&amp;HEIGHT=450&amp;WIDTH=450&amp;","START_MAXIMIZED=FALSE&amp;VAR:CALENDAR=US&amp;VAR:SYMBOL=RAI&amp;VAR:INDEX=0"}</definedName>
    <definedName name="_2211__FDSAUDITLINK__" hidden="1">{"fdsup://directions/FAT Viewer?action=UPDATE&amp;creator=factset&amp;DYN_ARGS=TRUE&amp;DOC_NAME=FAT:FQL_AUDITING_CLIENT_TEMPLATE.FAT&amp;display_string=Audit&amp;VAR:KEY=WXIZGFSDYT&amp;VAR:QUERY=RkZfRElWX1lMRChBTk4sMS8yMS8wOSwxLzIxLzA5KQ==&amp;WINDOW=FIRST_POPUP&amp;HEIGHT=450&amp;WIDTH=450&amp;","START_MAXIMIZED=FALSE&amp;VAR:CALENDAR=US&amp;VAR:SYMBOL=RAI&amp;VAR:INDEX=0"}</definedName>
    <definedName name="_2212">#REF!</definedName>
    <definedName name="_2212__FDSAUDITLINK__" localSheetId="0" hidden="1">{"fdsup://directions/FAT Viewer?action=UPDATE&amp;creator=factset&amp;DYN_ARGS=TRUE&amp;DOC_NAME=FAT:FQL_AUDITING_CLIENT_TEMPLATE.FAT&amp;display_string=Audit&amp;VAR:KEY=AJSTYREBKX&amp;VAR:QUERY=RkZfRElWX1lMRChBTk4sMS8xNC8wOSwxLzE0LzA5KQ==&amp;WINDOW=FIRST_POPUP&amp;HEIGHT=450&amp;WIDTH=450&amp;","START_MAXIMIZED=FALSE&amp;VAR:CALENDAR=US&amp;VAR:SYMBOL=RAI&amp;VAR:INDEX=0"}</definedName>
    <definedName name="_2212__FDSAUDITLINK__" hidden="1">{"fdsup://directions/FAT Viewer?action=UPDATE&amp;creator=factset&amp;DYN_ARGS=TRUE&amp;DOC_NAME=FAT:FQL_AUDITING_CLIENT_TEMPLATE.FAT&amp;display_string=Audit&amp;VAR:KEY=AJSTYREBKX&amp;VAR:QUERY=RkZfRElWX1lMRChBTk4sMS8xNC8wOSwxLzE0LzA5KQ==&amp;WINDOW=FIRST_POPUP&amp;HEIGHT=450&amp;WIDTH=450&amp;","START_MAXIMIZED=FALSE&amp;VAR:CALENDAR=US&amp;VAR:SYMBOL=RAI&amp;VAR:INDEX=0"}</definedName>
    <definedName name="_2213__FDSAUDITLINK__" localSheetId="0" hidden="1">{"fdsup://directions/FAT Viewer?action=UPDATE&amp;creator=factset&amp;DYN_ARGS=TRUE&amp;DOC_NAME=FAT:FQL_AUDITING_CLIENT_TEMPLATE.FAT&amp;display_string=Audit&amp;VAR:KEY=WDMRKXEXGD&amp;VAR:QUERY=RkZfRElWX1lMRChBTk4sMS8wNy8wOSwxLzA3LzA5KQ==&amp;WINDOW=FIRST_POPUP&amp;HEIGHT=450&amp;WIDTH=450&amp;","START_MAXIMIZED=FALSE&amp;VAR:CALENDAR=US&amp;VAR:SYMBOL=RAI&amp;VAR:INDEX=0"}</definedName>
    <definedName name="_2213__FDSAUDITLINK__" hidden="1">{"fdsup://directions/FAT Viewer?action=UPDATE&amp;creator=factset&amp;DYN_ARGS=TRUE&amp;DOC_NAME=FAT:FQL_AUDITING_CLIENT_TEMPLATE.FAT&amp;display_string=Audit&amp;VAR:KEY=WDMRKXEXGD&amp;VAR:QUERY=RkZfRElWX1lMRChBTk4sMS8wNy8wOSwxLzA3LzA5KQ==&amp;WINDOW=FIRST_POPUP&amp;HEIGHT=450&amp;WIDTH=450&amp;","START_MAXIMIZED=FALSE&amp;VAR:CALENDAR=US&amp;VAR:SYMBOL=RAI&amp;VAR:INDEX=0"}</definedName>
    <definedName name="_2214__FDSAUDITLINK__" localSheetId="0" hidden="1">{"fdsup://directions/FAT Viewer?action=UPDATE&amp;creator=factset&amp;DYN_ARGS=TRUE&amp;DOC_NAME=FAT:FQL_AUDITING_CLIENT_TEMPLATE.FAT&amp;display_string=Audit&amp;VAR:KEY=SBMLWPSLMJ&amp;VAR:QUERY=RkZfRElWX1lMRChBTk4sMTIvMzEvMDgsMTIvMzEvMDgp&amp;WINDOW=FIRST_POPUP&amp;HEIGHT=450&amp;WIDTH=450&amp;","START_MAXIMIZED=FALSE&amp;VAR:CALENDAR=US&amp;VAR:SYMBOL=RAI&amp;VAR:INDEX=0"}</definedName>
    <definedName name="_2214__FDSAUDITLINK__" hidden="1">{"fdsup://directions/FAT Viewer?action=UPDATE&amp;creator=factset&amp;DYN_ARGS=TRUE&amp;DOC_NAME=FAT:FQL_AUDITING_CLIENT_TEMPLATE.FAT&amp;display_string=Audit&amp;VAR:KEY=SBMLWPSLMJ&amp;VAR:QUERY=RkZfRElWX1lMRChBTk4sMTIvMzEvMDgsMTIvMzEvMDgp&amp;WINDOW=FIRST_POPUP&amp;HEIGHT=450&amp;WIDTH=450&amp;","START_MAXIMIZED=FALSE&amp;VAR:CALENDAR=US&amp;VAR:SYMBOL=RAI&amp;VAR:INDEX=0"}</definedName>
    <definedName name="_2215__FDSAUDITLINK__" localSheetId="0" hidden="1">{"fdsup://directions/FAT Viewer?action=UPDATE&amp;creator=factset&amp;DYN_ARGS=TRUE&amp;DOC_NAME=FAT:FQL_AUDITING_CLIENT_TEMPLATE.FAT&amp;display_string=Audit&amp;VAR:KEY=OBKPCNCZGP&amp;VAR:QUERY=RkZfRElWX1lMRChBTk4sMTIvMjQvMDgsMTIvMjQvMDgp&amp;WINDOW=FIRST_POPUP&amp;HEIGHT=450&amp;WIDTH=450&amp;","START_MAXIMIZED=FALSE&amp;VAR:CALENDAR=US&amp;VAR:SYMBOL=RAI&amp;VAR:INDEX=0"}</definedName>
    <definedName name="_2215__FDSAUDITLINK__" hidden="1">{"fdsup://directions/FAT Viewer?action=UPDATE&amp;creator=factset&amp;DYN_ARGS=TRUE&amp;DOC_NAME=FAT:FQL_AUDITING_CLIENT_TEMPLATE.FAT&amp;display_string=Audit&amp;VAR:KEY=OBKPCNCZGP&amp;VAR:QUERY=RkZfRElWX1lMRChBTk4sMTIvMjQvMDgsMTIvMjQvMDgp&amp;WINDOW=FIRST_POPUP&amp;HEIGHT=450&amp;WIDTH=450&amp;","START_MAXIMIZED=FALSE&amp;VAR:CALENDAR=US&amp;VAR:SYMBOL=RAI&amp;VAR:INDEX=0"}</definedName>
    <definedName name="_2216__FDSAUDITLINK__" localSheetId="0" hidden="1">{"fdsup://directions/FAT Viewer?action=UPDATE&amp;creator=factset&amp;DYN_ARGS=TRUE&amp;DOC_NAME=FAT:FQL_AUDITING_CLIENT_TEMPLATE.FAT&amp;display_string=Audit&amp;VAR:KEY=ELEBORKJMT&amp;VAR:QUERY=RkZfRElWX1lMRChBTk4sMTIvMTcvMDgsMTIvMTcvMDgp&amp;WINDOW=FIRST_POPUP&amp;HEIGHT=450&amp;WIDTH=450&amp;","START_MAXIMIZED=FALSE&amp;VAR:CALENDAR=US&amp;VAR:SYMBOL=RAI&amp;VAR:INDEX=0"}</definedName>
    <definedName name="_2216__FDSAUDITLINK__" hidden="1">{"fdsup://directions/FAT Viewer?action=UPDATE&amp;creator=factset&amp;DYN_ARGS=TRUE&amp;DOC_NAME=FAT:FQL_AUDITING_CLIENT_TEMPLATE.FAT&amp;display_string=Audit&amp;VAR:KEY=ELEBORKJMT&amp;VAR:QUERY=RkZfRElWX1lMRChBTk4sMTIvMTcvMDgsMTIvMTcvMDgp&amp;WINDOW=FIRST_POPUP&amp;HEIGHT=450&amp;WIDTH=450&amp;","START_MAXIMIZED=FALSE&amp;VAR:CALENDAR=US&amp;VAR:SYMBOL=RAI&amp;VAR:INDEX=0"}</definedName>
    <definedName name="_2217">#REF!</definedName>
    <definedName name="_2217__FDSAUDITLINK__" localSheetId="0" hidden="1">{"fdsup://directions/FAT Viewer?action=UPDATE&amp;creator=factset&amp;DYN_ARGS=TRUE&amp;DOC_NAME=FAT:FQL_AUDITING_CLIENT_TEMPLATE.FAT&amp;display_string=Audit&amp;VAR:KEY=EVYPONSDUD&amp;VAR:QUERY=RkZfRElWX1lMRChBTk4sMTIvMTAvMDgsMTIvMTAvMDgp&amp;WINDOW=FIRST_POPUP&amp;HEIGHT=450&amp;WIDTH=450&amp;","START_MAXIMIZED=FALSE&amp;VAR:CALENDAR=US&amp;VAR:SYMBOL=RAI&amp;VAR:INDEX=0"}</definedName>
    <definedName name="_2217__FDSAUDITLINK__" hidden="1">{"fdsup://directions/FAT Viewer?action=UPDATE&amp;creator=factset&amp;DYN_ARGS=TRUE&amp;DOC_NAME=FAT:FQL_AUDITING_CLIENT_TEMPLATE.FAT&amp;display_string=Audit&amp;VAR:KEY=EVYPONSDUD&amp;VAR:QUERY=RkZfRElWX1lMRChBTk4sMTIvMTAvMDgsMTIvMTAvMDgp&amp;WINDOW=FIRST_POPUP&amp;HEIGHT=450&amp;WIDTH=450&amp;","START_MAXIMIZED=FALSE&amp;VAR:CALENDAR=US&amp;VAR:SYMBOL=RAI&amp;VAR:INDEX=0"}</definedName>
    <definedName name="_2218__FDSAUDITLINK__" localSheetId="0" hidden="1">{"fdsup://directions/FAT Viewer?action=UPDATE&amp;creator=factset&amp;DYN_ARGS=TRUE&amp;DOC_NAME=FAT:FQL_AUDITING_CLIENT_TEMPLATE.FAT&amp;display_string=Audit&amp;VAR:KEY=GHSJKBQVMP&amp;VAR:QUERY=RkZfRElWX1lMRChBTk4sMTIvMDMvMDgsMTIvMDMvMDgp&amp;WINDOW=FIRST_POPUP&amp;HEIGHT=450&amp;WIDTH=450&amp;","START_MAXIMIZED=FALSE&amp;VAR:CALENDAR=US&amp;VAR:SYMBOL=RAI&amp;VAR:INDEX=0"}</definedName>
    <definedName name="_2218__FDSAUDITLINK__" hidden="1">{"fdsup://directions/FAT Viewer?action=UPDATE&amp;creator=factset&amp;DYN_ARGS=TRUE&amp;DOC_NAME=FAT:FQL_AUDITING_CLIENT_TEMPLATE.FAT&amp;display_string=Audit&amp;VAR:KEY=GHSJKBQVMP&amp;VAR:QUERY=RkZfRElWX1lMRChBTk4sMTIvMDMvMDgsMTIvMDMvMDgp&amp;WINDOW=FIRST_POPUP&amp;HEIGHT=450&amp;WIDTH=450&amp;","START_MAXIMIZED=FALSE&amp;VAR:CALENDAR=US&amp;VAR:SYMBOL=RAI&amp;VAR:INDEX=0"}</definedName>
    <definedName name="_2219__FDSAUDITLINK__" localSheetId="0" hidden="1">{"fdsup://directions/FAT Viewer?action=UPDATE&amp;creator=factset&amp;DYN_ARGS=TRUE&amp;DOC_NAME=FAT:FQL_AUDITING_CLIENT_TEMPLATE.FAT&amp;display_string=Audit&amp;VAR:KEY=YNGLIRMZWJ&amp;VAR:QUERY=RkZfRElWX1lMRChBTk4sMTEvMjYvMDgsMTEvMjYvMDgp&amp;WINDOW=FIRST_POPUP&amp;HEIGHT=450&amp;WIDTH=450&amp;","START_MAXIMIZED=FALSE&amp;VAR:CALENDAR=US&amp;VAR:SYMBOL=RAI&amp;VAR:INDEX=0"}</definedName>
    <definedName name="_2219__FDSAUDITLINK__" hidden="1">{"fdsup://directions/FAT Viewer?action=UPDATE&amp;creator=factset&amp;DYN_ARGS=TRUE&amp;DOC_NAME=FAT:FQL_AUDITING_CLIENT_TEMPLATE.FAT&amp;display_string=Audit&amp;VAR:KEY=YNGLIRMZWJ&amp;VAR:QUERY=RkZfRElWX1lMRChBTk4sMTEvMjYvMDgsMTEvMjYvMDgp&amp;WINDOW=FIRST_POPUP&amp;HEIGHT=450&amp;WIDTH=450&amp;","START_MAXIMIZED=FALSE&amp;VAR:CALENDAR=US&amp;VAR:SYMBOL=RAI&amp;VAR:INDEX=0"}</definedName>
    <definedName name="_222__FDSAUDITLINK__" localSheetId="0" hidden="1">{"fdsup://directions/FAT Viewer?action=UPDATE&amp;creator=factset&amp;DYN_ARGS=TRUE&amp;DOC_NAME=FAT:FQL_AUDITING_CLIENT_TEMPLATE.FAT&amp;display_string=Audit&amp;VAR:KEY=ZWRQLGHUDQ&amp;VAR:QUERY=RkZfRElWX1lMRChBTk4sMS8wNC8wNywxLzA0LzA3KQ==&amp;WINDOW=FIRST_POPUP&amp;HEIGHT=450&amp;WIDTH=450&amp;","START_MAXIMIZED=FALSE&amp;VAR:CALENDAR=US&amp;VAR:SYMBOL=RAI&amp;VAR:INDEX=0"}</definedName>
    <definedName name="_222__FDSAUDITLINK__" hidden="1">{"fdsup://directions/FAT Viewer?action=UPDATE&amp;creator=factset&amp;DYN_ARGS=TRUE&amp;DOC_NAME=FAT:FQL_AUDITING_CLIENT_TEMPLATE.FAT&amp;display_string=Audit&amp;VAR:KEY=ZWRQLGHUDQ&amp;VAR:QUERY=RkZfRElWX1lMRChBTk4sMS8wNC8wNywxLzA0LzA3KQ==&amp;WINDOW=FIRST_POPUP&amp;HEIGHT=450&amp;WIDTH=450&amp;","START_MAXIMIZED=FALSE&amp;VAR:CALENDAR=US&amp;VAR:SYMBOL=RAI&amp;VAR:INDEX=0"}</definedName>
    <definedName name="_2220__FDSAUDITLINK__" localSheetId="0" hidden="1">{"fdsup://directions/FAT Viewer?action=UPDATE&amp;creator=factset&amp;DYN_ARGS=TRUE&amp;DOC_NAME=FAT:FQL_AUDITING_CLIENT_TEMPLATE.FAT&amp;display_string=Audit&amp;VAR:KEY=QDOHMBSZEH&amp;VAR:QUERY=RkZfRElWX1lMRChBTk4sMTEvMTkvMDgsMTEvMTkvMDgp&amp;WINDOW=FIRST_POPUP&amp;HEIGHT=450&amp;WIDTH=450&amp;","START_MAXIMIZED=FALSE&amp;VAR:CALENDAR=US&amp;VAR:SYMBOL=RAI&amp;VAR:INDEX=0"}</definedName>
    <definedName name="_2220__FDSAUDITLINK__" hidden="1">{"fdsup://directions/FAT Viewer?action=UPDATE&amp;creator=factset&amp;DYN_ARGS=TRUE&amp;DOC_NAME=FAT:FQL_AUDITING_CLIENT_TEMPLATE.FAT&amp;display_string=Audit&amp;VAR:KEY=QDOHMBSZEH&amp;VAR:QUERY=RkZfRElWX1lMRChBTk4sMTEvMTkvMDgsMTEvMTkvMDgp&amp;WINDOW=FIRST_POPUP&amp;HEIGHT=450&amp;WIDTH=450&amp;","START_MAXIMIZED=FALSE&amp;VAR:CALENDAR=US&amp;VAR:SYMBOL=RAI&amp;VAR:INDEX=0"}</definedName>
    <definedName name="_2221__FDSAUDITLINK__" localSheetId="0" hidden="1">{"fdsup://directions/FAT Viewer?action=UPDATE&amp;creator=factset&amp;DYN_ARGS=TRUE&amp;DOC_NAME=FAT:FQL_AUDITING_CLIENT_TEMPLATE.FAT&amp;display_string=Audit&amp;VAR:KEY=CFSVEVYHAR&amp;VAR:QUERY=RkZfRElWX1lMRChBTk4sMTEvMTIvMDgsMTEvMTIvMDgp&amp;WINDOW=FIRST_POPUP&amp;HEIGHT=450&amp;WIDTH=450&amp;","START_MAXIMIZED=FALSE&amp;VAR:CALENDAR=US&amp;VAR:SYMBOL=RAI&amp;VAR:INDEX=0"}</definedName>
    <definedName name="_2221__FDSAUDITLINK__" hidden="1">{"fdsup://directions/FAT Viewer?action=UPDATE&amp;creator=factset&amp;DYN_ARGS=TRUE&amp;DOC_NAME=FAT:FQL_AUDITING_CLIENT_TEMPLATE.FAT&amp;display_string=Audit&amp;VAR:KEY=CFSVEVYHAR&amp;VAR:QUERY=RkZfRElWX1lMRChBTk4sMTEvMTIvMDgsMTEvMTIvMDgp&amp;WINDOW=FIRST_POPUP&amp;HEIGHT=450&amp;WIDTH=450&amp;","START_MAXIMIZED=FALSE&amp;VAR:CALENDAR=US&amp;VAR:SYMBOL=RAI&amp;VAR:INDEX=0"}</definedName>
    <definedName name="_2222__FDSAUDITLINK__" localSheetId="0" hidden="1">{"fdsup://directions/FAT Viewer?action=UPDATE&amp;creator=factset&amp;DYN_ARGS=TRUE&amp;DOC_NAME=FAT:FQL_AUDITING_CLIENT_TEMPLATE.FAT&amp;display_string=Audit&amp;VAR:KEY=GRIRYVUBSR&amp;VAR:QUERY=RkZfRElWX1lMRChBTk4sMTEvMDUvMDgsMTEvMDUvMDgp&amp;WINDOW=FIRST_POPUP&amp;HEIGHT=450&amp;WIDTH=450&amp;","START_MAXIMIZED=FALSE&amp;VAR:CALENDAR=US&amp;VAR:SYMBOL=RAI&amp;VAR:INDEX=0"}</definedName>
    <definedName name="_2222__FDSAUDITLINK__" hidden="1">{"fdsup://directions/FAT Viewer?action=UPDATE&amp;creator=factset&amp;DYN_ARGS=TRUE&amp;DOC_NAME=FAT:FQL_AUDITING_CLIENT_TEMPLATE.FAT&amp;display_string=Audit&amp;VAR:KEY=GRIRYVUBSR&amp;VAR:QUERY=RkZfRElWX1lMRChBTk4sMTEvMDUvMDgsMTEvMDUvMDgp&amp;WINDOW=FIRST_POPUP&amp;HEIGHT=450&amp;WIDTH=450&amp;","START_MAXIMIZED=FALSE&amp;VAR:CALENDAR=US&amp;VAR:SYMBOL=RAI&amp;VAR:INDEX=0"}</definedName>
    <definedName name="_2223__FDSAUDITLINK__" localSheetId="0" hidden="1">{"fdsup://directions/FAT Viewer?action=UPDATE&amp;creator=factset&amp;DYN_ARGS=TRUE&amp;DOC_NAME=FAT:FQL_AUDITING_CLIENT_TEMPLATE.FAT&amp;display_string=Audit&amp;VAR:KEY=WTEFERMDMF&amp;VAR:QUERY=RkZfRElWX1lMRChBTk4sMTAvMjkvMDgsMTAvMjkvMDgp&amp;WINDOW=FIRST_POPUP&amp;HEIGHT=450&amp;WIDTH=450&amp;","START_MAXIMIZED=FALSE&amp;VAR:CALENDAR=US&amp;VAR:SYMBOL=RAI&amp;VAR:INDEX=0"}</definedName>
    <definedName name="_2223__FDSAUDITLINK__" hidden="1">{"fdsup://directions/FAT Viewer?action=UPDATE&amp;creator=factset&amp;DYN_ARGS=TRUE&amp;DOC_NAME=FAT:FQL_AUDITING_CLIENT_TEMPLATE.FAT&amp;display_string=Audit&amp;VAR:KEY=WTEFERMDMF&amp;VAR:QUERY=RkZfRElWX1lMRChBTk4sMTAvMjkvMDgsMTAvMjkvMDgp&amp;WINDOW=FIRST_POPUP&amp;HEIGHT=450&amp;WIDTH=450&amp;","START_MAXIMIZED=FALSE&amp;VAR:CALENDAR=US&amp;VAR:SYMBOL=RAI&amp;VAR:INDEX=0"}</definedName>
    <definedName name="_2224__FDSAUDITLINK__" localSheetId="0" hidden="1">{"fdsup://directions/FAT Viewer?action=UPDATE&amp;creator=factset&amp;DYN_ARGS=TRUE&amp;DOC_NAME=FAT:FQL_AUDITING_CLIENT_TEMPLATE.FAT&amp;display_string=Audit&amp;VAR:KEY=YXSZKBQHQF&amp;VAR:QUERY=RkZfRElWX1lMRChBTk4sMTAvMjIvMDgsMTAvMjIvMDgp&amp;WINDOW=FIRST_POPUP&amp;HEIGHT=450&amp;WIDTH=450&amp;","START_MAXIMIZED=FALSE&amp;VAR:CALENDAR=US&amp;VAR:SYMBOL=RAI&amp;VAR:INDEX=0"}</definedName>
    <definedName name="_2224__FDSAUDITLINK__" hidden="1">{"fdsup://directions/FAT Viewer?action=UPDATE&amp;creator=factset&amp;DYN_ARGS=TRUE&amp;DOC_NAME=FAT:FQL_AUDITING_CLIENT_TEMPLATE.FAT&amp;display_string=Audit&amp;VAR:KEY=YXSZKBQHQF&amp;VAR:QUERY=RkZfRElWX1lMRChBTk4sMTAvMjIvMDgsMTAvMjIvMDgp&amp;WINDOW=FIRST_POPUP&amp;HEIGHT=450&amp;WIDTH=450&amp;","START_MAXIMIZED=FALSE&amp;VAR:CALENDAR=US&amp;VAR:SYMBOL=RAI&amp;VAR:INDEX=0"}</definedName>
    <definedName name="_2225">#REF!</definedName>
    <definedName name="_2225__FDSAUDITLINK__" localSheetId="0" hidden="1">{"fdsup://directions/FAT Viewer?action=UPDATE&amp;creator=factset&amp;DYN_ARGS=TRUE&amp;DOC_NAME=FAT:FQL_AUDITING_CLIENT_TEMPLATE.FAT&amp;display_string=Audit&amp;VAR:KEY=ERYNCVSBGB&amp;VAR:QUERY=RkZfRElWX1lMRChBTk4sMTAvMTUvMDgsMTAvMTUvMDgp&amp;WINDOW=FIRST_POPUP&amp;HEIGHT=450&amp;WIDTH=450&amp;","START_MAXIMIZED=FALSE&amp;VAR:CALENDAR=US&amp;VAR:SYMBOL=RAI&amp;VAR:INDEX=0"}</definedName>
    <definedName name="_2225__FDSAUDITLINK__" hidden="1">{"fdsup://directions/FAT Viewer?action=UPDATE&amp;creator=factset&amp;DYN_ARGS=TRUE&amp;DOC_NAME=FAT:FQL_AUDITING_CLIENT_TEMPLATE.FAT&amp;display_string=Audit&amp;VAR:KEY=ERYNCVSBGB&amp;VAR:QUERY=RkZfRElWX1lMRChBTk4sMTAvMTUvMDgsMTAvMTUvMDgp&amp;WINDOW=FIRST_POPUP&amp;HEIGHT=450&amp;WIDTH=450&amp;","START_MAXIMIZED=FALSE&amp;VAR:CALENDAR=US&amp;VAR:SYMBOL=RAI&amp;VAR:INDEX=0"}</definedName>
    <definedName name="_2226__FDSAUDITLINK__" localSheetId="0" hidden="1">{"fdsup://directions/FAT Viewer?action=UPDATE&amp;creator=factset&amp;DYN_ARGS=TRUE&amp;DOC_NAME=FAT:FQL_AUDITING_CLIENT_TEMPLATE.FAT&amp;display_string=Audit&amp;VAR:KEY=IDYJWDYDWZ&amp;VAR:QUERY=RkZfRElWX1lMRChBTk4sMTAvMDgvMDgsMTAvMDgvMDgp&amp;WINDOW=FIRST_POPUP&amp;HEIGHT=450&amp;WIDTH=450&amp;","START_MAXIMIZED=FALSE&amp;VAR:CALENDAR=US&amp;VAR:SYMBOL=RAI&amp;VAR:INDEX=0"}</definedName>
    <definedName name="_2226__FDSAUDITLINK__" hidden="1">{"fdsup://directions/FAT Viewer?action=UPDATE&amp;creator=factset&amp;DYN_ARGS=TRUE&amp;DOC_NAME=FAT:FQL_AUDITING_CLIENT_TEMPLATE.FAT&amp;display_string=Audit&amp;VAR:KEY=IDYJWDYDWZ&amp;VAR:QUERY=RkZfRElWX1lMRChBTk4sMTAvMDgvMDgsMTAvMDgvMDgp&amp;WINDOW=FIRST_POPUP&amp;HEIGHT=450&amp;WIDTH=450&amp;","START_MAXIMIZED=FALSE&amp;VAR:CALENDAR=US&amp;VAR:SYMBOL=RAI&amp;VAR:INDEX=0"}</definedName>
    <definedName name="_2227__FDSAUDITLINK__" localSheetId="0" hidden="1">{"fdsup://directions/FAT Viewer?action=UPDATE&amp;creator=factset&amp;DYN_ARGS=TRUE&amp;DOC_NAME=FAT:FQL_AUDITING_CLIENT_TEMPLATE.FAT&amp;display_string=Audit&amp;VAR:KEY=ANIPQXMTYP&amp;VAR:QUERY=RkZfRElWX1lMRChBTk4sMTAvMDEvMDgsMTAvMDEvMDgp&amp;WINDOW=FIRST_POPUP&amp;HEIGHT=450&amp;WIDTH=450&amp;","START_MAXIMIZED=FALSE&amp;VAR:CALENDAR=US&amp;VAR:SYMBOL=RAI&amp;VAR:INDEX=0"}</definedName>
    <definedName name="_2227__FDSAUDITLINK__" hidden="1">{"fdsup://directions/FAT Viewer?action=UPDATE&amp;creator=factset&amp;DYN_ARGS=TRUE&amp;DOC_NAME=FAT:FQL_AUDITING_CLIENT_TEMPLATE.FAT&amp;display_string=Audit&amp;VAR:KEY=ANIPQXMTYP&amp;VAR:QUERY=RkZfRElWX1lMRChBTk4sMTAvMDEvMDgsMTAvMDEvMDgp&amp;WINDOW=FIRST_POPUP&amp;HEIGHT=450&amp;WIDTH=450&amp;","START_MAXIMIZED=FALSE&amp;VAR:CALENDAR=US&amp;VAR:SYMBOL=RAI&amp;VAR:INDEX=0"}</definedName>
    <definedName name="_2228__FDSAUDITLINK__" localSheetId="0" hidden="1">{"fdsup://directions/FAT Viewer?action=UPDATE&amp;creator=factset&amp;DYN_ARGS=TRUE&amp;DOC_NAME=FAT:FQL_AUDITING_CLIENT_TEMPLATE.FAT&amp;display_string=Audit&amp;VAR:KEY=WLAHSRYTSL&amp;VAR:QUERY=RkZfRElWX1lMRChBTk4sOS8yNC8wOCw5LzI0LzA4KQ==&amp;WINDOW=FIRST_POPUP&amp;HEIGHT=450&amp;WIDTH=450&amp;","START_MAXIMIZED=FALSE&amp;VAR:CALENDAR=US&amp;VAR:SYMBOL=RAI&amp;VAR:INDEX=0"}</definedName>
    <definedName name="_2228__FDSAUDITLINK__" hidden="1">{"fdsup://directions/FAT Viewer?action=UPDATE&amp;creator=factset&amp;DYN_ARGS=TRUE&amp;DOC_NAME=FAT:FQL_AUDITING_CLIENT_TEMPLATE.FAT&amp;display_string=Audit&amp;VAR:KEY=WLAHSRYTSL&amp;VAR:QUERY=RkZfRElWX1lMRChBTk4sOS8yNC8wOCw5LzI0LzA4KQ==&amp;WINDOW=FIRST_POPUP&amp;HEIGHT=450&amp;WIDTH=450&amp;","START_MAXIMIZED=FALSE&amp;VAR:CALENDAR=US&amp;VAR:SYMBOL=RAI&amp;VAR:INDEX=0"}</definedName>
    <definedName name="_2229">#REF!</definedName>
    <definedName name="_2229__FDSAUDITLINK__" localSheetId="0" hidden="1">{"fdsup://directions/FAT Viewer?action=UPDATE&amp;creator=factset&amp;DYN_ARGS=TRUE&amp;DOC_NAME=FAT:FQL_AUDITING_CLIENT_TEMPLATE.FAT&amp;display_string=Audit&amp;VAR:KEY=CDMBSFQTUX&amp;VAR:QUERY=RkZfRElWX1lMRChBTk4sOS8xNy8wOCw5LzE3LzA4KQ==&amp;WINDOW=FIRST_POPUP&amp;HEIGHT=450&amp;WIDTH=450&amp;","START_MAXIMIZED=FALSE&amp;VAR:CALENDAR=US&amp;VAR:SYMBOL=RAI&amp;VAR:INDEX=0"}</definedName>
    <definedName name="_2229__FDSAUDITLINK__" hidden="1">{"fdsup://directions/FAT Viewer?action=UPDATE&amp;creator=factset&amp;DYN_ARGS=TRUE&amp;DOC_NAME=FAT:FQL_AUDITING_CLIENT_TEMPLATE.FAT&amp;display_string=Audit&amp;VAR:KEY=CDMBSFQTUX&amp;VAR:QUERY=RkZfRElWX1lMRChBTk4sOS8xNy8wOCw5LzE3LzA4KQ==&amp;WINDOW=FIRST_POPUP&amp;HEIGHT=450&amp;WIDTH=450&amp;","START_MAXIMIZED=FALSE&amp;VAR:CALENDAR=US&amp;VAR:SYMBOL=RAI&amp;VAR:INDEX=0"}</definedName>
    <definedName name="_223">#REF!</definedName>
    <definedName name="_223__FDSAUDITLINK__" localSheetId="0" hidden="1">{"fdsup://directions/FAT Viewer?action=UPDATE&amp;creator=factset&amp;DYN_ARGS=TRUE&amp;DOC_NAME=FAT:FQL_AUDITING_CLIENT_TEMPLATE.FAT&amp;display_string=Audit&amp;VAR:KEY=TCBCDQDAPE&amp;VAR:QUERY=RkZfRElWX1lMRChBTk4sMTIvMjgvMDYsMTIvMjgvMDYp&amp;WINDOW=FIRST_POPUP&amp;HEIGHT=450&amp;WIDTH=450&amp;","START_MAXIMIZED=FALSE&amp;VAR:CALENDAR=US&amp;VAR:SYMBOL=RAI&amp;VAR:INDEX=0"}</definedName>
    <definedName name="_223__FDSAUDITLINK__" hidden="1">{"fdsup://directions/FAT Viewer?action=UPDATE&amp;creator=factset&amp;DYN_ARGS=TRUE&amp;DOC_NAME=FAT:FQL_AUDITING_CLIENT_TEMPLATE.FAT&amp;display_string=Audit&amp;VAR:KEY=TCBCDQDAPE&amp;VAR:QUERY=RkZfRElWX1lMRChBTk4sMTIvMjgvMDYsMTIvMjgvMDYp&amp;WINDOW=FIRST_POPUP&amp;HEIGHT=450&amp;WIDTH=450&amp;","START_MAXIMIZED=FALSE&amp;VAR:CALENDAR=US&amp;VAR:SYMBOL=RAI&amp;VAR:INDEX=0"}</definedName>
    <definedName name="_2230__FDSAUDITLINK__" localSheetId="0" hidden="1">{"fdsup://directions/FAT Viewer?action=UPDATE&amp;creator=factset&amp;DYN_ARGS=TRUE&amp;DOC_NAME=FAT:FQL_AUDITING_CLIENT_TEMPLATE.FAT&amp;display_string=Audit&amp;VAR:KEY=OXUDMPUNEX&amp;VAR:QUERY=RkZfRElWX1lMRChBTk4sOS8xMC8wOCw5LzEwLzA4KQ==&amp;WINDOW=FIRST_POPUP&amp;HEIGHT=450&amp;WIDTH=450&amp;","START_MAXIMIZED=FALSE&amp;VAR:CALENDAR=US&amp;VAR:SYMBOL=RAI&amp;VAR:INDEX=0"}</definedName>
    <definedName name="_2230__FDSAUDITLINK__" hidden="1">{"fdsup://directions/FAT Viewer?action=UPDATE&amp;creator=factset&amp;DYN_ARGS=TRUE&amp;DOC_NAME=FAT:FQL_AUDITING_CLIENT_TEMPLATE.FAT&amp;display_string=Audit&amp;VAR:KEY=OXUDMPUNEX&amp;VAR:QUERY=RkZfRElWX1lMRChBTk4sOS8xMC8wOCw5LzEwLzA4KQ==&amp;WINDOW=FIRST_POPUP&amp;HEIGHT=450&amp;WIDTH=450&amp;","START_MAXIMIZED=FALSE&amp;VAR:CALENDAR=US&amp;VAR:SYMBOL=RAI&amp;VAR:INDEX=0"}</definedName>
    <definedName name="_2231__FDSAUDITLINK__" localSheetId="0" hidden="1">{"fdsup://directions/FAT Viewer?action=UPDATE&amp;creator=factset&amp;DYN_ARGS=TRUE&amp;DOC_NAME=FAT:FQL_AUDITING_CLIENT_TEMPLATE.FAT&amp;display_string=Audit&amp;VAR:KEY=GFGXUFABKR&amp;VAR:QUERY=RkZfRElWX1lMRChBTk4sOS8wMy8wOCw5LzAzLzA4KQ==&amp;WINDOW=FIRST_POPUP&amp;HEIGHT=450&amp;WIDTH=450&amp;","START_MAXIMIZED=FALSE&amp;VAR:CALENDAR=US&amp;VAR:SYMBOL=RAI&amp;VAR:INDEX=0"}</definedName>
    <definedName name="_2231__FDSAUDITLINK__" hidden="1">{"fdsup://directions/FAT Viewer?action=UPDATE&amp;creator=factset&amp;DYN_ARGS=TRUE&amp;DOC_NAME=FAT:FQL_AUDITING_CLIENT_TEMPLATE.FAT&amp;display_string=Audit&amp;VAR:KEY=GFGXUFABKR&amp;VAR:QUERY=RkZfRElWX1lMRChBTk4sOS8wMy8wOCw5LzAzLzA4KQ==&amp;WINDOW=FIRST_POPUP&amp;HEIGHT=450&amp;WIDTH=450&amp;","START_MAXIMIZED=FALSE&amp;VAR:CALENDAR=US&amp;VAR:SYMBOL=RAI&amp;VAR:INDEX=0"}</definedName>
    <definedName name="_2232__FDSAUDITLINK__" localSheetId="0" hidden="1">{"fdsup://directions/FAT Viewer?action=UPDATE&amp;creator=factset&amp;DYN_ARGS=TRUE&amp;DOC_NAME=FAT:FQL_AUDITING_CLIENT_TEMPLATE.FAT&amp;display_string=Audit&amp;VAR:KEY=MVULQLWNAV&amp;VAR:QUERY=RkZfRElWX1lMRChBTk4sOC8yNy8wOCw4LzI3LzA4KQ==&amp;WINDOW=FIRST_POPUP&amp;HEIGHT=450&amp;WIDTH=450&amp;","START_MAXIMIZED=FALSE&amp;VAR:CALENDAR=US&amp;VAR:SYMBOL=RAI&amp;VAR:INDEX=0"}</definedName>
    <definedName name="_2232__FDSAUDITLINK__" hidden="1">{"fdsup://directions/FAT Viewer?action=UPDATE&amp;creator=factset&amp;DYN_ARGS=TRUE&amp;DOC_NAME=FAT:FQL_AUDITING_CLIENT_TEMPLATE.FAT&amp;display_string=Audit&amp;VAR:KEY=MVULQLWNAV&amp;VAR:QUERY=RkZfRElWX1lMRChBTk4sOC8yNy8wOCw4LzI3LzA4KQ==&amp;WINDOW=FIRST_POPUP&amp;HEIGHT=450&amp;WIDTH=450&amp;","START_MAXIMIZED=FALSE&amp;VAR:CALENDAR=US&amp;VAR:SYMBOL=RAI&amp;VAR:INDEX=0"}</definedName>
    <definedName name="_2233__FDSAUDITLINK__" localSheetId="0" hidden="1">{"fdsup://directions/FAT Viewer?action=UPDATE&amp;creator=factset&amp;DYN_ARGS=TRUE&amp;DOC_NAME=FAT:FQL_AUDITING_CLIENT_TEMPLATE.FAT&amp;display_string=Audit&amp;VAR:KEY=IPQBMXEDOT&amp;VAR:QUERY=RkZfRElWX1lMRChBTk4sOC8yMC8wOCw4LzIwLzA4KQ==&amp;WINDOW=FIRST_POPUP&amp;HEIGHT=450&amp;WIDTH=450&amp;","START_MAXIMIZED=FALSE&amp;VAR:CALENDAR=US&amp;VAR:SYMBOL=RAI&amp;VAR:INDEX=0"}</definedName>
    <definedName name="_2233__FDSAUDITLINK__" hidden="1">{"fdsup://directions/FAT Viewer?action=UPDATE&amp;creator=factset&amp;DYN_ARGS=TRUE&amp;DOC_NAME=FAT:FQL_AUDITING_CLIENT_TEMPLATE.FAT&amp;display_string=Audit&amp;VAR:KEY=IPQBMXEDOT&amp;VAR:QUERY=RkZfRElWX1lMRChBTk4sOC8yMC8wOCw4LzIwLzA4KQ==&amp;WINDOW=FIRST_POPUP&amp;HEIGHT=450&amp;WIDTH=450&amp;","START_MAXIMIZED=FALSE&amp;VAR:CALENDAR=US&amp;VAR:SYMBOL=RAI&amp;VAR:INDEX=0"}</definedName>
    <definedName name="_2234">#REF!</definedName>
    <definedName name="_2234__FDSAUDITLINK__" localSheetId="0" hidden="1">{"fdsup://directions/FAT Viewer?action=UPDATE&amp;creator=factset&amp;DYN_ARGS=TRUE&amp;DOC_NAME=FAT:FQL_AUDITING_CLIENT_TEMPLATE.FAT&amp;display_string=Audit&amp;VAR:KEY=SNGJCDGDER&amp;VAR:QUERY=RkZfRElWX1lMRChBTk4sOC8xMy8wOCw4LzEzLzA4KQ==&amp;WINDOW=FIRST_POPUP&amp;HEIGHT=450&amp;WIDTH=450&amp;","START_MAXIMIZED=FALSE&amp;VAR:CALENDAR=US&amp;VAR:SYMBOL=RAI&amp;VAR:INDEX=0"}</definedName>
    <definedName name="_2234__FDSAUDITLINK__" hidden="1">{"fdsup://directions/FAT Viewer?action=UPDATE&amp;creator=factset&amp;DYN_ARGS=TRUE&amp;DOC_NAME=FAT:FQL_AUDITING_CLIENT_TEMPLATE.FAT&amp;display_string=Audit&amp;VAR:KEY=SNGJCDGDER&amp;VAR:QUERY=RkZfRElWX1lMRChBTk4sOC8xMy8wOCw4LzEzLzA4KQ==&amp;WINDOW=FIRST_POPUP&amp;HEIGHT=450&amp;WIDTH=450&amp;","START_MAXIMIZED=FALSE&amp;VAR:CALENDAR=US&amp;VAR:SYMBOL=RAI&amp;VAR:INDEX=0"}</definedName>
    <definedName name="_2235__FDSAUDITLINK__" localSheetId="0" hidden="1">{"fdsup://directions/FAT Viewer?action=UPDATE&amp;creator=factset&amp;DYN_ARGS=TRUE&amp;DOC_NAME=FAT:FQL_AUDITING_CLIENT_TEMPLATE.FAT&amp;display_string=Audit&amp;VAR:KEY=YPOFIZWDUX&amp;VAR:QUERY=RkZfRElWX1lMRChBTk4sOC8wNi8wOCw4LzA2LzA4KQ==&amp;WINDOW=FIRST_POPUP&amp;HEIGHT=450&amp;WIDTH=450&amp;","START_MAXIMIZED=FALSE&amp;VAR:CALENDAR=US&amp;VAR:SYMBOL=RAI&amp;VAR:INDEX=0"}</definedName>
    <definedName name="_2235__FDSAUDITLINK__" hidden="1">{"fdsup://directions/FAT Viewer?action=UPDATE&amp;creator=factset&amp;DYN_ARGS=TRUE&amp;DOC_NAME=FAT:FQL_AUDITING_CLIENT_TEMPLATE.FAT&amp;display_string=Audit&amp;VAR:KEY=YPOFIZWDUX&amp;VAR:QUERY=RkZfRElWX1lMRChBTk4sOC8wNi8wOCw4LzA2LzA4KQ==&amp;WINDOW=FIRST_POPUP&amp;HEIGHT=450&amp;WIDTH=450&amp;","START_MAXIMIZED=FALSE&amp;VAR:CALENDAR=US&amp;VAR:SYMBOL=RAI&amp;VAR:INDEX=0"}</definedName>
    <definedName name="_2236__FDSAUDITLINK__" localSheetId="0" hidden="1">{"fdsup://directions/FAT Viewer?action=UPDATE&amp;creator=factset&amp;DYN_ARGS=TRUE&amp;DOC_NAME=FAT:FQL_AUDITING_CLIENT_TEMPLATE.FAT&amp;display_string=Audit&amp;VAR:KEY=WPSLUJIFKT&amp;VAR:QUERY=RkZfRElWX1lMRChBTk4sNy8zMC8wOCw3LzMwLzA4KQ==&amp;WINDOW=FIRST_POPUP&amp;HEIGHT=450&amp;WIDTH=450&amp;","START_MAXIMIZED=FALSE&amp;VAR:CALENDAR=US&amp;VAR:SYMBOL=RAI&amp;VAR:INDEX=0"}</definedName>
    <definedName name="_2236__FDSAUDITLINK__" hidden="1">{"fdsup://directions/FAT Viewer?action=UPDATE&amp;creator=factset&amp;DYN_ARGS=TRUE&amp;DOC_NAME=FAT:FQL_AUDITING_CLIENT_TEMPLATE.FAT&amp;display_string=Audit&amp;VAR:KEY=WPSLUJIFKT&amp;VAR:QUERY=RkZfRElWX1lMRChBTk4sNy8zMC8wOCw3LzMwLzA4KQ==&amp;WINDOW=FIRST_POPUP&amp;HEIGHT=450&amp;WIDTH=450&amp;","START_MAXIMIZED=FALSE&amp;VAR:CALENDAR=US&amp;VAR:SYMBOL=RAI&amp;VAR:INDEX=0"}</definedName>
    <definedName name="_2237__FDSAUDITLINK__" localSheetId="0" hidden="1">{"fdsup://directions/FAT Viewer?action=UPDATE&amp;creator=factset&amp;DYN_ARGS=TRUE&amp;DOC_NAME=FAT:FQL_AUDITING_CLIENT_TEMPLATE.FAT&amp;display_string=Audit&amp;VAR:KEY=ITMZCHEJUF&amp;VAR:QUERY=RkZfRElWX1lMRChBTk4sNy8yMy8wOCw3LzIzLzA4KQ==&amp;WINDOW=FIRST_POPUP&amp;HEIGHT=450&amp;WIDTH=450&amp;","START_MAXIMIZED=FALSE&amp;VAR:CALENDAR=US&amp;VAR:SYMBOL=RAI&amp;VAR:INDEX=0"}</definedName>
    <definedName name="_2237__FDSAUDITLINK__" hidden="1">{"fdsup://directions/FAT Viewer?action=UPDATE&amp;creator=factset&amp;DYN_ARGS=TRUE&amp;DOC_NAME=FAT:FQL_AUDITING_CLIENT_TEMPLATE.FAT&amp;display_string=Audit&amp;VAR:KEY=ITMZCHEJUF&amp;VAR:QUERY=RkZfRElWX1lMRChBTk4sNy8yMy8wOCw3LzIzLzA4KQ==&amp;WINDOW=FIRST_POPUP&amp;HEIGHT=450&amp;WIDTH=450&amp;","START_MAXIMIZED=FALSE&amp;VAR:CALENDAR=US&amp;VAR:SYMBOL=RAI&amp;VAR:INDEX=0"}</definedName>
    <definedName name="_2238__FDSAUDITLINK__" localSheetId="0" hidden="1">{"fdsup://directions/FAT Viewer?action=UPDATE&amp;creator=factset&amp;DYN_ARGS=TRUE&amp;DOC_NAME=FAT:FQL_AUDITING_CLIENT_TEMPLATE.FAT&amp;display_string=Audit&amp;VAR:KEY=OPWXOZMPIT&amp;VAR:QUERY=RkZfRElWX1lMRChBTk4sNy8xNi8wOCw3LzE2LzA4KQ==&amp;WINDOW=FIRST_POPUP&amp;HEIGHT=450&amp;WIDTH=450&amp;","START_MAXIMIZED=FALSE&amp;VAR:CALENDAR=US&amp;VAR:SYMBOL=RAI&amp;VAR:INDEX=0"}</definedName>
    <definedName name="_2238__FDSAUDITLINK__" hidden="1">{"fdsup://directions/FAT Viewer?action=UPDATE&amp;creator=factset&amp;DYN_ARGS=TRUE&amp;DOC_NAME=FAT:FQL_AUDITING_CLIENT_TEMPLATE.FAT&amp;display_string=Audit&amp;VAR:KEY=OPWXOZMPIT&amp;VAR:QUERY=RkZfRElWX1lMRChBTk4sNy8xNi8wOCw3LzE2LzA4KQ==&amp;WINDOW=FIRST_POPUP&amp;HEIGHT=450&amp;WIDTH=450&amp;","START_MAXIMIZED=FALSE&amp;VAR:CALENDAR=US&amp;VAR:SYMBOL=RAI&amp;VAR:INDEX=0"}</definedName>
    <definedName name="_2239">#REF!</definedName>
    <definedName name="_2239__FDSAUDITLINK__" localSheetId="0" hidden="1">{"fdsup://directions/FAT Viewer?action=UPDATE&amp;creator=factset&amp;DYN_ARGS=TRUE&amp;DOC_NAME=FAT:FQL_AUDITING_CLIENT_TEMPLATE.FAT&amp;display_string=Audit&amp;VAR:KEY=EJOFOXSPOP&amp;VAR:QUERY=RkZfRElWX1lMRChBTk4sNy8wOS8wOCw3LzA5LzA4KQ==&amp;WINDOW=FIRST_POPUP&amp;HEIGHT=450&amp;WIDTH=450&amp;","START_MAXIMIZED=FALSE&amp;VAR:CALENDAR=US&amp;VAR:SYMBOL=RAI&amp;VAR:INDEX=0"}</definedName>
    <definedName name="_2239__FDSAUDITLINK__" hidden="1">{"fdsup://directions/FAT Viewer?action=UPDATE&amp;creator=factset&amp;DYN_ARGS=TRUE&amp;DOC_NAME=FAT:FQL_AUDITING_CLIENT_TEMPLATE.FAT&amp;display_string=Audit&amp;VAR:KEY=EJOFOXSPOP&amp;VAR:QUERY=RkZfRElWX1lMRChBTk4sNy8wOS8wOCw3LzA5LzA4KQ==&amp;WINDOW=FIRST_POPUP&amp;HEIGHT=450&amp;WIDTH=450&amp;","START_MAXIMIZED=FALSE&amp;VAR:CALENDAR=US&amp;VAR:SYMBOL=RAI&amp;VAR:INDEX=0"}</definedName>
    <definedName name="_224">#REF!</definedName>
    <definedName name="_224__FDSAUDITLINK__" localSheetId="0" hidden="1">{"fdsup://directions/FAT Viewer?action=UPDATE&amp;creator=factset&amp;DYN_ARGS=TRUE&amp;DOC_NAME=FAT:FQL_AUDITING_CLIENT_TEMPLATE.FAT&amp;display_string=Audit&amp;VAR:KEY=HQLQZMPABK&amp;VAR:QUERY=RkZfRElWX1lMRChBTk4sMTIvMjEvMDYsMTIvMjEvMDYp&amp;WINDOW=FIRST_POPUP&amp;HEIGHT=450&amp;WIDTH=450&amp;","START_MAXIMIZED=FALSE&amp;VAR:CALENDAR=US&amp;VAR:SYMBOL=RAI&amp;VAR:INDEX=0"}</definedName>
    <definedName name="_224__FDSAUDITLINK__" hidden="1">{"fdsup://directions/FAT Viewer?action=UPDATE&amp;creator=factset&amp;DYN_ARGS=TRUE&amp;DOC_NAME=FAT:FQL_AUDITING_CLIENT_TEMPLATE.FAT&amp;display_string=Audit&amp;VAR:KEY=HQLQZMPABK&amp;VAR:QUERY=RkZfRElWX1lMRChBTk4sMTIvMjEvMDYsMTIvMjEvMDYp&amp;WINDOW=FIRST_POPUP&amp;HEIGHT=450&amp;WIDTH=450&amp;","START_MAXIMIZED=FALSE&amp;VAR:CALENDAR=US&amp;VAR:SYMBOL=RAI&amp;VAR:INDEX=0"}</definedName>
    <definedName name="_2240__FDSAUDITLINK__" localSheetId="0" hidden="1">{"fdsup://directions/FAT Viewer?action=UPDATE&amp;creator=factset&amp;DYN_ARGS=TRUE&amp;DOC_NAME=FAT:FQL_AUDITING_CLIENT_TEMPLATE.FAT&amp;display_string=Audit&amp;VAR:KEY=MXQLGNWNWF&amp;VAR:QUERY=RkZfRElWX1lMRChBTk4sNy8wMi8wOCw3LzAyLzA4KQ==&amp;WINDOW=FIRST_POPUP&amp;HEIGHT=450&amp;WIDTH=450&amp;","START_MAXIMIZED=FALSE&amp;VAR:CALENDAR=US&amp;VAR:SYMBOL=RAI&amp;VAR:INDEX=0"}</definedName>
    <definedName name="_2240__FDSAUDITLINK__" hidden="1">{"fdsup://directions/FAT Viewer?action=UPDATE&amp;creator=factset&amp;DYN_ARGS=TRUE&amp;DOC_NAME=FAT:FQL_AUDITING_CLIENT_TEMPLATE.FAT&amp;display_string=Audit&amp;VAR:KEY=MXQLGNWNWF&amp;VAR:QUERY=RkZfRElWX1lMRChBTk4sNy8wMi8wOCw3LzAyLzA4KQ==&amp;WINDOW=FIRST_POPUP&amp;HEIGHT=450&amp;WIDTH=450&amp;","START_MAXIMIZED=FALSE&amp;VAR:CALENDAR=US&amp;VAR:SYMBOL=RAI&amp;VAR:INDEX=0"}</definedName>
    <definedName name="_2241__FDSAUDITLINK__" localSheetId="0" hidden="1">{"fdsup://directions/FAT Viewer?action=UPDATE&amp;creator=factset&amp;DYN_ARGS=TRUE&amp;DOC_NAME=FAT:FQL_AUDITING_CLIENT_TEMPLATE.FAT&amp;display_string=Audit&amp;VAR:KEY=WJWHEHCBOZ&amp;VAR:QUERY=RkZfRElWX1lMRChBTk4sNi8yNS8wOCw2LzI1LzA4KQ==&amp;WINDOW=FIRST_POPUP&amp;HEIGHT=450&amp;WIDTH=450&amp;","START_MAXIMIZED=FALSE&amp;VAR:CALENDAR=US&amp;VAR:SYMBOL=RAI&amp;VAR:INDEX=0"}</definedName>
    <definedName name="_2241__FDSAUDITLINK__" hidden="1">{"fdsup://directions/FAT Viewer?action=UPDATE&amp;creator=factset&amp;DYN_ARGS=TRUE&amp;DOC_NAME=FAT:FQL_AUDITING_CLIENT_TEMPLATE.FAT&amp;display_string=Audit&amp;VAR:KEY=WJWHEHCBOZ&amp;VAR:QUERY=RkZfRElWX1lMRChBTk4sNi8yNS8wOCw2LzI1LzA4KQ==&amp;WINDOW=FIRST_POPUP&amp;HEIGHT=450&amp;WIDTH=450&amp;","START_MAXIMIZED=FALSE&amp;VAR:CALENDAR=US&amp;VAR:SYMBOL=RAI&amp;VAR:INDEX=0"}</definedName>
    <definedName name="_2242__FDSAUDITLINK__" localSheetId="0" hidden="1">{"fdsup://directions/FAT Viewer?action=UPDATE&amp;creator=factset&amp;DYN_ARGS=TRUE&amp;DOC_NAME=FAT:FQL_AUDITING_CLIENT_TEMPLATE.FAT&amp;display_string=Audit&amp;VAR:KEY=KLGNKNCRSP&amp;VAR:QUERY=RkZfRElWX1lMRChBTk4sNi8xOC8wOCw2LzE4LzA4KQ==&amp;WINDOW=FIRST_POPUP&amp;HEIGHT=450&amp;WIDTH=450&amp;","START_MAXIMIZED=FALSE&amp;VAR:CALENDAR=US&amp;VAR:SYMBOL=RAI&amp;VAR:INDEX=0"}</definedName>
    <definedName name="_2242__FDSAUDITLINK__" hidden="1">{"fdsup://directions/FAT Viewer?action=UPDATE&amp;creator=factset&amp;DYN_ARGS=TRUE&amp;DOC_NAME=FAT:FQL_AUDITING_CLIENT_TEMPLATE.FAT&amp;display_string=Audit&amp;VAR:KEY=KLGNKNCRSP&amp;VAR:QUERY=RkZfRElWX1lMRChBTk4sNi8xOC8wOCw2LzE4LzA4KQ==&amp;WINDOW=FIRST_POPUP&amp;HEIGHT=450&amp;WIDTH=450&amp;","START_MAXIMIZED=FALSE&amp;VAR:CALENDAR=US&amp;VAR:SYMBOL=RAI&amp;VAR:INDEX=0"}</definedName>
    <definedName name="_2243__FDSAUDITLINK__" localSheetId="0" hidden="1">{"fdsup://directions/FAT Viewer?action=UPDATE&amp;creator=factset&amp;DYN_ARGS=TRUE&amp;DOC_NAME=FAT:FQL_AUDITING_CLIENT_TEMPLATE.FAT&amp;display_string=Audit&amp;VAR:KEY=UBCZGDSDAR&amp;VAR:QUERY=RkZfRElWX1lMRChBTk4sNi8xMS8wOCw2LzExLzA4KQ==&amp;WINDOW=FIRST_POPUP&amp;HEIGHT=450&amp;WIDTH=450&amp;","START_MAXIMIZED=FALSE&amp;VAR:CALENDAR=US&amp;VAR:SYMBOL=RAI&amp;VAR:INDEX=0"}</definedName>
    <definedName name="_2243__FDSAUDITLINK__" hidden="1">{"fdsup://directions/FAT Viewer?action=UPDATE&amp;creator=factset&amp;DYN_ARGS=TRUE&amp;DOC_NAME=FAT:FQL_AUDITING_CLIENT_TEMPLATE.FAT&amp;display_string=Audit&amp;VAR:KEY=UBCZGDSDAR&amp;VAR:QUERY=RkZfRElWX1lMRChBTk4sNi8xMS8wOCw2LzExLzA4KQ==&amp;WINDOW=FIRST_POPUP&amp;HEIGHT=450&amp;WIDTH=450&amp;","START_MAXIMIZED=FALSE&amp;VAR:CALENDAR=US&amp;VAR:SYMBOL=RAI&amp;VAR:INDEX=0"}</definedName>
    <definedName name="_2244__FDSAUDITLINK__" localSheetId="0" hidden="1">{"fdsup://directions/FAT Viewer?action=UPDATE&amp;creator=factset&amp;DYN_ARGS=TRUE&amp;DOC_NAME=FAT:FQL_AUDITING_CLIENT_TEMPLATE.FAT&amp;display_string=Audit&amp;VAR:KEY=AXYBAPUZAH&amp;VAR:QUERY=RkZfRElWX1lMRChBTk4sNi8wNC8wOCw2LzA0LzA4KQ==&amp;WINDOW=FIRST_POPUP&amp;HEIGHT=450&amp;WIDTH=450&amp;","START_MAXIMIZED=FALSE&amp;VAR:CALENDAR=US&amp;VAR:SYMBOL=RAI&amp;VAR:INDEX=0"}</definedName>
    <definedName name="_2244__FDSAUDITLINK__" hidden="1">{"fdsup://directions/FAT Viewer?action=UPDATE&amp;creator=factset&amp;DYN_ARGS=TRUE&amp;DOC_NAME=FAT:FQL_AUDITING_CLIENT_TEMPLATE.FAT&amp;display_string=Audit&amp;VAR:KEY=AXYBAPUZAH&amp;VAR:QUERY=RkZfRElWX1lMRChBTk4sNi8wNC8wOCw2LzA0LzA4KQ==&amp;WINDOW=FIRST_POPUP&amp;HEIGHT=450&amp;WIDTH=450&amp;","START_MAXIMIZED=FALSE&amp;VAR:CALENDAR=US&amp;VAR:SYMBOL=RAI&amp;VAR:INDEX=0"}</definedName>
    <definedName name="_2245__FDSAUDITLINK__" localSheetId="0" hidden="1">{"fdsup://directions/FAT Viewer?action=UPDATE&amp;creator=factset&amp;DYN_ARGS=TRUE&amp;DOC_NAME=FAT:FQL_AUDITING_CLIENT_TEMPLATE.FAT&amp;display_string=Audit&amp;VAR:KEY=MVWDWLMZAD&amp;VAR:QUERY=RkZfRElWX1lMRChBTk4sNS8yOC8wOCw1LzI4LzA4KQ==&amp;WINDOW=FIRST_POPUP&amp;HEIGHT=450&amp;WIDTH=450&amp;","START_MAXIMIZED=FALSE&amp;VAR:CALENDAR=US&amp;VAR:SYMBOL=RAI&amp;VAR:INDEX=0"}</definedName>
    <definedName name="_2245__FDSAUDITLINK__" hidden="1">{"fdsup://directions/FAT Viewer?action=UPDATE&amp;creator=factset&amp;DYN_ARGS=TRUE&amp;DOC_NAME=FAT:FQL_AUDITING_CLIENT_TEMPLATE.FAT&amp;display_string=Audit&amp;VAR:KEY=MVWDWLMZAD&amp;VAR:QUERY=RkZfRElWX1lMRChBTk4sNS8yOC8wOCw1LzI4LzA4KQ==&amp;WINDOW=FIRST_POPUP&amp;HEIGHT=450&amp;WIDTH=450&amp;","START_MAXIMIZED=FALSE&amp;VAR:CALENDAR=US&amp;VAR:SYMBOL=RAI&amp;VAR:INDEX=0"}</definedName>
    <definedName name="_2246__FDSAUDITLINK__" localSheetId="0" hidden="1">{"fdsup://directions/FAT Viewer?action=UPDATE&amp;creator=factset&amp;DYN_ARGS=TRUE&amp;DOC_NAME=FAT:FQL_AUDITING_CLIENT_TEMPLATE.FAT&amp;display_string=Audit&amp;VAR:KEY=SRKRMDSJKH&amp;VAR:QUERY=RkZfRElWX1lMRChBTk4sNS8yMS8wOCw1LzIxLzA4KQ==&amp;WINDOW=FIRST_POPUP&amp;HEIGHT=450&amp;WIDTH=450&amp;","START_MAXIMIZED=FALSE&amp;VAR:CALENDAR=US&amp;VAR:SYMBOL=RAI&amp;VAR:INDEX=0"}</definedName>
    <definedName name="_2246__FDSAUDITLINK__" hidden="1">{"fdsup://directions/FAT Viewer?action=UPDATE&amp;creator=factset&amp;DYN_ARGS=TRUE&amp;DOC_NAME=FAT:FQL_AUDITING_CLIENT_TEMPLATE.FAT&amp;display_string=Audit&amp;VAR:KEY=SRKRMDSJKH&amp;VAR:QUERY=RkZfRElWX1lMRChBTk4sNS8yMS8wOCw1LzIxLzA4KQ==&amp;WINDOW=FIRST_POPUP&amp;HEIGHT=450&amp;WIDTH=450&amp;","START_MAXIMIZED=FALSE&amp;VAR:CALENDAR=US&amp;VAR:SYMBOL=RAI&amp;VAR:INDEX=0"}</definedName>
    <definedName name="_2247">#REF!</definedName>
    <definedName name="_2247__FDSAUDITLINK__" localSheetId="0" hidden="1">{"fdsup://directions/FAT Viewer?action=UPDATE&amp;creator=factset&amp;DYN_ARGS=TRUE&amp;DOC_NAME=FAT:FQL_AUDITING_CLIENT_TEMPLATE.FAT&amp;display_string=Audit&amp;VAR:KEY=INYBQVWTST&amp;VAR:QUERY=RkZfRElWX1lMRChBTk4sNS8xNC8wOCw1LzE0LzA4KQ==&amp;WINDOW=FIRST_POPUP&amp;HEIGHT=450&amp;WIDTH=450&amp;","START_MAXIMIZED=FALSE&amp;VAR:CALENDAR=US&amp;VAR:SYMBOL=RAI&amp;VAR:INDEX=0"}</definedName>
    <definedName name="_2247__FDSAUDITLINK__" hidden="1">{"fdsup://directions/FAT Viewer?action=UPDATE&amp;creator=factset&amp;DYN_ARGS=TRUE&amp;DOC_NAME=FAT:FQL_AUDITING_CLIENT_TEMPLATE.FAT&amp;display_string=Audit&amp;VAR:KEY=INYBQVWTST&amp;VAR:QUERY=RkZfRElWX1lMRChBTk4sNS8xNC8wOCw1LzE0LzA4KQ==&amp;WINDOW=FIRST_POPUP&amp;HEIGHT=450&amp;WIDTH=450&amp;","START_MAXIMIZED=FALSE&amp;VAR:CALENDAR=US&amp;VAR:SYMBOL=RAI&amp;VAR:INDEX=0"}</definedName>
    <definedName name="_2248__FDSAUDITLINK__" localSheetId="0" hidden="1">{"fdsup://directions/FAT Viewer?action=UPDATE&amp;creator=factset&amp;DYN_ARGS=TRUE&amp;DOC_NAME=FAT:FQL_AUDITING_CLIENT_TEMPLATE.FAT&amp;display_string=Audit&amp;VAR:KEY=MHERCHSVKF&amp;VAR:QUERY=RkZfRElWX1lMRChBTk4sNS8wNy8wOCw1LzA3LzA4KQ==&amp;WINDOW=FIRST_POPUP&amp;HEIGHT=450&amp;WIDTH=450&amp;","START_MAXIMIZED=FALSE&amp;VAR:CALENDAR=US&amp;VAR:SYMBOL=RAI&amp;VAR:INDEX=0"}</definedName>
    <definedName name="_2248__FDSAUDITLINK__" hidden="1">{"fdsup://directions/FAT Viewer?action=UPDATE&amp;creator=factset&amp;DYN_ARGS=TRUE&amp;DOC_NAME=FAT:FQL_AUDITING_CLIENT_TEMPLATE.FAT&amp;display_string=Audit&amp;VAR:KEY=MHERCHSVKF&amp;VAR:QUERY=RkZfRElWX1lMRChBTk4sNS8wNy8wOCw1LzA3LzA4KQ==&amp;WINDOW=FIRST_POPUP&amp;HEIGHT=450&amp;WIDTH=450&amp;","START_MAXIMIZED=FALSE&amp;VAR:CALENDAR=US&amp;VAR:SYMBOL=RAI&amp;VAR:INDEX=0"}</definedName>
    <definedName name="_2249__FDSAUDITLINK__" localSheetId="0" hidden="1">{"fdsup://directions/FAT Viewer?action=UPDATE&amp;creator=factset&amp;DYN_ARGS=TRUE&amp;DOC_NAME=FAT:FQL_AUDITING_CLIENT_TEMPLATE.FAT&amp;display_string=Audit&amp;VAR:KEY=AXIVYXQJWB&amp;VAR:QUERY=RkZfRElWX1lMRChBTk4sNC8zMC8wOCw0LzMwLzA4KQ==&amp;WINDOW=FIRST_POPUP&amp;HEIGHT=450&amp;WIDTH=450&amp;","START_MAXIMIZED=FALSE&amp;VAR:CALENDAR=US&amp;VAR:SYMBOL=RAI&amp;VAR:INDEX=0"}</definedName>
    <definedName name="_2249__FDSAUDITLINK__" hidden="1">{"fdsup://directions/FAT Viewer?action=UPDATE&amp;creator=factset&amp;DYN_ARGS=TRUE&amp;DOC_NAME=FAT:FQL_AUDITING_CLIENT_TEMPLATE.FAT&amp;display_string=Audit&amp;VAR:KEY=AXIVYXQJWB&amp;VAR:QUERY=RkZfRElWX1lMRChBTk4sNC8zMC8wOCw0LzMwLzA4KQ==&amp;WINDOW=FIRST_POPUP&amp;HEIGHT=450&amp;WIDTH=450&amp;","START_MAXIMIZED=FALSE&amp;VAR:CALENDAR=US&amp;VAR:SYMBOL=RAI&amp;VAR:INDEX=0"}</definedName>
    <definedName name="_225">#REF!</definedName>
    <definedName name="_225__FDSAUDITLINK__" localSheetId="0" hidden="1">{"fdsup://directions/FAT Viewer?action=UPDATE&amp;creator=factset&amp;DYN_ARGS=TRUE&amp;DOC_NAME=FAT:FQL_AUDITING_CLIENT_TEMPLATE.FAT&amp;display_string=Audit&amp;VAR:KEY=NKRIZGDYRC&amp;VAR:QUERY=RkZfRElWX1lMRChBTk4sMTIvMTQvMDYsMTIvMTQvMDYp&amp;WINDOW=FIRST_POPUP&amp;HEIGHT=450&amp;WIDTH=450&amp;","START_MAXIMIZED=FALSE&amp;VAR:CALENDAR=US&amp;VAR:SYMBOL=RAI&amp;VAR:INDEX=0"}</definedName>
    <definedName name="_225__FDSAUDITLINK__" hidden="1">{"fdsup://directions/FAT Viewer?action=UPDATE&amp;creator=factset&amp;DYN_ARGS=TRUE&amp;DOC_NAME=FAT:FQL_AUDITING_CLIENT_TEMPLATE.FAT&amp;display_string=Audit&amp;VAR:KEY=NKRIZGDYRC&amp;VAR:QUERY=RkZfRElWX1lMRChBTk4sMTIvMTQvMDYsMTIvMTQvMDYp&amp;WINDOW=FIRST_POPUP&amp;HEIGHT=450&amp;WIDTH=450&amp;","START_MAXIMIZED=FALSE&amp;VAR:CALENDAR=US&amp;VAR:SYMBOL=RAI&amp;VAR:INDEX=0"}</definedName>
    <definedName name="_2250__FDSAUDITLINK__" localSheetId="0" hidden="1">{"fdsup://directions/FAT Viewer?action=UPDATE&amp;creator=factset&amp;DYN_ARGS=TRUE&amp;DOC_NAME=FAT:FQL_AUDITING_CLIENT_TEMPLATE.FAT&amp;display_string=Audit&amp;VAR:KEY=MRCRKPABYH&amp;VAR:QUERY=RkZfRElWX1lMRChBTk4sNC8yMy8wOCw0LzIzLzA4KQ==&amp;WINDOW=FIRST_POPUP&amp;HEIGHT=450&amp;WIDTH=450&amp;","START_MAXIMIZED=FALSE&amp;VAR:CALENDAR=US&amp;VAR:SYMBOL=RAI&amp;VAR:INDEX=0"}</definedName>
    <definedName name="_2250__FDSAUDITLINK__" hidden="1">{"fdsup://directions/FAT Viewer?action=UPDATE&amp;creator=factset&amp;DYN_ARGS=TRUE&amp;DOC_NAME=FAT:FQL_AUDITING_CLIENT_TEMPLATE.FAT&amp;display_string=Audit&amp;VAR:KEY=MRCRKPABYH&amp;VAR:QUERY=RkZfRElWX1lMRChBTk4sNC8yMy8wOCw0LzIzLzA4KQ==&amp;WINDOW=FIRST_POPUP&amp;HEIGHT=450&amp;WIDTH=450&amp;","START_MAXIMIZED=FALSE&amp;VAR:CALENDAR=US&amp;VAR:SYMBOL=RAI&amp;VAR:INDEX=0"}</definedName>
    <definedName name="_2251">#REF!</definedName>
    <definedName name="_2251__FDSAUDITLINK__" localSheetId="0" hidden="1">{"fdsup://directions/FAT Viewer?action=UPDATE&amp;creator=factset&amp;DYN_ARGS=TRUE&amp;DOC_NAME=FAT:FQL_AUDITING_CLIENT_TEMPLATE.FAT&amp;display_string=Audit&amp;VAR:KEY=QFOPGNQLMN&amp;VAR:QUERY=RkZfRElWX1lMRChBTk4sNC8xNi8wOCw0LzE2LzA4KQ==&amp;WINDOW=FIRST_POPUP&amp;HEIGHT=450&amp;WIDTH=450&amp;","START_MAXIMIZED=FALSE&amp;VAR:CALENDAR=US&amp;VAR:SYMBOL=RAI&amp;VAR:INDEX=0"}</definedName>
    <definedName name="_2251__FDSAUDITLINK__" hidden="1">{"fdsup://directions/FAT Viewer?action=UPDATE&amp;creator=factset&amp;DYN_ARGS=TRUE&amp;DOC_NAME=FAT:FQL_AUDITING_CLIENT_TEMPLATE.FAT&amp;display_string=Audit&amp;VAR:KEY=QFOPGNQLMN&amp;VAR:QUERY=RkZfRElWX1lMRChBTk4sNC8xNi8wOCw0LzE2LzA4KQ==&amp;WINDOW=FIRST_POPUP&amp;HEIGHT=450&amp;WIDTH=450&amp;","START_MAXIMIZED=FALSE&amp;VAR:CALENDAR=US&amp;VAR:SYMBOL=RAI&amp;VAR:INDEX=0"}</definedName>
    <definedName name="_2252__FDSAUDITLINK__" localSheetId="0" hidden="1">{"fdsup://directions/FAT Viewer?action=UPDATE&amp;creator=factset&amp;DYN_ARGS=TRUE&amp;DOC_NAME=FAT:FQL_AUDITING_CLIENT_TEMPLATE.FAT&amp;display_string=Audit&amp;VAR:KEY=KBSJOTOXYF&amp;VAR:QUERY=RkZfRElWX1lMRChBTk4sNC8wOS8wOCw0LzA5LzA4KQ==&amp;WINDOW=FIRST_POPUP&amp;HEIGHT=450&amp;WIDTH=450&amp;","START_MAXIMIZED=FALSE&amp;VAR:CALENDAR=US&amp;VAR:SYMBOL=RAI&amp;VAR:INDEX=0"}</definedName>
    <definedName name="_2252__FDSAUDITLINK__" hidden="1">{"fdsup://directions/FAT Viewer?action=UPDATE&amp;creator=factset&amp;DYN_ARGS=TRUE&amp;DOC_NAME=FAT:FQL_AUDITING_CLIENT_TEMPLATE.FAT&amp;display_string=Audit&amp;VAR:KEY=KBSJOTOXYF&amp;VAR:QUERY=RkZfRElWX1lMRChBTk4sNC8wOS8wOCw0LzA5LzA4KQ==&amp;WINDOW=FIRST_POPUP&amp;HEIGHT=450&amp;WIDTH=450&amp;","START_MAXIMIZED=FALSE&amp;VAR:CALENDAR=US&amp;VAR:SYMBOL=RAI&amp;VAR:INDEX=0"}</definedName>
    <definedName name="_2253__FDSAUDITLINK__" localSheetId="0" hidden="1">{"fdsup://directions/FAT Viewer?action=UPDATE&amp;creator=factset&amp;DYN_ARGS=TRUE&amp;DOC_NAME=FAT:FQL_AUDITING_CLIENT_TEMPLATE.FAT&amp;display_string=Audit&amp;VAR:KEY=SHYBETWVEP&amp;VAR:QUERY=RkZfRElWX1lMRChBTk4sNC8wMi8wOCw0LzAyLzA4KQ==&amp;WINDOW=FIRST_POPUP&amp;HEIGHT=450&amp;WIDTH=450&amp;","START_MAXIMIZED=FALSE&amp;VAR:CALENDAR=US&amp;VAR:SYMBOL=RAI&amp;VAR:INDEX=0"}</definedName>
    <definedName name="_2253__FDSAUDITLINK__" hidden="1">{"fdsup://directions/FAT Viewer?action=UPDATE&amp;creator=factset&amp;DYN_ARGS=TRUE&amp;DOC_NAME=FAT:FQL_AUDITING_CLIENT_TEMPLATE.FAT&amp;display_string=Audit&amp;VAR:KEY=SHYBETWVEP&amp;VAR:QUERY=RkZfRElWX1lMRChBTk4sNC8wMi8wOCw0LzAyLzA4KQ==&amp;WINDOW=FIRST_POPUP&amp;HEIGHT=450&amp;WIDTH=450&amp;","START_MAXIMIZED=FALSE&amp;VAR:CALENDAR=US&amp;VAR:SYMBOL=RAI&amp;VAR:INDEX=0"}</definedName>
    <definedName name="_2254__FDSAUDITLINK__" localSheetId="0" hidden="1">{"fdsup://directions/FAT Viewer?action=UPDATE&amp;creator=factset&amp;DYN_ARGS=TRUE&amp;DOC_NAME=FAT:FQL_AUDITING_CLIENT_TEMPLATE.FAT&amp;display_string=Audit&amp;VAR:KEY=UPYBCTENMB&amp;VAR:QUERY=RkZfRElWX1lMRChBTk4sMy8yNi8wOCwzLzI2LzA4KQ==&amp;WINDOW=FIRST_POPUP&amp;HEIGHT=450&amp;WIDTH=450&amp;","START_MAXIMIZED=FALSE&amp;VAR:CALENDAR=US&amp;VAR:SYMBOL=RAI&amp;VAR:INDEX=0"}</definedName>
    <definedName name="_2254__FDSAUDITLINK__" hidden="1">{"fdsup://directions/FAT Viewer?action=UPDATE&amp;creator=factset&amp;DYN_ARGS=TRUE&amp;DOC_NAME=FAT:FQL_AUDITING_CLIENT_TEMPLATE.FAT&amp;display_string=Audit&amp;VAR:KEY=UPYBCTENMB&amp;VAR:QUERY=RkZfRElWX1lMRChBTk4sMy8yNi8wOCwzLzI2LzA4KQ==&amp;WINDOW=FIRST_POPUP&amp;HEIGHT=450&amp;WIDTH=450&amp;","START_MAXIMIZED=FALSE&amp;VAR:CALENDAR=US&amp;VAR:SYMBOL=RAI&amp;VAR:INDEX=0"}</definedName>
    <definedName name="_2255__FDSAUDITLINK__" localSheetId="0" hidden="1">{"fdsup://directions/FAT Viewer?action=UPDATE&amp;creator=factset&amp;DYN_ARGS=TRUE&amp;DOC_NAME=FAT:FQL_AUDITING_CLIENT_TEMPLATE.FAT&amp;display_string=Audit&amp;VAR:KEY=EHSHGZUVMX&amp;VAR:QUERY=RkZfRElWX1lMRChBTk4sMy8xOS8wOCwzLzE5LzA4KQ==&amp;WINDOW=FIRST_POPUP&amp;HEIGHT=450&amp;WIDTH=450&amp;","START_MAXIMIZED=FALSE&amp;VAR:CALENDAR=US&amp;VAR:SYMBOL=RAI&amp;VAR:INDEX=0"}</definedName>
    <definedName name="_2255__FDSAUDITLINK__" hidden="1">{"fdsup://directions/FAT Viewer?action=UPDATE&amp;creator=factset&amp;DYN_ARGS=TRUE&amp;DOC_NAME=FAT:FQL_AUDITING_CLIENT_TEMPLATE.FAT&amp;display_string=Audit&amp;VAR:KEY=EHSHGZUVMX&amp;VAR:QUERY=RkZfRElWX1lMRChBTk4sMy8xOS8wOCwzLzE5LzA4KQ==&amp;WINDOW=FIRST_POPUP&amp;HEIGHT=450&amp;WIDTH=450&amp;","START_MAXIMIZED=FALSE&amp;VAR:CALENDAR=US&amp;VAR:SYMBOL=RAI&amp;VAR:INDEX=0"}</definedName>
    <definedName name="_2256">#REF!</definedName>
    <definedName name="_2256__FDSAUDITLINK__" localSheetId="0" hidden="1">{"fdsup://directions/FAT Viewer?action=UPDATE&amp;creator=factset&amp;DYN_ARGS=TRUE&amp;DOC_NAME=FAT:FQL_AUDITING_CLIENT_TEMPLATE.FAT&amp;display_string=Audit&amp;VAR:KEY=ENQZENSJUP&amp;VAR:QUERY=RkZfRElWX1lMRChBTk4sMy8xMi8wOCwzLzEyLzA4KQ==&amp;WINDOW=FIRST_POPUP&amp;HEIGHT=450&amp;WIDTH=450&amp;","START_MAXIMIZED=FALSE&amp;VAR:CALENDAR=US&amp;VAR:SYMBOL=RAI&amp;VAR:INDEX=0"}</definedName>
    <definedName name="_2256__FDSAUDITLINK__" hidden="1">{"fdsup://directions/FAT Viewer?action=UPDATE&amp;creator=factset&amp;DYN_ARGS=TRUE&amp;DOC_NAME=FAT:FQL_AUDITING_CLIENT_TEMPLATE.FAT&amp;display_string=Audit&amp;VAR:KEY=ENQZENSJUP&amp;VAR:QUERY=RkZfRElWX1lMRChBTk4sMy8xMi8wOCwzLzEyLzA4KQ==&amp;WINDOW=FIRST_POPUP&amp;HEIGHT=450&amp;WIDTH=450&amp;","START_MAXIMIZED=FALSE&amp;VAR:CALENDAR=US&amp;VAR:SYMBOL=RAI&amp;VAR:INDEX=0"}</definedName>
    <definedName name="_2257__FDSAUDITLINK__" localSheetId="0" hidden="1">{"fdsup://directions/FAT Viewer?action=UPDATE&amp;creator=factset&amp;DYN_ARGS=TRUE&amp;DOC_NAME=FAT:FQL_AUDITING_CLIENT_TEMPLATE.FAT&amp;display_string=Audit&amp;VAR:KEY=OHCDGJGHSR&amp;VAR:QUERY=RkZfRElWX1lMRChBTk4sMy8wNS8wOCwzLzA1LzA4KQ==&amp;WINDOW=FIRST_POPUP&amp;HEIGHT=450&amp;WIDTH=450&amp;","START_MAXIMIZED=FALSE&amp;VAR:CALENDAR=US&amp;VAR:SYMBOL=RAI&amp;VAR:INDEX=0"}</definedName>
    <definedName name="_2257__FDSAUDITLINK__" hidden="1">{"fdsup://directions/FAT Viewer?action=UPDATE&amp;creator=factset&amp;DYN_ARGS=TRUE&amp;DOC_NAME=FAT:FQL_AUDITING_CLIENT_TEMPLATE.FAT&amp;display_string=Audit&amp;VAR:KEY=OHCDGJGHSR&amp;VAR:QUERY=RkZfRElWX1lMRChBTk4sMy8wNS8wOCwzLzA1LzA4KQ==&amp;WINDOW=FIRST_POPUP&amp;HEIGHT=450&amp;WIDTH=450&amp;","START_MAXIMIZED=FALSE&amp;VAR:CALENDAR=US&amp;VAR:SYMBOL=RAI&amp;VAR:INDEX=0"}</definedName>
    <definedName name="_2258__FDSAUDITLINK__" localSheetId="0" hidden="1">{"fdsup://directions/FAT Viewer?action=UPDATE&amp;creator=factset&amp;DYN_ARGS=TRUE&amp;DOC_NAME=FAT:FQL_AUDITING_CLIENT_TEMPLATE.FAT&amp;display_string=Audit&amp;VAR:KEY=WBSRIXKPWZ&amp;VAR:QUERY=RkZfRElWX1lMRChBTk4sMi8yNy8wOCwyLzI3LzA4KQ==&amp;WINDOW=FIRST_POPUP&amp;HEIGHT=450&amp;WIDTH=450&amp;","START_MAXIMIZED=FALSE&amp;VAR:CALENDAR=US&amp;VAR:SYMBOL=RAI&amp;VAR:INDEX=0"}</definedName>
    <definedName name="_2258__FDSAUDITLINK__" hidden="1">{"fdsup://directions/FAT Viewer?action=UPDATE&amp;creator=factset&amp;DYN_ARGS=TRUE&amp;DOC_NAME=FAT:FQL_AUDITING_CLIENT_TEMPLATE.FAT&amp;display_string=Audit&amp;VAR:KEY=WBSRIXKPWZ&amp;VAR:QUERY=RkZfRElWX1lMRChBTk4sMi8yNy8wOCwyLzI3LzA4KQ==&amp;WINDOW=FIRST_POPUP&amp;HEIGHT=450&amp;WIDTH=450&amp;","START_MAXIMIZED=FALSE&amp;VAR:CALENDAR=US&amp;VAR:SYMBOL=RAI&amp;VAR:INDEX=0"}</definedName>
    <definedName name="_2259__FDSAUDITLINK__" localSheetId="0" hidden="1">{"fdsup://directions/FAT Viewer?action=UPDATE&amp;creator=factset&amp;DYN_ARGS=TRUE&amp;DOC_NAME=FAT:FQL_AUDITING_CLIENT_TEMPLATE.FAT&amp;display_string=Audit&amp;VAR:KEY=OJIHKHWTOF&amp;VAR:QUERY=RkZfRElWX1lMRChBTk4sMi8yMC8wOCwyLzIwLzA4KQ==&amp;WINDOW=FIRST_POPUP&amp;HEIGHT=450&amp;WIDTH=450&amp;","START_MAXIMIZED=FALSE&amp;VAR:CALENDAR=US&amp;VAR:SYMBOL=RAI&amp;VAR:INDEX=0"}</definedName>
    <definedName name="_2259__FDSAUDITLINK__" hidden="1">{"fdsup://directions/FAT Viewer?action=UPDATE&amp;creator=factset&amp;DYN_ARGS=TRUE&amp;DOC_NAME=FAT:FQL_AUDITING_CLIENT_TEMPLATE.FAT&amp;display_string=Audit&amp;VAR:KEY=OJIHKHWTOF&amp;VAR:QUERY=RkZfRElWX1lMRChBTk4sMi8yMC8wOCwyLzIwLzA4KQ==&amp;WINDOW=FIRST_POPUP&amp;HEIGHT=450&amp;WIDTH=450&amp;","START_MAXIMIZED=FALSE&amp;VAR:CALENDAR=US&amp;VAR:SYMBOL=RAI&amp;VAR:INDEX=0"}</definedName>
    <definedName name="_226">#REF!</definedName>
    <definedName name="_226__FDSAUDITLINK__" localSheetId="0" hidden="1">{"fdsup://directions/FAT Viewer?action=UPDATE&amp;creator=factset&amp;DYN_ARGS=TRUE&amp;DOC_NAME=FAT:FQL_AUDITING_CLIENT_TEMPLATE.FAT&amp;display_string=Audit&amp;VAR:KEY=LCHCTMVKTA&amp;VAR:QUERY=RkZfRElWX1lMRChBTk4sMTIvMDcvMDYsMTIvMDcvMDYp&amp;WINDOW=FIRST_POPUP&amp;HEIGHT=450&amp;WIDTH=450&amp;","START_MAXIMIZED=FALSE&amp;VAR:CALENDAR=US&amp;VAR:SYMBOL=RAI&amp;VAR:INDEX=0"}</definedName>
    <definedName name="_226__FDSAUDITLINK__" hidden="1">{"fdsup://directions/FAT Viewer?action=UPDATE&amp;creator=factset&amp;DYN_ARGS=TRUE&amp;DOC_NAME=FAT:FQL_AUDITING_CLIENT_TEMPLATE.FAT&amp;display_string=Audit&amp;VAR:KEY=LCHCTMVKTA&amp;VAR:QUERY=RkZfRElWX1lMRChBTk4sMTIvMDcvMDYsMTIvMDcvMDYp&amp;WINDOW=FIRST_POPUP&amp;HEIGHT=450&amp;WIDTH=450&amp;","START_MAXIMIZED=FALSE&amp;VAR:CALENDAR=US&amp;VAR:SYMBOL=RAI&amp;VAR:INDEX=0"}</definedName>
    <definedName name="_2260__FDSAUDITLINK__" localSheetId="0" hidden="1">{"fdsup://directions/FAT Viewer?action=UPDATE&amp;creator=factset&amp;DYN_ARGS=TRUE&amp;DOC_NAME=FAT:FQL_AUDITING_CLIENT_TEMPLATE.FAT&amp;display_string=Audit&amp;VAR:KEY=EJCZQRUVSD&amp;VAR:QUERY=RkZfRElWX1lMRChBTk4sMi8xMy8wOCwyLzEzLzA4KQ==&amp;WINDOW=FIRST_POPUP&amp;HEIGHT=450&amp;WIDTH=450&amp;","START_MAXIMIZED=FALSE&amp;VAR:CALENDAR=US&amp;VAR:SYMBOL=RAI&amp;VAR:INDEX=0"}</definedName>
    <definedName name="_2260__FDSAUDITLINK__" hidden="1">{"fdsup://directions/FAT Viewer?action=UPDATE&amp;creator=factset&amp;DYN_ARGS=TRUE&amp;DOC_NAME=FAT:FQL_AUDITING_CLIENT_TEMPLATE.FAT&amp;display_string=Audit&amp;VAR:KEY=EJCZQRUVSD&amp;VAR:QUERY=RkZfRElWX1lMRChBTk4sMi8xMy8wOCwyLzEzLzA4KQ==&amp;WINDOW=FIRST_POPUP&amp;HEIGHT=450&amp;WIDTH=450&amp;","START_MAXIMIZED=FALSE&amp;VAR:CALENDAR=US&amp;VAR:SYMBOL=RAI&amp;VAR:INDEX=0"}</definedName>
    <definedName name="_2261">#REF!</definedName>
    <definedName name="_2261__FDSAUDITLINK__" localSheetId="0" hidden="1">{"fdsup://directions/FAT Viewer?action=UPDATE&amp;creator=factset&amp;DYN_ARGS=TRUE&amp;DOC_NAME=FAT:FQL_AUDITING_CLIENT_TEMPLATE.FAT&amp;display_string=Audit&amp;VAR:KEY=YVCBODGTQF&amp;VAR:QUERY=RkZfRElWX1lMRChBTk4sMi8wNi8wOCwyLzA2LzA4KQ==&amp;WINDOW=FIRST_POPUP&amp;HEIGHT=450&amp;WIDTH=450&amp;","START_MAXIMIZED=FALSE&amp;VAR:CALENDAR=US&amp;VAR:SYMBOL=RAI&amp;VAR:INDEX=0"}</definedName>
    <definedName name="_2261__FDSAUDITLINK__" hidden="1">{"fdsup://directions/FAT Viewer?action=UPDATE&amp;creator=factset&amp;DYN_ARGS=TRUE&amp;DOC_NAME=FAT:FQL_AUDITING_CLIENT_TEMPLATE.FAT&amp;display_string=Audit&amp;VAR:KEY=YVCBODGTQF&amp;VAR:QUERY=RkZfRElWX1lMRChBTk4sMi8wNi8wOCwyLzA2LzA4KQ==&amp;WINDOW=FIRST_POPUP&amp;HEIGHT=450&amp;WIDTH=450&amp;","START_MAXIMIZED=FALSE&amp;VAR:CALENDAR=US&amp;VAR:SYMBOL=RAI&amp;VAR:INDEX=0"}</definedName>
    <definedName name="_2262__FDSAUDITLINK__" localSheetId="0" hidden="1">{"fdsup://directions/FAT Viewer?action=UPDATE&amp;creator=factset&amp;DYN_ARGS=TRUE&amp;DOC_NAME=FAT:FQL_AUDITING_CLIENT_TEMPLATE.FAT&amp;display_string=Audit&amp;VAR:KEY=CPUTIRKXOD&amp;VAR:QUERY=RkZfRElWX1lMRChBTk4sMS8zMC8wOCwxLzMwLzA4KQ==&amp;WINDOW=FIRST_POPUP&amp;HEIGHT=450&amp;WIDTH=450&amp;","START_MAXIMIZED=FALSE&amp;VAR:CALENDAR=US&amp;VAR:SYMBOL=RAI&amp;VAR:INDEX=0"}</definedName>
    <definedName name="_2262__FDSAUDITLINK__" hidden="1">{"fdsup://directions/FAT Viewer?action=UPDATE&amp;creator=factset&amp;DYN_ARGS=TRUE&amp;DOC_NAME=FAT:FQL_AUDITING_CLIENT_TEMPLATE.FAT&amp;display_string=Audit&amp;VAR:KEY=CPUTIRKXOD&amp;VAR:QUERY=RkZfRElWX1lMRChBTk4sMS8zMC8wOCwxLzMwLzA4KQ==&amp;WINDOW=FIRST_POPUP&amp;HEIGHT=450&amp;WIDTH=450&amp;","START_MAXIMIZED=FALSE&amp;VAR:CALENDAR=US&amp;VAR:SYMBOL=RAI&amp;VAR:INDEX=0"}</definedName>
    <definedName name="_2263__FDSAUDITLINK__" localSheetId="0" hidden="1">{"fdsup://directions/FAT Viewer?action=UPDATE&amp;creator=factset&amp;DYN_ARGS=TRUE&amp;DOC_NAME=FAT:FQL_AUDITING_CLIENT_TEMPLATE.FAT&amp;display_string=Audit&amp;VAR:KEY=CRAXWVSVIR&amp;VAR:QUERY=RkZfRElWX1lMRChBTk4sMS8yMy8wOCwxLzIzLzA4KQ==&amp;WINDOW=FIRST_POPUP&amp;HEIGHT=450&amp;WIDTH=450&amp;","START_MAXIMIZED=FALSE&amp;VAR:CALENDAR=US&amp;VAR:SYMBOL=RAI&amp;VAR:INDEX=0"}</definedName>
    <definedName name="_2263__FDSAUDITLINK__" hidden="1">{"fdsup://directions/FAT Viewer?action=UPDATE&amp;creator=factset&amp;DYN_ARGS=TRUE&amp;DOC_NAME=FAT:FQL_AUDITING_CLIENT_TEMPLATE.FAT&amp;display_string=Audit&amp;VAR:KEY=CRAXWVSVIR&amp;VAR:QUERY=RkZfRElWX1lMRChBTk4sMS8yMy8wOCwxLzIzLzA4KQ==&amp;WINDOW=FIRST_POPUP&amp;HEIGHT=450&amp;WIDTH=450&amp;","START_MAXIMIZED=FALSE&amp;VAR:CALENDAR=US&amp;VAR:SYMBOL=RAI&amp;VAR:INDEX=0"}</definedName>
    <definedName name="_2264__FDSAUDITLINK__" localSheetId="0" hidden="1">{"fdsup://directions/FAT Viewer?action=UPDATE&amp;creator=factset&amp;DYN_ARGS=TRUE&amp;DOC_NAME=FAT:FQL_AUDITING_CLIENT_TEMPLATE.FAT&amp;display_string=Audit&amp;VAR:KEY=SFSXQXYDSD&amp;VAR:QUERY=RkZfRElWX1lMRChBTk4sMS8xNi8wOCwxLzE2LzA4KQ==&amp;WINDOW=FIRST_POPUP&amp;HEIGHT=450&amp;WIDTH=450&amp;","START_MAXIMIZED=FALSE&amp;VAR:CALENDAR=US&amp;VAR:SYMBOL=RAI&amp;VAR:INDEX=0"}</definedName>
    <definedName name="_2264__FDSAUDITLINK__" hidden="1">{"fdsup://directions/FAT Viewer?action=UPDATE&amp;creator=factset&amp;DYN_ARGS=TRUE&amp;DOC_NAME=FAT:FQL_AUDITING_CLIENT_TEMPLATE.FAT&amp;display_string=Audit&amp;VAR:KEY=SFSXQXYDSD&amp;VAR:QUERY=RkZfRElWX1lMRChBTk4sMS8xNi8wOCwxLzE2LzA4KQ==&amp;WINDOW=FIRST_POPUP&amp;HEIGHT=450&amp;WIDTH=450&amp;","START_MAXIMIZED=FALSE&amp;VAR:CALENDAR=US&amp;VAR:SYMBOL=RAI&amp;VAR:INDEX=0"}</definedName>
    <definedName name="_2265__FDSAUDITLINK__" localSheetId="0" hidden="1">{"fdsup://directions/FAT Viewer?action=UPDATE&amp;creator=factset&amp;DYN_ARGS=TRUE&amp;DOC_NAME=FAT:FQL_AUDITING_CLIENT_TEMPLATE.FAT&amp;display_string=Audit&amp;VAR:KEY=YRYFOPEPAP&amp;VAR:QUERY=RkZfRElWX1lMRChBTk4sMS8wOS8wOCwxLzA5LzA4KQ==&amp;WINDOW=FIRST_POPUP&amp;HEIGHT=450&amp;WIDTH=450&amp;","START_MAXIMIZED=FALSE&amp;VAR:CALENDAR=US&amp;VAR:SYMBOL=RAI&amp;VAR:INDEX=0"}</definedName>
    <definedName name="_2265__FDSAUDITLINK__" hidden="1">{"fdsup://directions/FAT Viewer?action=UPDATE&amp;creator=factset&amp;DYN_ARGS=TRUE&amp;DOC_NAME=FAT:FQL_AUDITING_CLIENT_TEMPLATE.FAT&amp;display_string=Audit&amp;VAR:KEY=YRYFOPEPAP&amp;VAR:QUERY=RkZfRElWX1lMRChBTk4sMS8wOS8wOCwxLzA5LzA4KQ==&amp;WINDOW=FIRST_POPUP&amp;HEIGHT=450&amp;WIDTH=450&amp;","START_MAXIMIZED=FALSE&amp;VAR:CALENDAR=US&amp;VAR:SYMBOL=RAI&amp;VAR:INDEX=0"}</definedName>
    <definedName name="_2266__FDSAUDITLINK__" localSheetId="0" hidden="1">{"fdsup://directions/FAT Viewer?action=UPDATE&amp;creator=factset&amp;DYN_ARGS=TRUE&amp;DOC_NAME=FAT:FQL_AUDITING_CLIENT_TEMPLATE.FAT&amp;display_string=Audit&amp;VAR:KEY=GBORIPMRMF&amp;VAR:QUERY=RkZfRElWX1lMRChBTk4sMS8wMi8wOCwxLzAyLzA4KQ==&amp;WINDOW=FIRST_POPUP&amp;HEIGHT=450&amp;WIDTH=450&amp;","START_MAXIMIZED=FALSE&amp;VAR:CALENDAR=US&amp;VAR:SYMBOL=RAI&amp;VAR:INDEX=0"}</definedName>
    <definedName name="_2266__FDSAUDITLINK__" hidden="1">{"fdsup://directions/FAT Viewer?action=UPDATE&amp;creator=factset&amp;DYN_ARGS=TRUE&amp;DOC_NAME=FAT:FQL_AUDITING_CLIENT_TEMPLATE.FAT&amp;display_string=Audit&amp;VAR:KEY=GBORIPMRMF&amp;VAR:QUERY=RkZfRElWX1lMRChBTk4sMS8wMi8wOCwxLzAyLzA4KQ==&amp;WINDOW=FIRST_POPUP&amp;HEIGHT=450&amp;WIDTH=450&amp;","START_MAXIMIZED=FALSE&amp;VAR:CALENDAR=US&amp;VAR:SYMBOL=RAI&amp;VAR:INDEX=0"}</definedName>
    <definedName name="_2267__FDSAUDITLINK__" localSheetId="0" hidden="1">{"fdsup://directions/FAT Viewer?action=UPDATE&amp;creator=factset&amp;DYN_ARGS=TRUE&amp;DOC_NAME=FAT:FQL_AUDITING_CLIENT_TEMPLATE.FAT&amp;display_string=Audit&amp;VAR:KEY=GREDYBAJMN&amp;VAR:QUERY=RkZfRElWX1lMRChBTk4sMTIvMjYvMDcsMTIvMjYvMDcp&amp;WINDOW=FIRST_POPUP&amp;HEIGHT=450&amp;WIDTH=450&amp;","START_MAXIMIZED=FALSE&amp;VAR:CALENDAR=US&amp;VAR:SYMBOL=RAI&amp;VAR:INDEX=0"}</definedName>
    <definedName name="_2267__FDSAUDITLINK__" hidden="1">{"fdsup://directions/FAT Viewer?action=UPDATE&amp;creator=factset&amp;DYN_ARGS=TRUE&amp;DOC_NAME=FAT:FQL_AUDITING_CLIENT_TEMPLATE.FAT&amp;display_string=Audit&amp;VAR:KEY=GREDYBAJMN&amp;VAR:QUERY=RkZfRElWX1lMRChBTk4sMTIvMjYvMDcsMTIvMjYvMDcp&amp;WINDOW=FIRST_POPUP&amp;HEIGHT=450&amp;WIDTH=450&amp;","START_MAXIMIZED=FALSE&amp;VAR:CALENDAR=US&amp;VAR:SYMBOL=RAI&amp;VAR:INDEX=0"}</definedName>
    <definedName name="_2268__FDSAUDITLINK__" localSheetId="0" hidden="1">{"fdsup://directions/FAT Viewer?action=UPDATE&amp;creator=factset&amp;DYN_ARGS=TRUE&amp;DOC_NAME=FAT:FQL_AUDITING_CLIENT_TEMPLATE.FAT&amp;display_string=Audit&amp;VAR:KEY=CLUHUXWLCN&amp;VAR:QUERY=RkZfRElWX1lMRChBTk4sMTIvMTkvMDcsMTIvMTkvMDcp&amp;WINDOW=FIRST_POPUP&amp;HEIGHT=450&amp;WIDTH=450&amp;","START_MAXIMIZED=FALSE&amp;VAR:CALENDAR=US&amp;VAR:SYMBOL=RAI&amp;VAR:INDEX=0"}</definedName>
    <definedName name="_2268__FDSAUDITLINK__" hidden="1">{"fdsup://directions/FAT Viewer?action=UPDATE&amp;creator=factset&amp;DYN_ARGS=TRUE&amp;DOC_NAME=FAT:FQL_AUDITING_CLIENT_TEMPLATE.FAT&amp;display_string=Audit&amp;VAR:KEY=CLUHUXWLCN&amp;VAR:QUERY=RkZfRElWX1lMRChBTk4sMTIvMTkvMDcsMTIvMTkvMDcp&amp;WINDOW=FIRST_POPUP&amp;HEIGHT=450&amp;WIDTH=450&amp;","START_MAXIMIZED=FALSE&amp;VAR:CALENDAR=US&amp;VAR:SYMBOL=RAI&amp;VAR:INDEX=0"}</definedName>
    <definedName name="_2269">#REF!</definedName>
    <definedName name="_2269__FDSAUDITLINK__" localSheetId="0" hidden="1">{"fdsup://directions/FAT Viewer?action=UPDATE&amp;creator=factset&amp;DYN_ARGS=TRUE&amp;DOC_NAME=FAT:FQL_AUDITING_CLIENT_TEMPLATE.FAT&amp;display_string=Audit&amp;VAR:KEY=QXOJSXARAB&amp;VAR:QUERY=RkZfRElWX1lMRChBTk4sMTIvMTIvMDcsMTIvMTIvMDcp&amp;WINDOW=FIRST_POPUP&amp;HEIGHT=450&amp;WIDTH=450&amp;","START_MAXIMIZED=FALSE&amp;VAR:CALENDAR=US&amp;VAR:SYMBOL=RAI&amp;VAR:INDEX=0"}</definedName>
    <definedName name="_2269__FDSAUDITLINK__" hidden="1">{"fdsup://directions/FAT Viewer?action=UPDATE&amp;creator=factset&amp;DYN_ARGS=TRUE&amp;DOC_NAME=FAT:FQL_AUDITING_CLIENT_TEMPLATE.FAT&amp;display_string=Audit&amp;VAR:KEY=QXOJSXARAB&amp;VAR:QUERY=RkZfRElWX1lMRChBTk4sMTIvMTIvMDcsMTIvMTIvMDcp&amp;WINDOW=FIRST_POPUP&amp;HEIGHT=450&amp;WIDTH=450&amp;","START_MAXIMIZED=FALSE&amp;VAR:CALENDAR=US&amp;VAR:SYMBOL=RAI&amp;VAR:INDEX=0"}</definedName>
    <definedName name="_227">#REF!</definedName>
    <definedName name="_227__FDSAUDITLINK__" localSheetId="0" hidden="1">{"fdsup://directions/FAT Viewer?action=UPDATE&amp;creator=factset&amp;DYN_ARGS=TRUE&amp;DOC_NAME=FAT:FQL_AUDITING_CLIENT_TEMPLATE.FAT&amp;display_string=Audit&amp;VAR:KEY=XUJSNETYZE&amp;VAR:QUERY=RkZfRElWX1lMRChBTk4sMTEvMzAvMDYsMTEvMzAvMDYp&amp;WINDOW=FIRST_POPUP&amp;HEIGHT=450&amp;WIDTH=450&amp;","START_MAXIMIZED=FALSE&amp;VAR:CALENDAR=US&amp;VAR:SYMBOL=RAI&amp;VAR:INDEX=0"}</definedName>
    <definedName name="_227__FDSAUDITLINK__" hidden="1">{"fdsup://directions/FAT Viewer?action=UPDATE&amp;creator=factset&amp;DYN_ARGS=TRUE&amp;DOC_NAME=FAT:FQL_AUDITING_CLIENT_TEMPLATE.FAT&amp;display_string=Audit&amp;VAR:KEY=XUJSNETYZE&amp;VAR:QUERY=RkZfRElWX1lMRChBTk4sMTEvMzAvMDYsMTEvMzAvMDYp&amp;WINDOW=FIRST_POPUP&amp;HEIGHT=450&amp;WIDTH=450&amp;","START_MAXIMIZED=FALSE&amp;VAR:CALENDAR=US&amp;VAR:SYMBOL=RAI&amp;VAR:INDEX=0"}</definedName>
    <definedName name="_2270__FDSAUDITLINK__" localSheetId="0" hidden="1">{"fdsup://directions/FAT Viewer?action=UPDATE&amp;creator=factset&amp;DYN_ARGS=TRUE&amp;DOC_NAME=FAT:FQL_AUDITING_CLIENT_TEMPLATE.FAT&amp;display_string=Audit&amp;VAR:KEY=YBOBQVUTAH&amp;VAR:QUERY=RkZfRElWX1lMRChBTk4sMTIvMDUvMDcsMTIvMDUvMDcp&amp;WINDOW=FIRST_POPUP&amp;HEIGHT=450&amp;WIDTH=450&amp;","START_MAXIMIZED=FALSE&amp;VAR:CALENDAR=US&amp;VAR:SYMBOL=RAI&amp;VAR:INDEX=0"}</definedName>
    <definedName name="_2270__FDSAUDITLINK__" hidden="1">{"fdsup://directions/FAT Viewer?action=UPDATE&amp;creator=factset&amp;DYN_ARGS=TRUE&amp;DOC_NAME=FAT:FQL_AUDITING_CLIENT_TEMPLATE.FAT&amp;display_string=Audit&amp;VAR:KEY=YBOBQVUTAH&amp;VAR:QUERY=RkZfRElWX1lMRChBTk4sMTIvMDUvMDcsMTIvMDUvMDcp&amp;WINDOW=FIRST_POPUP&amp;HEIGHT=450&amp;WIDTH=450&amp;","START_MAXIMIZED=FALSE&amp;VAR:CALENDAR=US&amp;VAR:SYMBOL=RAI&amp;VAR:INDEX=0"}</definedName>
    <definedName name="_2271__FDSAUDITLINK__" localSheetId="0" hidden="1">{"fdsup://directions/FAT Viewer?action=UPDATE&amp;creator=factset&amp;DYN_ARGS=TRUE&amp;DOC_NAME=FAT:FQL_AUDITING_CLIENT_TEMPLATE.FAT&amp;display_string=Audit&amp;VAR:KEY=KLWLSLABGN&amp;VAR:QUERY=RkZfRElWX1lMRChBTk4sMTEvMjgvMDcsMTEvMjgvMDcp&amp;WINDOW=FIRST_POPUP&amp;HEIGHT=450&amp;WIDTH=450&amp;","START_MAXIMIZED=FALSE&amp;VAR:CALENDAR=US&amp;VAR:SYMBOL=RAI&amp;VAR:INDEX=0"}</definedName>
    <definedName name="_2271__FDSAUDITLINK__" hidden="1">{"fdsup://directions/FAT Viewer?action=UPDATE&amp;creator=factset&amp;DYN_ARGS=TRUE&amp;DOC_NAME=FAT:FQL_AUDITING_CLIENT_TEMPLATE.FAT&amp;display_string=Audit&amp;VAR:KEY=KLWLSLABGN&amp;VAR:QUERY=RkZfRElWX1lMRChBTk4sMTEvMjgvMDcsMTEvMjgvMDcp&amp;WINDOW=FIRST_POPUP&amp;HEIGHT=450&amp;WIDTH=450&amp;","START_MAXIMIZED=FALSE&amp;VAR:CALENDAR=US&amp;VAR:SYMBOL=RAI&amp;VAR:INDEX=0"}</definedName>
    <definedName name="_2272__FDSAUDITLINK__" localSheetId="0" hidden="1">{"fdsup://directions/FAT Viewer?action=UPDATE&amp;creator=factset&amp;DYN_ARGS=TRUE&amp;DOC_NAME=FAT:FQL_AUDITING_CLIENT_TEMPLATE.FAT&amp;display_string=Audit&amp;VAR:KEY=IDIVANUJOH&amp;VAR:QUERY=RkZfRElWX1lMRChBTk4sMTEvMjEvMDcsMTEvMjEvMDcp&amp;WINDOW=FIRST_POPUP&amp;HEIGHT=450&amp;WIDTH=450&amp;","START_MAXIMIZED=FALSE&amp;VAR:CALENDAR=US&amp;VAR:SYMBOL=RAI&amp;VAR:INDEX=0"}</definedName>
    <definedName name="_2272__FDSAUDITLINK__" hidden="1">{"fdsup://directions/FAT Viewer?action=UPDATE&amp;creator=factset&amp;DYN_ARGS=TRUE&amp;DOC_NAME=FAT:FQL_AUDITING_CLIENT_TEMPLATE.FAT&amp;display_string=Audit&amp;VAR:KEY=IDIVANUJOH&amp;VAR:QUERY=RkZfRElWX1lMRChBTk4sMTEvMjEvMDcsMTEvMjEvMDcp&amp;WINDOW=FIRST_POPUP&amp;HEIGHT=450&amp;WIDTH=450&amp;","START_MAXIMIZED=FALSE&amp;VAR:CALENDAR=US&amp;VAR:SYMBOL=RAI&amp;VAR:INDEX=0"}</definedName>
    <definedName name="_2273">#REF!</definedName>
    <definedName name="_2273__FDSAUDITLINK__" localSheetId="0" hidden="1">{"fdsup://directions/FAT Viewer?action=UPDATE&amp;creator=factset&amp;DYN_ARGS=TRUE&amp;DOC_NAME=FAT:FQL_AUDITING_CLIENT_TEMPLATE.FAT&amp;display_string=Audit&amp;VAR:KEY=CHYJSVKZWZ&amp;VAR:QUERY=RkZfRElWX1lMRChBTk4sMTEvMTQvMDcsMTEvMTQvMDcp&amp;WINDOW=FIRST_POPUP&amp;HEIGHT=450&amp;WIDTH=450&amp;","START_MAXIMIZED=FALSE&amp;VAR:CALENDAR=US&amp;VAR:SYMBOL=RAI&amp;VAR:INDEX=0"}</definedName>
    <definedName name="_2273__FDSAUDITLINK__" hidden="1">{"fdsup://directions/FAT Viewer?action=UPDATE&amp;creator=factset&amp;DYN_ARGS=TRUE&amp;DOC_NAME=FAT:FQL_AUDITING_CLIENT_TEMPLATE.FAT&amp;display_string=Audit&amp;VAR:KEY=CHYJSVKZWZ&amp;VAR:QUERY=RkZfRElWX1lMRChBTk4sMTEvMTQvMDcsMTEvMTQvMDcp&amp;WINDOW=FIRST_POPUP&amp;HEIGHT=450&amp;WIDTH=450&amp;","START_MAXIMIZED=FALSE&amp;VAR:CALENDAR=US&amp;VAR:SYMBOL=RAI&amp;VAR:INDEX=0"}</definedName>
    <definedName name="_2274__FDSAUDITLINK__" localSheetId="0" hidden="1">{"fdsup://directions/FAT Viewer?action=UPDATE&amp;creator=factset&amp;DYN_ARGS=TRUE&amp;DOC_NAME=FAT:FQL_AUDITING_CLIENT_TEMPLATE.FAT&amp;display_string=Audit&amp;VAR:KEY=UZMTWZCJCD&amp;VAR:QUERY=RkZfRElWX1lMRChBTk4sMTEvMDcvMDcsMTEvMDcvMDcp&amp;WINDOW=FIRST_POPUP&amp;HEIGHT=450&amp;WIDTH=450&amp;","START_MAXIMIZED=FALSE&amp;VAR:CALENDAR=US&amp;VAR:SYMBOL=RAI&amp;VAR:INDEX=0"}</definedName>
    <definedName name="_2274__FDSAUDITLINK__" hidden="1">{"fdsup://directions/FAT Viewer?action=UPDATE&amp;creator=factset&amp;DYN_ARGS=TRUE&amp;DOC_NAME=FAT:FQL_AUDITING_CLIENT_TEMPLATE.FAT&amp;display_string=Audit&amp;VAR:KEY=UZMTWZCJCD&amp;VAR:QUERY=RkZfRElWX1lMRChBTk4sMTEvMDcvMDcsMTEvMDcvMDcp&amp;WINDOW=FIRST_POPUP&amp;HEIGHT=450&amp;WIDTH=450&amp;","START_MAXIMIZED=FALSE&amp;VAR:CALENDAR=US&amp;VAR:SYMBOL=RAI&amp;VAR:INDEX=0"}</definedName>
    <definedName name="_2275__FDSAUDITLINK__" localSheetId="0" hidden="1">{"fdsup://directions/FAT Viewer?action=UPDATE&amp;creator=factset&amp;DYN_ARGS=TRUE&amp;DOC_NAME=FAT:FQL_AUDITING_CLIENT_TEMPLATE.FAT&amp;display_string=Audit&amp;VAR:KEY=IJGPSJCLIL&amp;VAR:QUERY=RkZfRElWX1lMRChBTk4sMTAvMzEvMDcsMTAvMzEvMDcp&amp;WINDOW=FIRST_POPUP&amp;HEIGHT=450&amp;WIDTH=450&amp;","START_MAXIMIZED=FALSE&amp;VAR:CALENDAR=US&amp;VAR:SYMBOL=RAI&amp;VAR:INDEX=0"}</definedName>
    <definedName name="_2275__FDSAUDITLINK__" hidden="1">{"fdsup://directions/FAT Viewer?action=UPDATE&amp;creator=factset&amp;DYN_ARGS=TRUE&amp;DOC_NAME=FAT:FQL_AUDITING_CLIENT_TEMPLATE.FAT&amp;display_string=Audit&amp;VAR:KEY=IJGPSJCLIL&amp;VAR:QUERY=RkZfRElWX1lMRChBTk4sMTAvMzEvMDcsMTAvMzEvMDcp&amp;WINDOW=FIRST_POPUP&amp;HEIGHT=450&amp;WIDTH=450&amp;","START_MAXIMIZED=FALSE&amp;VAR:CALENDAR=US&amp;VAR:SYMBOL=RAI&amp;VAR:INDEX=0"}</definedName>
    <definedName name="_2276__FDSAUDITLINK__" localSheetId="0" hidden="1">{"fdsup://directions/FAT Viewer?action=UPDATE&amp;creator=factset&amp;DYN_ARGS=TRUE&amp;DOC_NAME=FAT:FQL_AUDITING_CLIENT_TEMPLATE.FAT&amp;display_string=Audit&amp;VAR:KEY=OHIVKXSZSX&amp;VAR:QUERY=RkZfRElWX1lMRChBTk4sMTAvMjQvMDcsMTAvMjQvMDcp&amp;WINDOW=FIRST_POPUP&amp;HEIGHT=450&amp;WIDTH=450&amp;","START_MAXIMIZED=FALSE&amp;VAR:CALENDAR=US&amp;VAR:SYMBOL=RAI&amp;VAR:INDEX=0"}</definedName>
    <definedName name="_2276__FDSAUDITLINK__" hidden="1">{"fdsup://directions/FAT Viewer?action=UPDATE&amp;creator=factset&amp;DYN_ARGS=TRUE&amp;DOC_NAME=FAT:FQL_AUDITING_CLIENT_TEMPLATE.FAT&amp;display_string=Audit&amp;VAR:KEY=OHIVKXSZSX&amp;VAR:QUERY=RkZfRElWX1lMRChBTk4sMTAvMjQvMDcsMTAvMjQvMDcp&amp;WINDOW=FIRST_POPUP&amp;HEIGHT=450&amp;WIDTH=450&amp;","START_MAXIMIZED=FALSE&amp;VAR:CALENDAR=US&amp;VAR:SYMBOL=RAI&amp;VAR:INDEX=0"}</definedName>
    <definedName name="_2277__FDSAUDITLINK__" localSheetId="0" hidden="1">{"fdsup://directions/FAT Viewer?action=UPDATE&amp;creator=factset&amp;DYN_ARGS=TRUE&amp;DOC_NAME=FAT:FQL_AUDITING_CLIENT_TEMPLATE.FAT&amp;display_string=Audit&amp;VAR:KEY=ONMPMZUFMJ&amp;VAR:QUERY=RkZfRElWX1lMRChBTk4sMTAvMTcvMDcsMTAvMTcvMDcp&amp;WINDOW=FIRST_POPUP&amp;HEIGHT=450&amp;WIDTH=450&amp;","START_MAXIMIZED=FALSE&amp;VAR:CALENDAR=US&amp;VAR:SYMBOL=RAI&amp;VAR:INDEX=0"}</definedName>
    <definedName name="_2277__FDSAUDITLINK__" hidden="1">{"fdsup://directions/FAT Viewer?action=UPDATE&amp;creator=factset&amp;DYN_ARGS=TRUE&amp;DOC_NAME=FAT:FQL_AUDITING_CLIENT_TEMPLATE.FAT&amp;display_string=Audit&amp;VAR:KEY=ONMPMZUFMJ&amp;VAR:QUERY=RkZfRElWX1lMRChBTk4sMTAvMTcvMDcsMTAvMTcvMDcp&amp;WINDOW=FIRST_POPUP&amp;HEIGHT=450&amp;WIDTH=450&amp;","START_MAXIMIZED=FALSE&amp;VAR:CALENDAR=US&amp;VAR:SYMBOL=RAI&amp;VAR:INDEX=0"}</definedName>
    <definedName name="_2278">#REF!</definedName>
    <definedName name="_2278__FDSAUDITLINK__" localSheetId="0" hidden="1">{"fdsup://directions/FAT Viewer?action=UPDATE&amp;creator=factset&amp;DYN_ARGS=TRUE&amp;DOC_NAME=FAT:FQL_AUDITING_CLIENT_TEMPLATE.FAT&amp;display_string=Audit&amp;VAR:KEY=SFIDAZCBAT&amp;VAR:QUERY=RkZfRElWX1lMRChBTk4sMTAvMTAvMDcsMTAvMTAvMDcp&amp;WINDOW=FIRST_POPUP&amp;HEIGHT=450&amp;WIDTH=450&amp;","START_MAXIMIZED=FALSE&amp;VAR:CALENDAR=US&amp;VAR:SYMBOL=RAI&amp;VAR:INDEX=0"}</definedName>
    <definedName name="_2278__FDSAUDITLINK__" hidden="1">{"fdsup://directions/FAT Viewer?action=UPDATE&amp;creator=factset&amp;DYN_ARGS=TRUE&amp;DOC_NAME=FAT:FQL_AUDITING_CLIENT_TEMPLATE.FAT&amp;display_string=Audit&amp;VAR:KEY=SFIDAZCBAT&amp;VAR:QUERY=RkZfRElWX1lMRChBTk4sMTAvMTAvMDcsMTAvMTAvMDcp&amp;WINDOW=FIRST_POPUP&amp;HEIGHT=450&amp;WIDTH=450&amp;","START_MAXIMIZED=FALSE&amp;VAR:CALENDAR=US&amp;VAR:SYMBOL=RAI&amp;VAR:INDEX=0"}</definedName>
    <definedName name="_2279__FDSAUDITLINK__" localSheetId="0" hidden="1">{"fdsup://directions/FAT Viewer?action=UPDATE&amp;creator=factset&amp;DYN_ARGS=TRUE&amp;DOC_NAME=FAT:FQL_AUDITING_CLIENT_TEMPLATE.FAT&amp;display_string=Audit&amp;VAR:KEY=SRINAXOHWN&amp;VAR:QUERY=RkZfRElWX1lMRChBTk4sMTAvMDMvMDcsMTAvMDMvMDcp&amp;WINDOW=FIRST_POPUP&amp;HEIGHT=450&amp;WIDTH=450&amp;","START_MAXIMIZED=FALSE&amp;VAR:CALENDAR=US&amp;VAR:SYMBOL=RAI&amp;VAR:INDEX=0"}</definedName>
    <definedName name="_2279__FDSAUDITLINK__" hidden="1">{"fdsup://directions/FAT Viewer?action=UPDATE&amp;creator=factset&amp;DYN_ARGS=TRUE&amp;DOC_NAME=FAT:FQL_AUDITING_CLIENT_TEMPLATE.FAT&amp;display_string=Audit&amp;VAR:KEY=SRINAXOHWN&amp;VAR:QUERY=RkZfRElWX1lMRChBTk4sMTAvMDMvMDcsMTAvMDMvMDcp&amp;WINDOW=FIRST_POPUP&amp;HEIGHT=450&amp;WIDTH=450&amp;","START_MAXIMIZED=FALSE&amp;VAR:CALENDAR=US&amp;VAR:SYMBOL=RAI&amp;VAR:INDEX=0"}</definedName>
    <definedName name="_228">#REF!</definedName>
    <definedName name="_228__FDSAUDITLINK__" localSheetId="0" hidden="1">{"fdsup://directions/FAT Viewer?action=UPDATE&amp;creator=factset&amp;DYN_ARGS=TRUE&amp;DOC_NAME=FAT:FQL_AUDITING_CLIENT_TEMPLATE.FAT&amp;display_string=Audit&amp;VAR:KEY=XQPGNOZWRS&amp;VAR:QUERY=RkZfRElWX1lMRChBTk4sMTEvMjIvMDYsMTEvMjIvMDYp&amp;WINDOW=FIRST_POPUP&amp;HEIGHT=450&amp;WIDTH=450&amp;","START_MAXIMIZED=FALSE&amp;VAR:CALENDAR=US&amp;VAR:SYMBOL=RAI&amp;VAR:INDEX=0"}</definedName>
    <definedName name="_228__FDSAUDITLINK__" hidden="1">{"fdsup://directions/FAT Viewer?action=UPDATE&amp;creator=factset&amp;DYN_ARGS=TRUE&amp;DOC_NAME=FAT:FQL_AUDITING_CLIENT_TEMPLATE.FAT&amp;display_string=Audit&amp;VAR:KEY=XQPGNOZWRS&amp;VAR:QUERY=RkZfRElWX1lMRChBTk4sMTEvMjIvMDYsMTEvMjIvMDYp&amp;WINDOW=FIRST_POPUP&amp;HEIGHT=450&amp;WIDTH=450&amp;","START_MAXIMIZED=FALSE&amp;VAR:CALENDAR=US&amp;VAR:SYMBOL=RAI&amp;VAR:INDEX=0"}</definedName>
    <definedName name="_2280__FDSAUDITLINK__" localSheetId="0" hidden="1">{"fdsup://directions/FAT Viewer?action=UPDATE&amp;creator=factset&amp;DYN_ARGS=TRUE&amp;DOC_NAME=FAT:FQL_AUDITING_CLIENT_TEMPLATE.FAT&amp;display_string=Audit&amp;VAR:KEY=EBIJQHAXEF&amp;VAR:QUERY=RkZfRElWX1lMRChBTk4sOS8yNi8wNyw5LzI2LzA3KQ==&amp;WINDOW=FIRST_POPUP&amp;HEIGHT=450&amp;WIDTH=450&amp;","START_MAXIMIZED=FALSE&amp;VAR:CALENDAR=US&amp;VAR:SYMBOL=RAI&amp;VAR:INDEX=0"}</definedName>
    <definedName name="_2280__FDSAUDITLINK__" hidden="1">{"fdsup://directions/FAT Viewer?action=UPDATE&amp;creator=factset&amp;DYN_ARGS=TRUE&amp;DOC_NAME=FAT:FQL_AUDITING_CLIENT_TEMPLATE.FAT&amp;display_string=Audit&amp;VAR:KEY=EBIJQHAXEF&amp;VAR:QUERY=RkZfRElWX1lMRChBTk4sOS8yNi8wNyw5LzI2LzA3KQ==&amp;WINDOW=FIRST_POPUP&amp;HEIGHT=450&amp;WIDTH=450&amp;","START_MAXIMIZED=FALSE&amp;VAR:CALENDAR=US&amp;VAR:SYMBOL=RAI&amp;VAR:INDEX=0"}</definedName>
    <definedName name="_2281__FDSAUDITLINK__" localSheetId="0" hidden="1">{"fdsup://directions/FAT Viewer?action=UPDATE&amp;creator=factset&amp;DYN_ARGS=TRUE&amp;DOC_NAME=FAT:FQL_AUDITING_CLIENT_TEMPLATE.FAT&amp;display_string=Audit&amp;VAR:KEY=EVOHOJAVSP&amp;VAR:QUERY=RkZfRElWX1lMRChBTk4sOS8xOS8wNyw5LzE5LzA3KQ==&amp;WINDOW=FIRST_POPUP&amp;HEIGHT=450&amp;WIDTH=450&amp;","START_MAXIMIZED=FALSE&amp;VAR:CALENDAR=US&amp;VAR:SYMBOL=RAI&amp;VAR:INDEX=0"}</definedName>
    <definedName name="_2281__FDSAUDITLINK__" hidden="1">{"fdsup://directions/FAT Viewer?action=UPDATE&amp;creator=factset&amp;DYN_ARGS=TRUE&amp;DOC_NAME=FAT:FQL_AUDITING_CLIENT_TEMPLATE.FAT&amp;display_string=Audit&amp;VAR:KEY=EVOHOJAVSP&amp;VAR:QUERY=RkZfRElWX1lMRChBTk4sOS8xOS8wNyw5LzE5LzA3KQ==&amp;WINDOW=FIRST_POPUP&amp;HEIGHT=450&amp;WIDTH=450&amp;","START_MAXIMIZED=FALSE&amp;VAR:CALENDAR=US&amp;VAR:SYMBOL=RAI&amp;VAR:INDEX=0"}</definedName>
    <definedName name="_2282__FDSAUDITLINK__" localSheetId="0" hidden="1">{"fdsup://directions/FAT Viewer?action=UPDATE&amp;creator=factset&amp;DYN_ARGS=TRUE&amp;DOC_NAME=FAT:FQL_AUDITING_CLIENT_TEMPLATE.FAT&amp;display_string=Audit&amp;VAR:KEY=KPUZGNOVQT&amp;VAR:QUERY=RkZfRElWX1lMRChBTk4sOS8xMi8wNyw5LzEyLzA3KQ==&amp;WINDOW=FIRST_POPUP&amp;HEIGHT=450&amp;WIDTH=450&amp;","START_MAXIMIZED=FALSE&amp;VAR:CALENDAR=US&amp;VAR:SYMBOL=RAI&amp;VAR:INDEX=0"}</definedName>
    <definedName name="_2282__FDSAUDITLINK__" hidden="1">{"fdsup://directions/FAT Viewer?action=UPDATE&amp;creator=factset&amp;DYN_ARGS=TRUE&amp;DOC_NAME=FAT:FQL_AUDITING_CLIENT_TEMPLATE.FAT&amp;display_string=Audit&amp;VAR:KEY=KPUZGNOVQT&amp;VAR:QUERY=RkZfRElWX1lMRChBTk4sOS8xMi8wNyw5LzEyLzA3KQ==&amp;WINDOW=FIRST_POPUP&amp;HEIGHT=450&amp;WIDTH=450&amp;","START_MAXIMIZED=FALSE&amp;VAR:CALENDAR=US&amp;VAR:SYMBOL=RAI&amp;VAR:INDEX=0"}</definedName>
    <definedName name="_2283">#REF!</definedName>
    <definedName name="_2283__FDSAUDITLINK__" localSheetId="0" hidden="1">{"fdsup://directions/FAT Viewer?action=UPDATE&amp;creator=factset&amp;DYN_ARGS=TRUE&amp;DOC_NAME=FAT:FQL_AUDITING_CLIENT_TEMPLATE.FAT&amp;display_string=Audit&amp;VAR:KEY=QXYROBIFGN&amp;VAR:QUERY=RkZfRElWX1lMRChBTk4sOS8wNS8wNyw5LzA1LzA3KQ==&amp;WINDOW=FIRST_POPUP&amp;HEIGHT=450&amp;WIDTH=450&amp;","START_MAXIMIZED=FALSE&amp;VAR:CALENDAR=US&amp;VAR:SYMBOL=RAI&amp;VAR:INDEX=0"}</definedName>
    <definedName name="_2283__FDSAUDITLINK__" hidden="1">{"fdsup://directions/FAT Viewer?action=UPDATE&amp;creator=factset&amp;DYN_ARGS=TRUE&amp;DOC_NAME=FAT:FQL_AUDITING_CLIENT_TEMPLATE.FAT&amp;display_string=Audit&amp;VAR:KEY=QXYROBIFGN&amp;VAR:QUERY=RkZfRElWX1lMRChBTk4sOS8wNS8wNyw5LzA1LzA3KQ==&amp;WINDOW=FIRST_POPUP&amp;HEIGHT=450&amp;WIDTH=450&amp;","START_MAXIMIZED=FALSE&amp;VAR:CALENDAR=US&amp;VAR:SYMBOL=RAI&amp;VAR:INDEX=0"}</definedName>
    <definedName name="_2284__FDSAUDITLINK__" localSheetId="0" hidden="1">{"fdsup://directions/FAT Viewer?action=UPDATE&amp;creator=factset&amp;DYN_ARGS=TRUE&amp;DOC_NAME=FAT:FQL_AUDITING_CLIENT_TEMPLATE.FAT&amp;display_string=Audit&amp;VAR:KEY=MVINGVGNGN&amp;VAR:QUERY=RkZfRElWX1lMRChBTk4sOC8yOS8wNyw4LzI5LzA3KQ==&amp;WINDOW=FIRST_POPUP&amp;HEIGHT=450&amp;WIDTH=450&amp;","START_MAXIMIZED=FALSE&amp;VAR:CALENDAR=US&amp;VAR:SYMBOL=RAI&amp;VAR:INDEX=0"}</definedName>
    <definedName name="_2284__FDSAUDITLINK__" hidden="1">{"fdsup://directions/FAT Viewer?action=UPDATE&amp;creator=factset&amp;DYN_ARGS=TRUE&amp;DOC_NAME=FAT:FQL_AUDITING_CLIENT_TEMPLATE.FAT&amp;display_string=Audit&amp;VAR:KEY=MVINGVGNGN&amp;VAR:QUERY=RkZfRElWX1lMRChBTk4sOC8yOS8wNyw4LzI5LzA3KQ==&amp;WINDOW=FIRST_POPUP&amp;HEIGHT=450&amp;WIDTH=450&amp;","START_MAXIMIZED=FALSE&amp;VAR:CALENDAR=US&amp;VAR:SYMBOL=RAI&amp;VAR:INDEX=0"}</definedName>
    <definedName name="_2285__FDSAUDITLINK__" localSheetId="0" hidden="1">{"fdsup://directions/FAT Viewer?action=UPDATE&amp;creator=factset&amp;DYN_ARGS=TRUE&amp;DOC_NAME=FAT:FQL_AUDITING_CLIENT_TEMPLATE.FAT&amp;display_string=Audit&amp;VAR:KEY=WLQZONKJIR&amp;VAR:QUERY=RkZfRElWX1lMRChBTk4sOC8yMi8wNyw4LzIyLzA3KQ==&amp;WINDOW=FIRST_POPUP&amp;HEIGHT=450&amp;WIDTH=450&amp;","START_MAXIMIZED=FALSE&amp;VAR:CALENDAR=US&amp;VAR:SYMBOL=RAI&amp;VAR:INDEX=0"}</definedName>
    <definedName name="_2285__FDSAUDITLINK__" hidden="1">{"fdsup://directions/FAT Viewer?action=UPDATE&amp;creator=factset&amp;DYN_ARGS=TRUE&amp;DOC_NAME=FAT:FQL_AUDITING_CLIENT_TEMPLATE.FAT&amp;display_string=Audit&amp;VAR:KEY=WLQZONKJIR&amp;VAR:QUERY=RkZfRElWX1lMRChBTk4sOC8yMi8wNyw4LzIyLzA3KQ==&amp;WINDOW=FIRST_POPUP&amp;HEIGHT=450&amp;WIDTH=450&amp;","START_MAXIMIZED=FALSE&amp;VAR:CALENDAR=US&amp;VAR:SYMBOL=RAI&amp;VAR:INDEX=0"}</definedName>
    <definedName name="_2286__FDSAUDITLINK__" localSheetId="0" hidden="1">{"fdsup://directions/FAT Viewer?action=UPDATE&amp;creator=factset&amp;DYN_ARGS=TRUE&amp;DOC_NAME=FAT:FQL_AUDITING_CLIENT_TEMPLATE.FAT&amp;display_string=Audit&amp;VAR:KEY=UZITWVQBWL&amp;VAR:QUERY=RkZfRElWX1lMRChBTk4sOC8xNS8wNyw4LzE1LzA3KQ==&amp;WINDOW=FIRST_POPUP&amp;HEIGHT=450&amp;WIDTH=450&amp;","START_MAXIMIZED=FALSE&amp;VAR:CALENDAR=US&amp;VAR:SYMBOL=RAI&amp;VAR:INDEX=0"}</definedName>
    <definedName name="_2286__FDSAUDITLINK__" hidden="1">{"fdsup://directions/FAT Viewer?action=UPDATE&amp;creator=factset&amp;DYN_ARGS=TRUE&amp;DOC_NAME=FAT:FQL_AUDITING_CLIENT_TEMPLATE.FAT&amp;display_string=Audit&amp;VAR:KEY=UZITWVQBWL&amp;VAR:QUERY=RkZfRElWX1lMRChBTk4sOC8xNS8wNyw4LzE1LzA3KQ==&amp;WINDOW=FIRST_POPUP&amp;HEIGHT=450&amp;WIDTH=450&amp;","START_MAXIMIZED=FALSE&amp;VAR:CALENDAR=US&amp;VAR:SYMBOL=RAI&amp;VAR:INDEX=0"}</definedName>
    <definedName name="_2287__FDSAUDITLINK__" localSheetId="0" hidden="1">{"fdsup://directions/FAT Viewer?action=UPDATE&amp;creator=factset&amp;DYN_ARGS=TRUE&amp;DOC_NAME=FAT:FQL_AUDITING_CLIENT_TEMPLATE.FAT&amp;display_string=Audit&amp;VAR:KEY=KZSVMTWJIH&amp;VAR:QUERY=RkZfRElWX1lMRChBTk4sOC8wOC8wNyw4LzA4LzA3KQ==&amp;WINDOW=FIRST_POPUP&amp;HEIGHT=450&amp;WIDTH=450&amp;","START_MAXIMIZED=FALSE&amp;VAR:CALENDAR=US&amp;VAR:SYMBOL=RAI&amp;VAR:INDEX=0"}</definedName>
    <definedName name="_2287__FDSAUDITLINK__" hidden="1">{"fdsup://directions/FAT Viewer?action=UPDATE&amp;creator=factset&amp;DYN_ARGS=TRUE&amp;DOC_NAME=FAT:FQL_AUDITING_CLIENT_TEMPLATE.FAT&amp;display_string=Audit&amp;VAR:KEY=KZSVMTWJIH&amp;VAR:QUERY=RkZfRElWX1lMRChBTk4sOC8wOC8wNyw4LzA4LzA3KQ==&amp;WINDOW=FIRST_POPUP&amp;HEIGHT=450&amp;WIDTH=450&amp;","START_MAXIMIZED=FALSE&amp;VAR:CALENDAR=US&amp;VAR:SYMBOL=RAI&amp;VAR:INDEX=0"}</definedName>
    <definedName name="_2288__FDSAUDITLINK__" localSheetId="0" hidden="1">{"fdsup://directions/FAT Viewer?action=UPDATE&amp;creator=factset&amp;DYN_ARGS=TRUE&amp;DOC_NAME=FAT:FQL_AUDITING_CLIENT_TEMPLATE.FAT&amp;display_string=Audit&amp;VAR:KEY=OJOZUHMNUL&amp;VAR:QUERY=RkZfRElWX1lMRChBTk4sOC8wMS8wNyw4LzAxLzA3KQ==&amp;WINDOW=FIRST_POPUP&amp;HEIGHT=450&amp;WIDTH=450&amp;","START_MAXIMIZED=FALSE&amp;VAR:CALENDAR=US&amp;VAR:SYMBOL=RAI&amp;VAR:INDEX=0"}</definedName>
    <definedName name="_2288__FDSAUDITLINK__" hidden="1">{"fdsup://directions/FAT Viewer?action=UPDATE&amp;creator=factset&amp;DYN_ARGS=TRUE&amp;DOC_NAME=FAT:FQL_AUDITING_CLIENT_TEMPLATE.FAT&amp;display_string=Audit&amp;VAR:KEY=OJOZUHMNUL&amp;VAR:QUERY=RkZfRElWX1lMRChBTk4sOC8wMS8wNyw4LzAxLzA3KQ==&amp;WINDOW=FIRST_POPUP&amp;HEIGHT=450&amp;WIDTH=450&amp;","START_MAXIMIZED=FALSE&amp;VAR:CALENDAR=US&amp;VAR:SYMBOL=RAI&amp;VAR:INDEX=0"}</definedName>
    <definedName name="_2289__FDSAUDITLINK__" localSheetId="0" hidden="1">{"fdsup://directions/FAT Viewer?action=UPDATE&amp;creator=factset&amp;DYN_ARGS=TRUE&amp;DOC_NAME=FAT:FQL_AUDITING_CLIENT_TEMPLATE.FAT&amp;display_string=Audit&amp;VAR:KEY=QBCTWTGNCN&amp;VAR:QUERY=RkZfRElWX1lMRChBTk4sNy8yNS8wNyw3LzI1LzA3KQ==&amp;WINDOW=FIRST_POPUP&amp;HEIGHT=450&amp;WIDTH=450&amp;","START_MAXIMIZED=FALSE&amp;VAR:CALENDAR=US&amp;VAR:SYMBOL=RAI&amp;VAR:INDEX=0"}</definedName>
    <definedName name="_2289__FDSAUDITLINK__" hidden="1">{"fdsup://directions/FAT Viewer?action=UPDATE&amp;creator=factset&amp;DYN_ARGS=TRUE&amp;DOC_NAME=FAT:FQL_AUDITING_CLIENT_TEMPLATE.FAT&amp;display_string=Audit&amp;VAR:KEY=QBCTWTGNCN&amp;VAR:QUERY=RkZfRElWX1lMRChBTk4sNy8yNS8wNyw3LzI1LzA3KQ==&amp;WINDOW=FIRST_POPUP&amp;HEIGHT=450&amp;WIDTH=450&amp;","START_MAXIMIZED=FALSE&amp;VAR:CALENDAR=US&amp;VAR:SYMBOL=RAI&amp;VAR:INDEX=0"}</definedName>
    <definedName name="_229">#REF!</definedName>
    <definedName name="_229__FDSAUDITLINK__" localSheetId="0" hidden="1">{"fdsup://directions/FAT Viewer?action=UPDATE&amp;creator=factset&amp;DYN_ARGS=TRUE&amp;DOC_NAME=FAT:FQL_AUDITING_CLIENT_TEMPLATE.FAT&amp;display_string=Audit&amp;VAR:KEY=JWBMTITGJO&amp;VAR:QUERY=RkZfRElWX1lMRChBTk4sMTEvMTYvMDYsMTEvMTYvMDYp&amp;WINDOW=FIRST_POPUP&amp;HEIGHT=450&amp;WIDTH=450&amp;","START_MAXIMIZED=FALSE&amp;VAR:CALENDAR=US&amp;VAR:SYMBOL=RAI&amp;VAR:INDEX=0"}</definedName>
    <definedName name="_229__FDSAUDITLINK__" hidden="1">{"fdsup://directions/FAT Viewer?action=UPDATE&amp;creator=factset&amp;DYN_ARGS=TRUE&amp;DOC_NAME=FAT:FQL_AUDITING_CLIENT_TEMPLATE.FAT&amp;display_string=Audit&amp;VAR:KEY=JWBMTITGJO&amp;VAR:QUERY=RkZfRElWX1lMRChBTk4sMTEvMTYvMDYsMTEvMTYvMDYp&amp;WINDOW=FIRST_POPUP&amp;HEIGHT=450&amp;WIDTH=450&amp;","START_MAXIMIZED=FALSE&amp;VAR:CALENDAR=US&amp;VAR:SYMBOL=RAI&amp;VAR:INDEX=0"}</definedName>
    <definedName name="_2290__FDSAUDITLINK__" localSheetId="0" hidden="1">{"fdsup://directions/FAT Viewer?action=UPDATE&amp;creator=factset&amp;DYN_ARGS=TRUE&amp;DOC_NAME=FAT:FQL_AUDITING_CLIENT_TEMPLATE.FAT&amp;display_string=Audit&amp;VAR:KEY=EDQZSPSLER&amp;VAR:QUERY=RkZfRElWX1lMRChBTk4sNy8xOC8wNyw3LzE4LzA3KQ==&amp;WINDOW=FIRST_POPUP&amp;HEIGHT=450&amp;WIDTH=450&amp;","START_MAXIMIZED=FALSE&amp;VAR:CALENDAR=US&amp;VAR:SYMBOL=RAI&amp;VAR:INDEX=0"}</definedName>
    <definedName name="_2290__FDSAUDITLINK__" hidden="1">{"fdsup://directions/FAT Viewer?action=UPDATE&amp;creator=factset&amp;DYN_ARGS=TRUE&amp;DOC_NAME=FAT:FQL_AUDITING_CLIENT_TEMPLATE.FAT&amp;display_string=Audit&amp;VAR:KEY=EDQZSPSLER&amp;VAR:QUERY=RkZfRElWX1lMRChBTk4sNy8xOC8wNyw3LzE4LzA3KQ==&amp;WINDOW=FIRST_POPUP&amp;HEIGHT=450&amp;WIDTH=450&amp;","START_MAXIMIZED=FALSE&amp;VAR:CALENDAR=US&amp;VAR:SYMBOL=RAI&amp;VAR:INDEX=0"}</definedName>
    <definedName name="_2291">#REF!</definedName>
    <definedName name="_2291__FDSAUDITLINK__" localSheetId="0" hidden="1">{"fdsup://directions/FAT Viewer?action=UPDATE&amp;creator=factset&amp;DYN_ARGS=TRUE&amp;DOC_NAME=FAT:FQL_AUDITING_CLIENT_TEMPLATE.FAT&amp;display_string=Audit&amp;VAR:KEY=UPQHWLUTCF&amp;VAR:QUERY=RkZfRElWX1lMRChBTk4sNy8xMS8wNyw3LzExLzA3KQ==&amp;WINDOW=FIRST_POPUP&amp;HEIGHT=450&amp;WIDTH=450&amp;","START_MAXIMIZED=FALSE&amp;VAR:CALENDAR=US&amp;VAR:SYMBOL=RAI&amp;VAR:INDEX=0"}</definedName>
    <definedName name="_2291__FDSAUDITLINK__" hidden="1">{"fdsup://directions/FAT Viewer?action=UPDATE&amp;creator=factset&amp;DYN_ARGS=TRUE&amp;DOC_NAME=FAT:FQL_AUDITING_CLIENT_TEMPLATE.FAT&amp;display_string=Audit&amp;VAR:KEY=UPQHWLUTCF&amp;VAR:QUERY=RkZfRElWX1lMRChBTk4sNy8xMS8wNyw3LzExLzA3KQ==&amp;WINDOW=FIRST_POPUP&amp;HEIGHT=450&amp;WIDTH=450&amp;","START_MAXIMIZED=FALSE&amp;VAR:CALENDAR=US&amp;VAR:SYMBOL=RAI&amp;VAR:INDEX=0"}</definedName>
    <definedName name="_2292__FDSAUDITLINK__" localSheetId="0" hidden="1">{"fdsup://directions/FAT Viewer?action=UPDATE&amp;creator=factset&amp;DYN_ARGS=TRUE&amp;DOC_NAME=FAT:FQL_AUDITING_CLIENT_TEMPLATE.FAT&amp;display_string=Audit&amp;VAR:KEY=AHMHGPYJGL&amp;VAR:QUERY=RkZfRElWX1lMRChBTk4sNy8wMy8wNyw3LzAzLzA3KQ==&amp;WINDOW=FIRST_POPUP&amp;HEIGHT=450&amp;WIDTH=450&amp;","START_MAXIMIZED=FALSE&amp;VAR:CALENDAR=US&amp;VAR:SYMBOL=RAI&amp;VAR:INDEX=0"}</definedName>
    <definedName name="_2292__FDSAUDITLINK__" hidden="1">{"fdsup://directions/FAT Viewer?action=UPDATE&amp;creator=factset&amp;DYN_ARGS=TRUE&amp;DOC_NAME=FAT:FQL_AUDITING_CLIENT_TEMPLATE.FAT&amp;display_string=Audit&amp;VAR:KEY=AHMHGPYJGL&amp;VAR:QUERY=RkZfRElWX1lMRChBTk4sNy8wMy8wNyw3LzAzLzA3KQ==&amp;WINDOW=FIRST_POPUP&amp;HEIGHT=450&amp;WIDTH=450&amp;","START_MAXIMIZED=FALSE&amp;VAR:CALENDAR=US&amp;VAR:SYMBOL=RAI&amp;VAR:INDEX=0"}</definedName>
    <definedName name="_2293__FDSAUDITLINK__" localSheetId="0" hidden="1">{"fdsup://directions/FAT Viewer?action=UPDATE&amp;creator=factset&amp;DYN_ARGS=TRUE&amp;DOC_NAME=FAT:FQL_AUDITING_CLIENT_TEMPLATE.FAT&amp;display_string=Audit&amp;VAR:KEY=QJKBSZORUN&amp;VAR:QUERY=RkZfRElWX1lMRChBTk4sNi8yNy8wNyw2LzI3LzA3KQ==&amp;WINDOW=FIRST_POPUP&amp;HEIGHT=450&amp;WIDTH=450&amp;","START_MAXIMIZED=FALSE&amp;VAR:CALENDAR=US&amp;VAR:SYMBOL=RAI&amp;VAR:INDEX=0"}</definedName>
    <definedName name="_2293__FDSAUDITLINK__" hidden="1">{"fdsup://directions/FAT Viewer?action=UPDATE&amp;creator=factset&amp;DYN_ARGS=TRUE&amp;DOC_NAME=FAT:FQL_AUDITING_CLIENT_TEMPLATE.FAT&amp;display_string=Audit&amp;VAR:KEY=QJKBSZORUN&amp;VAR:QUERY=RkZfRElWX1lMRChBTk4sNi8yNy8wNyw2LzI3LzA3KQ==&amp;WINDOW=FIRST_POPUP&amp;HEIGHT=450&amp;WIDTH=450&amp;","START_MAXIMIZED=FALSE&amp;VAR:CALENDAR=US&amp;VAR:SYMBOL=RAI&amp;VAR:INDEX=0"}</definedName>
    <definedName name="_2294__FDSAUDITLINK__" localSheetId="0" hidden="1">{"fdsup://directions/FAT Viewer?action=UPDATE&amp;creator=factset&amp;DYN_ARGS=TRUE&amp;DOC_NAME=FAT:FQL_AUDITING_CLIENT_TEMPLATE.FAT&amp;display_string=Audit&amp;VAR:KEY=IVYDWRCLED&amp;VAR:QUERY=RkZfRElWX1lMRChBTk4sNi8yMC8wNyw2LzIwLzA3KQ==&amp;WINDOW=FIRST_POPUP&amp;HEIGHT=450&amp;WIDTH=450&amp;","START_MAXIMIZED=FALSE&amp;VAR:CALENDAR=US&amp;VAR:SYMBOL=RAI&amp;VAR:INDEX=0"}</definedName>
    <definedName name="_2294__FDSAUDITLINK__" hidden="1">{"fdsup://directions/FAT Viewer?action=UPDATE&amp;creator=factset&amp;DYN_ARGS=TRUE&amp;DOC_NAME=FAT:FQL_AUDITING_CLIENT_TEMPLATE.FAT&amp;display_string=Audit&amp;VAR:KEY=IVYDWRCLED&amp;VAR:QUERY=RkZfRElWX1lMRChBTk4sNi8yMC8wNyw2LzIwLzA3KQ==&amp;WINDOW=FIRST_POPUP&amp;HEIGHT=450&amp;WIDTH=450&amp;","START_MAXIMIZED=FALSE&amp;VAR:CALENDAR=US&amp;VAR:SYMBOL=RAI&amp;VAR:INDEX=0"}</definedName>
    <definedName name="_2295">#REF!</definedName>
    <definedName name="_2295__FDSAUDITLINK__" localSheetId="0" hidden="1">{"fdsup://directions/FAT Viewer?action=UPDATE&amp;creator=factset&amp;DYN_ARGS=TRUE&amp;DOC_NAME=FAT:FQL_AUDITING_CLIENT_TEMPLATE.FAT&amp;display_string=Audit&amp;VAR:KEY=YZIZQHCDWT&amp;VAR:QUERY=RkZfRElWX1lMRChBTk4sNi8xMy8wNyw2LzEzLzA3KQ==&amp;WINDOW=FIRST_POPUP&amp;HEIGHT=450&amp;WIDTH=450&amp;","START_MAXIMIZED=FALSE&amp;VAR:CALENDAR=US&amp;VAR:SYMBOL=RAI&amp;VAR:INDEX=0"}</definedName>
    <definedName name="_2295__FDSAUDITLINK__" hidden="1">{"fdsup://directions/FAT Viewer?action=UPDATE&amp;creator=factset&amp;DYN_ARGS=TRUE&amp;DOC_NAME=FAT:FQL_AUDITING_CLIENT_TEMPLATE.FAT&amp;display_string=Audit&amp;VAR:KEY=YZIZQHCDWT&amp;VAR:QUERY=RkZfRElWX1lMRChBTk4sNi8xMy8wNyw2LzEzLzA3KQ==&amp;WINDOW=FIRST_POPUP&amp;HEIGHT=450&amp;WIDTH=450&amp;","START_MAXIMIZED=FALSE&amp;VAR:CALENDAR=US&amp;VAR:SYMBOL=RAI&amp;VAR:INDEX=0"}</definedName>
    <definedName name="_2296__FDSAUDITLINK__" localSheetId="0" hidden="1">{"fdsup://directions/FAT Viewer?action=UPDATE&amp;creator=factset&amp;DYN_ARGS=TRUE&amp;DOC_NAME=FAT:FQL_AUDITING_CLIENT_TEMPLATE.FAT&amp;display_string=Audit&amp;VAR:KEY=ILUDMDGPSZ&amp;VAR:QUERY=RkZfRElWX1lMRChBTk4sNi8wNi8wNyw2LzA2LzA3KQ==&amp;WINDOW=FIRST_POPUP&amp;HEIGHT=450&amp;WIDTH=450&amp;","START_MAXIMIZED=FALSE&amp;VAR:CALENDAR=US&amp;VAR:SYMBOL=RAI&amp;VAR:INDEX=0"}</definedName>
    <definedName name="_2296__FDSAUDITLINK__" hidden="1">{"fdsup://directions/FAT Viewer?action=UPDATE&amp;creator=factset&amp;DYN_ARGS=TRUE&amp;DOC_NAME=FAT:FQL_AUDITING_CLIENT_TEMPLATE.FAT&amp;display_string=Audit&amp;VAR:KEY=ILUDMDGPSZ&amp;VAR:QUERY=RkZfRElWX1lMRChBTk4sNi8wNi8wNyw2LzA2LzA3KQ==&amp;WINDOW=FIRST_POPUP&amp;HEIGHT=450&amp;WIDTH=450&amp;","START_MAXIMIZED=FALSE&amp;VAR:CALENDAR=US&amp;VAR:SYMBOL=RAI&amp;VAR:INDEX=0"}</definedName>
    <definedName name="_2297__FDSAUDITLINK__" localSheetId="0" hidden="1">{"fdsup://directions/FAT Viewer?action=UPDATE&amp;creator=factset&amp;DYN_ARGS=TRUE&amp;DOC_NAME=FAT:FQL_AUDITING_CLIENT_TEMPLATE.FAT&amp;display_string=Audit&amp;VAR:KEY=YXCRCBCBSF&amp;VAR:QUERY=RkZfRElWX1lMRChBTk4sNS8zMC8wNyw1LzMwLzA3KQ==&amp;WINDOW=FIRST_POPUP&amp;HEIGHT=450&amp;WIDTH=450&amp;","START_MAXIMIZED=FALSE&amp;VAR:CALENDAR=US&amp;VAR:SYMBOL=RAI&amp;VAR:INDEX=0"}</definedName>
    <definedName name="_2297__FDSAUDITLINK__" hidden="1">{"fdsup://directions/FAT Viewer?action=UPDATE&amp;creator=factset&amp;DYN_ARGS=TRUE&amp;DOC_NAME=FAT:FQL_AUDITING_CLIENT_TEMPLATE.FAT&amp;display_string=Audit&amp;VAR:KEY=YXCRCBCBSF&amp;VAR:QUERY=RkZfRElWX1lMRChBTk4sNS8zMC8wNyw1LzMwLzA3KQ==&amp;WINDOW=FIRST_POPUP&amp;HEIGHT=450&amp;WIDTH=450&amp;","START_MAXIMIZED=FALSE&amp;VAR:CALENDAR=US&amp;VAR:SYMBOL=RAI&amp;VAR:INDEX=0"}</definedName>
    <definedName name="_2298__FDSAUDITLINK__" localSheetId="0" hidden="1">{"fdsup://directions/FAT Viewer?action=UPDATE&amp;creator=factset&amp;DYN_ARGS=TRUE&amp;DOC_NAME=FAT:FQL_AUDITING_CLIENT_TEMPLATE.FAT&amp;display_string=Audit&amp;VAR:KEY=MXOJCTIHEX&amp;VAR:QUERY=RkZfRElWX1lMRChBTk4sNS8yMy8wNyw1LzIzLzA3KQ==&amp;WINDOW=FIRST_POPUP&amp;HEIGHT=450&amp;WIDTH=450&amp;","START_MAXIMIZED=FALSE&amp;VAR:CALENDAR=US&amp;VAR:SYMBOL=RAI&amp;VAR:INDEX=0"}</definedName>
    <definedName name="_2298__FDSAUDITLINK__" hidden="1">{"fdsup://directions/FAT Viewer?action=UPDATE&amp;creator=factset&amp;DYN_ARGS=TRUE&amp;DOC_NAME=FAT:FQL_AUDITING_CLIENT_TEMPLATE.FAT&amp;display_string=Audit&amp;VAR:KEY=MXOJCTIHEX&amp;VAR:QUERY=RkZfRElWX1lMRChBTk4sNS8yMy8wNyw1LzIzLzA3KQ==&amp;WINDOW=FIRST_POPUP&amp;HEIGHT=450&amp;WIDTH=450&amp;","START_MAXIMIZED=FALSE&amp;VAR:CALENDAR=US&amp;VAR:SYMBOL=RAI&amp;VAR:INDEX=0"}</definedName>
    <definedName name="_2299__FDSAUDITLINK__" localSheetId="0" hidden="1">{"fdsup://directions/FAT Viewer?action=UPDATE&amp;creator=factset&amp;DYN_ARGS=TRUE&amp;DOC_NAME=FAT:FQL_AUDITING_CLIENT_TEMPLATE.FAT&amp;display_string=Audit&amp;VAR:KEY=KXUXMZUXUL&amp;VAR:QUERY=RkZfRElWX1lMRChBTk4sNS8xNi8wNyw1LzE2LzA3KQ==&amp;WINDOW=FIRST_POPUP&amp;HEIGHT=450&amp;WIDTH=450&amp;","START_MAXIMIZED=FALSE&amp;VAR:CALENDAR=US&amp;VAR:SYMBOL=RAI&amp;VAR:INDEX=0"}</definedName>
    <definedName name="_2299__FDSAUDITLINK__" hidden="1">{"fdsup://directions/FAT Viewer?action=UPDATE&amp;creator=factset&amp;DYN_ARGS=TRUE&amp;DOC_NAME=FAT:FQL_AUDITING_CLIENT_TEMPLATE.FAT&amp;display_string=Audit&amp;VAR:KEY=KXUXMZUXUL&amp;VAR:QUERY=RkZfRElWX1lMRChBTk4sNS8xNi8wNyw1LzE2LzA3KQ==&amp;WINDOW=FIRST_POPUP&amp;HEIGHT=450&amp;WIDTH=450&amp;","START_MAXIMIZED=FALSE&amp;VAR:CALENDAR=US&amp;VAR:SYMBOL=RAI&amp;VAR:INDEX=0"}</definedName>
    <definedName name="_22main_form_account_grants_list_18_j_id1022">#REF!</definedName>
    <definedName name="_22s2_" hidden="1">{#N/A,#N/A,FALSE,"UNIT";#N/A,#N/A,FALSE,"UNIT";#N/A,#N/A,FALSE,"계정"}</definedName>
    <definedName name="_23">#REF!</definedName>
    <definedName name="_23_________NOTE8_9">#REF!</definedName>
    <definedName name="_23__123Graph_BCHART_29" hidden="1">#REF!</definedName>
    <definedName name="_23__123Graph_BCHART_3">#REF!</definedName>
    <definedName name="_23__123Graph_BChart_6J">#REF!</definedName>
    <definedName name="_23__123Graph_BTAX_CREDIT">#REF!</definedName>
    <definedName name="_23__123Graph_CCONTRACT_BY_B_U">#REF!</definedName>
    <definedName name="_23__123Graph_CWAGES_BY_B_U">#REF!</definedName>
    <definedName name="_23__123Graph_DCONTRACT_BY_B_U">#REF!</definedName>
    <definedName name="_23__123Graph_DSUPPLIES_BY_B_U" hidden="1">#REF!</definedName>
    <definedName name="_23__123Graph_DWAGES_BY_B_U">#REF!</definedName>
    <definedName name="_23__123Graph_ECONTRACT_BY_B_U">#REF!</definedName>
    <definedName name="_23__123Graph_EQRE_S_BY_CO.">#REF!</definedName>
    <definedName name="_23__FDSAUDITLINK__" localSheetId="0" hidden="1">{"fdsup://directions/FAT Viewer?action=UPDATE&amp;creator=factset&amp;DYN_ARGS=TRUE&amp;DOC_NAME=FAT:FQL_AUDITING_CLIENT_TEMPLATE.FAT&amp;display_string=Audit&amp;VAR:KEY=MDOVSPAPON&amp;VAR:QUERY=Q1NGX0RJVl9ZTEQoUVRSX1IsNi8zMC8yMDA1KQ==&amp;WINDOW=FIRST_POPUP&amp;HEIGHT=450&amp;WIDTH=450&amp;STAR","T_MAXIMIZED=FALSE&amp;VAR:CALENDAR=US&amp;VAR:SYMBOL=MO&amp;VAR:INDEX=0"}</definedName>
    <definedName name="_23__FDSAUDITLINK__" hidden="1">{"fdsup://directions/FAT Viewer?action=UPDATE&amp;creator=factset&amp;DYN_ARGS=TRUE&amp;DOC_NAME=FAT:FQL_AUDITING_CLIENT_TEMPLATE.FAT&amp;display_string=Audit&amp;VAR:KEY=MDOVSPAPON&amp;VAR:QUERY=Q1NGX0RJVl9ZTEQoUVRSX1IsNi8zMC8yMDA1KQ==&amp;WINDOW=FIRST_POPUP&amp;HEIGHT=450&amp;WIDTH=450&amp;STAR","T_MAXIMIZED=FALSE&amp;VAR:CALENDAR=US&amp;VAR:SYMBOL=MO&amp;VAR:INDEX=0"}</definedName>
    <definedName name="_23_0_0_MatInverse" hidden="1">#REF!</definedName>
    <definedName name="_23_09_2000">#REF!</definedName>
    <definedName name="_23_1_0_F">#REF!</definedName>
    <definedName name="_23_6__1_CRADDIN_Table">#REF!</definedName>
    <definedName name="_230">#REF!</definedName>
    <definedName name="_230__FDSAUDITLINK__" localSheetId="0" hidden="1">{"fdsup://directions/FAT Viewer?action=UPDATE&amp;creator=factset&amp;DYN_ARGS=TRUE&amp;DOC_NAME=FAT:FQL_AUDITING_CLIENT_TEMPLATE.FAT&amp;display_string=Audit&amp;VAR:KEY=NSLOXKHCFC&amp;VAR:QUERY=RkZfRElWX1lMRChBTk4sMTEvMDkvMDYsMTEvMDkvMDYp&amp;WINDOW=FIRST_POPUP&amp;HEIGHT=450&amp;WIDTH=450&amp;","START_MAXIMIZED=FALSE&amp;VAR:CALENDAR=US&amp;VAR:SYMBOL=RAI&amp;VAR:INDEX=0"}</definedName>
    <definedName name="_230__FDSAUDITLINK__" hidden="1">{"fdsup://directions/FAT Viewer?action=UPDATE&amp;creator=factset&amp;DYN_ARGS=TRUE&amp;DOC_NAME=FAT:FQL_AUDITING_CLIENT_TEMPLATE.FAT&amp;display_string=Audit&amp;VAR:KEY=NSLOXKHCFC&amp;VAR:QUERY=RkZfRElWX1lMRChBTk4sMTEvMDkvMDYsMTEvMDkvMDYp&amp;WINDOW=FIRST_POPUP&amp;HEIGHT=450&amp;WIDTH=450&amp;","START_MAXIMIZED=FALSE&amp;VAR:CALENDAR=US&amp;VAR:SYMBOL=RAI&amp;VAR:INDEX=0"}</definedName>
    <definedName name="_2300">#REF!</definedName>
    <definedName name="_2300__FDSAUDITLINK__" localSheetId="0" hidden="1">{"fdsup://directions/FAT Viewer?action=UPDATE&amp;creator=factset&amp;DYN_ARGS=TRUE&amp;DOC_NAME=FAT:FQL_AUDITING_CLIENT_TEMPLATE.FAT&amp;display_string=Audit&amp;VAR:KEY=ONCFQJQHQF&amp;VAR:QUERY=RkZfRElWX1lMRChBTk4sNS8wOS8wNyw1LzA5LzA3KQ==&amp;WINDOW=FIRST_POPUP&amp;HEIGHT=450&amp;WIDTH=450&amp;","START_MAXIMIZED=FALSE&amp;VAR:CALENDAR=US&amp;VAR:SYMBOL=RAI&amp;VAR:INDEX=0"}</definedName>
    <definedName name="_2300__FDSAUDITLINK__" hidden="1">{"fdsup://directions/FAT Viewer?action=UPDATE&amp;creator=factset&amp;DYN_ARGS=TRUE&amp;DOC_NAME=FAT:FQL_AUDITING_CLIENT_TEMPLATE.FAT&amp;display_string=Audit&amp;VAR:KEY=ONCFQJQHQF&amp;VAR:QUERY=RkZfRElWX1lMRChBTk4sNS8wOS8wNyw1LzA5LzA3KQ==&amp;WINDOW=FIRST_POPUP&amp;HEIGHT=450&amp;WIDTH=450&amp;","START_MAXIMIZED=FALSE&amp;VAR:CALENDAR=US&amp;VAR:SYMBOL=RAI&amp;VAR:INDEX=0"}</definedName>
    <definedName name="_2301__FDSAUDITLINK__" localSheetId="0" hidden="1">{"fdsup://directions/FAT Viewer?action=UPDATE&amp;creator=factset&amp;DYN_ARGS=TRUE&amp;DOC_NAME=FAT:FQL_AUDITING_CLIENT_TEMPLATE.FAT&amp;display_string=Audit&amp;VAR:KEY=GPORGXAFGJ&amp;VAR:QUERY=RkZfRElWX1lMRChBTk4sNS8wMi8wNyw1LzAyLzA3KQ==&amp;WINDOW=FIRST_POPUP&amp;HEIGHT=450&amp;WIDTH=450&amp;","START_MAXIMIZED=FALSE&amp;VAR:CALENDAR=US&amp;VAR:SYMBOL=RAI&amp;VAR:INDEX=0"}</definedName>
    <definedName name="_2301__FDSAUDITLINK__" hidden="1">{"fdsup://directions/FAT Viewer?action=UPDATE&amp;creator=factset&amp;DYN_ARGS=TRUE&amp;DOC_NAME=FAT:FQL_AUDITING_CLIENT_TEMPLATE.FAT&amp;display_string=Audit&amp;VAR:KEY=GPORGXAFGJ&amp;VAR:QUERY=RkZfRElWX1lMRChBTk4sNS8wMi8wNyw1LzAyLzA3KQ==&amp;WINDOW=FIRST_POPUP&amp;HEIGHT=450&amp;WIDTH=450&amp;","START_MAXIMIZED=FALSE&amp;VAR:CALENDAR=US&amp;VAR:SYMBOL=RAI&amp;VAR:INDEX=0"}</definedName>
    <definedName name="_2302__FDSAUDITLINK__" localSheetId="0" hidden="1">{"fdsup://directions/FAT Viewer?action=UPDATE&amp;creator=factset&amp;DYN_ARGS=TRUE&amp;DOC_NAME=FAT:FQL_AUDITING_CLIENT_TEMPLATE.FAT&amp;display_string=Audit&amp;VAR:KEY=GVQRYNGZUF&amp;VAR:QUERY=RkZfRElWX1lMRChBTk4sNC8yNS8wNyw0LzI1LzA3KQ==&amp;WINDOW=FIRST_POPUP&amp;HEIGHT=450&amp;WIDTH=450&amp;","START_MAXIMIZED=FALSE&amp;VAR:CALENDAR=US&amp;VAR:SYMBOL=RAI&amp;VAR:INDEX=0"}</definedName>
    <definedName name="_2302__FDSAUDITLINK__" hidden="1">{"fdsup://directions/FAT Viewer?action=UPDATE&amp;creator=factset&amp;DYN_ARGS=TRUE&amp;DOC_NAME=FAT:FQL_AUDITING_CLIENT_TEMPLATE.FAT&amp;display_string=Audit&amp;VAR:KEY=GVQRYNGZUF&amp;VAR:QUERY=RkZfRElWX1lMRChBTk4sNC8yNS8wNyw0LzI1LzA3KQ==&amp;WINDOW=FIRST_POPUP&amp;HEIGHT=450&amp;WIDTH=450&amp;","START_MAXIMIZED=FALSE&amp;VAR:CALENDAR=US&amp;VAR:SYMBOL=RAI&amp;VAR:INDEX=0"}</definedName>
    <definedName name="_2303">#REF!</definedName>
    <definedName name="_2303__FDSAUDITLINK__" localSheetId="0" hidden="1">{"fdsup://directions/FAT Viewer?action=UPDATE&amp;creator=factset&amp;DYN_ARGS=TRUE&amp;DOC_NAME=FAT:FQL_AUDITING_CLIENT_TEMPLATE.FAT&amp;display_string=Audit&amp;VAR:KEY=INMPIBSJCH&amp;VAR:QUERY=RkZfRElWX1lMRChBTk4sNC8xOC8wNyw0LzE4LzA3KQ==&amp;WINDOW=FIRST_POPUP&amp;HEIGHT=450&amp;WIDTH=450&amp;","START_MAXIMIZED=FALSE&amp;VAR:CALENDAR=US&amp;VAR:SYMBOL=RAI&amp;VAR:INDEX=0"}</definedName>
    <definedName name="_2303__FDSAUDITLINK__" hidden="1">{"fdsup://directions/FAT Viewer?action=UPDATE&amp;creator=factset&amp;DYN_ARGS=TRUE&amp;DOC_NAME=FAT:FQL_AUDITING_CLIENT_TEMPLATE.FAT&amp;display_string=Audit&amp;VAR:KEY=INMPIBSJCH&amp;VAR:QUERY=RkZfRElWX1lMRChBTk4sNC8xOC8wNyw0LzE4LzA3KQ==&amp;WINDOW=FIRST_POPUP&amp;HEIGHT=450&amp;WIDTH=450&amp;","START_MAXIMIZED=FALSE&amp;VAR:CALENDAR=US&amp;VAR:SYMBOL=RAI&amp;VAR:INDEX=0"}</definedName>
    <definedName name="_2304">#REF!</definedName>
    <definedName name="_2304__FDSAUDITLINK__" localSheetId="0" hidden="1">{"fdsup://directions/FAT Viewer?action=UPDATE&amp;creator=factset&amp;DYN_ARGS=TRUE&amp;DOC_NAME=FAT:FQL_AUDITING_CLIENT_TEMPLATE.FAT&amp;display_string=Audit&amp;VAR:KEY=EVKNKLYBMZ&amp;VAR:QUERY=RkZfRElWX1lMRChBTk4sNC8xMS8wNyw0LzExLzA3KQ==&amp;WINDOW=FIRST_POPUP&amp;HEIGHT=450&amp;WIDTH=450&amp;","START_MAXIMIZED=FALSE&amp;VAR:CALENDAR=US&amp;VAR:SYMBOL=RAI&amp;VAR:INDEX=0"}</definedName>
    <definedName name="_2304__FDSAUDITLINK__" hidden="1">{"fdsup://directions/FAT Viewer?action=UPDATE&amp;creator=factset&amp;DYN_ARGS=TRUE&amp;DOC_NAME=FAT:FQL_AUDITING_CLIENT_TEMPLATE.FAT&amp;display_string=Audit&amp;VAR:KEY=EVKNKLYBMZ&amp;VAR:QUERY=RkZfRElWX1lMRChBTk4sNC8xMS8wNyw0LzExLzA3KQ==&amp;WINDOW=FIRST_POPUP&amp;HEIGHT=450&amp;WIDTH=450&amp;","START_MAXIMIZED=FALSE&amp;VAR:CALENDAR=US&amp;VAR:SYMBOL=RAI&amp;VAR:INDEX=0"}</definedName>
    <definedName name="_2305">#REF!</definedName>
    <definedName name="_2305__FDSAUDITLINK__" localSheetId="0" hidden="1">{"fdsup://directions/FAT Viewer?action=UPDATE&amp;creator=factset&amp;DYN_ARGS=TRUE&amp;DOC_NAME=FAT:FQL_AUDITING_CLIENT_TEMPLATE.FAT&amp;display_string=Audit&amp;VAR:KEY=OFWVMPSPWZ&amp;VAR:QUERY=RkZfRElWX1lMRChBTk4sNC8wNC8wNyw0LzA0LzA3KQ==&amp;WINDOW=FIRST_POPUP&amp;HEIGHT=450&amp;WIDTH=450&amp;","START_MAXIMIZED=FALSE&amp;VAR:CALENDAR=US&amp;VAR:SYMBOL=RAI&amp;VAR:INDEX=0"}</definedName>
    <definedName name="_2305__FDSAUDITLINK__" hidden="1">{"fdsup://directions/FAT Viewer?action=UPDATE&amp;creator=factset&amp;DYN_ARGS=TRUE&amp;DOC_NAME=FAT:FQL_AUDITING_CLIENT_TEMPLATE.FAT&amp;display_string=Audit&amp;VAR:KEY=OFWVMPSPWZ&amp;VAR:QUERY=RkZfRElWX1lMRChBTk4sNC8wNC8wNyw0LzA0LzA3KQ==&amp;WINDOW=FIRST_POPUP&amp;HEIGHT=450&amp;WIDTH=450&amp;","START_MAXIMIZED=FALSE&amp;VAR:CALENDAR=US&amp;VAR:SYMBOL=RAI&amp;VAR:INDEX=0"}</definedName>
    <definedName name="_2306">#REF!</definedName>
    <definedName name="_2306__FDSAUDITLINK__" localSheetId="0" hidden="1">{"fdsup://directions/FAT Viewer?action=UPDATE&amp;creator=factset&amp;DYN_ARGS=TRUE&amp;DOC_NAME=FAT:FQL_AUDITING_CLIENT_TEMPLATE.FAT&amp;display_string=Audit&amp;VAR:KEY=YRSZYTUVUV&amp;VAR:QUERY=RkZfRElWX1lMRChBTk4sMy8yOC8wNywzLzI4LzA3KQ==&amp;WINDOW=FIRST_POPUP&amp;HEIGHT=450&amp;WIDTH=450&amp;","START_MAXIMIZED=FALSE&amp;VAR:CALENDAR=US&amp;VAR:SYMBOL=RAI&amp;VAR:INDEX=0"}</definedName>
    <definedName name="_2306__FDSAUDITLINK__" hidden="1">{"fdsup://directions/FAT Viewer?action=UPDATE&amp;creator=factset&amp;DYN_ARGS=TRUE&amp;DOC_NAME=FAT:FQL_AUDITING_CLIENT_TEMPLATE.FAT&amp;display_string=Audit&amp;VAR:KEY=YRSZYTUVUV&amp;VAR:QUERY=RkZfRElWX1lMRChBTk4sMy8yOC8wNywzLzI4LzA3KQ==&amp;WINDOW=FIRST_POPUP&amp;HEIGHT=450&amp;WIDTH=450&amp;","START_MAXIMIZED=FALSE&amp;VAR:CALENDAR=US&amp;VAR:SYMBOL=RAI&amp;VAR:INDEX=0"}</definedName>
    <definedName name="_2307">#REF!</definedName>
    <definedName name="_2307__FDSAUDITLINK__" localSheetId="0" hidden="1">{"fdsup://directions/FAT Viewer?action=UPDATE&amp;creator=factset&amp;DYN_ARGS=TRUE&amp;DOC_NAME=FAT:FQL_AUDITING_CLIENT_TEMPLATE.FAT&amp;display_string=Audit&amp;VAR:KEY=KVOPUJEXGR&amp;VAR:QUERY=RkZfRElWX1lMRChBTk4sMy8yMS8wNywzLzIxLzA3KQ==&amp;WINDOW=FIRST_POPUP&amp;HEIGHT=450&amp;WIDTH=450&amp;","START_MAXIMIZED=FALSE&amp;VAR:CALENDAR=US&amp;VAR:SYMBOL=RAI&amp;VAR:INDEX=0"}</definedName>
    <definedName name="_2307__FDSAUDITLINK__" hidden="1">{"fdsup://directions/FAT Viewer?action=UPDATE&amp;creator=factset&amp;DYN_ARGS=TRUE&amp;DOC_NAME=FAT:FQL_AUDITING_CLIENT_TEMPLATE.FAT&amp;display_string=Audit&amp;VAR:KEY=KVOPUJEXGR&amp;VAR:QUERY=RkZfRElWX1lMRChBTk4sMy8yMS8wNywzLzIxLzA3KQ==&amp;WINDOW=FIRST_POPUP&amp;HEIGHT=450&amp;WIDTH=450&amp;","START_MAXIMIZED=FALSE&amp;VAR:CALENDAR=US&amp;VAR:SYMBOL=RAI&amp;VAR:INDEX=0"}</definedName>
    <definedName name="_2308__FDSAUDITLINK__" localSheetId="0" hidden="1">{"fdsup://directions/FAT Viewer?action=UPDATE&amp;creator=factset&amp;DYN_ARGS=TRUE&amp;DOC_NAME=FAT:FQL_AUDITING_CLIENT_TEMPLATE.FAT&amp;display_string=Audit&amp;VAR:KEY=QHAXUVQFEV&amp;VAR:QUERY=RkZfRElWX1lMRChBTk4sMy8xNC8wNywzLzE0LzA3KQ==&amp;WINDOW=FIRST_POPUP&amp;HEIGHT=450&amp;WIDTH=450&amp;","START_MAXIMIZED=FALSE&amp;VAR:CALENDAR=US&amp;VAR:SYMBOL=RAI&amp;VAR:INDEX=0"}</definedName>
    <definedName name="_2308__FDSAUDITLINK__" hidden="1">{"fdsup://directions/FAT Viewer?action=UPDATE&amp;creator=factset&amp;DYN_ARGS=TRUE&amp;DOC_NAME=FAT:FQL_AUDITING_CLIENT_TEMPLATE.FAT&amp;display_string=Audit&amp;VAR:KEY=QHAXUVQFEV&amp;VAR:QUERY=RkZfRElWX1lMRChBTk4sMy8xNC8wNywzLzE0LzA3KQ==&amp;WINDOW=FIRST_POPUP&amp;HEIGHT=450&amp;WIDTH=450&amp;","START_MAXIMIZED=FALSE&amp;VAR:CALENDAR=US&amp;VAR:SYMBOL=RAI&amp;VAR:INDEX=0"}</definedName>
    <definedName name="_2309">#REF!</definedName>
    <definedName name="_2309__FDSAUDITLINK__" localSheetId="0" hidden="1">{"fdsup://directions/FAT Viewer?action=UPDATE&amp;creator=factset&amp;DYN_ARGS=TRUE&amp;DOC_NAME=FAT:FQL_AUDITING_CLIENT_TEMPLATE.FAT&amp;display_string=Audit&amp;VAR:KEY=SJELGRGTUP&amp;VAR:QUERY=RkZfRElWX1lMRChBTk4sMy8wNy8wNywzLzA3LzA3KQ==&amp;WINDOW=FIRST_POPUP&amp;HEIGHT=450&amp;WIDTH=450&amp;","START_MAXIMIZED=FALSE&amp;VAR:CALENDAR=US&amp;VAR:SYMBOL=RAI&amp;VAR:INDEX=0"}</definedName>
    <definedName name="_2309__FDSAUDITLINK__" hidden="1">{"fdsup://directions/FAT Viewer?action=UPDATE&amp;creator=factset&amp;DYN_ARGS=TRUE&amp;DOC_NAME=FAT:FQL_AUDITING_CLIENT_TEMPLATE.FAT&amp;display_string=Audit&amp;VAR:KEY=SJELGRGTUP&amp;VAR:QUERY=RkZfRElWX1lMRChBTk4sMy8wNy8wNywzLzA3LzA3KQ==&amp;WINDOW=FIRST_POPUP&amp;HEIGHT=450&amp;WIDTH=450&amp;","START_MAXIMIZED=FALSE&amp;VAR:CALENDAR=US&amp;VAR:SYMBOL=RAI&amp;VAR:INDEX=0"}</definedName>
    <definedName name="_231">#REF!</definedName>
    <definedName name="_231__FDSAUDITLINK__" localSheetId="0" hidden="1">{"fdsup://directions/FAT Viewer?action=UPDATE&amp;creator=factset&amp;DYN_ARGS=TRUE&amp;DOC_NAME=FAT:FQL_AUDITING_CLIENT_TEMPLATE.FAT&amp;display_string=Audit&amp;VAR:KEY=ZKJGXOFKLK&amp;VAR:QUERY=RkZfRElWX1lMRChBTk4sMTEvMDIvMDYsMTEvMDIvMDYp&amp;WINDOW=FIRST_POPUP&amp;HEIGHT=450&amp;WIDTH=450&amp;","START_MAXIMIZED=FALSE&amp;VAR:CALENDAR=US&amp;VAR:SYMBOL=RAI&amp;VAR:INDEX=0"}</definedName>
    <definedName name="_231__FDSAUDITLINK__" hidden="1">{"fdsup://directions/FAT Viewer?action=UPDATE&amp;creator=factset&amp;DYN_ARGS=TRUE&amp;DOC_NAME=FAT:FQL_AUDITING_CLIENT_TEMPLATE.FAT&amp;display_string=Audit&amp;VAR:KEY=ZKJGXOFKLK&amp;VAR:QUERY=RkZfRElWX1lMRChBTk4sMTEvMDIvMDYsMTEvMDIvMDYp&amp;WINDOW=FIRST_POPUP&amp;HEIGHT=450&amp;WIDTH=450&amp;","START_MAXIMIZED=FALSE&amp;VAR:CALENDAR=US&amp;VAR:SYMBOL=RAI&amp;VAR:INDEX=0"}</definedName>
    <definedName name="_2310">#REF!</definedName>
    <definedName name="_2310__FDSAUDITLINK__" localSheetId="0" hidden="1">{"fdsup://directions/FAT Viewer?action=UPDATE&amp;creator=factset&amp;DYN_ARGS=TRUE&amp;DOC_NAME=FAT:FQL_AUDITING_CLIENT_TEMPLATE.FAT&amp;display_string=Audit&amp;VAR:KEY=WHMFWRCPKR&amp;VAR:QUERY=RkZfRElWX1lMRChBTk4sMi8yOC8wNywyLzI4LzA3KQ==&amp;WINDOW=FIRST_POPUP&amp;HEIGHT=450&amp;WIDTH=450&amp;","START_MAXIMIZED=FALSE&amp;VAR:CALENDAR=US&amp;VAR:SYMBOL=RAI&amp;VAR:INDEX=0"}</definedName>
    <definedName name="_2310__FDSAUDITLINK__" hidden="1">{"fdsup://directions/FAT Viewer?action=UPDATE&amp;creator=factset&amp;DYN_ARGS=TRUE&amp;DOC_NAME=FAT:FQL_AUDITING_CLIENT_TEMPLATE.FAT&amp;display_string=Audit&amp;VAR:KEY=WHMFWRCPKR&amp;VAR:QUERY=RkZfRElWX1lMRChBTk4sMi8yOC8wNywyLzI4LzA3KQ==&amp;WINDOW=FIRST_POPUP&amp;HEIGHT=450&amp;WIDTH=450&amp;","START_MAXIMIZED=FALSE&amp;VAR:CALENDAR=US&amp;VAR:SYMBOL=RAI&amp;VAR:INDEX=0"}</definedName>
    <definedName name="_2311__FDSAUDITLINK__" localSheetId="0" hidden="1">{"fdsup://directions/FAT Viewer?action=UPDATE&amp;creator=factset&amp;DYN_ARGS=TRUE&amp;DOC_NAME=FAT:FQL_AUDITING_CLIENT_TEMPLATE.FAT&amp;display_string=Audit&amp;VAR:KEY=IHYRSDKTOF&amp;VAR:QUERY=RkZfRElWX1lMRChBTk4sMi8yMS8wNywyLzIxLzA3KQ==&amp;WINDOW=FIRST_POPUP&amp;HEIGHT=450&amp;WIDTH=450&amp;","START_MAXIMIZED=FALSE&amp;VAR:CALENDAR=US&amp;VAR:SYMBOL=RAI&amp;VAR:INDEX=0"}</definedName>
    <definedName name="_2311__FDSAUDITLINK__" hidden="1">{"fdsup://directions/FAT Viewer?action=UPDATE&amp;creator=factset&amp;DYN_ARGS=TRUE&amp;DOC_NAME=FAT:FQL_AUDITING_CLIENT_TEMPLATE.FAT&amp;display_string=Audit&amp;VAR:KEY=IHYRSDKTOF&amp;VAR:QUERY=RkZfRElWX1lMRChBTk4sMi8yMS8wNywyLzIxLzA3KQ==&amp;WINDOW=FIRST_POPUP&amp;HEIGHT=450&amp;WIDTH=450&amp;","START_MAXIMIZED=FALSE&amp;VAR:CALENDAR=US&amp;VAR:SYMBOL=RAI&amp;VAR:INDEX=0"}</definedName>
    <definedName name="_2312__FDSAUDITLINK__" localSheetId="0" hidden="1">{"fdsup://directions/FAT Viewer?action=UPDATE&amp;creator=factset&amp;DYN_ARGS=TRUE&amp;DOC_NAME=FAT:FQL_AUDITING_CLIENT_TEMPLATE.FAT&amp;display_string=Audit&amp;VAR:KEY=EXIXQXMFOB&amp;VAR:QUERY=RkZfRElWX1lMRChBTk4sMi8xNC8wNywyLzE0LzA3KQ==&amp;WINDOW=FIRST_POPUP&amp;HEIGHT=450&amp;WIDTH=450&amp;","START_MAXIMIZED=FALSE&amp;VAR:CALENDAR=US&amp;VAR:SYMBOL=RAI&amp;VAR:INDEX=0"}</definedName>
    <definedName name="_2312__FDSAUDITLINK__" hidden="1">{"fdsup://directions/FAT Viewer?action=UPDATE&amp;creator=factset&amp;DYN_ARGS=TRUE&amp;DOC_NAME=FAT:FQL_AUDITING_CLIENT_TEMPLATE.FAT&amp;display_string=Audit&amp;VAR:KEY=EXIXQXMFOB&amp;VAR:QUERY=RkZfRElWX1lMRChBTk4sMi8xNC8wNywyLzE0LzA3KQ==&amp;WINDOW=FIRST_POPUP&amp;HEIGHT=450&amp;WIDTH=450&amp;","START_MAXIMIZED=FALSE&amp;VAR:CALENDAR=US&amp;VAR:SYMBOL=RAI&amp;VAR:INDEX=0"}</definedName>
    <definedName name="_2313__FDSAUDITLINK__" localSheetId="0" hidden="1">{"fdsup://directions/FAT Viewer?action=UPDATE&amp;creator=factset&amp;DYN_ARGS=TRUE&amp;DOC_NAME=FAT:FQL_AUDITING_CLIENT_TEMPLATE.FAT&amp;display_string=Audit&amp;VAR:KEY=SNMPUVSFYJ&amp;VAR:QUERY=RkZfRElWX1lMRChBTk4sMi8wNy8wNywyLzA3LzA3KQ==&amp;WINDOW=FIRST_POPUP&amp;HEIGHT=450&amp;WIDTH=450&amp;","START_MAXIMIZED=FALSE&amp;VAR:CALENDAR=US&amp;VAR:SYMBOL=RAI&amp;VAR:INDEX=0"}</definedName>
    <definedName name="_2313__FDSAUDITLINK__" hidden="1">{"fdsup://directions/FAT Viewer?action=UPDATE&amp;creator=factset&amp;DYN_ARGS=TRUE&amp;DOC_NAME=FAT:FQL_AUDITING_CLIENT_TEMPLATE.FAT&amp;display_string=Audit&amp;VAR:KEY=SNMPUVSFYJ&amp;VAR:QUERY=RkZfRElWX1lMRChBTk4sMi8wNy8wNywyLzA3LzA3KQ==&amp;WINDOW=FIRST_POPUP&amp;HEIGHT=450&amp;WIDTH=450&amp;","START_MAXIMIZED=FALSE&amp;VAR:CALENDAR=US&amp;VAR:SYMBOL=RAI&amp;VAR:INDEX=0"}</definedName>
    <definedName name="_2314__FDSAUDITLINK__" localSheetId="0" hidden="1">{"fdsup://directions/FAT Viewer?action=UPDATE&amp;creator=factset&amp;DYN_ARGS=TRUE&amp;DOC_NAME=FAT:FQL_AUDITING_CLIENT_TEMPLATE.FAT&amp;display_string=Audit&amp;VAR:KEY=ABKFERCTQD&amp;VAR:QUERY=RkZfRElWX1lMRChBTk4sMS8zMS8wNywxLzMxLzA3KQ==&amp;WINDOW=FIRST_POPUP&amp;HEIGHT=450&amp;WIDTH=450&amp;","START_MAXIMIZED=FALSE&amp;VAR:CALENDAR=US&amp;VAR:SYMBOL=RAI&amp;VAR:INDEX=0"}</definedName>
    <definedName name="_2314__FDSAUDITLINK__" hidden="1">{"fdsup://directions/FAT Viewer?action=UPDATE&amp;creator=factset&amp;DYN_ARGS=TRUE&amp;DOC_NAME=FAT:FQL_AUDITING_CLIENT_TEMPLATE.FAT&amp;display_string=Audit&amp;VAR:KEY=ABKFERCTQD&amp;VAR:QUERY=RkZfRElWX1lMRChBTk4sMS8zMS8wNywxLzMxLzA3KQ==&amp;WINDOW=FIRST_POPUP&amp;HEIGHT=450&amp;WIDTH=450&amp;","START_MAXIMIZED=FALSE&amp;VAR:CALENDAR=US&amp;VAR:SYMBOL=RAI&amp;VAR:INDEX=0"}</definedName>
    <definedName name="_2315__FDSAUDITLINK__" localSheetId="0" hidden="1">{"fdsup://directions/FAT Viewer?action=UPDATE&amp;creator=factset&amp;DYN_ARGS=TRUE&amp;DOC_NAME=FAT:FQL_AUDITING_CLIENT_TEMPLATE.FAT&amp;display_string=Audit&amp;VAR:KEY=WDATIDQTSN&amp;VAR:QUERY=RkZfRElWX1lMRChBTk4sMS8yNC8wNywxLzI0LzA3KQ==&amp;WINDOW=FIRST_POPUP&amp;HEIGHT=450&amp;WIDTH=450&amp;","START_MAXIMIZED=FALSE&amp;VAR:CALENDAR=US&amp;VAR:SYMBOL=RAI&amp;VAR:INDEX=0"}</definedName>
    <definedName name="_2315__FDSAUDITLINK__" hidden="1">{"fdsup://directions/FAT Viewer?action=UPDATE&amp;creator=factset&amp;DYN_ARGS=TRUE&amp;DOC_NAME=FAT:FQL_AUDITING_CLIENT_TEMPLATE.FAT&amp;display_string=Audit&amp;VAR:KEY=WDATIDQTSN&amp;VAR:QUERY=RkZfRElWX1lMRChBTk4sMS8yNC8wNywxLzI0LzA3KQ==&amp;WINDOW=FIRST_POPUP&amp;HEIGHT=450&amp;WIDTH=450&amp;","START_MAXIMIZED=FALSE&amp;VAR:CALENDAR=US&amp;VAR:SYMBOL=RAI&amp;VAR:INDEX=0"}</definedName>
    <definedName name="_2316__FDSAUDITLINK__" localSheetId="0" hidden="1">{"fdsup://directions/FAT Viewer?action=UPDATE&amp;creator=factset&amp;DYN_ARGS=TRUE&amp;DOC_NAME=FAT:FQL_AUDITING_CLIENT_TEMPLATE.FAT&amp;display_string=Audit&amp;VAR:KEY=STUDWVMDSP&amp;VAR:QUERY=RkZfRElWX1lMRChBTk4sMS8xNy8wNywxLzE3LzA3KQ==&amp;WINDOW=FIRST_POPUP&amp;HEIGHT=450&amp;WIDTH=450&amp;","START_MAXIMIZED=FALSE&amp;VAR:CALENDAR=US&amp;VAR:SYMBOL=RAI&amp;VAR:INDEX=0"}</definedName>
    <definedName name="_2316__FDSAUDITLINK__" hidden="1">{"fdsup://directions/FAT Viewer?action=UPDATE&amp;creator=factset&amp;DYN_ARGS=TRUE&amp;DOC_NAME=FAT:FQL_AUDITING_CLIENT_TEMPLATE.FAT&amp;display_string=Audit&amp;VAR:KEY=STUDWVMDSP&amp;VAR:QUERY=RkZfRElWX1lMRChBTk4sMS8xNy8wNywxLzE3LzA3KQ==&amp;WINDOW=FIRST_POPUP&amp;HEIGHT=450&amp;WIDTH=450&amp;","START_MAXIMIZED=FALSE&amp;VAR:CALENDAR=US&amp;VAR:SYMBOL=RAI&amp;VAR:INDEX=0"}</definedName>
    <definedName name="_2317__FDSAUDITLINK__" localSheetId="0" hidden="1">{"fdsup://directions/FAT Viewer?action=UPDATE&amp;creator=factset&amp;DYN_ARGS=TRUE&amp;DOC_NAME=FAT:FQL_AUDITING_CLIENT_TEMPLATE.FAT&amp;display_string=Audit&amp;VAR:KEY=YBQNEPMRIZ&amp;VAR:QUERY=RkZfRElWX1lMRChBTk4sMS8xMC8wNywxLzEwLzA3KQ==&amp;WINDOW=FIRST_POPUP&amp;HEIGHT=450&amp;WIDTH=450&amp;","START_MAXIMIZED=FALSE&amp;VAR:CALENDAR=US&amp;VAR:SYMBOL=RAI&amp;VAR:INDEX=0"}</definedName>
    <definedName name="_2317__FDSAUDITLINK__" hidden="1">{"fdsup://directions/FAT Viewer?action=UPDATE&amp;creator=factset&amp;DYN_ARGS=TRUE&amp;DOC_NAME=FAT:FQL_AUDITING_CLIENT_TEMPLATE.FAT&amp;display_string=Audit&amp;VAR:KEY=YBQNEPMRIZ&amp;VAR:QUERY=RkZfRElWX1lMRChBTk4sMS8xMC8wNywxLzEwLzA3KQ==&amp;WINDOW=FIRST_POPUP&amp;HEIGHT=450&amp;WIDTH=450&amp;","START_MAXIMIZED=FALSE&amp;VAR:CALENDAR=US&amp;VAR:SYMBOL=RAI&amp;VAR:INDEX=0"}</definedName>
    <definedName name="_2318__FDSAUDITLINK__" localSheetId="0" hidden="1">{"fdsup://directions/FAT Viewer?action=UPDATE&amp;creator=factset&amp;DYN_ARGS=TRUE&amp;DOC_NAME=FAT:FQL_AUDITING_CLIENT_TEMPLATE.FAT&amp;display_string=Audit&amp;VAR:KEY=CVOLKXIBQX&amp;VAR:QUERY=RkZfRElWX1lMRChBTk4sMS8wMy8wNywxLzAzLzA3KQ==&amp;WINDOW=FIRST_POPUP&amp;HEIGHT=450&amp;WIDTH=450&amp;","START_MAXIMIZED=FALSE&amp;VAR:CALENDAR=US&amp;VAR:SYMBOL=RAI&amp;VAR:INDEX=0"}</definedName>
    <definedName name="_2318__FDSAUDITLINK__" hidden="1">{"fdsup://directions/FAT Viewer?action=UPDATE&amp;creator=factset&amp;DYN_ARGS=TRUE&amp;DOC_NAME=FAT:FQL_AUDITING_CLIENT_TEMPLATE.FAT&amp;display_string=Audit&amp;VAR:KEY=CVOLKXIBQX&amp;VAR:QUERY=RkZfRElWX1lMRChBTk4sMS8wMy8wNywxLzAzLzA3KQ==&amp;WINDOW=FIRST_POPUP&amp;HEIGHT=450&amp;WIDTH=450&amp;","START_MAXIMIZED=FALSE&amp;VAR:CALENDAR=US&amp;VAR:SYMBOL=RAI&amp;VAR:INDEX=0"}</definedName>
    <definedName name="_2319__FDSAUDITLINK__" localSheetId="0" hidden="1">{"fdsup://directions/FAT Viewer?action=UPDATE&amp;creator=factset&amp;DYN_ARGS=TRUE&amp;DOC_NAME=FAT:FQL_AUDITING_CLIENT_TEMPLATE.FAT&amp;display_string=Audit&amp;VAR:KEY=AXQBGNYJSZ&amp;VAR:QUERY=RkZfRElWX1lMRChBTk4sMTIvMjcvMDYsMTIvMjcvMDYp&amp;WINDOW=FIRST_POPUP&amp;HEIGHT=450&amp;WIDTH=450&amp;","START_MAXIMIZED=FALSE&amp;VAR:CALENDAR=US&amp;VAR:SYMBOL=RAI&amp;VAR:INDEX=0"}</definedName>
    <definedName name="_2319__FDSAUDITLINK__" hidden="1">{"fdsup://directions/FAT Viewer?action=UPDATE&amp;creator=factset&amp;DYN_ARGS=TRUE&amp;DOC_NAME=FAT:FQL_AUDITING_CLIENT_TEMPLATE.FAT&amp;display_string=Audit&amp;VAR:KEY=AXQBGNYJSZ&amp;VAR:QUERY=RkZfRElWX1lMRChBTk4sMTIvMjcvMDYsMTIvMjcvMDYp&amp;WINDOW=FIRST_POPUP&amp;HEIGHT=450&amp;WIDTH=450&amp;","START_MAXIMIZED=FALSE&amp;VAR:CALENDAR=US&amp;VAR:SYMBOL=RAI&amp;VAR:INDEX=0"}</definedName>
    <definedName name="_232">#REF!</definedName>
    <definedName name="_232__FDSAUDITLINK__" localSheetId="0" hidden="1">{"fdsup://directions/FAT Viewer?action=UPDATE&amp;creator=factset&amp;DYN_ARGS=TRUE&amp;DOC_NAME=FAT:FQL_AUDITING_CLIENT_TEMPLATE.FAT&amp;display_string=Audit&amp;VAR:KEY=POHSLSNUPO&amp;VAR:QUERY=RkZfRElWX1lMRChBTk4sMTAvMjYvMDYsMTAvMjYvMDYp&amp;WINDOW=FIRST_POPUP&amp;HEIGHT=450&amp;WIDTH=450&amp;","START_MAXIMIZED=FALSE&amp;VAR:CALENDAR=US&amp;VAR:SYMBOL=RAI&amp;VAR:INDEX=0"}</definedName>
    <definedName name="_232__FDSAUDITLINK__" hidden="1">{"fdsup://directions/FAT Viewer?action=UPDATE&amp;creator=factset&amp;DYN_ARGS=TRUE&amp;DOC_NAME=FAT:FQL_AUDITING_CLIENT_TEMPLATE.FAT&amp;display_string=Audit&amp;VAR:KEY=POHSLSNUPO&amp;VAR:QUERY=RkZfRElWX1lMRChBTk4sMTAvMjYvMDYsMTAvMjYvMDYp&amp;WINDOW=FIRST_POPUP&amp;HEIGHT=450&amp;WIDTH=450&amp;","START_MAXIMIZED=FALSE&amp;VAR:CALENDAR=US&amp;VAR:SYMBOL=RAI&amp;VAR:INDEX=0"}</definedName>
    <definedName name="_2320__FDSAUDITLINK__" localSheetId="0" hidden="1">{"fdsup://directions/FAT Viewer?action=UPDATE&amp;creator=factset&amp;DYN_ARGS=TRUE&amp;DOC_NAME=FAT:FQL_AUDITING_CLIENT_TEMPLATE.FAT&amp;display_string=Audit&amp;VAR:KEY=UBCBSBARGH&amp;VAR:QUERY=RkZfRElWX1lMRChBTk4sMTIvMjAvMDYsMTIvMjAvMDYp&amp;WINDOW=FIRST_POPUP&amp;HEIGHT=450&amp;WIDTH=450&amp;","START_MAXIMIZED=FALSE&amp;VAR:CALENDAR=US&amp;VAR:SYMBOL=RAI&amp;VAR:INDEX=0"}</definedName>
    <definedName name="_2320__FDSAUDITLINK__" hidden="1">{"fdsup://directions/FAT Viewer?action=UPDATE&amp;creator=factset&amp;DYN_ARGS=TRUE&amp;DOC_NAME=FAT:FQL_AUDITING_CLIENT_TEMPLATE.FAT&amp;display_string=Audit&amp;VAR:KEY=UBCBSBARGH&amp;VAR:QUERY=RkZfRElWX1lMRChBTk4sMTIvMjAvMDYsMTIvMjAvMDYp&amp;WINDOW=FIRST_POPUP&amp;HEIGHT=450&amp;WIDTH=450&amp;","START_MAXIMIZED=FALSE&amp;VAR:CALENDAR=US&amp;VAR:SYMBOL=RAI&amp;VAR:INDEX=0"}</definedName>
    <definedName name="_2321__FDSAUDITLINK__" localSheetId="0" hidden="1">{"fdsup://directions/FAT Viewer?action=UPDATE&amp;creator=factset&amp;DYN_ARGS=TRUE&amp;DOC_NAME=FAT:FQL_AUDITING_CLIENT_TEMPLATE.FAT&amp;display_string=Audit&amp;VAR:KEY=KBQLGDOTSP&amp;VAR:QUERY=RkZfRElWX1lMRChBTk4sMTIvMTMvMDYsMTIvMTMvMDYp&amp;WINDOW=FIRST_POPUP&amp;HEIGHT=450&amp;WIDTH=450&amp;","START_MAXIMIZED=FALSE&amp;VAR:CALENDAR=US&amp;VAR:SYMBOL=RAI&amp;VAR:INDEX=0"}</definedName>
    <definedName name="_2321__FDSAUDITLINK__" hidden="1">{"fdsup://directions/FAT Viewer?action=UPDATE&amp;creator=factset&amp;DYN_ARGS=TRUE&amp;DOC_NAME=FAT:FQL_AUDITING_CLIENT_TEMPLATE.FAT&amp;display_string=Audit&amp;VAR:KEY=KBQLGDOTSP&amp;VAR:QUERY=RkZfRElWX1lMRChBTk4sMTIvMTMvMDYsMTIvMTMvMDYp&amp;WINDOW=FIRST_POPUP&amp;HEIGHT=450&amp;WIDTH=450&amp;","START_MAXIMIZED=FALSE&amp;VAR:CALENDAR=US&amp;VAR:SYMBOL=RAI&amp;VAR:INDEX=0"}</definedName>
    <definedName name="_2322__FDSAUDITLINK__" localSheetId="0" hidden="1">{"fdsup://directions/FAT Viewer?action=UPDATE&amp;creator=factset&amp;DYN_ARGS=TRUE&amp;DOC_NAME=FAT:FQL_AUDITING_CLIENT_TEMPLATE.FAT&amp;display_string=Audit&amp;VAR:KEY=CRGRELIRQL&amp;VAR:QUERY=RkZfRElWX1lMRChBTk4sMTIvMDYvMDYsMTIvMDYvMDYp&amp;WINDOW=FIRST_POPUP&amp;HEIGHT=450&amp;WIDTH=450&amp;","START_MAXIMIZED=FALSE&amp;VAR:CALENDAR=US&amp;VAR:SYMBOL=RAI&amp;VAR:INDEX=0"}</definedName>
    <definedName name="_2322__FDSAUDITLINK__" hidden="1">{"fdsup://directions/FAT Viewer?action=UPDATE&amp;creator=factset&amp;DYN_ARGS=TRUE&amp;DOC_NAME=FAT:FQL_AUDITING_CLIENT_TEMPLATE.FAT&amp;display_string=Audit&amp;VAR:KEY=CRGRELIRQL&amp;VAR:QUERY=RkZfRElWX1lMRChBTk4sMTIvMDYvMDYsMTIvMDYvMDYp&amp;WINDOW=FIRST_POPUP&amp;HEIGHT=450&amp;WIDTH=450&amp;","START_MAXIMIZED=FALSE&amp;VAR:CALENDAR=US&amp;VAR:SYMBOL=RAI&amp;VAR:INDEX=0"}</definedName>
    <definedName name="_2323__FDSAUDITLINK__" localSheetId="0" hidden="1">{"fdsup://directions/FAT Viewer?action=UPDATE&amp;creator=factset&amp;DYN_ARGS=TRUE&amp;DOC_NAME=FAT:FQL_AUDITING_CLIENT_TEMPLATE.FAT&amp;display_string=Audit&amp;VAR:KEY=MBSBSVKPYD&amp;VAR:QUERY=RkZfRElWX1lMRChBTk4sMTEvMjkvMDYsMTEvMjkvMDYp&amp;WINDOW=FIRST_POPUP&amp;HEIGHT=450&amp;WIDTH=450&amp;","START_MAXIMIZED=FALSE&amp;VAR:CALENDAR=US&amp;VAR:SYMBOL=RAI&amp;VAR:INDEX=0"}</definedName>
    <definedName name="_2323__FDSAUDITLINK__" hidden="1">{"fdsup://directions/FAT Viewer?action=UPDATE&amp;creator=factset&amp;DYN_ARGS=TRUE&amp;DOC_NAME=FAT:FQL_AUDITING_CLIENT_TEMPLATE.FAT&amp;display_string=Audit&amp;VAR:KEY=MBSBSVKPYD&amp;VAR:QUERY=RkZfRElWX1lMRChBTk4sMTEvMjkvMDYsMTEvMjkvMDYp&amp;WINDOW=FIRST_POPUP&amp;HEIGHT=450&amp;WIDTH=450&amp;","START_MAXIMIZED=FALSE&amp;VAR:CALENDAR=US&amp;VAR:SYMBOL=RAI&amp;VAR:INDEX=0"}</definedName>
    <definedName name="_2324__FDSAUDITLINK__" localSheetId="0" hidden="1">{"fdsup://directions/FAT Viewer?action=UPDATE&amp;creator=factset&amp;DYN_ARGS=TRUE&amp;DOC_NAME=FAT:FQL_AUDITING_CLIENT_TEMPLATE.FAT&amp;display_string=Audit&amp;VAR:KEY=CZGXYHSBSD&amp;VAR:QUERY=RkZfRElWX1lMRChBTk4sMTEvMjIvMDYsMTEvMjIvMDYp&amp;WINDOW=FIRST_POPUP&amp;HEIGHT=450&amp;WIDTH=450&amp;","START_MAXIMIZED=FALSE&amp;VAR:CALENDAR=US&amp;VAR:SYMBOL=RAI&amp;VAR:INDEX=0"}</definedName>
    <definedName name="_2324__FDSAUDITLINK__" hidden="1">{"fdsup://directions/FAT Viewer?action=UPDATE&amp;creator=factset&amp;DYN_ARGS=TRUE&amp;DOC_NAME=FAT:FQL_AUDITING_CLIENT_TEMPLATE.FAT&amp;display_string=Audit&amp;VAR:KEY=CZGXYHSBSD&amp;VAR:QUERY=RkZfRElWX1lMRChBTk4sMTEvMjIvMDYsMTEvMjIvMDYp&amp;WINDOW=FIRST_POPUP&amp;HEIGHT=450&amp;WIDTH=450&amp;","START_MAXIMIZED=FALSE&amp;VAR:CALENDAR=US&amp;VAR:SYMBOL=RAI&amp;VAR:INDEX=0"}</definedName>
    <definedName name="_2325__FDSAUDITLINK__" localSheetId="0" hidden="1">{"fdsup://directions/FAT Viewer?action=UPDATE&amp;creator=factset&amp;DYN_ARGS=TRUE&amp;DOC_NAME=FAT:FQL_AUDITING_CLIENT_TEMPLATE.FAT&amp;display_string=Audit&amp;VAR:KEY=MRCHWTIVCH&amp;VAR:QUERY=RkZfRElWX1lMRChBTk4sMTEvMTUvMDYsMTEvMTUvMDYp&amp;WINDOW=FIRST_POPUP&amp;HEIGHT=450&amp;WIDTH=450&amp;","START_MAXIMIZED=FALSE&amp;VAR:CALENDAR=US&amp;VAR:SYMBOL=RAI&amp;VAR:INDEX=0"}</definedName>
    <definedName name="_2325__FDSAUDITLINK__" hidden="1">{"fdsup://directions/FAT Viewer?action=UPDATE&amp;creator=factset&amp;DYN_ARGS=TRUE&amp;DOC_NAME=FAT:FQL_AUDITING_CLIENT_TEMPLATE.FAT&amp;display_string=Audit&amp;VAR:KEY=MRCHWTIVCH&amp;VAR:QUERY=RkZfRElWX1lMRChBTk4sMTEvMTUvMDYsMTEvMTUvMDYp&amp;WINDOW=FIRST_POPUP&amp;HEIGHT=450&amp;WIDTH=450&amp;","START_MAXIMIZED=FALSE&amp;VAR:CALENDAR=US&amp;VAR:SYMBOL=RAI&amp;VAR:INDEX=0"}</definedName>
    <definedName name="_2326__FDSAUDITLINK__" localSheetId="0" hidden="1">{"fdsup://directions/FAT Viewer?action=UPDATE&amp;creator=factset&amp;DYN_ARGS=TRUE&amp;DOC_NAME=FAT:FQL_AUDITING_CLIENT_TEMPLATE.FAT&amp;display_string=Audit&amp;VAR:KEY=ABKJEXUXYP&amp;VAR:QUERY=RkZfRElWX1lMRChBTk4sMTEvMDgvMDYsMTEvMDgvMDYp&amp;WINDOW=FIRST_POPUP&amp;HEIGHT=450&amp;WIDTH=450&amp;","START_MAXIMIZED=FALSE&amp;VAR:CALENDAR=US&amp;VAR:SYMBOL=RAI&amp;VAR:INDEX=0"}</definedName>
    <definedName name="_2326__FDSAUDITLINK__" hidden="1">{"fdsup://directions/FAT Viewer?action=UPDATE&amp;creator=factset&amp;DYN_ARGS=TRUE&amp;DOC_NAME=FAT:FQL_AUDITING_CLIENT_TEMPLATE.FAT&amp;display_string=Audit&amp;VAR:KEY=ABKJEXUXYP&amp;VAR:QUERY=RkZfRElWX1lMRChBTk4sMTEvMDgvMDYsMTEvMDgvMDYp&amp;WINDOW=FIRST_POPUP&amp;HEIGHT=450&amp;WIDTH=450&amp;","START_MAXIMIZED=FALSE&amp;VAR:CALENDAR=US&amp;VAR:SYMBOL=RAI&amp;VAR:INDEX=0"}</definedName>
    <definedName name="_2327__FDSAUDITLINK__" localSheetId="0" hidden="1">{"fdsup://directions/FAT Viewer?action=UPDATE&amp;creator=factset&amp;DYN_ARGS=TRUE&amp;DOC_NAME=FAT:FQL_AUDITING_CLIENT_TEMPLATE.FAT&amp;display_string=Audit&amp;VAR:KEY=CPOVINEBWZ&amp;VAR:QUERY=RkZfRElWX1lMRChBTk4sMTEvMDEvMDYsMTEvMDEvMDYp&amp;WINDOW=FIRST_POPUP&amp;HEIGHT=450&amp;WIDTH=450&amp;","START_MAXIMIZED=FALSE&amp;VAR:CALENDAR=US&amp;VAR:SYMBOL=RAI&amp;VAR:INDEX=0"}</definedName>
    <definedName name="_2327__FDSAUDITLINK__" hidden="1">{"fdsup://directions/FAT Viewer?action=UPDATE&amp;creator=factset&amp;DYN_ARGS=TRUE&amp;DOC_NAME=FAT:FQL_AUDITING_CLIENT_TEMPLATE.FAT&amp;display_string=Audit&amp;VAR:KEY=CPOVINEBWZ&amp;VAR:QUERY=RkZfRElWX1lMRChBTk4sMTEvMDEvMDYsMTEvMDEvMDYp&amp;WINDOW=FIRST_POPUP&amp;HEIGHT=450&amp;WIDTH=450&amp;","START_MAXIMIZED=FALSE&amp;VAR:CALENDAR=US&amp;VAR:SYMBOL=RAI&amp;VAR:INDEX=0"}</definedName>
    <definedName name="_2328__FDSAUDITLINK__" localSheetId="0" hidden="1">{"fdsup://directions/FAT Viewer?action=UPDATE&amp;creator=factset&amp;DYN_ARGS=TRUE&amp;DOC_NAME=FAT:FQL_AUDITING_CLIENT_TEMPLATE.FAT&amp;display_string=Audit&amp;VAR:KEY=YFKJKJODMF&amp;VAR:QUERY=RkZfRElWX1lMRChBTk4sMTAvMjUvMDYsMTAvMjUvMDYp&amp;WINDOW=FIRST_POPUP&amp;HEIGHT=450&amp;WIDTH=450&amp;","START_MAXIMIZED=FALSE&amp;VAR:CALENDAR=US&amp;VAR:SYMBOL=RAI&amp;VAR:INDEX=0"}</definedName>
    <definedName name="_2328__FDSAUDITLINK__" hidden="1">{"fdsup://directions/FAT Viewer?action=UPDATE&amp;creator=factset&amp;DYN_ARGS=TRUE&amp;DOC_NAME=FAT:FQL_AUDITING_CLIENT_TEMPLATE.FAT&amp;display_string=Audit&amp;VAR:KEY=YFKJKJODMF&amp;VAR:QUERY=RkZfRElWX1lMRChBTk4sMTAvMjUvMDYsMTAvMjUvMDYp&amp;WINDOW=FIRST_POPUP&amp;HEIGHT=450&amp;WIDTH=450&amp;","START_MAXIMIZED=FALSE&amp;VAR:CALENDAR=US&amp;VAR:SYMBOL=RAI&amp;VAR:INDEX=0"}</definedName>
    <definedName name="_2329__FDSAUDITLINK__" localSheetId="0" hidden="1">{"fdsup://directions/FAT Viewer?action=UPDATE&amp;creator=factset&amp;DYN_ARGS=TRUE&amp;DOC_NAME=FAT:FQL_AUDITING_CLIENT_TEMPLATE.FAT&amp;display_string=Audit&amp;VAR:KEY=EXOZIBSNQV&amp;VAR:QUERY=RkZfRElWX1lMRChBTk4sMTAvMTgvMDYsMTAvMTgvMDYp&amp;WINDOW=FIRST_POPUP&amp;HEIGHT=450&amp;WIDTH=450&amp;","START_MAXIMIZED=FALSE&amp;VAR:CALENDAR=US&amp;VAR:SYMBOL=RAI&amp;VAR:INDEX=0"}</definedName>
    <definedName name="_2329__FDSAUDITLINK__" hidden="1">{"fdsup://directions/FAT Viewer?action=UPDATE&amp;creator=factset&amp;DYN_ARGS=TRUE&amp;DOC_NAME=FAT:FQL_AUDITING_CLIENT_TEMPLATE.FAT&amp;display_string=Audit&amp;VAR:KEY=EXOZIBSNQV&amp;VAR:QUERY=RkZfRElWX1lMRChBTk4sMTAvMTgvMDYsMTAvMTgvMDYp&amp;WINDOW=FIRST_POPUP&amp;HEIGHT=450&amp;WIDTH=450&amp;","START_MAXIMIZED=FALSE&amp;VAR:CALENDAR=US&amp;VAR:SYMBOL=RAI&amp;VAR:INDEX=0"}</definedName>
    <definedName name="_233">#REF!</definedName>
    <definedName name="_233__FDSAUDITLINK__" localSheetId="0" hidden="1">{"fdsup://directions/FAT Viewer?action=UPDATE&amp;creator=factset&amp;DYN_ARGS=TRUE&amp;DOC_NAME=FAT:FQL_AUDITING_CLIENT_TEMPLATE.FAT&amp;display_string=Audit&amp;VAR:KEY=VQFIJSHSXQ&amp;VAR:QUERY=RkZfRElWX1lMRChBTk4sMTAvMTkvMDYsMTAvMTkvMDYp&amp;WINDOW=FIRST_POPUP&amp;HEIGHT=450&amp;WIDTH=450&amp;","START_MAXIMIZED=FALSE&amp;VAR:CALENDAR=US&amp;VAR:SYMBOL=RAI&amp;VAR:INDEX=0"}</definedName>
    <definedName name="_233__FDSAUDITLINK__" hidden="1">{"fdsup://directions/FAT Viewer?action=UPDATE&amp;creator=factset&amp;DYN_ARGS=TRUE&amp;DOC_NAME=FAT:FQL_AUDITING_CLIENT_TEMPLATE.FAT&amp;display_string=Audit&amp;VAR:KEY=VQFIJSHSXQ&amp;VAR:QUERY=RkZfRElWX1lMRChBTk4sMTAvMTkvMDYsMTAvMTkvMDYp&amp;WINDOW=FIRST_POPUP&amp;HEIGHT=450&amp;WIDTH=450&amp;","START_MAXIMIZED=FALSE&amp;VAR:CALENDAR=US&amp;VAR:SYMBOL=RAI&amp;VAR:INDEX=0"}</definedName>
    <definedName name="_2330__FDSAUDITLINK__" localSheetId="0" hidden="1">{"fdsup://directions/FAT Viewer?action=UPDATE&amp;creator=factset&amp;DYN_ARGS=TRUE&amp;DOC_NAME=FAT:FQL_AUDITING_CLIENT_TEMPLATE.FAT&amp;display_string=Audit&amp;VAR:KEY=KTQFKZGPUN&amp;VAR:QUERY=RkZfRElWX1lMRChBTk4sMTAvMTEvMDYsMTAvMTEvMDYp&amp;WINDOW=FIRST_POPUP&amp;HEIGHT=450&amp;WIDTH=450&amp;","START_MAXIMIZED=FALSE&amp;VAR:CALENDAR=US&amp;VAR:SYMBOL=RAI&amp;VAR:INDEX=0"}</definedName>
    <definedName name="_2330__FDSAUDITLINK__" hidden="1">{"fdsup://directions/FAT Viewer?action=UPDATE&amp;creator=factset&amp;DYN_ARGS=TRUE&amp;DOC_NAME=FAT:FQL_AUDITING_CLIENT_TEMPLATE.FAT&amp;display_string=Audit&amp;VAR:KEY=KTQFKZGPUN&amp;VAR:QUERY=RkZfRElWX1lMRChBTk4sMTAvMTEvMDYsMTAvMTEvMDYp&amp;WINDOW=FIRST_POPUP&amp;HEIGHT=450&amp;WIDTH=450&amp;","START_MAXIMIZED=FALSE&amp;VAR:CALENDAR=US&amp;VAR:SYMBOL=RAI&amp;VAR:INDEX=0"}</definedName>
    <definedName name="_2331__FDSAUDITLINK__" localSheetId="0" hidden="1">{"fdsup://directions/FAT Viewer?action=UPDATE&amp;creator=factset&amp;DYN_ARGS=TRUE&amp;DOC_NAME=FAT:FQL_AUDITING_CLIENT_TEMPLATE.FAT&amp;display_string=Audit&amp;VAR:KEY=AJQDSPEXQL&amp;VAR:QUERY=RkZfRElWX1lMRChBTk4sMTAvMDQvMDYsMTAvMDQvMDYp&amp;WINDOW=FIRST_POPUP&amp;HEIGHT=450&amp;WIDTH=450&amp;","START_MAXIMIZED=FALSE&amp;VAR:CALENDAR=US&amp;VAR:SYMBOL=RAI&amp;VAR:INDEX=0"}</definedName>
    <definedName name="_2331__FDSAUDITLINK__" hidden="1">{"fdsup://directions/FAT Viewer?action=UPDATE&amp;creator=factset&amp;DYN_ARGS=TRUE&amp;DOC_NAME=FAT:FQL_AUDITING_CLIENT_TEMPLATE.FAT&amp;display_string=Audit&amp;VAR:KEY=AJQDSPEXQL&amp;VAR:QUERY=RkZfRElWX1lMRChBTk4sMTAvMDQvMDYsMTAvMDQvMDYp&amp;WINDOW=FIRST_POPUP&amp;HEIGHT=450&amp;WIDTH=450&amp;","START_MAXIMIZED=FALSE&amp;VAR:CALENDAR=US&amp;VAR:SYMBOL=RAI&amp;VAR:INDEX=0"}</definedName>
    <definedName name="_2332__FDSAUDITLINK__" localSheetId="0" hidden="1">{"fdsup://directions/FAT Viewer?action=UPDATE&amp;creator=factset&amp;DYN_ARGS=TRUE&amp;DOC_NAME=FAT:FQL_AUDITING_CLIENT_TEMPLATE.FAT&amp;display_string=Audit&amp;VAR:KEY=WXMDQDAXOX&amp;VAR:QUERY=RkZfRElWX1lMRChBTk4sOS8yNy8wNiw5LzI3LzA2KQ==&amp;WINDOW=FIRST_POPUP&amp;HEIGHT=450&amp;WIDTH=450&amp;","START_MAXIMIZED=FALSE&amp;VAR:CALENDAR=US&amp;VAR:SYMBOL=RAI&amp;VAR:INDEX=0"}</definedName>
    <definedName name="_2332__FDSAUDITLINK__" hidden="1">{"fdsup://directions/FAT Viewer?action=UPDATE&amp;creator=factset&amp;DYN_ARGS=TRUE&amp;DOC_NAME=FAT:FQL_AUDITING_CLIENT_TEMPLATE.FAT&amp;display_string=Audit&amp;VAR:KEY=WXMDQDAXOX&amp;VAR:QUERY=RkZfRElWX1lMRChBTk4sOS8yNy8wNiw5LzI3LzA2KQ==&amp;WINDOW=FIRST_POPUP&amp;HEIGHT=450&amp;WIDTH=450&amp;","START_MAXIMIZED=FALSE&amp;VAR:CALENDAR=US&amp;VAR:SYMBOL=RAI&amp;VAR:INDEX=0"}</definedName>
    <definedName name="_2333__FDSAUDITLINK__" localSheetId="0" hidden="1">{"fdsup://directions/FAT Viewer?action=UPDATE&amp;creator=factset&amp;DYN_ARGS=TRUE&amp;DOC_NAME=FAT:FQL_AUDITING_CLIENT_TEMPLATE.FAT&amp;display_string=Audit&amp;VAR:KEY=KFALINWHCD&amp;VAR:QUERY=RkZfRElWX1lMRChBTk4sOS8yMC8wNiw5LzIwLzA2KQ==&amp;WINDOW=FIRST_POPUP&amp;HEIGHT=450&amp;WIDTH=450&amp;","START_MAXIMIZED=FALSE&amp;VAR:CALENDAR=US&amp;VAR:SYMBOL=RAI&amp;VAR:INDEX=0"}</definedName>
    <definedName name="_2333__FDSAUDITLINK__" hidden="1">{"fdsup://directions/FAT Viewer?action=UPDATE&amp;creator=factset&amp;DYN_ARGS=TRUE&amp;DOC_NAME=FAT:FQL_AUDITING_CLIENT_TEMPLATE.FAT&amp;display_string=Audit&amp;VAR:KEY=KFALINWHCD&amp;VAR:QUERY=RkZfRElWX1lMRChBTk4sOS8yMC8wNiw5LzIwLzA2KQ==&amp;WINDOW=FIRST_POPUP&amp;HEIGHT=450&amp;WIDTH=450&amp;","START_MAXIMIZED=FALSE&amp;VAR:CALENDAR=US&amp;VAR:SYMBOL=RAI&amp;VAR:INDEX=0"}</definedName>
    <definedName name="_2334__FDSAUDITLINK__" localSheetId="0" hidden="1">{"fdsup://directions/FAT Viewer?action=UPDATE&amp;creator=factset&amp;DYN_ARGS=TRUE&amp;DOC_NAME=FAT:FQL_AUDITING_CLIENT_TEMPLATE.FAT&amp;display_string=Audit&amp;VAR:KEY=ETYHKVWLGL&amp;VAR:QUERY=RkZfRElWX1lMRChBTk4sOS8xMy8wNiw5LzEzLzA2KQ==&amp;WINDOW=FIRST_POPUP&amp;HEIGHT=450&amp;WIDTH=450&amp;","START_MAXIMIZED=FALSE&amp;VAR:CALENDAR=US&amp;VAR:SYMBOL=RAI&amp;VAR:INDEX=0"}</definedName>
    <definedName name="_2334__FDSAUDITLINK__" hidden="1">{"fdsup://directions/FAT Viewer?action=UPDATE&amp;creator=factset&amp;DYN_ARGS=TRUE&amp;DOC_NAME=FAT:FQL_AUDITING_CLIENT_TEMPLATE.FAT&amp;display_string=Audit&amp;VAR:KEY=ETYHKVWLGL&amp;VAR:QUERY=RkZfRElWX1lMRChBTk4sOS8xMy8wNiw5LzEzLzA2KQ==&amp;WINDOW=FIRST_POPUP&amp;HEIGHT=450&amp;WIDTH=450&amp;","START_MAXIMIZED=FALSE&amp;VAR:CALENDAR=US&amp;VAR:SYMBOL=RAI&amp;VAR:INDEX=0"}</definedName>
    <definedName name="_2335__FDSAUDITLINK__" localSheetId="0" hidden="1">{"fdsup://directions/FAT Viewer?action=UPDATE&amp;creator=factset&amp;DYN_ARGS=TRUE&amp;DOC_NAME=FAT:FQL_AUDITING_CLIENT_TEMPLATE.FAT&amp;display_string=Audit&amp;VAR:KEY=EJKPKBUZWJ&amp;VAR:QUERY=RkZfRElWX1lMRChBTk4sOS8wNi8wNiw5LzA2LzA2KQ==&amp;WINDOW=FIRST_POPUP&amp;HEIGHT=450&amp;WIDTH=450&amp;","START_MAXIMIZED=FALSE&amp;VAR:CALENDAR=US&amp;VAR:SYMBOL=RAI&amp;VAR:INDEX=0"}</definedName>
    <definedName name="_2335__FDSAUDITLINK__" hidden="1">{"fdsup://directions/FAT Viewer?action=UPDATE&amp;creator=factset&amp;DYN_ARGS=TRUE&amp;DOC_NAME=FAT:FQL_AUDITING_CLIENT_TEMPLATE.FAT&amp;display_string=Audit&amp;VAR:KEY=EJKPKBUZWJ&amp;VAR:QUERY=RkZfRElWX1lMRChBTk4sOS8wNi8wNiw5LzA2LzA2KQ==&amp;WINDOW=FIRST_POPUP&amp;HEIGHT=450&amp;WIDTH=450&amp;","START_MAXIMIZED=FALSE&amp;VAR:CALENDAR=US&amp;VAR:SYMBOL=RAI&amp;VAR:INDEX=0"}</definedName>
    <definedName name="_2336__FDSAUDITLINK__" localSheetId="0" hidden="1">{"fdsup://directions/FAT Viewer?action=UPDATE&amp;creator=factset&amp;DYN_ARGS=TRUE&amp;DOC_NAME=FAT:FQL_AUDITING_CLIENT_TEMPLATE.FAT&amp;display_string=Audit&amp;VAR:KEY=OZEFQVGJAR&amp;VAR:QUERY=RkZfRElWX1lMRChBTk4sOC8zMC8wNiw4LzMwLzA2KQ==&amp;WINDOW=FIRST_POPUP&amp;HEIGHT=450&amp;WIDTH=450&amp;","START_MAXIMIZED=FALSE&amp;VAR:CALENDAR=US&amp;VAR:SYMBOL=RAI&amp;VAR:INDEX=0"}</definedName>
    <definedName name="_2336__FDSAUDITLINK__" hidden="1">{"fdsup://directions/FAT Viewer?action=UPDATE&amp;creator=factset&amp;DYN_ARGS=TRUE&amp;DOC_NAME=FAT:FQL_AUDITING_CLIENT_TEMPLATE.FAT&amp;display_string=Audit&amp;VAR:KEY=OZEFQVGJAR&amp;VAR:QUERY=RkZfRElWX1lMRChBTk4sOC8zMC8wNiw4LzMwLzA2KQ==&amp;WINDOW=FIRST_POPUP&amp;HEIGHT=450&amp;WIDTH=450&amp;","START_MAXIMIZED=FALSE&amp;VAR:CALENDAR=US&amp;VAR:SYMBOL=RAI&amp;VAR:INDEX=0"}</definedName>
    <definedName name="_2337__FDSAUDITLINK__" localSheetId="0" hidden="1">{"fdsup://directions/FAT Viewer?action=UPDATE&amp;creator=factset&amp;DYN_ARGS=TRUE&amp;DOC_NAME=FAT:FQL_AUDITING_CLIENT_TEMPLATE.FAT&amp;display_string=Audit&amp;VAR:KEY=YBWJONQRMP&amp;VAR:QUERY=RkZfRElWX1lMRChBTk4sOC8yMy8wNiw4LzIzLzA2KQ==&amp;WINDOW=FIRST_POPUP&amp;HEIGHT=450&amp;WIDTH=450&amp;","START_MAXIMIZED=FALSE&amp;VAR:CALENDAR=US&amp;VAR:SYMBOL=RAI&amp;VAR:INDEX=0"}</definedName>
    <definedName name="_2337__FDSAUDITLINK__" hidden="1">{"fdsup://directions/FAT Viewer?action=UPDATE&amp;creator=factset&amp;DYN_ARGS=TRUE&amp;DOC_NAME=FAT:FQL_AUDITING_CLIENT_TEMPLATE.FAT&amp;display_string=Audit&amp;VAR:KEY=YBWJONQRMP&amp;VAR:QUERY=RkZfRElWX1lMRChBTk4sOC8yMy8wNiw4LzIzLzA2KQ==&amp;WINDOW=FIRST_POPUP&amp;HEIGHT=450&amp;WIDTH=450&amp;","START_MAXIMIZED=FALSE&amp;VAR:CALENDAR=US&amp;VAR:SYMBOL=RAI&amp;VAR:INDEX=0"}</definedName>
    <definedName name="_2338">#REF!</definedName>
    <definedName name="_2338__FDSAUDITLINK__" localSheetId="0" hidden="1">{"fdsup://directions/FAT Viewer?action=UPDATE&amp;creator=factset&amp;DYN_ARGS=TRUE&amp;DOC_NAME=FAT:FQL_AUDITING_CLIENT_TEMPLATE.FAT&amp;display_string=Audit&amp;VAR:KEY=ONILMVKXIX&amp;VAR:QUERY=RkZfRElWX1lMRChBTk4sOC8xNi8wNiw4LzE2LzA2KQ==&amp;WINDOW=FIRST_POPUP&amp;HEIGHT=450&amp;WIDTH=450&amp;","START_MAXIMIZED=FALSE&amp;VAR:CALENDAR=US&amp;VAR:SYMBOL=RAI&amp;VAR:INDEX=0"}</definedName>
    <definedName name="_2338__FDSAUDITLINK__" hidden="1">{"fdsup://directions/FAT Viewer?action=UPDATE&amp;creator=factset&amp;DYN_ARGS=TRUE&amp;DOC_NAME=FAT:FQL_AUDITING_CLIENT_TEMPLATE.FAT&amp;display_string=Audit&amp;VAR:KEY=ONILMVKXIX&amp;VAR:QUERY=RkZfRElWX1lMRChBTk4sOC8xNi8wNiw4LzE2LzA2KQ==&amp;WINDOW=FIRST_POPUP&amp;HEIGHT=450&amp;WIDTH=450&amp;","START_MAXIMIZED=FALSE&amp;VAR:CALENDAR=US&amp;VAR:SYMBOL=RAI&amp;VAR:INDEX=0"}</definedName>
    <definedName name="_2339">#REF!</definedName>
    <definedName name="_2339__FDSAUDITLINK__" localSheetId="0" hidden="1">{"fdsup://directions/FAT Viewer?action=UPDATE&amp;creator=factset&amp;DYN_ARGS=TRUE&amp;DOC_NAME=FAT:FQL_AUDITING_CLIENT_TEMPLATE.FAT&amp;display_string=Audit&amp;VAR:KEY=UXCBAJUDAN&amp;VAR:QUERY=RkZfRElWX1lMRChBTk4sOC8wOS8wNiw4LzA5LzA2KQ==&amp;WINDOW=FIRST_POPUP&amp;HEIGHT=450&amp;WIDTH=450&amp;","START_MAXIMIZED=FALSE&amp;VAR:CALENDAR=US&amp;VAR:SYMBOL=RAI&amp;VAR:INDEX=0"}</definedName>
    <definedName name="_2339__FDSAUDITLINK__" hidden="1">{"fdsup://directions/FAT Viewer?action=UPDATE&amp;creator=factset&amp;DYN_ARGS=TRUE&amp;DOC_NAME=FAT:FQL_AUDITING_CLIENT_TEMPLATE.FAT&amp;display_string=Audit&amp;VAR:KEY=UXCBAJUDAN&amp;VAR:QUERY=RkZfRElWX1lMRChBTk4sOC8wOS8wNiw4LzA5LzA2KQ==&amp;WINDOW=FIRST_POPUP&amp;HEIGHT=450&amp;WIDTH=450&amp;","START_MAXIMIZED=FALSE&amp;VAR:CALENDAR=US&amp;VAR:SYMBOL=RAI&amp;VAR:INDEX=0"}</definedName>
    <definedName name="_234">#REF!</definedName>
    <definedName name="_234__FDSAUDITLINK__" localSheetId="0" hidden="1">{"fdsup://directions/FAT Viewer?action=UPDATE&amp;creator=factset&amp;DYN_ARGS=TRUE&amp;DOC_NAME=FAT:FQL_AUDITING_CLIENT_TEMPLATE.FAT&amp;display_string=Audit&amp;VAR:KEY=XAXENAXATY&amp;VAR:QUERY=RkZfRElWX1lMRChBTk4sMTAvMTIvMDYsMTAvMTIvMDYp&amp;WINDOW=FIRST_POPUP&amp;HEIGHT=450&amp;WIDTH=450&amp;","START_MAXIMIZED=FALSE&amp;VAR:CALENDAR=US&amp;VAR:SYMBOL=RAI&amp;VAR:INDEX=0"}</definedName>
    <definedName name="_234__FDSAUDITLINK__" hidden="1">{"fdsup://directions/FAT Viewer?action=UPDATE&amp;creator=factset&amp;DYN_ARGS=TRUE&amp;DOC_NAME=FAT:FQL_AUDITING_CLIENT_TEMPLATE.FAT&amp;display_string=Audit&amp;VAR:KEY=XAXENAXATY&amp;VAR:QUERY=RkZfRElWX1lMRChBTk4sMTAvMTIvMDYsMTAvMTIvMDYp&amp;WINDOW=FIRST_POPUP&amp;HEIGHT=450&amp;WIDTH=450&amp;","START_MAXIMIZED=FALSE&amp;VAR:CALENDAR=US&amp;VAR:SYMBOL=RAI&amp;VAR:INDEX=0"}</definedName>
    <definedName name="_2340__FDSAUDITLINK__" localSheetId="0" hidden="1">{"fdsup://directions/FAT Viewer?action=UPDATE&amp;creator=factset&amp;DYN_ARGS=TRUE&amp;DOC_NAME=FAT:FQL_AUDITING_CLIENT_TEMPLATE.FAT&amp;display_string=Audit&amp;VAR:KEY=OHWPGDWZUP&amp;VAR:QUERY=RkZfRElWX1lMRChBTk4sOC8wMi8wNiw4LzAyLzA2KQ==&amp;WINDOW=FIRST_POPUP&amp;HEIGHT=450&amp;WIDTH=450&amp;","START_MAXIMIZED=FALSE&amp;VAR:CALENDAR=US&amp;VAR:SYMBOL=RAI&amp;VAR:INDEX=0"}</definedName>
    <definedName name="_2340__FDSAUDITLINK__" hidden="1">{"fdsup://directions/FAT Viewer?action=UPDATE&amp;creator=factset&amp;DYN_ARGS=TRUE&amp;DOC_NAME=FAT:FQL_AUDITING_CLIENT_TEMPLATE.FAT&amp;display_string=Audit&amp;VAR:KEY=OHWPGDWZUP&amp;VAR:QUERY=RkZfRElWX1lMRChBTk4sOC8wMi8wNiw4LzAyLzA2KQ==&amp;WINDOW=FIRST_POPUP&amp;HEIGHT=450&amp;WIDTH=450&amp;","START_MAXIMIZED=FALSE&amp;VAR:CALENDAR=US&amp;VAR:SYMBOL=RAI&amp;VAR:INDEX=0"}</definedName>
    <definedName name="_2341">#REF!</definedName>
    <definedName name="_2341__FDSAUDITLINK__" localSheetId="0" hidden="1">{"fdsup://directions/FAT Viewer?action=UPDATE&amp;creator=factset&amp;DYN_ARGS=TRUE&amp;DOC_NAME=FAT:FQL_AUDITING_CLIENT_TEMPLATE.FAT&amp;display_string=Audit&amp;VAR:KEY=AZKTUFKNKB&amp;VAR:QUERY=RkZfRElWX1lMRChBTk4sNy8yNi8wNiw3LzI2LzA2KQ==&amp;WINDOW=FIRST_POPUP&amp;HEIGHT=450&amp;WIDTH=450&amp;","START_MAXIMIZED=FALSE&amp;VAR:CALENDAR=US&amp;VAR:SYMBOL=RAI&amp;VAR:INDEX=0"}</definedName>
    <definedName name="_2341__FDSAUDITLINK__" hidden="1">{"fdsup://directions/FAT Viewer?action=UPDATE&amp;creator=factset&amp;DYN_ARGS=TRUE&amp;DOC_NAME=FAT:FQL_AUDITING_CLIENT_TEMPLATE.FAT&amp;display_string=Audit&amp;VAR:KEY=AZKTUFKNKB&amp;VAR:QUERY=RkZfRElWX1lMRChBTk4sNy8yNi8wNiw3LzI2LzA2KQ==&amp;WINDOW=FIRST_POPUP&amp;HEIGHT=450&amp;WIDTH=450&amp;","START_MAXIMIZED=FALSE&amp;VAR:CALENDAR=US&amp;VAR:SYMBOL=RAI&amp;VAR:INDEX=0"}</definedName>
    <definedName name="_2342">#REF!</definedName>
    <definedName name="_2342__FDSAUDITLINK__" localSheetId="0" hidden="1">{"fdsup://directions/FAT Viewer?action=UPDATE&amp;creator=factset&amp;DYN_ARGS=TRUE&amp;DOC_NAME=FAT:FQL_AUDITING_CLIENT_TEMPLATE.FAT&amp;display_string=Audit&amp;VAR:KEY=SFUVUJKPAN&amp;VAR:QUERY=RkZfRElWX1lMRChBTk4sNy8xOS8wNiw3LzE5LzA2KQ==&amp;WINDOW=FIRST_POPUP&amp;HEIGHT=450&amp;WIDTH=450&amp;","START_MAXIMIZED=FALSE&amp;VAR:CALENDAR=US&amp;VAR:SYMBOL=RAI&amp;VAR:INDEX=0"}</definedName>
    <definedName name="_2342__FDSAUDITLINK__" hidden="1">{"fdsup://directions/FAT Viewer?action=UPDATE&amp;creator=factset&amp;DYN_ARGS=TRUE&amp;DOC_NAME=FAT:FQL_AUDITING_CLIENT_TEMPLATE.FAT&amp;display_string=Audit&amp;VAR:KEY=SFUVUJKPAN&amp;VAR:QUERY=RkZfRElWX1lMRChBTk4sNy8xOS8wNiw3LzE5LzA2KQ==&amp;WINDOW=FIRST_POPUP&amp;HEIGHT=450&amp;WIDTH=450&amp;","START_MAXIMIZED=FALSE&amp;VAR:CALENDAR=US&amp;VAR:SYMBOL=RAI&amp;VAR:INDEX=0"}</definedName>
    <definedName name="_2343__FDSAUDITLINK__" localSheetId="0" hidden="1">{"fdsup://directions/FAT Viewer?action=UPDATE&amp;creator=factset&amp;DYN_ARGS=TRUE&amp;DOC_NAME=FAT:FQL_AUDITING_CLIENT_TEMPLATE.FAT&amp;display_string=Audit&amp;VAR:KEY=GJYZUFGTIR&amp;VAR:QUERY=RkZfRElWX1lMRChBTk4sNy8xMi8wNiw3LzEyLzA2KQ==&amp;WINDOW=FIRST_POPUP&amp;HEIGHT=450&amp;WIDTH=450&amp;","START_MAXIMIZED=FALSE&amp;VAR:CALENDAR=US&amp;VAR:SYMBOL=RAI&amp;VAR:INDEX=0"}</definedName>
    <definedName name="_2343__FDSAUDITLINK__" hidden="1">{"fdsup://directions/FAT Viewer?action=UPDATE&amp;creator=factset&amp;DYN_ARGS=TRUE&amp;DOC_NAME=FAT:FQL_AUDITING_CLIENT_TEMPLATE.FAT&amp;display_string=Audit&amp;VAR:KEY=GJYZUFGTIR&amp;VAR:QUERY=RkZfRElWX1lMRChBTk4sNy8xMi8wNiw3LzEyLzA2KQ==&amp;WINDOW=FIRST_POPUP&amp;HEIGHT=450&amp;WIDTH=450&amp;","START_MAXIMIZED=FALSE&amp;VAR:CALENDAR=US&amp;VAR:SYMBOL=RAI&amp;VAR:INDEX=0"}</definedName>
    <definedName name="_2344">#REF!</definedName>
    <definedName name="_2344__FDSAUDITLINK__" localSheetId="0" hidden="1">{"fdsup://directions/FAT Viewer?action=UPDATE&amp;creator=factset&amp;DYN_ARGS=TRUE&amp;DOC_NAME=FAT:FQL_AUDITING_CLIENT_TEMPLATE.FAT&amp;display_string=Audit&amp;VAR:KEY=QFODEDWXUJ&amp;VAR:QUERY=RkZfRElWX1lMRChBTk4sNy8wNS8wNiw3LzA1LzA2KQ==&amp;WINDOW=FIRST_POPUP&amp;HEIGHT=450&amp;WIDTH=450&amp;","START_MAXIMIZED=FALSE&amp;VAR:CALENDAR=US&amp;VAR:SYMBOL=RAI&amp;VAR:INDEX=0"}</definedName>
    <definedName name="_2344__FDSAUDITLINK__" hidden="1">{"fdsup://directions/FAT Viewer?action=UPDATE&amp;creator=factset&amp;DYN_ARGS=TRUE&amp;DOC_NAME=FAT:FQL_AUDITING_CLIENT_TEMPLATE.FAT&amp;display_string=Audit&amp;VAR:KEY=QFODEDWXUJ&amp;VAR:QUERY=RkZfRElWX1lMRChBTk4sNy8wNS8wNiw3LzA1LzA2KQ==&amp;WINDOW=FIRST_POPUP&amp;HEIGHT=450&amp;WIDTH=450&amp;","START_MAXIMIZED=FALSE&amp;VAR:CALENDAR=US&amp;VAR:SYMBOL=RAI&amp;VAR:INDEX=0"}</definedName>
    <definedName name="_2345">#REF!</definedName>
    <definedName name="_2345__FDSAUDITLINK__" localSheetId="0" hidden="1">{"fdsup://directions/FAT Viewer?action=UPDATE&amp;creator=factset&amp;DYN_ARGS=TRUE&amp;DOC_NAME=FAT:FQL_AUDITING_CLIENT_TEMPLATE.FAT&amp;display_string=Audit&amp;VAR:KEY=EFIBSPIHIF&amp;VAR:QUERY=RkZfRElWX1lMRChBTk4sNi8yOC8wNiw2LzI4LzA2KQ==&amp;WINDOW=FIRST_POPUP&amp;HEIGHT=450&amp;WIDTH=450&amp;","START_MAXIMIZED=FALSE&amp;VAR:CALENDAR=US&amp;VAR:SYMBOL=RAI&amp;VAR:INDEX=0"}</definedName>
    <definedName name="_2345__FDSAUDITLINK__" hidden="1">{"fdsup://directions/FAT Viewer?action=UPDATE&amp;creator=factset&amp;DYN_ARGS=TRUE&amp;DOC_NAME=FAT:FQL_AUDITING_CLIENT_TEMPLATE.FAT&amp;display_string=Audit&amp;VAR:KEY=EFIBSPIHIF&amp;VAR:QUERY=RkZfRElWX1lMRChBTk4sNi8yOC8wNiw2LzI4LzA2KQ==&amp;WINDOW=FIRST_POPUP&amp;HEIGHT=450&amp;WIDTH=450&amp;","START_MAXIMIZED=FALSE&amp;VAR:CALENDAR=US&amp;VAR:SYMBOL=RAI&amp;VAR:INDEX=0"}</definedName>
    <definedName name="_2346__FDSAUDITLINK__" localSheetId="0" hidden="1">{"fdsup://directions/FAT Viewer?action=UPDATE&amp;creator=factset&amp;DYN_ARGS=TRUE&amp;DOC_NAME=FAT:FQL_AUDITING_CLIENT_TEMPLATE.FAT&amp;display_string=Audit&amp;VAR:KEY=YJGFAFSDIX&amp;VAR:QUERY=RkZfRElWX1lMRChBTk4sNi8yMS8wNiw2LzIxLzA2KQ==&amp;WINDOW=FIRST_POPUP&amp;HEIGHT=450&amp;WIDTH=450&amp;","START_MAXIMIZED=FALSE&amp;VAR:CALENDAR=US&amp;VAR:SYMBOL=RAI&amp;VAR:INDEX=0"}</definedName>
    <definedName name="_2346__FDSAUDITLINK__" hidden="1">{"fdsup://directions/FAT Viewer?action=UPDATE&amp;creator=factset&amp;DYN_ARGS=TRUE&amp;DOC_NAME=FAT:FQL_AUDITING_CLIENT_TEMPLATE.FAT&amp;display_string=Audit&amp;VAR:KEY=YJGFAFSDIX&amp;VAR:QUERY=RkZfRElWX1lMRChBTk4sNi8yMS8wNiw2LzIxLzA2KQ==&amp;WINDOW=FIRST_POPUP&amp;HEIGHT=450&amp;WIDTH=450&amp;","START_MAXIMIZED=FALSE&amp;VAR:CALENDAR=US&amp;VAR:SYMBOL=RAI&amp;VAR:INDEX=0"}</definedName>
    <definedName name="_2347">#REF!</definedName>
    <definedName name="_2347__FDSAUDITLINK__" localSheetId="0" hidden="1">{"fdsup://directions/FAT Viewer?action=UPDATE&amp;creator=factset&amp;DYN_ARGS=TRUE&amp;DOC_NAME=FAT:FQL_AUDITING_CLIENT_TEMPLATE.FAT&amp;display_string=Audit&amp;VAR:KEY=STUHWHKXSD&amp;VAR:QUERY=RkZfRElWX1lMRChBTk4sNi8xNC8wNiw2LzE0LzA2KQ==&amp;WINDOW=FIRST_POPUP&amp;HEIGHT=450&amp;WIDTH=450&amp;","START_MAXIMIZED=FALSE&amp;VAR:CALENDAR=US&amp;VAR:SYMBOL=RAI&amp;VAR:INDEX=0"}</definedName>
    <definedName name="_2347__FDSAUDITLINK__" hidden="1">{"fdsup://directions/FAT Viewer?action=UPDATE&amp;creator=factset&amp;DYN_ARGS=TRUE&amp;DOC_NAME=FAT:FQL_AUDITING_CLIENT_TEMPLATE.FAT&amp;display_string=Audit&amp;VAR:KEY=STUHWHKXSD&amp;VAR:QUERY=RkZfRElWX1lMRChBTk4sNi8xNC8wNiw2LzE0LzA2KQ==&amp;WINDOW=FIRST_POPUP&amp;HEIGHT=450&amp;WIDTH=450&amp;","START_MAXIMIZED=FALSE&amp;VAR:CALENDAR=US&amp;VAR:SYMBOL=RAI&amp;VAR:INDEX=0"}</definedName>
    <definedName name="_2348">#REF!</definedName>
    <definedName name="_2348__FDSAUDITLINK__" localSheetId="0" hidden="1">{"fdsup://directions/FAT Viewer?action=UPDATE&amp;creator=factset&amp;DYN_ARGS=TRUE&amp;DOC_NAME=FAT:FQL_AUDITING_CLIENT_TEMPLATE.FAT&amp;display_string=Audit&amp;VAR:KEY=INQTOVIPQL&amp;VAR:QUERY=RkZfRElWX1lMRChBTk4sNi8wNy8wNiw2LzA3LzA2KQ==&amp;WINDOW=FIRST_POPUP&amp;HEIGHT=450&amp;WIDTH=450&amp;","START_MAXIMIZED=FALSE&amp;VAR:CALENDAR=US&amp;VAR:SYMBOL=RAI&amp;VAR:INDEX=0"}</definedName>
    <definedName name="_2348__FDSAUDITLINK__" hidden="1">{"fdsup://directions/FAT Viewer?action=UPDATE&amp;creator=factset&amp;DYN_ARGS=TRUE&amp;DOC_NAME=FAT:FQL_AUDITING_CLIENT_TEMPLATE.FAT&amp;display_string=Audit&amp;VAR:KEY=INQTOVIPQL&amp;VAR:QUERY=RkZfRElWX1lMRChBTk4sNi8wNy8wNiw2LzA3LzA2KQ==&amp;WINDOW=FIRST_POPUP&amp;HEIGHT=450&amp;WIDTH=450&amp;","START_MAXIMIZED=FALSE&amp;VAR:CALENDAR=US&amp;VAR:SYMBOL=RAI&amp;VAR:INDEX=0"}</definedName>
    <definedName name="_2349__FDSAUDITLINK__" localSheetId="0" hidden="1">{"fdsup://directions/FAT Viewer?action=UPDATE&amp;creator=factset&amp;DYN_ARGS=TRUE&amp;DOC_NAME=FAT:FQL_AUDITING_CLIENT_TEMPLATE.FAT&amp;display_string=Audit&amp;VAR:KEY=AFAXMBOVMH&amp;VAR:QUERY=RkZfRElWX1lMRChBTk4sNS8zMS8wNiw1LzMxLzA2KQ==&amp;WINDOW=FIRST_POPUP&amp;HEIGHT=450&amp;WIDTH=450&amp;","START_MAXIMIZED=FALSE&amp;VAR:CALENDAR=US&amp;VAR:SYMBOL=RAI&amp;VAR:INDEX=0"}</definedName>
    <definedName name="_2349__FDSAUDITLINK__" hidden="1">{"fdsup://directions/FAT Viewer?action=UPDATE&amp;creator=factset&amp;DYN_ARGS=TRUE&amp;DOC_NAME=FAT:FQL_AUDITING_CLIENT_TEMPLATE.FAT&amp;display_string=Audit&amp;VAR:KEY=AFAXMBOVMH&amp;VAR:QUERY=RkZfRElWX1lMRChBTk4sNS8zMS8wNiw1LzMxLzA2KQ==&amp;WINDOW=FIRST_POPUP&amp;HEIGHT=450&amp;WIDTH=450&amp;","START_MAXIMIZED=FALSE&amp;VAR:CALENDAR=US&amp;VAR:SYMBOL=RAI&amp;VAR:INDEX=0"}</definedName>
    <definedName name="_235">#REF!</definedName>
    <definedName name="_235__FDSAUDITLINK__" localSheetId="0" hidden="1">{"fdsup://directions/FAT Viewer?action=UPDATE&amp;creator=factset&amp;DYN_ARGS=TRUE&amp;DOC_NAME=FAT:FQL_AUDITING_CLIENT_TEMPLATE.FAT&amp;display_string=Audit&amp;VAR:KEY=TEFKDGXEVA&amp;VAR:QUERY=RkZfRElWX1lMRChBTk4sMTAvMDUvMDYsMTAvMDUvMDYp&amp;WINDOW=FIRST_POPUP&amp;HEIGHT=450&amp;WIDTH=450&amp;","START_MAXIMIZED=FALSE&amp;VAR:CALENDAR=US&amp;VAR:SYMBOL=RAI&amp;VAR:INDEX=0"}</definedName>
    <definedName name="_235__FDSAUDITLINK__" hidden="1">{"fdsup://directions/FAT Viewer?action=UPDATE&amp;creator=factset&amp;DYN_ARGS=TRUE&amp;DOC_NAME=FAT:FQL_AUDITING_CLIENT_TEMPLATE.FAT&amp;display_string=Audit&amp;VAR:KEY=TEFKDGXEVA&amp;VAR:QUERY=RkZfRElWX1lMRChBTk4sMTAvMDUvMDYsMTAvMDUvMDYp&amp;WINDOW=FIRST_POPUP&amp;HEIGHT=450&amp;WIDTH=450&amp;","START_MAXIMIZED=FALSE&amp;VAR:CALENDAR=US&amp;VAR:SYMBOL=RAI&amp;VAR:INDEX=0"}</definedName>
    <definedName name="_2350__FDSAUDITLINK__" localSheetId="0" hidden="1">{"fdsup://directions/FAT Viewer?action=UPDATE&amp;creator=factset&amp;DYN_ARGS=TRUE&amp;DOC_NAME=FAT:FQL_AUDITING_CLIENT_TEMPLATE.FAT&amp;display_string=Audit&amp;VAR:KEY=EVIPKLYLGJ&amp;VAR:QUERY=RkZfRElWX1lMRChBTk4sNS8yNC8wNiw1LzI0LzA2KQ==&amp;WINDOW=FIRST_POPUP&amp;HEIGHT=450&amp;WIDTH=450&amp;","START_MAXIMIZED=FALSE&amp;VAR:CALENDAR=US&amp;VAR:SYMBOL=RAI&amp;VAR:INDEX=0"}</definedName>
    <definedName name="_2350__FDSAUDITLINK__" hidden="1">{"fdsup://directions/FAT Viewer?action=UPDATE&amp;creator=factset&amp;DYN_ARGS=TRUE&amp;DOC_NAME=FAT:FQL_AUDITING_CLIENT_TEMPLATE.FAT&amp;display_string=Audit&amp;VAR:KEY=EVIPKLYLGJ&amp;VAR:QUERY=RkZfRElWX1lMRChBTk4sNS8yNC8wNiw1LzI0LzA2KQ==&amp;WINDOW=FIRST_POPUP&amp;HEIGHT=450&amp;WIDTH=450&amp;","START_MAXIMIZED=FALSE&amp;VAR:CALENDAR=US&amp;VAR:SYMBOL=RAI&amp;VAR:INDEX=0"}</definedName>
    <definedName name="_2351__FDSAUDITLINK__" localSheetId="0" hidden="1">{"fdsup://directions/FAT Viewer?action=UPDATE&amp;creator=factset&amp;DYN_ARGS=TRUE&amp;DOC_NAME=FAT:FQL_AUDITING_CLIENT_TEMPLATE.FAT&amp;display_string=Audit&amp;VAR:KEY=ANKRINOTCL&amp;VAR:QUERY=RkZfRElWX1lMRChBTk4sNS8xNy8wNiw1LzE3LzA2KQ==&amp;WINDOW=FIRST_POPUP&amp;HEIGHT=450&amp;WIDTH=450&amp;","START_MAXIMIZED=FALSE&amp;VAR:CALENDAR=US&amp;VAR:SYMBOL=RAI&amp;VAR:INDEX=0"}</definedName>
    <definedName name="_2351__FDSAUDITLINK__" hidden="1">{"fdsup://directions/FAT Viewer?action=UPDATE&amp;creator=factset&amp;DYN_ARGS=TRUE&amp;DOC_NAME=FAT:FQL_AUDITING_CLIENT_TEMPLATE.FAT&amp;display_string=Audit&amp;VAR:KEY=ANKRINOTCL&amp;VAR:QUERY=RkZfRElWX1lMRChBTk4sNS8xNy8wNiw1LzE3LzA2KQ==&amp;WINDOW=FIRST_POPUP&amp;HEIGHT=450&amp;WIDTH=450&amp;","START_MAXIMIZED=FALSE&amp;VAR:CALENDAR=US&amp;VAR:SYMBOL=RAI&amp;VAR:INDEX=0"}</definedName>
    <definedName name="_2352__FDSAUDITLINK__" localSheetId="0" hidden="1">{"fdsup://directions/FAT Viewer?action=UPDATE&amp;creator=factset&amp;DYN_ARGS=TRUE&amp;DOC_NAME=FAT:FQL_AUDITING_CLIENT_TEMPLATE.FAT&amp;display_string=Audit&amp;VAR:KEY=CJKLYDYJGJ&amp;VAR:QUERY=RkZfRElWX1lMRChBTk4sNS8xMC8wNiw1LzEwLzA2KQ==&amp;WINDOW=FIRST_POPUP&amp;HEIGHT=450&amp;WIDTH=450&amp;","START_MAXIMIZED=FALSE&amp;VAR:CALENDAR=US&amp;VAR:SYMBOL=RAI&amp;VAR:INDEX=0"}</definedName>
    <definedName name="_2352__FDSAUDITLINK__" hidden="1">{"fdsup://directions/FAT Viewer?action=UPDATE&amp;creator=factset&amp;DYN_ARGS=TRUE&amp;DOC_NAME=FAT:FQL_AUDITING_CLIENT_TEMPLATE.FAT&amp;display_string=Audit&amp;VAR:KEY=CJKLYDYJGJ&amp;VAR:QUERY=RkZfRElWX1lMRChBTk4sNS8xMC8wNiw1LzEwLzA2KQ==&amp;WINDOW=FIRST_POPUP&amp;HEIGHT=450&amp;WIDTH=450&amp;","START_MAXIMIZED=FALSE&amp;VAR:CALENDAR=US&amp;VAR:SYMBOL=RAI&amp;VAR:INDEX=0"}</definedName>
    <definedName name="_2353__FDSAUDITLINK__" localSheetId="0" hidden="1">{"fdsup://directions/FAT Viewer?action=UPDATE&amp;creator=factset&amp;DYN_ARGS=TRUE&amp;DOC_NAME=FAT:FQL_AUDITING_CLIENT_TEMPLATE.FAT&amp;display_string=Audit&amp;VAR:KEY=GBYTIHOFIB&amp;VAR:QUERY=RkZfRElWX1lMRChBTk4sNS8wMy8wNiw1LzAzLzA2KQ==&amp;WINDOW=FIRST_POPUP&amp;HEIGHT=450&amp;WIDTH=450&amp;","START_MAXIMIZED=FALSE&amp;VAR:CALENDAR=US&amp;VAR:SYMBOL=RAI&amp;VAR:INDEX=0"}</definedName>
    <definedName name="_2353__FDSAUDITLINK__" hidden="1">{"fdsup://directions/FAT Viewer?action=UPDATE&amp;creator=factset&amp;DYN_ARGS=TRUE&amp;DOC_NAME=FAT:FQL_AUDITING_CLIENT_TEMPLATE.FAT&amp;display_string=Audit&amp;VAR:KEY=GBYTIHOFIB&amp;VAR:QUERY=RkZfRElWX1lMRChBTk4sNS8wMy8wNiw1LzAzLzA2KQ==&amp;WINDOW=FIRST_POPUP&amp;HEIGHT=450&amp;WIDTH=450&amp;","START_MAXIMIZED=FALSE&amp;VAR:CALENDAR=US&amp;VAR:SYMBOL=RAI&amp;VAR:INDEX=0"}</definedName>
    <definedName name="_2354__FDSAUDITLINK__" localSheetId="0" hidden="1">{"fdsup://directions/FAT Viewer?action=UPDATE&amp;creator=factset&amp;DYN_ARGS=TRUE&amp;DOC_NAME=FAT:FQL_AUDITING_CLIENT_TEMPLATE.FAT&amp;display_string=Audit&amp;VAR:KEY=EJSVKBKBOH&amp;VAR:QUERY=RkZfRElWX1lMRChBTk4sNC8yNi8wNiw0LzI2LzA2KQ==&amp;WINDOW=FIRST_POPUP&amp;HEIGHT=450&amp;WIDTH=450&amp;","START_MAXIMIZED=FALSE&amp;VAR:CALENDAR=US&amp;VAR:SYMBOL=RAI&amp;VAR:INDEX=0"}</definedName>
    <definedName name="_2354__FDSAUDITLINK__" hidden="1">{"fdsup://directions/FAT Viewer?action=UPDATE&amp;creator=factset&amp;DYN_ARGS=TRUE&amp;DOC_NAME=FAT:FQL_AUDITING_CLIENT_TEMPLATE.FAT&amp;display_string=Audit&amp;VAR:KEY=EJSVKBKBOH&amp;VAR:QUERY=RkZfRElWX1lMRChBTk4sNC8yNi8wNiw0LzI2LzA2KQ==&amp;WINDOW=FIRST_POPUP&amp;HEIGHT=450&amp;WIDTH=450&amp;","START_MAXIMIZED=FALSE&amp;VAR:CALENDAR=US&amp;VAR:SYMBOL=RAI&amp;VAR:INDEX=0"}</definedName>
    <definedName name="_2355__FDSAUDITLINK__" localSheetId="0" hidden="1">{"fdsup://directions/FAT Viewer?action=UPDATE&amp;creator=factset&amp;DYN_ARGS=TRUE&amp;DOC_NAME=FAT:FQL_AUDITING_CLIENT_TEMPLATE.FAT&amp;display_string=Audit&amp;VAR:KEY=CZKJGHIJWX&amp;VAR:QUERY=RkZfRElWX1lMRChBTk4sNC8xOS8wNiw0LzE5LzA2KQ==&amp;WINDOW=FIRST_POPUP&amp;HEIGHT=450&amp;WIDTH=450&amp;","START_MAXIMIZED=FALSE&amp;VAR:CALENDAR=US&amp;VAR:SYMBOL=RAI&amp;VAR:INDEX=0"}</definedName>
    <definedName name="_2355__FDSAUDITLINK__" hidden="1">{"fdsup://directions/FAT Viewer?action=UPDATE&amp;creator=factset&amp;DYN_ARGS=TRUE&amp;DOC_NAME=FAT:FQL_AUDITING_CLIENT_TEMPLATE.FAT&amp;display_string=Audit&amp;VAR:KEY=CZKJGHIJWX&amp;VAR:QUERY=RkZfRElWX1lMRChBTk4sNC8xOS8wNiw0LzE5LzA2KQ==&amp;WINDOW=FIRST_POPUP&amp;HEIGHT=450&amp;WIDTH=450&amp;","START_MAXIMIZED=FALSE&amp;VAR:CALENDAR=US&amp;VAR:SYMBOL=RAI&amp;VAR:INDEX=0"}</definedName>
    <definedName name="_2356__FDSAUDITLINK__" localSheetId="0" hidden="1">{"fdsup://directions/FAT Viewer?action=UPDATE&amp;creator=factset&amp;DYN_ARGS=TRUE&amp;DOC_NAME=FAT:FQL_AUDITING_CLIENT_TEMPLATE.FAT&amp;display_string=Audit&amp;VAR:KEY=OJWXOHIDKN&amp;VAR:QUERY=RkZfRElWX1lMRChBTk4sNC8xMi8wNiw0LzEyLzA2KQ==&amp;WINDOW=FIRST_POPUP&amp;HEIGHT=450&amp;WIDTH=450&amp;","START_MAXIMIZED=FALSE&amp;VAR:CALENDAR=US&amp;VAR:SYMBOL=RAI&amp;VAR:INDEX=0"}</definedName>
    <definedName name="_2356__FDSAUDITLINK__" hidden="1">{"fdsup://directions/FAT Viewer?action=UPDATE&amp;creator=factset&amp;DYN_ARGS=TRUE&amp;DOC_NAME=FAT:FQL_AUDITING_CLIENT_TEMPLATE.FAT&amp;display_string=Audit&amp;VAR:KEY=OJWXOHIDKN&amp;VAR:QUERY=RkZfRElWX1lMRChBTk4sNC8xMi8wNiw0LzEyLzA2KQ==&amp;WINDOW=FIRST_POPUP&amp;HEIGHT=450&amp;WIDTH=450&amp;","START_MAXIMIZED=FALSE&amp;VAR:CALENDAR=US&amp;VAR:SYMBOL=RAI&amp;VAR:INDEX=0"}</definedName>
    <definedName name="_2357__FDSAUDITLINK__" localSheetId="0" hidden="1">{"fdsup://directions/FAT Viewer?action=UPDATE&amp;creator=factset&amp;DYN_ARGS=TRUE&amp;DOC_NAME=FAT:FQL_AUDITING_CLIENT_TEMPLATE.FAT&amp;display_string=Audit&amp;VAR:KEY=IBGNIRWPUL&amp;VAR:QUERY=RkZfRElWX1lMRChBTk4sNC8wNS8wNiw0LzA1LzA2KQ==&amp;WINDOW=FIRST_POPUP&amp;HEIGHT=450&amp;WIDTH=450&amp;","START_MAXIMIZED=FALSE&amp;VAR:CALENDAR=US&amp;VAR:SYMBOL=RAI&amp;VAR:INDEX=0"}</definedName>
    <definedName name="_2357__FDSAUDITLINK__" hidden="1">{"fdsup://directions/FAT Viewer?action=UPDATE&amp;creator=factset&amp;DYN_ARGS=TRUE&amp;DOC_NAME=FAT:FQL_AUDITING_CLIENT_TEMPLATE.FAT&amp;display_string=Audit&amp;VAR:KEY=IBGNIRWPUL&amp;VAR:QUERY=RkZfRElWX1lMRChBTk4sNC8wNS8wNiw0LzA1LzA2KQ==&amp;WINDOW=FIRST_POPUP&amp;HEIGHT=450&amp;WIDTH=450&amp;","START_MAXIMIZED=FALSE&amp;VAR:CALENDAR=US&amp;VAR:SYMBOL=RAI&amp;VAR:INDEX=0"}</definedName>
    <definedName name="_2358__FDSAUDITLINK__" localSheetId="0" hidden="1">{"fdsup://directions/FAT Viewer?action=UPDATE&amp;creator=factset&amp;DYN_ARGS=TRUE&amp;DOC_NAME=FAT:FQL_AUDITING_CLIENT_TEMPLATE.FAT&amp;display_string=Audit&amp;VAR:KEY=QHODUFCRAR&amp;VAR:QUERY=RkZfRElWX1lMRChBTk4sMy8yOS8wNiwzLzI5LzA2KQ==&amp;WINDOW=FIRST_POPUP&amp;HEIGHT=450&amp;WIDTH=450&amp;","START_MAXIMIZED=FALSE&amp;VAR:CALENDAR=US&amp;VAR:SYMBOL=RAI&amp;VAR:INDEX=0"}</definedName>
    <definedName name="_2358__FDSAUDITLINK__" hidden="1">{"fdsup://directions/FAT Viewer?action=UPDATE&amp;creator=factset&amp;DYN_ARGS=TRUE&amp;DOC_NAME=FAT:FQL_AUDITING_CLIENT_TEMPLATE.FAT&amp;display_string=Audit&amp;VAR:KEY=QHODUFCRAR&amp;VAR:QUERY=RkZfRElWX1lMRChBTk4sMy8yOS8wNiwzLzI5LzA2KQ==&amp;WINDOW=FIRST_POPUP&amp;HEIGHT=450&amp;WIDTH=450&amp;","START_MAXIMIZED=FALSE&amp;VAR:CALENDAR=US&amp;VAR:SYMBOL=RAI&amp;VAR:INDEX=0"}</definedName>
    <definedName name="_2359__FDSAUDITLINK__" localSheetId="0" hidden="1">{"fdsup://directions/FAT Viewer?action=UPDATE&amp;creator=factset&amp;DYN_ARGS=TRUE&amp;DOC_NAME=FAT:FQL_AUDITING_CLIENT_TEMPLATE.FAT&amp;display_string=Audit&amp;VAR:KEY=ILMNQBKXKB&amp;VAR:QUERY=RkZfRElWX1lMRChBTk4sMy8yMi8wNiwzLzIyLzA2KQ==&amp;WINDOW=FIRST_POPUP&amp;HEIGHT=450&amp;WIDTH=450&amp;","START_MAXIMIZED=FALSE&amp;VAR:CALENDAR=US&amp;VAR:SYMBOL=RAI&amp;VAR:INDEX=0"}</definedName>
    <definedName name="_2359__FDSAUDITLINK__" hidden="1">{"fdsup://directions/FAT Viewer?action=UPDATE&amp;creator=factset&amp;DYN_ARGS=TRUE&amp;DOC_NAME=FAT:FQL_AUDITING_CLIENT_TEMPLATE.FAT&amp;display_string=Audit&amp;VAR:KEY=ILMNQBKXKB&amp;VAR:QUERY=RkZfRElWX1lMRChBTk4sMy8yMi8wNiwzLzIyLzA2KQ==&amp;WINDOW=FIRST_POPUP&amp;HEIGHT=450&amp;WIDTH=450&amp;","START_MAXIMIZED=FALSE&amp;VAR:CALENDAR=US&amp;VAR:SYMBOL=RAI&amp;VAR:INDEX=0"}</definedName>
    <definedName name="_236">#REF!</definedName>
    <definedName name="_236__FDSAUDITLINK__" localSheetId="0" hidden="1">{"fdsup://directions/FAT Viewer?action=UPDATE&amp;creator=factset&amp;DYN_ARGS=TRUE&amp;DOC_NAME=FAT:FQL_AUDITING_CLIENT_TEMPLATE.FAT&amp;display_string=Audit&amp;VAR:KEY=TMZGDIHEPQ&amp;VAR:QUERY=RkZfRElWX1lMRChBTk4sOS8yOC8wNiw5LzI4LzA2KQ==&amp;WINDOW=FIRST_POPUP&amp;HEIGHT=450&amp;WIDTH=450&amp;","START_MAXIMIZED=FALSE&amp;VAR:CALENDAR=US&amp;VAR:SYMBOL=RAI&amp;VAR:INDEX=0"}</definedName>
    <definedName name="_236__FDSAUDITLINK__" hidden="1">{"fdsup://directions/FAT Viewer?action=UPDATE&amp;creator=factset&amp;DYN_ARGS=TRUE&amp;DOC_NAME=FAT:FQL_AUDITING_CLIENT_TEMPLATE.FAT&amp;display_string=Audit&amp;VAR:KEY=TMZGDIHEPQ&amp;VAR:QUERY=RkZfRElWX1lMRChBTk4sOS8yOC8wNiw5LzI4LzA2KQ==&amp;WINDOW=FIRST_POPUP&amp;HEIGHT=450&amp;WIDTH=450&amp;","START_MAXIMIZED=FALSE&amp;VAR:CALENDAR=US&amp;VAR:SYMBOL=RAI&amp;VAR:INDEX=0"}</definedName>
    <definedName name="_2360__FDSAUDITLINK__" localSheetId="0" hidden="1">{"fdsup://directions/FAT Viewer?action=UPDATE&amp;creator=factset&amp;DYN_ARGS=TRUE&amp;DOC_NAME=FAT:FQL_AUDITING_CLIENT_TEMPLATE.FAT&amp;display_string=Audit&amp;VAR:KEY=OVQNGHMRCL&amp;VAR:QUERY=RkZfRElWX1lMRChBTk4sMy8xNS8wNiwzLzE1LzA2KQ==&amp;WINDOW=FIRST_POPUP&amp;HEIGHT=450&amp;WIDTH=450&amp;","START_MAXIMIZED=FALSE&amp;VAR:CALENDAR=US&amp;VAR:SYMBOL=RAI&amp;VAR:INDEX=0"}</definedName>
    <definedName name="_2360__FDSAUDITLINK__" hidden="1">{"fdsup://directions/FAT Viewer?action=UPDATE&amp;creator=factset&amp;DYN_ARGS=TRUE&amp;DOC_NAME=FAT:FQL_AUDITING_CLIENT_TEMPLATE.FAT&amp;display_string=Audit&amp;VAR:KEY=OVQNGHMRCL&amp;VAR:QUERY=RkZfRElWX1lMRChBTk4sMy8xNS8wNiwzLzE1LzA2KQ==&amp;WINDOW=FIRST_POPUP&amp;HEIGHT=450&amp;WIDTH=450&amp;","START_MAXIMIZED=FALSE&amp;VAR:CALENDAR=US&amp;VAR:SYMBOL=RAI&amp;VAR:INDEX=0"}</definedName>
    <definedName name="_2361__FDSAUDITLINK__" localSheetId="0" hidden="1">{"fdsup://directions/FAT Viewer?action=UPDATE&amp;creator=factset&amp;DYN_ARGS=TRUE&amp;DOC_NAME=FAT:FQL_AUDITING_CLIENT_TEMPLATE.FAT&amp;display_string=Audit&amp;VAR:KEY=UNOXYPIXQB&amp;VAR:QUERY=RkZfRElWX1lMRChBTk4sMy8wOC8wNiwzLzA4LzA2KQ==&amp;WINDOW=FIRST_POPUP&amp;HEIGHT=450&amp;WIDTH=450&amp;","START_MAXIMIZED=FALSE&amp;VAR:CALENDAR=US&amp;VAR:SYMBOL=RAI&amp;VAR:INDEX=0"}</definedName>
    <definedName name="_2361__FDSAUDITLINK__" hidden="1">{"fdsup://directions/FAT Viewer?action=UPDATE&amp;creator=factset&amp;DYN_ARGS=TRUE&amp;DOC_NAME=FAT:FQL_AUDITING_CLIENT_TEMPLATE.FAT&amp;display_string=Audit&amp;VAR:KEY=UNOXYPIXQB&amp;VAR:QUERY=RkZfRElWX1lMRChBTk4sMy8wOC8wNiwzLzA4LzA2KQ==&amp;WINDOW=FIRST_POPUP&amp;HEIGHT=450&amp;WIDTH=450&amp;","START_MAXIMIZED=FALSE&amp;VAR:CALENDAR=US&amp;VAR:SYMBOL=RAI&amp;VAR:INDEX=0"}</definedName>
    <definedName name="_2362__FDSAUDITLINK__" localSheetId="0" hidden="1">{"fdsup://directions/FAT Viewer?action=UPDATE&amp;creator=factset&amp;DYN_ARGS=TRUE&amp;DOC_NAME=FAT:FQL_AUDITING_CLIENT_TEMPLATE.FAT&amp;display_string=Audit&amp;VAR:KEY=CTYPUHELSN&amp;VAR:QUERY=RkZfRElWX1lMRChBTk4sMy8wMS8wNiwzLzAxLzA2KQ==&amp;WINDOW=FIRST_POPUP&amp;HEIGHT=450&amp;WIDTH=450&amp;","START_MAXIMIZED=FALSE&amp;VAR:CALENDAR=US&amp;VAR:SYMBOL=RAI&amp;VAR:INDEX=0"}</definedName>
    <definedName name="_2362__FDSAUDITLINK__" hidden="1">{"fdsup://directions/FAT Viewer?action=UPDATE&amp;creator=factset&amp;DYN_ARGS=TRUE&amp;DOC_NAME=FAT:FQL_AUDITING_CLIENT_TEMPLATE.FAT&amp;display_string=Audit&amp;VAR:KEY=CTYPUHELSN&amp;VAR:QUERY=RkZfRElWX1lMRChBTk4sMy8wMS8wNiwzLzAxLzA2KQ==&amp;WINDOW=FIRST_POPUP&amp;HEIGHT=450&amp;WIDTH=450&amp;","START_MAXIMIZED=FALSE&amp;VAR:CALENDAR=US&amp;VAR:SYMBOL=RAI&amp;VAR:INDEX=0"}</definedName>
    <definedName name="_2363__FDSAUDITLINK__" localSheetId="0" hidden="1">{"fdsup://directions/FAT Viewer?action=UPDATE&amp;creator=factset&amp;DYN_ARGS=TRUE&amp;DOC_NAME=FAT:FQL_AUDITING_CLIENT_TEMPLATE.FAT&amp;display_string=Audit&amp;VAR:KEY=KTMFUBQXWX&amp;VAR:QUERY=RkZfRElWX1lMRChBTk4sMi8yMi8wNiwyLzIyLzA2KQ==&amp;WINDOW=FIRST_POPUP&amp;HEIGHT=450&amp;WIDTH=450&amp;","START_MAXIMIZED=FALSE&amp;VAR:CALENDAR=US&amp;VAR:SYMBOL=RAI&amp;VAR:INDEX=0"}</definedName>
    <definedName name="_2363__FDSAUDITLINK__" hidden="1">{"fdsup://directions/FAT Viewer?action=UPDATE&amp;creator=factset&amp;DYN_ARGS=TRUE&amp;DOC_NAME=FAT:FQL_AUDITING_CLIENT_TEMPLATE.FAT&amp;display_string=Audit&amp;VAR:KEY=KTMFUBQXWX&amp;VAR:QUERY=RkZfRElWX1lMRChBTk4sMi8yMi8wNiwyLzIyLzA2KQ==&amp;WINDOW=FIRST_POPUP&amp;HEIGHT=450&amp;WIDTH=450&amp;","START_MAXIMIZED=FALSE&amp;VAR:CALENDAR=US&amp;VAR:SYMBOL=RAI&amp;VAR:INDEX=0"}</definedName>
    <definedName name="_2364__FDSAUDITLINK__" localSheetId="0" hidden="1">{"fdsup://directions/FAT Viewer?action=UPDATE&amp;creator=factset&amp;DYN_ARGS=TRUE&amp;DOC_NAME=FAT:FQL_AUDITING_CLIENT_TEMPLATE.FAT&amp;display_string=Audit&amp;VAR:KEY=YDOPKZATWL&amp;VAR:QUERY=RkZfRElWX1lMRChBTk4sMi8xNS8wNiwyLzE1LzA2KQ==&amp;WINDOW=FIRST_POPUP&amp;HEIGHT=450&amp;WIDTH=450&amp;","START_MAXIMIZED=FALSE&amp;VAR:CALENDAR=US&amp;VAR:SYMBOL=RAI&amp;VAR:INDEX=0"}</definedName>
    <definedName name="_2364__FDSAUDITLINK__" hidden="1">{"fdsup://directions/FAT Viewer?action=UPDATE&amp;creator=factset&amp;DYN_ARGS=TRUE&amp;DOC_NAME=FAT:FQL_AUDITING_CLIENT_TEMPLATE.FAT&amp;display_string=Audit&amp;VAR:KEY=YDOPKZATWL&amp;VAR:QUERY=RkZfRElWX1lMRChBTk4sMi8xNS8wNiwyLzE1LzA2KQ==&amp;WINDOW=FIRST_POPUP&amp;HEIGHT=450&amp;WIDTH=450&amp;","START_MAXIMIZED=FALSE&amp;VAR:CALENDAR=US&amp;VAR:SYMBOL=RAI&amp;VAR:INDEX=0"}</definedName>
    <definedName name="_2365__FDSAUDITLINK__" localSheetId="0" hidden="1">{"fdsup://directions/FAT Viewer?action=UPDATE&amp;creator=factset&amp;DYN_ARGS=TRUE&amp;DOC_NAME=FAT:FQL_AUDITING_CLIENT_TEMPLATE.FAT&amp;display_string=Audit&amp;VAR:KEY=SHWVCTSZQV&amp;VAR:QUERY=RkZfRElWX1lMRChBTk4sMi8wOC8wNiwyLzA4LzA2KQ==&amp;WINDOW=FIRST_POPUP&amp;HEIGHT=450&amp;WIDTH=450&amp;","START_MAXIMIZED=FALSE&amp;VAR:CALENDAR=US&amp;VAR:SYMBOL=RAI&amp;VAR:INDEX=0"}</definedName>
    <definedName name="_2365__FDSAUDITLINK__" hidden="1">{"fdsup://directions/FAT Viewer?action=UPDATE&amp;creator=factset&amp;DYN_ARGS=TRUE&amp;DOC_NAME=FAT:FQL_AUDITING_CLIENT_TEMPLATE.FAT&amp;display_string=Audit&amp;VAR:KEY=SHWVCTSZQV&amp;VAR:QUERY=RkZfRElWX1lMRChBTk4sMi8wOC8wNiwyLzA4LzA2KQ==&amp;WINDOW=FIRST_POPUP&amp;HEIGHT=450&amp;WIDTH=450&amp;","START_MAXIMIZED=FALSE&amp;VAR:CALENDAR=US&amp;VAR:SYMBOL=RAI&amp;VAR:INDEX=0"}</definedName>
    <definedName name="_2366__FDSAUDITLINK__" localSheetId="0" hidden="1">{"fdsup://directions/FAT Viewer?action=UPDATE&amp;creator=factset&amp;DYN_ARGS=TRUE&amp;DOC_NAME=FAT:FQL_AUDITING_CLIENT_TEMPLATE.FAT&amp;display_string=Audit&amp;VAR:KEY=YBABMVYVOP&amp;VAR:QUERY=RkZfRElWX1lMRChBTk4sMi8wMS8wNiwyLzAxLzA2KQ==&amp;WINDOW=FIRST_POPUP&amp;HEIGHT=450&amp;WIDTH=450&amp;","START_MAXIMIZED=FALSE&amp;VAR:CALENDAR=US&amp;VAR:SYMBOL=RAI&amp;VAR:INDEX=0"}</definedName>
    <definedName name="_2366__FDSAUDITLINK__" hidden="1">{"fdsup://directions/FAT Viewer?action=UPDATE&amp;creator=factset&amp;DYN_ARGS=TRUE&amp;DOC_NAME=FAT:FQL_AUDITING_CLIENT_TEMPLATE.FAT&amp;display_string=Audit&amp;VAR:KEY=YBABMVYVOP&amp;VAR:QUERY=RkZfRElWX1lMRChBTk4sMi8wMS8wNiwyLzAxLzA2KQ==&amp;WINDOW=FIRST_POPUP&amp;HEIGHT=450&amp;WIDTH=450&amp;","START_MAXIMIZED=FALSE&amp;VAR:CALENDAR=US&amp;VAR:SYMBOL=RAI&amp;VAR:INDEX=0"}</definedName>
    <definedName name="_2367__FDSAUDITLINK__" localSheetId="0" hidden="1">{"fdsup://directions/FAT Viewer?action=UPDATE&amp;creator=factset&amp;DYN_ARGS=TRUE&amp;DOC_NAME=FAT:FQL_AUDITING_CLIENT_TEMPLATE.FAT&amp;display_string=Audit&amp;VAR:KEY=OHOXQLORQT&amp;VAR:QUERY=RkZfRElWX1lMRChBTk4sMS8yNS8wNiwxLzI1LzA2KQ==&amp;WINDOW=FIRST_POPUP&amp;HEIGHT=450&amp;WIDTH=450&amp;","START_MAXIMIZED=FALSE&amp;VAR:CALENDAR=US&amp;VAR:SYMBOL=RAI&amp;VAR:INDEX=0"}</definedName>
    <definedName name="_2367__FDSAUDITLINK__" hidden="1">{"fdsup://directions/FAT Viewer?action=UPDATE&amp;creator=factset&amp;DYN_ARGS=TRUE&amp;DOC_NAME=FAT:FQL_AUDITING_CLIENT_TEMPLATE.FAT&amp;display_string=Audit&amp;VAR:KEY=OHOXQLORQT&amp;VAR:QUERY=RkZfRElWX1lMRChBTk4sMS8yNS8wNiwxLzI1LzA2KQ==&amp;WINDOW=FIRST_POPUP&amp;HEIGHT=450&amp;WIDTH=450&amp;","START_MAXIMIZED=FALSE&amp;VAR:CALENDAR=US&amp;VAR:SYMBOL=RAI&amp;VAR:INDEX=0"}</definedName>
    <definedName name="_2368__FDSAUDITLINK__" localSheetId="0" hidden="1">{"fdsup://directions/FAT Viewer?action=UPDATE&amp;creator=factset&amp;DYN_ARGS=TRUE&amp;DOC_NAME=FAT:FQL_AUDITING_CLIENT_TEMPLATE.FAT&amp;display_string=Audit&amp;VAR:KEY=MHSBKVCLYB&amp;VAR:QUERY=RkZfRElWX1lMRChBTk4sMS8xOC8wNiwxLzE4LzA2KQ==&amp;WINDOW=FIRST_POPUP&amp;HEIGHT=450&amp;WIDTH=450&amp;","START_MAXIMIZED=FALSE&amp;VAR:CALENDAR=US&amp;VAR:SYMBOL=RAI&amp;VAR:INDEX=0"}</definedName>
    <definedName name="_2368__FDSAUDITLINK__" hidden="1">{"fdsup://directions/FAT Viewer?action=UPDATE&amp;creator=factset&amp;DYN_ARGS=TRUE&amp;DOC_NAME=FAT:FQL_AUDITING_CLIENT_TEMPLATE.FAT&amp;display_string=Audit&amp;VAR:KEY=MHSBKVCLYB&amp;VAR:QUERY=RkZfRElWX1lMRChBTk4sMS8xOC8wNiwxLzE4LzA2KQ==&amp;WINDOW=FIRST_POPUP&amp;HEIGHT=450&amp;WIDTH=450&amp;","START_MAXIMIZED=FALSE&amp;VAR:CALENDAR=US&amp;VAR:SYMBOL=RAI&amp;VAR:INDEX=0"}</definedName>
    <definedName name="_2369__FDSAUDITLINK__" localSheetId="0" hidden="1">{"fdsup://directions/FAT Viewer?action=UPDATE&amp;creator=factset&amp;DYN_ARGS=TRUE&amp;DOC_NAME=FAT:FQL_AUDITING_CLIENT_TEMPLATE.FAT&amp;display_string=Audit&amp;VAR:KEY=KFCJMFGFIX&amp;VAR:QUERY=RkZfRElWX1lMRChBTk4sMS8xMS8wNiwxLzExLzA2KQ==&amp;WINDOW=FIRST_POPUP&amp;HEIGHT=450&amp;WIDTH=450&amp;","START_MAXIMIZED=FALSE&amp;VAR:CALENDAR=US&amp;VAR:SYMBOL=RAI&amp;VAR:INDEX=0"}</definedName>
    <definedName name="_2369__FDSAUDITLINK__" hidden="1">{"fdsup://directions/FAT Viewer?action=UPDATE&amp;creator=factset&amp;DYN_ARGS=TRUE&amp;DOC_NAME=FAT:FQL_AUDITING_CLIENT_TEMPLATE.FAT&amp;display_string=Audit&amp;VAR:KEY=KFCJMFGFIX&amp;VAR:QUERY=RkZfRElWX1lMRChBTk4sMS8xMS8wNiwxLzExLzA2KQ==&amp;WINDOW=FIRST_POPUP&amp;HEIGHT=450&amp;WIDTH=450&amp;","START_MAXIMIZED=FALSE&amp;VAR:CALENDAR=US&amp;VAR:SYMBOL=RAI&amp;VAR:INDEX=0"}</definedName>
    <definedName name="_237">#REF!</definedName>
    <definedName name="_237__FDSAUDITLINK__" localSheetId="0" hidden="1">{"fdsup://directions/FAT Viewer?action=UPDATE&amp;creator=factset&amp;DYN_ARGS=TRUE&amp;DOC_NAME=FAT:FQL_AUDITING_CLIENT_TEMPLATE.FAT&amp;display_string=Audit&amp;VAR:KEY=LEFUDORWPS&amp;VAR:QUERY=RkZfRElWX1lMRChBTk4sOS8yMS8wNiw5LzIxLzA2KQ==&amp;WINDOW=FIRST_POPUP&amp;HEIGHT=450&amp;WIDTH=450&amp;","START_MAXIMIZED=FALSE&amp;VAR:CALENDAR=US&amp;VAR:SYMBOL=RAI&amp;VAR:INDEX=0"}</definedName>
    <definedName name="_237__FDSAUDITLINK__" hidden="1">{"fdsup://directions/FAT Viewer?action=UPDATE&amp;creator=factset&amp;DYN_ARGS=TRUE&amp;DOC_NAME=FAT:FQL_AUDITING_CLIENT_TEMPLATE.FAT&amp;display_string=Audit&amp;VAR:KEY=LEFUDORWPS&amp;VAR:QUERY=RkZfRElWX1lMRChBTk4sOS8yMS8wNiw5LzIxLzA2KQ==&amp;WINDOW=FIRST_POPUP&amp;HEIGHT=450&amp;WIDTH=450&amp;","START_MAXIMIZED=FALSE&amp;VAR:CALENDAR=US&amp;VAR:SYMBOL=RAI&amp;VAR:INDEX=0"}</definedName>
    <definedName name="_2370__FDSAUDITLINK__" localSheetId="0" hidden="1">{"fdsup://directions/FAT Viewer?action=UPDATE&amp;creator=factset&amp;DYN_ARGS=TRUE&amp;DOC_NAME=FAT:FQL_AUDITING_CLIENT_TEMPLATE.FAT&amp;display_string=Audit&amp;VAR:KEY=UZAXWNWXYD&amp;VAR:QUERY=RkZfRElWX1lMRChBTk4sMS8wNC8wNiwxLzA0LzA2KQ==&amp;WINDOW=FIRST_POPUP&amp;HEIGHT=450&amp;WIDTH=450&amp;","START_MAXIMIZED=FALSE&amp;VAR:CALENDAR=US&amp;VAR:SYMBOL=RAI&amp;VAR:INDEX=0"}</definedName>
    <definedName name="_2370__FDSAUDITLINK__" hidden="1">{"fdsup://directions/FAT Viewer?action=UPDATE&amp;creator=factset&amp;DYN_ARGS=TRUE&amp;DOC_NAME=FAT:FQL_AUDITING_CLIENT_TEMPLATE.FAT&amp;display_string=Audit&amp;VAR:KEY=UZAXWNWXYD&amp;VAR:QUERY=RkZfRElWX1lMRChBTk4sMS8wNC8wNiwxLzA0LzA2KQ==&amp;WINDOW=FIRST_POPUP&amp;HEIGHT=450&amp;WIDTH=450&amp;","START_MAXIMIZED=FALSE&amp;VAR:CALENDAR=US&amp;VAR:SYMBOL=RAI&amp;VAR:INDEX=0"}</definedName>
    <definedName name="_2371__FDSAUDITLINK__" localSheetId="0" hidden="1">{"fdsup://directions/FAT Viewer?action=UPDATE&amp;creator=factset&amp;DYN_ARGS=TRUE&amp;DOC_NAME=FAT:FQL_AUDITING_CLIENT_TEMPLATE.FAT&amp;display_string=Audit&amp;VAR:KEY=OPMNKXGZYT&amp;VAR:QUERY=RkZfRElWX1lMRChBTk4sMTIvMjgvMDUsMTIvMjgvMDUp&amp;WINDOW=FIRST_POPUP&amp;HEIGHT=450&amp;WIDTH=450&amp;","START_MAXIMIZED=FALSE&amp;VAR:CALENDAR=US&amp;VAR:SYMBOL=RAI&amp;VAR:INDEX=0"}</definedName>
    <definedName name="_2371__FDSAUDITLINK__" hidden="1">{"fdsup://directions/FAT Viewer?action=UPDATE&amp;creator=factset&amp;DYN_ARGS=TRUE&amp;DOC_NAME=FAT:FQL_AUDITING_CLIENT_TEMPLATE.FAT&amp;display_string=Audit&amp;VAR:KEY=OPMNKXGZYT&amp;VAR:QUERY=RkZfRElWX1lMRChBTk4sMTIvMjgvMDUsMTIvMjgvMDUp&amp;WINDOW=FIRST_POPUP&amp;HEIGHT=450&amp;WIDTH=450&amp;","START_MAXIMIZED=FALSE&amp;VAR:CALENDAR=US&amp;VAR:SYMBOL=RAI&amp;VAR:INDEX=0"}</definedName>
    <definedName name="_2372__FDSAUDITLINK__" localSheetId="0" hidden="1">{"fdsup://directions/FAT Viewer?action=UPDATE&amp;creator=factset&amp;DYN_ARGS=TRUE&amp;DOC_NAME=FAT:FQL_AUDITING_CLIENT_TEMPLATE.FAT&amp;display_string=Audit&amp;VAR:KEY=EFGVKBEHIH&amp;VAR:QUERY=RkZfRElWX1lMRChBTk4sMTIvMjEvMDUsMTIvMjEvMDUp&amp;WINDOW=FIRST_POPUP&amp;HEIGHT=450&amp;WIDTH=450&amp;","START_MAXIMIZED=FALSE&amp;VAR:CALENDAR=US&amp;VAR:SYMBOL=RAI&amp;VAR:INDEX=0"}</definedName>
    <definedName name="_2372__FDSAUDITLINK__" hidden="1">{"fdsup://directions/FAT Viewer?action=UPDATE&amp;creator=factset&amp;DYN_ARGS=TRUE&amp;DOC_NAME=FAT:FQL_AUDITING_CLIENT_TEMPLATE.FAT&amp;display_string=Audit&amp;VAR:KEY=EFGVKBEHIH&amp;VAR:QUERY=RkZfRElWX1lMRChBTk4sMTIvMjEvMDUsMTIvMjEvMDUp&amp;WINDOW=FIRST_POPUP&amp;HEIGHT=450&amp;WIDTH=450&amp;","START_MAXIMIZED=FALSE&amp;VAR:CALENDAR=US&amp;VAR:SYMBOL=RAI&amp;VAR:INDEX=0"}</definedName>
    <definedName name="_2373__FDSAUDITLINK__" localSheetId="0" hidden="1">{"fdsup://directions/FAT Viewer?action=UPDATE&amp;creator=factset&amp;DYN_ARGS=TRUE&amp;DOC_NAME=FAT:FQL_AUDITING_CLIENT_TEMPLATE.FAT&amp;display_string=Audit&amp;VAR:KEY=YLYXEXIVIR&amp;VAR:QUERY=RkZfRElWX1lMRChBTk4sMTIvMTQvMDUsMTIvMTQvMDUp&amp;WINDOW=FIRST_POPUP&amp;HEIGHT=450&amp;WIDTH=450&amp;","START_MAXIMIZED=FALSE&amp;VAR:CALENDAR=US&amp;VAR:SYMBOL=RAI&amp;VAR:INDEX=0"}</definedName>
    <definedName name="_2373__FDSAUDITLINK__" hidden="1">{"fdsup://directions/FAT Viewer?action=UPDATE&amp;creator=factset&amp;DYN_ARGS=TRUE&amp;DOC_NAME=FAT:FQL_AUDITING_CLIENT_TEMPLATE.FAT&amp;display_string=Audit&amp;VAR:KEY=YLYXEXIVIR&amp;VAR:QUERY=RkZfRElWX1lMRChBTk4sMTIvMTQvMDUsMTIvMTQvMDUp&amp;WINDOW=FIRST_POPUP&amp;HEIGHT=450&amp;WIDTH=450&amp;","START_MAXIMIZED=FALSE&amp;VAR:CALENDAR=US&amp;VAR:SYMBOL=RAI&amp;VAR:INDEX=0"}</definedName>
    <definedName name="_2374__FDSAUDITLINK__" localSheetId="0" hidden="1">{"fdsup://directions/FAT Viewer?action=UPDATE&amp;creator=factset&amp;DYN_ARGS=TRUE&amp;DOC_NAME=FAT:FQL_AUDITING_CLIENT_TEMPLATE.FAT&amp;display_string=Audit&amp;VAR:KEY=MPIJCPKZCB&amp;VAR:QUERY=RkZfRElWX1lMRChBTk4sMTIvMDcvMDUsMTIvMDcvMDUp&amp;WINDOW=FIRST_POPUP&amp;HEIGHT=450&amp;WIDTH=450&amp;","START_MAXIMIZED=FALSE&amp;VAR:CALENDAR=US&amp;VAR:SYMBOL=RAI&amp;VAR:INDEX=0"}</definedName>
    <definedName name="_2374__FDSAUDITLINK__" hidden="1">{"fdsup://directions/FAT Viewer?action=UPDATE&amp;creator=factset&amp;DYN_ARGS=TRUE&amp;DOC_NAME=FAT:FQL_AUDITING_CLIENT_TEMPLATE.FAT&amp;display_string=Audit&amp;VAR:KEY=MPIJCPKZCB&amp;VAR:QUERY=RkZfRElWX1lMRChBTk4sMTIvMDcvMDUsMTIvMDcvMDUp&amp;WINDOW=FIRST_POPUP&amp;HEIGHT=450&amp;WIDTH=450&amp;","START_MAXIMIZED=FALSE&amp;VAR:CALENDAR=US&amp;VAR:SYMBOL=RAI&amp;VAR:INDEX=0"}</definedName>
    <definedName name="_2375__FDSAUDITLINK__" localSheetId="0" hidden="1">{"fdsup://directions/FAT Viewer?action=UPDATE&amp;creator=factset&amp;DYN_ARGS=TRUE&amp;DOC_NAME=FAT:FQL_AUDITING_CLIENT_TEMPLATE.FAT&amp;display_string=Audit&amp;VAR:KEY=WVYBQNILEJ&amp;VAR:QUERY=RkZfRElWX1lMRChBTk4sMTEvMzAvMDUsMTEvMzAvMDUp&amp;WINDOW=FIRST_POPUP&amp;HEIGHT=450&amp;WIDTH=450&amp;","START_MAXIMIZED=FALSE&amp;VAR:CALENDAR=US&amp;VAR:SYMBOL=RAI&amp;VAR:INDEX=0"}</definedName>
    <definedName name="_2375__FDSAUDITLINK__" hidden="1">{"fdsup://directions/FAT Viewer?action=UPDATE&amp;creator=factset&amp;DYN_ARGS=TRUE&amp;DOC_NAME=FAT:FQL_AUDITING_CLIENT_TEMPLATE.FAT&amp;display_string=Audit&amp;VAR:KEY=WVYBQNILEJ&amp;VAR:QUERY=RkZfRElWX1lMRChBTk4sMTEvMzAvMDUsMTEvMzAvMDUp&amp;WINDOW=FIRST_POPUP&amp;HEIGHT=450&amp;WIDTH=450&amp;","START_MAXIMIZED=FALSE&amp;VAR:CALENDAR=US&amp;VAR:SYMBOL=RAI&amp;VAR:INDEX=0"}</definedName>
    <definedName name="_2376__FDSAUDITLINK__" localSheetId="0" hidden="1">{"fdsup://directions/FAT Viewer?action=UPDATE&amp;creator=factset&amp;DYN_ARGS=TRUE&amp;DOC_NAME=FAT:FQL_AUDITING_CLIENT_TEMPLATE.FAT&amp;display_string=Audit&amp;VAR:KEY=ODQRWLIROL&amp;VAR:QUERY=RkZfRElWX1lMRChBTk4sMTEvMjMvMDUsMTEvMjMvMDUp&amp;WINDOW=FIRST_POPUP&amp;HEIGHT=450&amp;WIDTH=450&amp;","START_MAXIMIZED=FALSE&amp;VAR:CALENDAR=US&amp;VAR:SYMBOL=RAI&amp;VAR:INDEX=0"}</definedName>
    <definedName name="_2376__FDSAUDITLINK__" hidden="1">{"fdsup://directions/FAT Viewer?action=UPDATE&amp;creator=factset&amp;DYN_ARGS=TRUE&amp;DOC_NAME=FAT:FQL_AUDITING_CLIENT_TEMPLATE.FAT&amp;display_string=Audit&amp;VAR:KEY=ODQRWLIROL&amp;VAR:QUERY=RkZfRElWX1lMRChBTk4sMTEvMjMvMDUsMTEvMjMvMDUp&amp;WINDOW=FIRST_POPUP&amp;HEIGHT=450&amp;WIDTH=450&amp;","START_MAXIMIZED=FALSE&amp;VAR:CALENDAR=US&amp;VAR:SYMBOL=RAI&amp;VAR:INDEX=0"}</definedName>
    <definedName name="_2377__FDSAUDITLINK__" localSheetId="0" hidden="1">{"fdsup://directions/FAT Viewer?action=UPDATE&amp;creator=factset&amp;DYN_ARGS=TRUE&amp;DOC_NAME=FAT:FQL_AUDITING_CLIENT_TEMPLATE.FAT&amp;display_string=Audit&amp;VAR:KEY=KTAFQPWRKR&amp;VAR:QUERY=RkZfRElWX1lMRChBTk4sMTEvMTYvMDUsMTEvMTYvMDUp&amp;WINDOW=FIRST_POPUP&amp;HEIGHT=450&amp;WIDTH=450&amp;","START_MAXIMIZED=FALSE&amp;VAR:CALENDAR=US&amp;VAR:SYMBOL=RAI&amp;VAR:INDEX=0"}</definedName>
    <definedName name="_2377__FDSAUDITLINK__" hidden="1">{"fdsup://directions/FAT Viewer?action=UPDATE&amp;creator=factset&amp;DYN_ARGS=TRUE&amp;DOC_NAME=FAT:FQL_AUDITING_CLIENT_TEMPLATE.FAT&amp;display_string=Audit&amp;VAR:KEY=KTAFQPWRKR&amp;VAR:QUERY=RkZfRElWX1lMRChBTk4sMTEvMTYvMDUsMTEvMTYvMDUp&amp;WINDOW=FIRST_POPUP&amp;HEIGHT=450&amp;WIDTH=450&amp;","START_MAXIMIZED=FALSE&amp;VAR:CALENDAR=US&amp;VAR:SYMBOL=RAI&amp;VAR:INDEX=0"}</definedName>
    <definedName name="_2378__FDSAUDITLINK__" localSheetId="0" hidden="1">{"fdsup://directions/FAT Viewer?action=UPDATE&amp;creator=factset&amp;DYN_ARGS=TRUE&amp;DOC_NAME=FAT:FQL_AUDITING_CLIENT_TEMPLATE.FAT&amp;display_string=Audit&amp;VAR:KEY=ELAZYZAPSF&amp;VAR:QUERY=RkZfRElWX1lMRChBTk4sMTEvMDkvMDUsMTEvMDkvMDUp&amp;WINDOW=FIRST_POPUP&amp;HEIGHT=450&amp;WIDTH=450&amp;","START_MAXIMIZED=FALSE&amp;VAR:CALENDAR=US&amp;VAR:SYMBOL=RAI&amp;VAR:INDEX=0"}</definedName>
    <definedName name="_2378__FDSAUDITLINK__" hidden="1">{"fdsup://directions/FAT Viewer?action=UPDATE&amp;creator=factset&amp;DYN_ARGS=TRUE&amp;DOC_NAME=FAT:FQL_AUDITING_CLIENT_TEMPLATE.FAT&amp;display_string=Audit&amp;VAR:KEY=ELAZYZAPSF&amp;VAR:QUERY=RkZfRElWX1lMRChBTk4sMTEvMDkvMDUsMTEvMDkvMDUp&amp;WINDOW=FIRST_POPUP&amp;HEIGHT=450&amp;WIDTH=450&amp;","START_MAXIMIZED=FALSE&amp;VAR:CALENDAR=US&amp;VAR:SYMBOL=RAI&amp;VAR:INDEX=0"}</definedName>
    <definedName name="_2379__FDSAUDITLINK__" localSheetId="0" hidden="1">{"fdsup://directions/FAT Viewer?action=UPDATE&amp;creator=factset&amp;DYN_ARGS=TRUE&amp;DOC_NAME=FAT:FQL_AUDITING_CLIENT_TEMPLATE.FAT&amp;display_string=Audit&amp;VAR:KEY=GDUFENWVQJ&amp;VAR:QUERY=RkZfRElWX1lMRChBTk4sMTEvMDIvMDUsMTEvMDIvMDUp&amp;WINDOW=FIRST_POPUP&amp;HEIGHT=450&amp;WIDTH=450&amp;","START_MAXIMIZED=FALSE&amp;VAR:CALENDAR=US&amp;VAR:SYMBOL=RAI&amp;VAR:INDEX=0"}</definedName>
    <definedName name="_2379__FDSAUDITLINK__" hidden="1">{"fdsup://directions/FAT Viewer?action=UPDATE&amp;creator=factset&amp;DYN_ARGS=TRUE&amp;DOC_NAME=FAT:FQL_AUDITING_CLIENT_TEMPLATE.FAT&amp;display_string=Audit&amp;VAR:KEY=GDUFENWVQJ&amp;VAR:QUERY=RkZfRElWX1lMRChBTk4sMTEvMDIvMDUsMTEvMDIvMDUp&amp;WINDOW=FIRST_POPUP&amp;HEIGHT=450&amp;WIDTH=450&amp;","START_MAXIMIZED=FALSE&amp;VAR:CALENDAR=US&amp;VAR:SYMBOL=RAI&amp;VAR:INDEX=0"}</definedName>
    <definedName name="_238">#REF!</definedName>
    <definedName name="_238__FDSAUDITLINK__" localSheetId="0" hidden="1">{"fdsup://directions/FAT Viewer?action=UPDATE&amp;creator=factset&amp;DYN_ARGS=TRUE&amp;DOC_NAME=FAT:FQL_AUDITING_CLIENT_TEMPLATE.FAT&amp;display_string=Audit&amp;VAR:KEY=WPCJCFIVMV&amp;VAR:QUERY=QVZHKEZGX0RJVl9ZTEQoQU5OLDQxMDEyLC0xMEFZKSk=&amp;WINDOW=FIRST_POPUP&amp;HEIGHT=450&amp;WIDTH=450&amp;","START_MAXIMIZED=FALSE&amp;VAR:CALENDAR=US&amp;VAR:SYMBOL=SP50"}</definedName>
    <definedName name="_238__FDSAUDITLINK__" hidden="1">{"fdsup://directions/FAT Viewer?action=UPDATE&amp;creator=factset&amp;DYN_ARGS=TRUE&amp;DOC_NAME=FAT:FQL_AUDITING_CLIENT_TEMPLATE.FAT&amp;display_string=Audit&amp;VAR:KEY=WPCJCFIVMV&amp;VAR:QUERY=QVZHKEZGX0RJVl9ZTEQoQU5OLDQxMDEyLC0xMEFZKSk=&amp;WINDOW=FIRST_POPUP&amp;HEIGHT=450&amp;WIDTH=450&amp;","START_MAXIMIZED=FALSE&amp;VAR:CALENDAR=US&amp;VAR:SYMBOL=SP50"}</definedName>
    <definedName name="_2380__FDSAUDITLINK__" localSheetId="0" hidden="1">{"fdsup://directions/FAT Viewer?action=UPDATE&amp;creator=factset&amp;DYN_ARGS=TRUE&amp;DOC_NAME=FAT:FQL_AUDITING_CLIENT_TEMPLATE.FAT&amp;display_string=Audit&amp;VAR:KEY=AJCTSJODQJ&amp;VAR:QUERY=RkZfRElWX1lMRChBTk4sMTAvMjYvMDUsMTAvMjYvMDUp&amp;WINDOW=FIRST_POPUP&amp;HEIGHT=450&amp;WIDTH=450&amp;","START_MAXIMIZED=FALSE&amp;VAR:CALENDAR=US&amp;VAR:SYMBOL=RAI&amp;VAR:INDEX=0"}</definedName>
    <definedName name="_2380__FDSAUDITLINK__" hidden="1">{"fdsup://directions/FAT Viewer?action=UPDATE&amp;creator=factset&amp;DYN_ARGS=TRUE&amp;DOC_NAME=FAT:FQL_AUDITING_CLIENT_TEMPLATE.FAT&amp;display_string=Audit&amp;VAR:KEY=AJCTSJODQJ&amp;VAR:QUERY=RkZfRElWX1lMRChBTk4sMTAvMjYvMDUsMTAvMjYvMDUp&amp;WINDOW=FIRST_POPUP&amp;HEIGHT=450&amp;WIDTH=450&amp;","START_MAXIMIZED=FALSE&amp;VAR:CALENDAR=US&amp;VAR:SYMBOL=RAI&amp;VAR:INDEX=0"}</definedName>
    <definedName name="_2381__FDSAUDITLINK__" localSheetId="0" hidden="1">{"fdsup://directions/FAT Viewer?action=UPDATE&amp;creator=factset&amp;DYN_ARGS=TRUE&amp;DOC_NAME=FAT:FQL_AUDITING_CLIENT_TEMPLATE.FAT&amp;display_string=Audit&amp;VAR:KEY=KHSXINQPUT&amp;VAR:QUERY=RkZfRElWX1lMRChBTk4sMTAvMTkvMDUsMTAvMTkvMDUp&amp;WINDOW=FIRST_POPUP&amp;HEIGHT=450&amp;WIDTH=450&amp;","START_MAXIMIZED=FALSE&amp;VAR:CALENDAR=US&amp;VAR:SYMBOL=RAI&amp;VAR:INDEX=0"}</definedName>
    <definedName name="_2381__FDSAUDITLINK__" hidden="1">{"fdsup://directions/FAT Viewer?action=UPDATE&amp;creator=factset&amp;DYN_ARGS=TRUE&amp;DOC_NAME=FAT:FQL_AUDITING_CLIENT_TEMPLATE.FAT&amp;display_string=Audit&amp;VAR:KEY=KHSXINQPUT&amp;VAR:QUERY=RkZfRElWX1lMRChBTk4sMTAvMTkvMDUsMTAvMTkvMDUp&amp;WINDOW=FIRST_POPUP&amp;HEIGHT=450&amp;WIDTH=450&amp;","START_MAXIMIZED=FALSE&amp;VAR:CALENDAR=US&amp;VAR:SYMBOL=RAI&amp;VAR:INDEX=0"}</definedName>
    <definedName name="_2382__FDSAUDITLINK__" localSheetId="0" hidden="1">{"fdsup://directions/FAT Viewer?action=UPDATE&amp;creator=factset&amp;DYN_ARGS=TRUE&amp;DOC_NAME=FAT:FQL_AUDITING_CLIENT_TEMPLATE.FAT&amp;display_string=Audit&amp;VAR:KEY=CZWXEHMPSZ&amp;VAR:QUERY=RkZfRElWX1lMRChBTk4sMTAvMTIvMDUsMTAvMTIvMDUp&amp;WINDOW=FIRST_POPUP&amp;HEIGHT=450&amp;WIDTH=450&amp;","START_MAXIMIZED=FALSE&amp;VAR:CALENDAR=US&amp;VAR:SYMBOL=RAI&amp;VAR:INDEX=0"}</definedName>
    <definedName name="_2382__FDSAUDITLINK__" hidden="1">{"fdsup://directions/FAT Viewer?action=UPDATE&amp;creator=factset&amp;DYN_ARGS=TRUE&amp;DOC_NAME=FAT:FQL_AUDITING_CLIENT_TEMPLATE.FAT&amp;display_string=Audit&amp;VAR:KEY=CZWXEHMPSZ&amp;VAR:QUERY=RkZfRElWX1lMRChBTk4sMTAvMTIvMDUsMTAvMTIvMDUp&amp;WINDOW=FIRST_POPUP&amp;HEIGHT=450&amp;WIDTH=450&amp;","START_MAXIMIZED=FALSE&amp;VAR:CALENDAR=US&amp;VAR:SYMBOL=RAI&amp;VAR:INDEX=0"}</definedName>
    <definedName name="_2383__FDSAUDITLINK__" localSheetId="0" hidden="1">{"fdsup://directions/FAT Viewer?action=UPDATE&amp;creator=factset&amp;DYN_ARGS=TRUE&amp;DOC_NAME=FAT:FQL_AUDITING_CLIENT_TEMPLATE.FAT&amp;display_string=Audit&amp;VAR:KEY=QXKXEHADIF&amp;VAR:QUERY=RkZfRElWX1lMRChBTk4sMTAvMDUvMDUsMTAvMDUvMDUp&amp;WINDOW=FIRST_POPUP&amp;HEIGHT=450&amp;WIDTH=450&amp;","START_MAXIMIZED=FALSE&amp;VAR:CALENDAR=US&amp;VAR:SYMBOL=RAI&amp;VAR:INDEX=0"}</definedName>
    <definedName name="_2383__FDSAUDITLINK__" hidden="1">{"fdsup://directions/FAT Viewer?action=UPDATE&amp;creator=factset&amp;DYN_ARGS=TRUE&amp;DOC_NAME=FAT:FQL_AUDITING_CLIENT_TEMPLATE.FAT&amp;display_string=Audit&amp;VAR:KEY=QXKXEHADIF&amp;VAR:QUERY=RkZfRElWX1lMRChBTk4sMTAvMDUvMDUsMTAvMDUvMDUp&amp;WINDOW=FIRST_POPUP&amp;HEIGHT=450&amp;WIDTH=450&amp;","START_MAXIMIZED=FALSE&amp;VAR:CALENDAR=US&amp;VAR:SYMBOL=RAI&amp;VAR:INDEX=0"}</definedName>
    <definedName name="_2384__FDSAUDITLINK__" localSheetId="0" hidden="1">{"fdsup://directions/FAT Viewer?action=UPDATE&amp;creator=factset&amp;DYN_ARGS=TRUE&amp;DOC_NAME=FAT:FQL_AUDITING_CLIENT_TEMPLATE.FAT&amp;display_string=Audit&amp;VAR:KEY=EVCDSJIPMH&amp;VAR:QUERY=RkZfRElWX1lMRChBTk4sOS8yOC8wNSw5LzI4LzA1KQ==&amp;WINDOW=FIRST_POPUP&amp;HEIGHT=450&amp;WIDTH=450&amp;","START_MAXIMIZED=FALSE&amp;VAR:CALENDAR=US&amp;VAR:SYMBOL=RAI&amp;VAR:INDEX=0"}</definedName>
    <definedName name="_2384__FDSAUDITLINK__" hidden="1">{"fdsup://directions/FAT Viewer?action=UPDATE&amp;creator=factset&amp;DYN_ARGS=TRUE&amp;DOC_NAME=FAT:FQL_AUDITING_CLIENT_TEMPLATE.FAT&amp;display_string=Audit&amp;VAR:KEY=EVCDSJIPMH&amp;VAR:QUERY=RkZfRElWX1lMRChBTk4sOS8yOC8wNSw5LzI4LzA1KQ==&amp;WINDOW=FIRST_POPUP&amp;HEIGHT=450&amp;WIDTH=450&amp;","START_MAXIMIZED=FALSE&amp;VAR:CALENDAR=US&amp;VAR:SYMBOL=RAI&amp;VAR:INDEX=0"}</definedName>
    <definedName name="_2385__FDSAUDITLINK__" localSheetId="0" hidden="1">{"fdsup://directions/FAT Viewer?action=UPDATE&amp;creator=factset&amp;DYN_ARGS=TRUE&amp;DOC_NAME=FAT:FQL_AUDITING_CLIENT_TEMPLATE.FAT&amp;display_string=Audit&amp;VAR:KEY=YDQPMNETEX&amp;VAR:QUERY=RkZfRElWX1lMRChBTk4sOS8yMS8wNSw5LzIxLzA1KQ==&amp;WINDOW=FIRST_POPUP&amp;HEIGHT=450&amp;WIDTH=450&amp;","START_MAXIMIZED=FALSE&amp;VAR:CALENDAR=US&amp;VAR:SYMBOL=RAI&amp;VAR:INDEX=0"}</definedName>
    <definedName name="_2385__FDSAUDITLINK__" hidden="1">{"fdsup://directions/FAT Viewer?action=UPDATE&amp;creator=factset&amp;DYN_ARGS=TRUE&amp;DOC_NAME=FAT:FQL_AUDITING_CLIENT_TEMPLATE.FAT&amp;display_string=Audit&amp;VAR:KEY=YDQPMNETEX&amp;VAR:QUERY=RkZfRElWX1lMRChBTk4sOS8yMS8wNSw5LzIxLzA1KQ==&amp;WINDOW=FIRST_POPUP&amp;HEIGHT=450&amp;WIDTH=450&amp;","START_MAXIMIZED=FALSE&amp;VAR:CALENDAR=US&amp;VAR:SYMBOL=RAI&amp;VAR:INDEX=0"}</definedName>
    <definedName name="_2386__FDSAUDITLINK__" localSheetId="0" hidden="1">{"fdsup://directions/FAT Viewer?action=UPDATE&amp;creator=factset&amp;DYN_ARGS=TRUE&amp;DOC_NAME=FAT:FQL_AUDITING_CLIENT_TEMPLATE.FAT&amp;display_string=Audit&amp;VAR:KEY=GPOXMNMRYR&amp;VAR:QUERY=RkZfRElWX1lMRChBTk4sOS8xNC8wNSw5LzE0LzA1KQ==&amp;WINDOW=FIRST_POPUP&amp;HEIGHT=450&amp;WIDTH=450&amp;","START_MAXIMIZED=FALSE&amp;VAR:CALENDAR=US&amp;VAR:SYMBOL=RAI&amp;VAR:INDEX=0"}</definedName>
    <definedName name="_2386__FDSAUDITLINK__" hidden="1">{"fdsup://directions/FAT Viewer?action=UPDATE&amp;creator=factset&amp;DYN_ARGS=TRUE&amp;DOC_NAME=FAT:FQL_AUDITING_CLIENT_TEMPLATE.FAT&amp;display_string=Audit&amp;VAR:KEY=GPOXMNMRYR&amp;VAR:QUERY=RkZfRElWX1lMRChBTk4sOS8xNC8wNSw5LzE0LzA1KQ==&amp;WINDOW=FIRST_POPUP&amp;HEIGHT=450&amp;WIDTH=450&amp;","START_MAXIMIZED=FALSE&amp;VAR:CALENDAR=US&amp;VAR:SYMBOL=RAI&amp;VAR:INDEX=0"}</definedName>
    <definedName name="_2387__FDSAUDITLINK__" localSheetId="0" hidden="1">{"fdsup://directions/FAT Viewer?action=UPDATE&amp;creator=factset&amp;DYN_ARGS=TRUE&amp;DOC_NAME=FAT:FQL_AUDITING_CLIENT_TEMPLATE.FAT&amp;display_string=Audit&amp;VAR:KEY=IDANKDQXEX&amp;VAR:QUERY=RkZfRElWX1lMRChBTk4sOS8wNy8wNSw5LzA3LzA1KQ==&amp;WINDOW=FIRST_POPUP&amp;HEIGHT=450&amp;WIDTH=450&amp;","START_MAXIMIZED=FALSE&amp;VAR:CALENDAR=US&amp;VAR:SYMBOL=RAI&amp;VAR:INDEX=0"}</definedName>
    <definedName name="_2387__FDSAUDITLINK__" hidden="1">{"fdsup://directions/FAT Viewer?action=UPDATE&amp;creator=factset&amp;DYN_ARGS=TRUE&amp;DOC_NAME=FAT:FQL_AUDITING_CLIENT_TEMPLATE.FAT&amp;display_string=Audit&amp;VAR:KEY=IDANKDQXEX&amp;VAR:QUERY=RkZfRElWX1lMRChBTk4sOS8wNy8wNSw5LzA3LzA1KQ==&amp;WINDOW=FIRST_POPUP&amp;HEIGHT=450&amp;WIDTH=450&amp;","START_MAXIMIZED=FALSE&amp;VAR:CALENDAR=US&amp;VAR:SYMBOL=RAI&amp;VAR:INDEX=0"}</definedName>
    <definedName name="_2388__FDSAUDITLINK__" localSheetId="0" hidden="1">{"fdsup://directions/FAT Viewer?action=UPDATE&amp;creator=factset&amp;DYN_ARGS=TRUE&amp;DOC_NAME=FAT:FQL_AUDITING_CLIENT_TEMPLATE.FAT&amp;display_string=Audit&amp;VAR:KEY=ADMXMLEHSJ&amp;VAR:QUERY=RkZfRElWX1lMRChBTk4sOC8zMS8wNSw4LzMxLzA1KQ==&amp;WINDOW=FIRST_POPUP&amp;HEIGHT=450&amp;WIDTH=450&amp;","START_MAXIMIZED=FALSE&amp;VAR:CALENDAR=US&amp;VAR:SYMBOL=RAI&amp;VAR:INDEX=0"}</definedName>
    <definedName name="_2388__FDSAUDITLINK__" hidden="1">{"fdsup://directions/FAT Viewer?action=UPDATE&amp;creator=factset&amp;DYN_ARGS=TRUE&amp;DOC_NAME=FAT:FQL_AUDITING_CLIENT_TEMPLATE.FAT&amp;display_string=Audit&amp;VAR:KEY=ADMXMLEHSJ&amp;VAR:QUERY=RkZfRElWX1lMRChBTk4sOC8zMS8wNSw4LzMxLzA1KQ==&amp;WINDOW=FIRST_POPUP&amp;HEIGHT=450&amp;WIDTH=450&amp;","START_MAXIMIZED=FALSE&amp;VAR:CALENDAR=US&amp;VAR:SYMBOL=RAI&amp;VAR:INDEX=0"}</definedName>
    <definedName name="_2389__FDSAUDITLINK__" localSheetId="0" hidden="1">{"fdsup://directions/FAT Viewer?action=UPDATE&amp;creator=factset&amp;DYN_ARGS=TRUE&amp;DOC_NAME=FAT:FQL_AUDITING_CLIENT_TEMPLATE.FAT&amp;display_string=Audit&amp;VAR:KEY=KLMVWXADOR&amp;VAR:QUERY=RkZfRElWX1lMRChBTk4sOC8yNC8wNSw4LzI0LzA1KQ==&amp;WINDOW=FIRST_POPUP&amp;HEIGHT=450&amp;WIDTH=450&amp;","START_MAXIMIZED=FALSE&amp;VAR:CALENDAR=US&amp;VAR:SYMBOL=RAI&amp;VAR:INDEX=0"}</definedName>
    <definedName name="_2389__FDSAUDITLINK__" hidden="1">{"fdsup://directions/FAT Viewer?action=UPDATE&amp;creator=factset&amp;DYN_ARGS=TRUE&amp;DOC_NAME=FAT:FQL_AUDITING_CLIENT_TEMPLATE.FAT&amp;display_string=Audit&amp;VAR:KEY=KLMVWXADOR&amp;VAR:QUERY=RkZfRElWX1lMRChBTk4sOC8yNC8wNSw4LzI0LzA1KQ==&amp;WINDOW=FIRST_POPUP&amp;HEIGHT=450&amp;WIDTH=450&amp;","START_MAXIMIZED=FALSE&amp;VAR:CALENDAR=US&amp;VAR:SYMBOL=RAI&amp;VAR:INDEX=0"}</definedName>
    <definedName name="_239">#REF!</definedName>
    <definedName name="_239__FDSAUDITLINK__" localSheetId="0" hidden="1">{"fdsup://directions/FAT Viewer?action=UPDATE&amp;creator=factset&amp;DYN_ARGS=TRUE&amp;DOC_NAME=FAT:FQL_AUDITING_CLIENT_TEMPLATE.FAT&amp;display_string=Audit&amp;VAR:KEY=KZWJWNMRMV&amp;VAR:QUERY=QVZHKEZGX0RJVl9ZTEQoQU5OLDQxMDEyLC01QVkpKQ==&amp;WINDOW=FIRST_POPUP&amp;HEIGHT=450&amp;WIDTH=450&amp;","START_MAXIMIZED=FALSE&amp;VAR:CALENDAR=US&amp;VAR:SYMBOL=SP50"}</definedName>
    <definedName name="_239__FDSAUDITLINK__" hidden="1">{"fdsup://directions/FAT Viewer?action=UPDATE&amp;creator=factset&amp;DYN_ARGS=TRUE&amp;DOC_NAME=FAT:FQL_AUDITING_CLIENT_TEMPLATE.FAT&amp;display_string=Audit&amp;VAR:KEY=KZWJWNMRMV&amp;VAR:QUERY=QVZHKEZGX0RJVl9ZTEQoQU5OLDQxMDEyLC01QVkpKQ==&amp;WINDOW=FIRST_POPUP&amp;HEIGHT=450&amp;WIDTH=450&amp;","START_MAXIMIZED=FALSE&amp;VAR:CALENDAR=US&amp;VAR:SYMBOL=SP50"}</definedName>
    <definedName name="_2390__FDSAUDITLINK__" localSheetId="0" hidden="1">{"fdsup://directions/FAT Viewer?action=UPDATE&amp;creator=factset&amp;DYN_ARGS=TRUE&amp;DOC_NAME=FAT:FQL_AUDITING_CLIENT_TEMPLATE.FAT&amp;display_string=Audit&amp;VAR:KEY=YZMTWVAJKB&amp;VAR:QUERY=RkZfRElWX1lMRChBTk4sOC8xNy8wNSw4LzE3LzA1KQ==&amp;WINDOW=FIRST_POPUP&amp;HEIGHT=450&amp;WIDTH=450&amp;","START_MAXIMIZED=FALSE&amp;VAR:CALENDAR=US&amp;VAR:SYMBOL=RAI&amp;VAR:INDEX=0"}</definedName>
    <definedName name="_2390__FDSAUDITLINK__" hidden="1">{"fdsup://directions/FAT Viewer?action=UPDATE&amp;creator=factset&amp;DYN_ARGS=TRUE&amp;DOC_NAME=FAT:FQL_AUDITING_CLIENT_TEMPLATE.FAT&amp;display_string=Audit&amp;VAR:KEY=YZMTWVAJKB&amp;VAR:QUERY=RkZfRElWX1lMRChBTk4sOC8xNy8wNSw4LzE3LzA1KQ==&amp;WINDOW=FIRST_POPUP&amp;HEIGHT=450&amp;WIDTH=450&amp;","START_MAXIMIZED=FALSE&amp;VAR:CALENDAR=US&amp;VAR:SYMBOL=RAI&amp;VAR:INDEX=0"}</definedName>
    <definedName name="_2391__FDSAUDITLINK__" localSheetId="0" hidden="1">{"fdsup://directions/FAT Viewer?action=UPDATE&amp;creator=factset&amp;DYN_ARGS=TRUE&amp;DOC_NAME=FAT:FQL_AUDITING_CLIENT_TEMPLATE.FAT&amp;display_string=Audit&amp;VAR:KEY=YZOLUBWPID&amp;VAR:QUERY=RkZfRElWX1lMRChBTk4sOC8xMC8wNSw4LzEwLzA1KQ==&amp;WINDOW=FIRST_POPUP&amp;HEIGHT=450&amp;WIDTH=450&amp;","START_MAXIMIZED=FALSE&amp;VAR:CALENDAR=US&amp;VAR:SYMBOL=RAI&amp;VAR:INDEX=0"}</definedName>
    <definedName name="_2391__FDSAUDITLINK__" hidden="1">{"fdsup://directions/FAT Viewer?action=UPDATE&amp;creator=factset&amp;DYN_ARGS=TRUE&amp;DOC_NAME=FAT:FQL_AUDITING_CLIENT_TEMPLATE.FAT&amp;display_string=Audit&amp;VAR:KEY=YZOLUBWPID&amp;VAR:QUERY=RkZfRElWX1lMRChBTk4sOC8xMC8wNSw4LzEwLzA1KQ==&amp;WINDOW=FIRST_POPUP&amp;HEIGHT=450&amp;WIDTH=450&amp;","START_MAXIMIZED=FALSE&amp;VAR:CALENDAR=US&amp;VAR:SYMBOL=RAI&amp;VAR:INDEX=0"}</definedName>
    <definedName name="_2392__FDSAUDITLINK__" localSheetId="0" hidden="1">{"fdsup://directions/FAT Viewer?action=UPDATE&amp;creator=factset&amp;DYN_ARGS=TRUE&amp;DOC_NAME=FAT:FQL_AUDITING_CLIENT_TEMPLATE.FAT&amp;display_string=Audit&amp;VAR:KEY=WFYTGXYPYP&amp;VAR:QUERY=RkZfRElWX1lMRChBTk4sOC8wMy8wNSw4LzAzLzA1KQ==&amp;WINDOW=FIRST_POPUP&amp;HEIGHT=450&amp;WIDTH=450&amp;","START_MAXIMIZED=FALSE&amp;VAR:CALENDAR=US&amp;VAR:SYMBOL=RAI&amp;VAR:INDEX=0"}</definedName>
    <definedName name="_2392__FDSAUDITLINK__" hidden="1">{"fdsup://directions/FAT Viewer?action=UPDATE&amp;creator=factset&amp;DYN_ARGS=TRUE&amp;DOC_NAME=FAT:FQL_AUDITING_CLIENT_TEMPLATE.FAT&amp;display_string=Audit&amp;VAR:KEY=WFYTGXYPYP&amp;VAR:QUERY=RkZfRElWX1lMRChBTk4sOC8wMy8wNSw4LzAzLzA1KQ==&amp;WINDOW=FIRST_POPUP&amp;HEIGHT=450&amp;WIDTH=450&amp;","START_MAXIMIZED=FALSE&amp;VAR:CALENDAR=US&amp;VAR:SYMBOL=RAI&amp;VAR:INDEX=0"}</definedName>
    <definedName name="_2393__FDSAUDITLINK__" localSheetId="0" hidden="1">{"fdsup://directions/FAT Viewer?action=UPDATE&amp;creator=factset&amp;DYN_ARGS=TRUE&amp;DOC_NAME=FAT:FQL_AUDITING_CLIENT_TEMPLATE.FAT&amp;display_string=Audit&amp;VAR:KEY=OLMZEJSHUF&amp;VAR:QUERY=RkZfRElWX1lMRChBTk4sNy8yNy8wNSw3LzI3LzA1KQ==&amp;WINDOW=FIRST_POPUP&amp;HEIGHT=450&amp;WIDTH=450&amp;","START_MAXIMIZED=FALSE&amp;VAR:CALENDAR=US&amp;VAR:SYMBOL=RAI&amp;VAR:INDEX=0"}</definedName>
    <definedName name="_2393__FDSAUDITLINK__" hidden="1">{"fdsup://directions/FAT Viewer?action=UPDATE&amp;creator=factset&amp;DYN_ARGS=TRUE&amp;DOC_NAME=FAT:FQL_AUDITING_CLIENT_TEMPLATE.FAT&amp;display_string=Audit&amp;VAR:KEY=OLMZEJSHUF&amp;VAR:QUERY=RkZfRElWX1lMRChBTk4sNy8yNy8wNSw3LzI3LzA1KQ==&amp;WINDOW=FIRST_POPUP&amp;HEIGHT=450&amp;WIDTH=450&amp;","START_MAXIMIZED=FALSE&amp;VAR:CALENDAR=US&amp;VAR:SYMBOL=RAI&amp;VAR:INDEX=0"}</definedName>
    <definedName name="_2394__FDSAUDITLINK__" localSheetId="0" hidden="1">{"fdsup://directions/FAT Viewer?action=UPDATE&amp;creator=factset&amp;DYN_ARGS=TRUE&amp;DOC_NAME=FAT:FQL_AUDITING_CLIENT_TEMPLATE.FAT&amp;display_string=Audit&amp;VAR:KEY=MNUJEHOJQP&amp;VAR:QUERY=RkZfRElWX1lMRChBTk4sNy8yMC8wNSw3LzIwLzA1KQ==&amp;WINDOW=FIRST_POPUP&amp;HEIGHT=450&amp;WIDTH=450&amp;","START_MAXIMIZED=FALSE&amp;VAR:CALENDAR=US&amp;VAR:SYMBOL=RAI&amp;VAR:INDEX=0"}</definedName>
    <definedName name="_2394__FDSAUDITLINK__" hidden="1">{"fdsup://directions/FAT Viewer?action=UPDATE&amp;creator=factset&amp;DYN_ARGS=TRUE&amp;DOC_NAME=FAT:FQL_AUDITING_CLIENT_TEMPLATE.FAT&amp;display_string=Audit&amp;VAR:KEY=MNUJEHOJQP&amp;VAR:QUERY=RkZfRElWX1lMRChBTk4sNy8yMC8wNSw3LzIwLzA1KQ==&amp;WINDOW=FIRST_POPUP&amp;HEIGHT=450&amp;WIDTH=450&amp;","START_MAXIMIZED=FALSE&amp;VAR:CALENDAR=US&amp;VAR:SYMBOL=RAI&amp;VAR:INDEX=0"}</definedName>
    <definedName name="_2395__FDSAUDITLINK__" localSheetId="0" hidden="1">{"fdsup://directions/FAT Viewer?action=UPDATE&amp;creator=factset&amp;DYN_ARGS=TRUE&amp;DOC_NAME=FAT:FQL_AUDITING_CLIENT_TEMPLATE.FAT&amp;display_string=Audit&amp;VAR:KEY=GBOTMDGBMN&amp;VAR:QUERY=RkZfRElWX1lMRChBTk4sNy8xMy8wNSw3LzEzLzA1KQ==&amp;WINDOW=FIRST_POPUP&amp;HEIGHT=450&amp;WIDTH=450&amp;","START_MAXIMIZED=FALSE&amp;VAR:CALENDAR=US&amp;VAR:SYMBOL=RAI&amp;VAR:INDEX=0"}</definedName>
    <definedName name="_2395__FDSAUDITLINK__" hidden="1">{"fdsup://directions/FAT Viewer?action=UPDATE&amp;creator=factset&amp;DYN_ARGS=TRUE&amp;DOC_NAME=FAT:FQL_AUDITING_CLIENT_TEMPLATE.FAT&amp;display_string=Audit&amp;VAR:KEY=GBOTMDGBMN&amp;VAR:QUERY=RkZfRElWX1lMRChBTk4sNy8xMy8wNSw3LzEzLzA1KQ==&amp;WINDOW=FIRST_POPUP&amp;HEIGHT=450&amp;WIDTH=450&amp;","START_MAXIMIZED=FALSE&amp;VAR:CALENDAR=US&amp;VAR:SYMBOL=RAI&amp;VAR:INDEX=0"}</definedName>
    <definedName name="_2396__FDSAUDITLINK__" localSheetId="0" hidden="1">{"fdsup://directions/FAT Viewer?action=UPDATE&amp;creator=factset&amp;DYN_ARGS=TRUE&amp;DOC_NAME=FAT:FQL_AUDITING_CLIENT_TEMPLATE.FAT&amp;display_string=Audit&amp;VAR:KEY=KBCNGHAXWV&amp;VAR:QUERY=RkZfRElWX1lMRChBTk4sNy8wNi8wNSw3LzA2LzA1KQ==&amp;WINDOW=FIRST_POPUP&amp;HEIGHT=450&amp;WIDTH=450&amp;","START_MAXIMIZED=FALSE&amp;VAR:CALENDAR=US&amp;VAR:SYMBOL=RAI&amp;VAR:INDEX=0"}</definedName>
    <definedName name="_2396__FDSAUDITLINK__" hidden="1">{"fdsup://directions/FAT Viewer?action=UPDATE&amp;creator=factset&amp;DYN_ARGS=TRUE&amp;DOC_NAME=FAT:FQL_AUDITING_CLIENT_TEMPLATE.FAT&amp;display_string=Audit&amp;VAR:KEY=KBCNGHAXWV&amp;VAR:QUERY=RkZfRElWX1lMRChBTk4sNy8wNi8wNSw3LzA2LzA1KQ==&amp;WINDOW=FIRST_POPUP&amp;HEIGHT=450&amp;WIDTH=450&amp;","START_MAXIMIZED=FALSE&amp;VAR:CALENDAR=US&amp;VAR:SYMBOL=RAI&amp;VAR:INDEX=0"}</definedName>
    <definedName name="_2397__FDSAUDITLINK__" localSheetId="0" hidden="1">{"fdsup://directions/FAT Viewer?action=UPDATE&amp;creator=factset&amp;DYN_ARGS=TRUE&amp;DOC_NAME=FAT:FQL_AUDITING_CLIENT_TEMPLATE.FAT&amp;display_string=Audit&amp;VAR:KEY=KDQJETIPMF&amp;VAR:QUERY=RkZfRElWX1lMRChBTk4sNi8yOS8wNSw2LzI5LzA1KQ==&amp;WINDOW=FIRST_POPUP&amp;HEIGHT=450&amp;WIDTH=450&amp;","START_MAXIMIZED=FALSE&amp;VAR:CALENDAR=US&amp;VAR:SYMBOL=RAI&amp;VAR:INDEX=0"}</definedName>
    <definedName name="_2397__FDSAUDITLINK__" hidden="1">{"fdsup://directions/FAT Viewer?action=UPDATE&amp;creator=factset&amp;DYN_ARGS=TRUE&amp;DOC_NAME=FAT:FQL_AUDITING_CLIENT_TEMPLATE.FAT&amp;display_string=Audit&amp;VAR:KEY=KDQJETIPMF&amp;VAR:QUERY=RkZfRElWX1lMRChBTk4sNi8yOS8wNSw2LzI5LzA1KQ==&amp;WINDOW=FIRST_POPUP&amp;HEIGHT=450&amp;WIDTH=450&amp;","START_MAXIMIZED=FALSE&amp;VAR:CALENDAR=US&amp;VAR:SYMBOL=RAI&amp;VAR:INDEX=0"}</definedName>
    <definedName name="_2398__FDSAUDITLINK__" localSheetId="0" hidden="1">{"fdsup://directions/FAT Viewer?action=UPDATE&amp;creator=factset&amp;DYN_ARGS=TRUE&amp;DOC_NAME=FAT:FQL_AUDITING_CLIENT_TEMPLATE.FAT&amp;display_string=Audit&amp;VAR:KEY=IRQNGFKHMR&amp;VAR:QUERY=RkZfRElWX1lMRChBTk4sNi8yMi8wNSw2LzIyLzA1KQ==&amp;WINDOW=FIRST_POPUP&amp;HEIGHT=450&amp;WIDTH=450&amp;","START_MAXIMIZED=FALSE&amp;VAR:CALENDAR=US&amp;VAR:SYMBOL=RAI&amp;VAR:INDEX=0"}</definedName>
    <definedName name="_2398__FDSAUDITLINK__" hidden="1">{"fdsup://directions/FAT Viewer?action=UPDATE&amp;creator=factset&amp;DYN_ARGS=TRUE&amp;DOC_NAME=FAT:FQL_AUDITING_CLIENT_TEMPLATE.FAT&amp;display_string=Audit&amp;VAR:KEY=IRQNGFKHMR&amp;VAR:QUERY=RkZfRElWX1lMRChBTk4sNi8yMi8wNSw2LzIyLzA1KQ==&amp;WINDOW=FIRST_POPUP&amp;HEIGHT=450&amp;WIDTH=450&amp;","START_MAXIMIZED=FALSE&amp;VAR:CALENDAR=US&amp;VAR:SYMBOL=RAI&amp;VAR:INDEX=0"}</definedName>
    <definedName name="_2399__FDSAUDITLINK__" localSheetId="0" hidden="1">{"fdsup://directions/FAT Viewer?action=UPDATE&amp;creator=factset&amp;DYN_ARGS=TRUE&amp;DOC_NAME=FAT:FQL_AUDITING_CLIENT_TEMPLATE.FAT&amp;display_string=Audit&amp;VAR:KEY=SDYJCNCNWZ&amp;VAR:QUERY=RkZfRElWX1lMRChBTk4sNi8xNS8wNSw2LzE1LzA1KQ==&amp;WINDOW=FIRST_POPUP&amp;HEIGHT=450&amp;WIDTH=450&amp;","START_MAXIMIZED=FALSE&amp;VAR:CALENDAR=US&amp;VAR:SYMBOL=RAI&amp;VAR:INDEX=0"}</definedName>
    <definedName name="_2399__FDSAUDITLINK__" hidden="1">{"fdsup://directions/FAT Viewer?action=UPDATE&amp;creator=factset&amp;DYN_ARGS=TRUE&amp;DOC_NAME=FAT:FQL_AUDITING_CLIENT_TEMPLATE.FAT&amp;display_string=Audit&amp;VAR:KEY=SDYJCNCNWZ&amp;VAR:QUERY=RkZfRElWX1lMRChBTk4sNi8xNS8wNSw2LzE1LzA1KQ==&amp;WINDOW=FIRST_POPUP&amp;HEIGHT=450&amp;WIDTH=450&amp;","START_MAXIMIZED=FALSE&amp;VAR:CALENDAR=US&amp;VAR:SYMBOL=RAI&amp;VAR:INDEX=0"}</definedName>
    <definedName name="_23s3_" hidden="1">{#N/A,#N/A,FALSE,"UNIT";#N/A,#N/A,FALSE,"UNIT";#N/A,#N/A,FALSE,"계정"}</definedName>
    <definedName name="_24">#REF!</definedName>
    <definedName name="_24_????1_3">#REF!</definedName>
    <definedName name="_24_????8_3">#REF!</definedName>
    <definedName name="_24_________P_L">#REF!</definedName>
    <definedName name="_24__123Graph_AGROWTH_REVS_A" hidden="1">#REF!</definedName>
    <definedName name="_24__123Graph_ASUPPLIES_BY_B_U">#REF!</definedName>
    <definedName name="_24__123Graph_AWAGES_BY_B_U">#REF!</definedName>
    <definedName name="_24__123Graph_BChart_7J">#REF!</definedName>
    <definedName name="_24__123Graph_BGROSS_MARGINS" hidden="1">#REF!</definedName>
    <definedName name="_24__123Graph_BQRE_S_BY_CO.">#REF!</definedName>
    <definedName name="_24__123Graph_BTAX_CREDIT">#REF!</definedName>
    <definedName name="_24__123Graph_BWAGES_BY_B_U">#REF!</definedName>
    <definedName name="_24__123Graph_CQRE_S_BY_CO.">#REF!</definedName>
    <definedName name="_24__123Graph_DCONTRACT_BY_B_U">#REF!</definedName>
    <definedName name="_24__123Graph_DQRE_S_BY_CO.">#REF!</definedName>
    <definedName name="_24__123Graph_DWAGES_BY_B_U" hidden="1">#REF!</definedName>
    <definedName name="_24__123Graph_ECONTRACT_BY_B_U">#REF!</definedName>
    <definedName name="_24__123Graph_EQRE_S_BY_CO.">#REF!</definedName>
    <definedName name="_24__123Graph_ESUPPLIES_BY_B_U">#REF!</definedName>
    <definedName name="_24__FDSAUDITLINK__" localSheetId="0" hidden="1">{"fdsup://directions/FAT Viewer?action=UPDATE&amp;creator=factset&amp;DYN_ARGS=TRUE&amp;DOC_NAME=FAT:FQL_AUDITING_CLIENT_TEMPLATE.FAT&amp;display_string=Audit&amp;VAR:KEY=MPKHAJELOB&amp;VAR:QUERY=Q1NGX0RJVl9ZTEQoUVRSX1IsMy8zMS8yMDA1KQ==&amp;WINDOW=FIRST_POPUP&amp;HEIGHT=450&amp;WIDTH=450&amp;STAR","T_MAXIMIZED=FALSE&amp;VAR:CALENDAR=US&amp;VAR:SYMBOL=MO&amp;VAR:INDEX=0"}</definedName>
    <definedName name="_24__FDSAUDITLINK__" hidden="1">{"fdsup://directions/FAT Viewer?action=UPDATE&amp;creator=factset&amp;DYN_ARGS=TRUE&amp;DOC_NAME=FAT:FQL_AUDITING_CLIENT_TEMPLATE.FAT&amp;display_string=Audit&amp;VAR:KEY=MPKHAJELOB&amp;VAR:QUERY=Q1NGX0RJVl9ZTEQoUVRSX1IsMy8zMS8yMDA1KQ==&amp;WINDOW=FIRST_POPUP&amp;HEIGHT=450&amp;WIDTH=450&amp;STAR","T_MAXIMIZED=FALSE&amp;VAR:CALENDAR=US&amp;VAR:SYMBOL=MO&amp;VAR:INDEX=0"}</definedName>
    <definedName name="_24_0_Table2_" hidden="1">#REF!</definedName>
    <definedName name="_24_01_2000">#REF!</definedName>
    <definedName name="_24_04_1998">#REF!</definedName>
    <definedName name="_24_09_1997">#REF!</definedName>
    <definedName name="_240">#REF!</definedName>
    <definedName name="_240__FDSAUDITLINK__" localSheetId="0" hidden="1">{"fdsup://directions/FAT Viewer?action=UPDATE&amp;creator=factset&amp;DYN_ARGS=TRUE&amp;DOC_NAME=FAT:FQL_AUDITING_CLIENT_TEMPLATE.FAT&amp;display_string=Audit&amp;VAR:KEY=JAZYJWLQZY&amp;VAR:QUERY=RkZfRElWX1lMRChBTk4sOC8zMS8wNiw4LzMxLzA2KQ==&amp;WINDOW=FIRST_POPUP&amp;HEIGHT=450&amp;WIDTH=450&amp;","START_MAXIMIZED=FALSE&amp;VAR:CALENDAR=US&amp;VAR:SYMBOL=RAI&amp;VAR:INDEX=0"}</definedName>
    <definedName name="_240__FDSAUDITLINK__" hidden="1">{"fdsup://directions/FAT Viewer?action=UPDATE&amp;creator=factset&amp;DYN_ARGS=TRUE&amp;DOC_NAME=FAT:FQL_AUDITING_CLIENT_TEMPLATE.FAT&amp;display_string=Audit&amp;VAR:KEY=JAZYJWLQZY&amp;VAR:QUERY=RkZfRElWX1lMRChBTk4sOC8zMS8wNiw4LzMxLzA2KQ==&amp;WINDOW=FIRST_POPUP&amp;HEIGHT=450&amp;WIDTH=450&amp;","START_MAXIMIZED=FALSE&amp;VAR:CALENDAR=US&amp;VAR:SYMBOL=RAI&amp;VAR:INDEX=0"}</definedName>
    <definedName name="_2400__FDSAUDITLINK__" localSheetId="0" hidden="1">{"fdsup://directions/FAT Viewer?action=UPDATE&amp;creator=factset&amp;DYN_ARGS=TRUE&amp;DOC_NAME=FAT:FQL_AUDITING_CLIENT_TEMPLATE.FAT&amp;display_string=Audit&amp;VAR:KEY=GBETUVEFUR&amp;VAR:QUERY=RkZfRElWX1lMRChBTk4sNi8wOC8wNSw2LzA4LzA1KQ==&amp;WINDOW=FIRST_POPUP&amp;HEIGHT=450&amp;WIDTH=450&amp;","START_MAXIMIZED=FALSE&amp;VAR:CALENDAR=US&amp;VAR:SYMBOL=RAI&amp;VAR:INDEX=0"}</definedName>
    <definedName name="_2400__FDSAUDITLINK__" hidden="1">{"fdsup://directions/FAT Viewer?action=UPDATE&amp;creator=factset&amp;DYN_ARGS=TRUE&amp;DOC_NAME=FAT:FQL_AUDITING_CLIENT_TEMPLATE.FAT&amp;display_string=Audit&amp;VAR:KEY=GBETUVEFUR&amp;VAR:QUERY=RkZfRElWX1lMRChBTk4sNi8wOC8wNSw2LzA4LzA1KQ==&amp;WINDOW=FIRST_POPUP&amp;HEIGHT=450&amp;WIDTH=450&amp;","START_MAXIMIZED=FALSE&amp;VAR:CALENDAR=US&amp;VAR:SYMBOL=RAI&amp;VAR:INDEX=0"}</definedName>
    <definedName name="_2401__FDSAUDITLINK__" localSheetId="0" hidden="1">{"fdsup://directions/FAT Viewer?action=UPDATE&amp;creator=factset&amp;DYN_ARGS=TRUE&amp;DOC_NAME=FAT:FQL_AUDITING_CLIENT_TEMPLATE.FAT&amp;display_string=Audit&amp;VAR:KEY=MPULKREXMP&amp;VAR:QUERY=RkZfRElWX1lMRChBTk4sNi8wMS8wNSw2LzAxLzA1KQ==&amp;WINDOW=FIRST_POPUP&amp;HEIGHT=450&amp;WIDTH=450&amp;","START_MAXIMIZED=FALSE&amp;VAR:CALENDAR=US&amp;VAR:SYMBOL=RAI&amp;VAR:INDEX=0"}</definedName>
    <definedName name="_2401__FDSAUDITLINK__" hidden="1">{"fdsup://directions/FAT Viewer?action=UPDATE&amp;creator=factset&amp;DYN_ARGS=TRUE&amp;DOC_NAME=FAT:FQL_AUDITING_CLIENT_TEMPLATE.FAT&amp;display_string=Audit&amp;VAR:KEY=MPULKREXMP&amp;VAR:QUERY=RkZfRElWX1lMRChBTk4sNi8wMS8wNSw2LzAxLzA1KQ==&amp;WINDOW=FIRST_POPUP&amp;HEIGHT=450&amp;WIDTH=450&amp;","START_MAXIMIZED=FALSE&amp;VAR:CALENDAR=US&amp;VAR:SYMBOL=RAI&amp;VAR:INDEX=0"}</definedName>
    <definedName name="_2402__FDSAUDITLINK__" localSheetId="0" hidden="1">{"fdsup://directions/FAT Viewer?action=UPDATE&amp;creator=factset&amp;DYN_ARGS=TRUE&amp;DOC_NAME=FAT:FQL_AUDITING_CLIENT_TEMPLATE.FAT&amp;display_string=Audit&amp;VAR:KEY=IDIPAPIRCR&amp;VAR:QUERY=RkZfRElWX1lMRChBTk4sNS8yNS8wNSw1LzI1LzA1KQ==&amp;WINDOW=FIRST_POPUP&amp;HEIGHT=450&amp;WIDTH=450&amp;","START_MAXIMIZED=FALSE&amp;VAR:CALENDAR=US&amp;VAR:SYMBOL=RAI&amp;VAR:INDEX=0"}</definedName>
    <definedName name="_2402__FDSAUDITLINK__" hidden="1">{"fdsup://directions/FAT Viewer?action=UPDATE&amp;creator=factset&amp;DYN_ARGS=TRUE&amp;DOC_NAME=FAT:FQL_AUDITING_CLIENT_TEMPLATE.FAT&amp;display_string=Audit&amp;VAR:KEY=IDIPAPIRCR&amp;VAR:QUERY=RkZfRElWX1lMRChBTk4sNS8yNS8wNSw1LzI1LzA1KQ==&amp;WINDOW=FIRST_POPUP&amp;HEIGHT=450&amp;WIDTH=450&amp;","START_MAXIMIZED=FALSE&amp;VAR:CALENDAR=US&amp;VAR:SYMBOL=RAI&amp;VAR:INDEX=0"}</definedName>
    <definedName name="_2403__FDSAUDITLINK__" localSheetId="0" hidden="1">{"fdsup://directions/FAT Viewer?action=UPDATE&amp;creator=factset&amp;DYN_ARGS=TRUE&amp;DOC_NAME=FAT:FQL_AUDITING_CLIENT_TEMPLATE.FAT&amp;display_string=Audit&amp;VAR:KEY=ELYFOZOXGN&amp;VAR:QUERY=RkZfRElWX1lMRChBTk4sNS8xOC8wNSw1LzE4LzA1KQ==&amp;WINDOW=FIRST_POPUP&amp;HEIGHT=450&amp;WIDTH=450&amp;","START_MAXIMIZED=FALSE&amp;VAR:CALENDAR=US&amp;VAR:SYMBOL=RAI&amp;VAR:INDEX=0"}</definedName>
    <definedName name="_2403__FDSAUDITLINK__" hidden="1">{"fdsup://directions/FAT Viewer?action=UPDATE&amp;creator=factset&amp;DYN_ARGS=TRUE&amp;DOC_NAME=FAT:FQL_AUDITING_CLIENT_TEMPLATE.FAT&amp;display_string=Audit&amp;VAR:KEY=ELYFOZOXGN&amp;VAR:QUERY=RkZfRElWX1lMRChBTk4sNS8xOC8wNSw1LzE4LzA1KQ==&amp;WINDOW=FIRST_POPUP&amp;HEIGHT=450&amp;WIDTH=450&amp;","START_MAXIMIZED=FALSE&amp;VAR:CALENDAR=US&amp;VAR:SYMBOL=RAI&amp;VAR:INDEX=0"}</definedName>
    <definedName name="_2404__FDSAUDITLINK__" localSheetId="0" hidden="1">{"fdsup://directions/FAT Viewer?action=UPDATE&amp;creator=factset&amp;DYN_ARGS=TRUE&amp;DOC_NAME=FAT:FQL_AUDITING_CLIENT_TEMPLATE.FAT&amp;display_string=Audit&amp;VAR:KEY=AJYXIFWNGJ&amp;VAR:QUERY=RkZfRElWX1lMRChBTk4sNS8xMS8wNSw1LzExLzA1KQ==&amp;WINDOW=FIRST_POPUP&amp;HEIGHT=450&amp;WIDTH=450&amp;","START_MAXIMIZED=FALSE&amp;VAR:CALENDAR=US&amp;VAR:SYMBOL=RAI&amp;VAR:INDEX=0"}</definedName>
    <definedName name="_2404__FDSAUDITLINK__" hidden="1">{"fdsup://directions/FAT Viewer?action=UPDATE&amp;creator=factset&amp;DYN_ARGS=TRUE&amp;DOC_NAME=FAT:FQL_AUDITING_CLIENT_TEMPLATE.FAT&amp;display_string=Audit&amp;VAR:KEY=AJYXIFWNGJ&amp;VAR:QUERY=RkZfRElWX1lMRChBTk4sNS8xMS8wNSw1LzExLzA1KQ==&amp;WINDOW=FIRST_POPUP&amp;HEIGHT=450&amp;WIDTH=450&amp;","START_MAXIMIZED=FALSE&amp;VAR:CALENDAR=US&amp;VAR:SYMBOL=RAI&amp;VAR:INDEX=0"}</definedName>
    <definedName name="_2405__FDSAUDITLINK__" localSheetId="0" hidden="1">{"fdsup://directions/FAT Viewer?action=UPDATE&amp;creator=factset&amp;DYN_ARGS=TRUE&amp;DOC_NAME=FAT:FQL_AUDITING_CLIENT_TEMPLATE.FAT&amp;display_string=Audit&amp;VAR:KEY=OHCVUHOLAN&amp;VAR:QUERY=RkZfRElWX1lMRChBTk4sNS8wNC8wNSw1LzA0LzA1KQ==&amp;WINDOW=FIRST_POPUP&amp;HEIGHT=450&amp;WIDTH=450&amp;","START_MAXIMIZED=FALSE&amp;VAR:CALENDAR=US&amp;VAR:SYMBOL=RAI&amp;VAR:INDEX=0"}</definedName>
    <definedName name="_2405__FDSAUDITLINK__" hidden="1">{"fdsup://directions/FAT Viewer?action=UPDATE&amp;creator=factset&amp;DYN_ARGS=TRUE&amp;DOC_NAME=FAT:FQL_AUDITING_CLIENT_TEMPLATE.FAT&amp;display_string=Audit&amp;VAR:KEY=OHCVUHOLAN&amp;VAR:QUERY=RkZfRElWX1lMRChBTk4sNS8wNC8wNSw1LzA0LzA1KQ==&amp;WINDOW=FIRST_POPUP&amp;HEIGHT=450&amp;WIDTH=450&amp;","START_MAXIMIZED=FALSE&amp;VAR:CALENDAR=US&amp;VAR:SYMBOL=RAI&amp;VAR:INDEX=0"}</definedName>
    <definedName name="_2406__FDSAUDITLINK__" localSheetId="0" hidden="1">{"fdsup://directions/FAT Viewer?action=UPDATE&amp;creator=factset&amp;DYN_ARGS=TRUE&amp;DOC_NAME=FAT:FQL_AUDITING_CLIENT_TEMPLATE.FAT&amp;display_string=Audit&amp;VAR:KEY=QTAXSHUJAT&amp;VAR:QUERY=RkZfRElWX1lMRChBTk4sNC8yNy8wNSw0LzI3LzA1KQ==&amp;WINDOW=FIRST_POPUP&amp;HEIGHT=450&amp;WIDTH=450&amp;","START_MAXIMIZED=FALSE&amp;VAR:CALENDAR=US&amp;VAR:SYMBOL=RAI&amp;VAR:INDEX=0"}</definedName>
    <definedName name="_2406__FDSAUDITLINK__" hidden="1">{"fdsup://directions/FAT Viewer?action=UPDATE&amp;creator=factset&amp;DYN_ARGS=TRUE&amp;DOC_NAME=FAT:FQL_AUDITING_CLIENT_TEMPLATE.FAT&amp;display_string=Audit&amp;VAR:KEY=QTAXSHUJAT&amp;VAR:QUERY=RkZfRElWX1lMRChBTk4sNC8yNy8wNSw0LzI3LzA1KQ==&amp;WINDOW=FIRST_POPUP&amp;HEIGHT=450&amp;WIDTH=450&amp;","START_MAXIMIZED=FALSE&amp;VAR:CALENDAR=US&amp;VAR:SYMBOL=RAI&amp;VAR:INDEX=0"}</definedName>
    <definedName name="_2407__FDSAUDITLINK__" localSheetId="0" hidden="1">{"fdsup://directions/FAT Viewer?action=UPDATE&amp;creator=factset&amp;DYN_ARGS=TRUE&amp;DOC_NAME=FAT:FQL_AUDITING_CLIENT_TEMPLATE.FAT&amp;display_string=Audit&amp;VAR:KEY=IRAJITOLKD&amp;VAR:QUERY=RkZfRElWX1lMRChBTk4sNC8yMC8wNSw0LzIwLzA1KQ==&amp;WINDOW=FIRST_POPUP&amp;HEIGHT=450&amp;WIDTH=450&amp;","START_MAXIMIZED=FALSE&amp;VAR:CALENDAR=US&amp;VAR:SYMBOL=RAI&amp;VAR:INDEX=0"}</definedName>
    <definedName name="_2407__FDSAUDITLINK__" hidden="1">{"fdsup://directions/FAT Viewer?action=UPDATE&amp;creator=factset&amp;DYN_ARGS=TRUE&amp;DOC_NAME=FAT:FQL_AUDITING_CLIENT_TEMPLATE.FAT&amp;display_string=Audit&amp;VAR:KEY=IRAJITOLKD&amp;VAR:QUERY=RkZfRElWX1lMRChBTk4sNC8yMC8wNSw0LzIwLzA1KQ==&amp;WINDOW=FIRST_POPUP&amp;HEIGHT=450&amp;WIDTH=450&amp;","START_MAXIMIZED=FALSE&amp;VAR:CALENDAR=US&amp;VAR:SYMBOL=RAI&amp;VAR:INDEX=0"}</definedName>
    <definedName name="_2408__FDSAUDITLINK__" localSheetId="0" hidden="1">{"fdsup://directions/FAT Viewer?action=UPDATE&amp;creator=factset&amp;DYN_ARGS=TRUE&amp;DOC_NAME=FAT:FQL_AUDITING_CLIENT_TEMPLATE.FAT&amp;display_string=Audit&amp;VAR:KEY=EFYPQPQPGB&amp;VAR:QUERY=RkZfRElWX1lMRChBTk4sNC8xMy8wNSw0LzEzLzA1KQ==&amp;WINDOW=FIRST_POPUP&amp;HEIGHT=450&amp;WIDTH=450&amp;","START_MAXIMIZED=FALSE&amp;VAR:CALENDAR=US&amp;VAR:SYMBOL=RAI&amp;VAR:INDEX=0"}</definedName>
    <definedName name="_2408__FDSAUDITLINK__" hidden="1">{"fdsup://directions/FAT Viewer?action=UPDATE&amp;creator=factset&amp;DYN_ARGS=TRUE&amp;DOC_NAME=FAT:FQL_AUDITING_CLIENT_TEMPLATE.FAT&amp;display_string=Audit&amp;VAR:KEY=EFYPQPQPGB&amp;VAR:QUERY=RkZfRElWX1lMRChBTk4sNC8xMy8wNSw0LzEzLzA1KQ==&amp;WINDOW=FIRST_POPUP&amp;HEIGHT=450&amp;WIDTH=450&amp;","START_MAXIMIZED=FALSE&amp;VAR:CALENDAR=US&amp;VAR:SYMBOL=RAI&amp;VAR:INDEX=0"}</definedName>
    <definedName name="_2409__FDSAUDITLINK__" localSheetId="0" hidden="1">{"fdsup://directions/FAT Viewer?action=UPDATE&amp;creator=factset&amp;DYN_ARGS=TRUE&amp;DOC_NAME=FAT:FQL_AUDITING_CLIENT_TEMPLATE.FAT&amp;display_string=Audit&amp;VAR:KEY=CHUDQDYJCT&amp;VAR:QUERY=RkZfRElWX1lMRChBTk4sNC8wNi8wNSw0LzA2LzA1KQ==&amp;WINDOW=FIRST_POPUP&amp;HEIGHT=450&amp;WIDTH=450&amp;","START_MAXIMIZED=FALSE&amp;VAR:CALENDAR=US&amp;VAR:SYMBOL=RAI&amp;VAR:INDEX=0"}</definedName>
    <definedName name="_2409__FDSAUDITLINK__" hidden="1">{"fdsup://directions/FAT Viewer?action=UPDATE&amp;creator=factset&amp;DYN_ARGS=TRUE&amp;DOC_NAME=FAT:FQL_AUDITING_CLIENT_TEMPLATE.FAT&amp;display_string=Audit&amp;VAR:KEY=CHUDQDYJCT&amp;VAR:QUERY=RkZfRElWX1lMRChBTk4sNC8wNi8wNSw0LzA2LzA1KQ==&amp;WINDOW=FIRST_POPUP&amp;HEIGHT=450&amp;WIDTH=450&amp;","START_MAXIMIZED=FALSE&amp;VAR:CALENDAR=US&amp;VAR:SYMBOL=RAI&amp;VAR:INDEX=0"}</definedName>
    <definedName name="_241">#REF!</definedName>
    <definedName name="_241__FDSAUDITLINK__" localSheetId="0" hidden="1">{"fdsup://directions/FAT Viewer?action=UPDATE&amp;creator=factset&amp;DYN_ARGS=TRUE&amp;DOC_NAME=FAT:FQL_AUDITING_CLIENT_TEMPLATE.FAT&amp;display_string=Audit&amp;VAR:KEY=JQTITENMPW&amp;VAR:QUERY=RkZfRElWX1lMRChBTk4sOC8yNC8wNiw4LzI0LzA2KQ==&amp;WINDOW=FIRST_POPUP&amp;HEIGHT=450&amp;WIDTH=450&amp;","START_MAXIMIZED=FALSE&amp;VAR:CALENDAR=US&amp;VAR:SYMBOL=RAI&amp;VAR:INDEX=0"}</definedName>
    <definedName name="_241__FDSAUDITLINK__" hidden="1">{"fdsup://directions/FAT Viewer?action=UPDATE&amp;creator=factset&amp;DYN_ARGS=TRUE&amp;DOC_NAME=FAT:FQL_AUDITING_CLIENT_TEMPLATE.FAT&amp;display_string=Audit&amp;VAR:KEY=JQTITENMPW&amp;VAR:QUERY=RkZfRElWX1lMRChBTk4sOC8yNC8wNiw4LzI0LzA2KQ==&amp;WINDOW=FIRST_POPUP&amp;HEIGHT=450&amp;WIDTH=450&amp;","START_MAXIMIZED=FALSE&amp;VAR:CALENDAR=US&amp;VAR:SYMBOL=RAI&amp;VAR:INDEX=0"}</definedName>
    <definedName name="_2410__FDSAUDITLINK__" localSheetId="0" hidden="1">{"fdsup://directions/FAT Viewer?action=UPDATE&amp;creator=factset&amp;DYN_ARGS=TRUE&amp;DOC_NAME=FAT:FQL_AUDITING_CLIENT_TEMPLATE.FAT&amp;display_string=Audit&amp;VAR:KEY=IRADSFKLGR&amp;VAR:QUERY=RkZfRElWX1lMRChBTk4sMy8zMC8wNSwzLzMwLzA1KQ==&amp;WINDOW=FIRST_POPUP&amp;HEIGHT=450&amp;WIDTH=450&amp;","START_MAXIMIZED=FALSE&amp;VAR:CALENDAR=US&amp;VAR:SYMBOL=RAI&amp;VAR:INDEX=0"}</definedName>
    <definedName name="_2410__FDSAUDITLINK__" hidden="1">{"fdsup://directions/FAT Viewer?action=UPDATE&amp;creator=factset&amp;DYN_ARGS=TRUE&amp;DOC_NAME=FAT:FQL_AUDITING_CLIENT_TEMPLATE.FAT&amp;display_string=Audit&amp;VAR:KEY=IRADSFKLGR&amp;VAR:QUERY=RkZfRElWX1lMRChBTk4sMy8zMC8wNSwzLzMwLzA1KQ==&amp;WINDOW=FIRST_POPUP&amp;HEIGHT=450&amp;WIDTH=450&amp;","START_MAXIMIZED=FALSE&amp;VAR:CALENDAR=US&amp;VAR:SYMBOL=RAI&amp;VAR:INDEX=0"}</definedName>
    <definedName name="_2411__FDSAUDITLINK__" localSheetId="0" hidden="1">{"fdsup://directions/FAT Viewer?action=UPDATE&amp;creator=factset&amp;DYN_ARGS=TRUE&amp;DOC_NAME=FAT:FQL_AUDITING_CLIENT_TEMPLATE.FAT&amp;display_string=Audit&amp;VAR:KEY=YDYDQHSNMV&amp;VAR:QUERY=RkZfRElWX1lMRChBTk4sMy8yMy8wNSwzLzIzLzA1KQ==&amp;WINDOW=FIRST_POPUP&amp;HEIGHT=450&amp;WIDTH=450&amp;","START_MAXIMIZED=FALSE&amp;VAR:CALENDAR=US&amp;VAR:SYMBOL=RAI&amp;VAR:INDEX=0"}</definedName>
    <definedName name="_2411__FDSAUDITLINK__" hidden="1">{"fdsup://directions/FAT Viewer?action=UPDATE&amp;creator=factset&amp;DYN_ARGS=TRUE&amp;DOC_NAME=FAT:FQL_AUDITING_CLIENT_TEMPLATE.FAT&amp;display_string=Audit&amp;VAR:KEY=YDYDQHSNMV&amp;VAR:QUERY=RkZfRElWX1lMRChBTk4sMy8yMy8wNSwzLzIzLzA1KQ==&amp;WINDOW=FIRST_POPUP&amp;HEIGHT=450&amp;WIDTH=450&amp;","START_MAXIMIZED=FALSE&amp;VAR:CALENDAR=US&amp;VAR:SYMBOL=RAI&amp;VAR:INDEX=0"}</definedName>
    <definedName name="_2412__FDSAUDITLINK__" localSheetId="0" hidden="1">{"fdsup://directions/FAT Viewer?action=UPDATE&amp;creator=factset&amp;DYN_ARGS=TRUE&amp;DOC_NAME=FAT:FQL_AUDITING_CLIENT_TEMPLATE.FAT&amp;display_string=Audit&amp;VAR:KEY=EBWVKRGPYJ&amp;VAR:QUERY=RkZfRElWX1lMRChBTk4sMy8xNi8wNSwzLzE2LzA1KQ==&amp;WINDOW=FIRST_POPUP&amp;HEIGHT=450&amp;WIDTH=450&amp;","START_MAXIMIZED=FALSE&amp;VAR:CALENDAR=US&amp;VAR:SYMBOL=RAI&amp;VAR:INDEX=0"}</definedName>
    <definedName name="_2412__FDSAUDITLINK__" hidden="1">{"fdsup://directions/FAT Viewer?action=UPDATE&amp;creator=factset&amp;DYN_ARGS=TRUE&amp;DOC_NAME=FAT:FQL_AUDITING_CLIENT_TEMPLATE.FAT&amp;display_string=Audit&amp;VAR:KEY=EBWVKRGPYJ&amp;VAR:QUERY=RkZfRElWX1lMRChBTk4sMy8xNi8wNSwzLzE2LzA1KQ==&amp;WINDOW=FIRST_POPUP&amp;HEIGHT=450&amp;WIDTH=450&amp;","START_MAXIMIZED=FALSE&amp;VAR:CALENDAR=US&amp;VAR:SYMBOL=RAI&amp;VAR:INDEX=0"}</definedName>
    <definedName name="_2413__FDSAUDITLINK__" localSheetId="0" hidden="1">{"fdsup://directions/FAT Viewer?action=UPDATE&amp;creator=factset&amp;DYN_ARGS=TRUE&amp;DOC_NAME=FAT:FQL_AUDITING_CLIENT_TEMPLATE.FAT&amp;display_string=Audit&amp;VAR:KEY=EJUZGZCBOZ&amp;VAR:QUERY=RkZfRElWX1lMRChBTk4sMy8wOS8wNSwzLzA5LzA1KQ==&amp;WINDOW=FIRST_POPUP&amp;HEIGHT=450&amp;WIDTH=450&amp;","START_MAXIMIZED=FALSE&amp;VAR:CALENDAR=US&amp;VAR:SYMBOL=RAI&amp;VAR:INDEX=0"}</definedName>
    <definedName name="_2413__FDSAUDITLINK__" hidden="1">{"fdsup://directions/FAT Viewer?action=UPDATE&amp;creator=factset&amp;DYN_ARGS=TRUE&amp;DOC_NAME=FAT:FQL_AUDITING_CLIENT_TEMPLATE.FAT&amp;display_string=Audit&amp;VAR:KEY=EJUZGZCBOZ&amp;VAR:QUERY=RkZfRElWX1lMRChBTk4sMy8wOS8wNSwzLzA5LzA1KQ==&amp;WINDOW=FIRST_POPUP&amp;HEIGHT=450&amp;WIDTH=450&amp;","START_MAXIMIZED=FALSE&amp;VAR:CALENDAR=US&amp;VAR:SYMBOL=RAI&amp;VAR:INDEX=0"}</definedName>
    <definedName name="_2414__FDSAUDITLINK__" localSheetId="0" hidden="1">{"fdsup://directions/FAT Viewer?action=UPDATE&amp;creator=factset&amp;DYN_ARGS=TRUE&amp;DOC_NAME=FAT:FQL_AUDITING_CLIENT_TEMPLATE.FAT&amp;display_string=Audit&amp;VAR:KEY=GXSTGZQNKP&amp;VAR:QUERY=RkZfRElWX1lMRChBTk4sMy8wMi8wNSwzLzAyLzA1KQ==&amp;WINDOW=FIRST_POPUP&amp;HEIGHT=450&amp;WIDTH=450&amp;","START_MAXIMIZED=FALSE&amp;VAR:CALENDAR=US&amp;VAR:SYMBOL=RAI&amp;VAR:INDEX=0"}</definedName>
    <definedName name="_2414__FDSAUDITLINK__" hidden="1">{"fdsup://directions/FAT Viewer?action=UPDATE&amp;creator=factset&amp;DYN_ARGS=TRUE&amp;DOC_NAME=FAT:FQL_AUDITING_CLIENT_TEMPLATE.FAT&amp;display_string=Audit&amp;VAR:KEY=GXSTGZQNKP&amp;VAR:QUERY=RkZfRElWX1lMRChBTk4sMy8wMi8wNSwzLzAyLzA1KQ==&amp;WINDOW=FIRST_POPUP&amp;HEIGHT=450&amp;WIDTH=450&amp;","START_MAXIMIZED=FALSE&amp;VAR:CALENDAR=US&amp;VAR:SYMBOL=RAI&amp;VAR:INDEX=0"}</definedName>
    <definedName name="_2415__FDSAUDITLINK__" localSheetId="0" hidden="1">{"fdsup://directions/FAT Viewer?action=UPDATE&amp;creator=factset&amp;DYN_ARGS=TRUE&amp;DOC_NAME=FAT:FQL_AUDITING_CLIENT_TEMPLATE.FAT&amp;display_string=Audit&amp;VAR:KEY=WTSHQFWNSR&amp;VAR:QUERY=RkZfRElWX1lMRChBTk4sMi8yMy8wNSwyLzIzLzA1KQ==&amp;WINDOW=FIRST_POPUP&amp;HEIGHT=450&amp;WIDTH=450&amp;","START_MAXIMIZED=FALSE&amp;VAR:CALENDAR=US&amp;VAR:SYMBOL=RAI&amp;VAR:INDEX=0"}</definedName>
    <definedName name="_2415__FDSAUDITLINK__" hidden="1">{"fdsup://directions/FAT Viewer?action=UPDATE&amp;creator=factset&amp;DYN_ARGS=TRUE&amp;DOC_NAME=FAT:FQL_AUDITING_CLIENT_TEMPLATE.FAT&amp;display_string=Audit&amp;VAR:KEY=WTSHQFWNSR&amp;VAR:QUERY=RkZfRElWX1lMRChBTk4sMi8yMy8wNSwyLzIzLzA1KQ==&amp;WINDOW=FIRST_POPUP&amp;HEIGHT=450&amp;WIDTH=450&amp;","START_MAXIMIZED=FALSE&amp;VAR:CALENDAR=US&amp;VAR:SYMBOL=RAI&amp;VAR:INDEX=0"}</definedName>
    <definedName name="_2416__FDSAUDITLINK__" localSheetId="0" hidden="1">{"fdsup://directions/FAT Viewer?action=UPDATE&amp;creator=factset&amp;DYN_ARGS=TRUE&amp;DOC_NAME=FAT:FQL_AUDITING_CLIENT_TEMPLATE.FAT&amp;display_string=Audit&amp;VAR:KEY=EHIPEXUXCD&amp;VAR:QUERY=RkZfRElWX1lMRChBTk4sMi8xNi8wNSwyLzE2LzA1KQ==&amp;WINDOW=FIRST_POPUP&amp;HEIGHT=450&amp;WIDTH=450&amp;","START_MAXIMIZED=FALSE&amp;VAR:CALENDAR=US&amp;VAR:SYMBOL=RAI&amp;VAR:INDEX=0"}</definedName>
    <definedName name="_2416__FDSAUDITLINK__" hidden="1">{"fdsup://directions/FAT Viewer?action=UPDATE&amp;creator=factset&amp;DYN_ARGS=TRUE&amp;DOC_NAME=FAT:FQL_AUDITING_CLIENT_TEMPLATE.FAT&amp;display_string=Audit&amp;VAR:KEY=EHIPEXUXCD&amp;VAR:QUERY=RkZfRElWX1lMRChBTk4sMi8xNi8wNSwyLzE2LzA1KQ==&amp;WINDOW=FIRST_POPUP&amp;HEIGHT=450&amp;WIDTH=450&amp;","START_MAXIMIZED=FALSE&amp;VAR:CALENDAR=US&amp;VAR:SYMBOL=RAI&amp;VAR:INDEX=0"}</definedName>
    <definedName name="_2417__FDSAUDITLINK__" localSheetId="0" hidden="1">{"fdsup://directions/FAT Viewer?action=UPDATE&amp;creator=factset&amp;DYN_ARGS=TRUE&amp;DOC_NAME=FAT:FQL_AUDITING_CLIENT_TEMPLATE.FAT&amp;display_string=Audit&amp;VAR:KEY=YBWPKPSXGL&amp;VAR:QUERY=RkZfRElWX1lMRChBTk4sMi8wOS8wNSwyLzA5LzA1KQ==&amp;WINDOW=FIRST_POPUP&amp;HEIGHT=450&amp;WIDTH=450&amp;","START_MAXIMIZED=FALSE&amp;VAR:CALENDAR=US&amp;VAR:SYMBOL=RAI&amp;VAR:INDEX=0"}</definedName>
    <definedName name="_2417__FDSAUDITLINK__" hidden="1">{"fdsup://directions/FAT Viewer?action=UPDATE&amp;creator=factset&amp;DYN_ARGS=TRUE&amp;DOC_NAME=FAT:FQL_AUDITING_CLIENT_TEMPLATE.FAT&amp;display_string=Audit&amp;VAR:KEY=YBWPKPSXGL&amp;VAR:QUERY=RkZfRElWX1lMRChBTk4sMi8wOS8wNSwyLzA5LzA1KQ==&amp;WINDOW=FIRST_POPUP&amp;HEIGHT=450&amp;WIDTH=450&amp;","START_MAXIMIZED=FALSE&amp;VAR:CALENDAR=US&amp;VAR:SYMBOL=RAI&amp;VAR:INDEX=0"}</definedName>
    <definedName name="_2418__FDSAUDITLINK__" localSheetId="0" hidden="1">{"fdsup://directions/FAT Viewer?action=UPDATE&amp;creator=factset&amp;DYN_ARGS=TRUE&amp;DOC_NAME=FAT:FQL_AUDITING_CLIENT_TEMPLATE.FAT&amp;display_string=Audit&amp;VAR:KEY=SBYZAJQZYP&amp;VAR:QUERY=RkZfRElWX1lMRChBTk4sMi8wMi8wNSwyLzAyLzA1KQ==&amp;WINDOW=FIRST_POPUP&amp;HEIGHT=450&amp;WIDTH=450&amp;","START_MAXIMIZED=FALSE&amp;VAR:CALENDAR=US&amp;VAR:SYMBOL=RAI&amp;VAR:INDEX=0"}</definedName>
    <definedName name="_2418__FDSAUDITLINK__" hidden="1">{"fdsup://directions/FAT Viewer?action=UPDATE&amp;creator=factset&amp;DYN_ARGS=TRUE&amp;DOC_NAME=FAT:FQL_AUDITING_CLIENT_TEMPLATE.FAT&amp;display_string=Audit&amp;VAR:KEY=SBYZAJQZYP&amp;VAR:QUERY=RkZfRElWX1lMRChBTk4sMi8wMi8wNSwyLzAyLzA1KQ==&amp;WINDOW=FIRST_POPUP&amp;HEIGHT=450&amp;WIDTH=450&amp;","START_MAXIMIZED=FALSE&amp;VAR:CALENDAR=US&amp;VAR:SYMBOL=RAI&amp;VAR:INDEX=0"}</definedName>
    <definedName name="_2419__FDSAUDITLINK__" localSheetId="0" hidden="1">{"fdsup://directions/FAT Viewer?action=UPDATE&amp;creator=factset&amp;DYN_ARGS=TRUE&amp;DOC_NAME=FAT:FQL_AUDITING_CLIENT_TEMPLATE.FAT&amp;display_string=Audit&amp;VAR:KEY=QTOPIFYHOD&amp;VAR:QUERY=RkZfRElWX1lMRChBTk4sMS8yNi8wNSwxLzI2LzA1KQ==&amp;WINDOW=FIRST_POPUP&amp;HEIGHT=450&amp;WIDTH=450&amp;","START_MAXIMIZED=FALSE&amp;VAR:CALENDAR=US&amp;VAR:SYMBOL=RAI&amp;VAR:INDEX=0"}</definedName>
    <definedName name="_2419__FDSAUDITLINK__" hidden="1">{"fdsup://directions/FAT Viewer?action=UPDATE&amp;creator=factset&amp;DYN_ARGS=TRUE&amp;DOC_NAME=FAT:FQL_AUDITING_CLIENT_TEMPLATE.FAT&amp;display_string=Audit&amp;VAR:KEY=QTOPIFYHOD&amp;VAR:QUERY=RkZfRElWX1lMRChBTk4sMS8yNi8wNSwxLzI2LzA1KQ==&amp;WINDOW=FIRST_POPUP&amp;HEIGHT=450&amp;WIDTH=450&amp;","START_MAXIMIZED=FALSE&amp;VAR:CALENDAR=US&amp;VAR:SYMBOL=RAI&amp;VAR:INDEX=0"}</definedName>
    <definedName name="_242">#REF!</definedName>
    <definedName name="_242__FDSAUDITLINK__" localSheetId="0" hidden="1">{"fdsup://directions/FAT Viewer?action=UPDATE&amp;creator=factset&amp;DYN_ARGS=TRUE&amp;DOC_NAME=FAT:FQL_AUDITING_CLIENT_TEMPLATE.FAT&amp;display_string=Audit&amp;VAR:KEY=DWDOJWVMFS&amp;VAR:QUERY=RkZfRElWX1lMRChBTk4sOC8xNy8wNiw4LzE3LzA2KQ==&amp;WINDOW=FIRST_POPUP&amp;HEIGHT=450&amp;WIDTH=450&amp;","START_MAXIMIZED=FALSE&amp;VAR:CALENDAR=US&amp;VAR:SYMBOL=RAI&amp;VAR:INDEX=0"}</definedName>
    <definedName name="_242__FDSAUDITLINK__" hidden="1">{"fdsup://directions/FAT Viewer?action=UPDATE&amp;creator=factset&amp;DYN_ARGS=TRUE&amp;DOC_NAME=FAT:FQL_AUDITING_CLIENT_TEMPLATE.FAT&amp;display_string=Audit&amp;VAR:KEY=DWDOJWVMFS&amp;VAR:QUERY=RkZfRElWX1lMRChBTk4sOC8xNy8wNiw4LzE3LzA2KQ==&amp;WINDOW=FIRST_POPUP&amp;HEIGHT=450&amp;WIDTH=450&amp;","START_MAXIMIZED=FALSE&amp;VAR:CALENDAR=US&amp;VAR:SYMBOL=RAI&amp;VAR:INDEX=0"}</definedName>
    <definedName name="_2420__FDSAUDITLINK__" localSheetId="0" hidden="1">{"fdsup://directions/FAT Viewer?action=UPDATE&amp;creator=factset&amp;DYN_ARGS=TRUE&amp;DOC_NAME=FAT:FQL_AUDITING_CLIENT_TEMPLATE.FAT&amp;display_string=Audit&amp;VAR:KEY=QJOZOJKRWB&amp;VAR:QUERY=RkZfRElWX1lMRChBTk4sMS8xOS8wNSwxLzE5LzA1KQ==&amp;WINDOW=FIRST_POPUP&amp;HEIGHT=450&amp;WIDTH=450&amp;","START_MAXIMIZED=FALSE&amp;VAR:CALENDAR=US&amp;VAR:SYMBOL=RAI&amp;VAR:INDEX=0"}</definedName>
    <definedName name="_2420__FDSAUDITLINK__" hidden="1">{"fdsup://directions/FAT Viewer?action=UPDATE&amp;creator=factset&amp;DYN_ARGS=TRUE&amp;DOC_NAME=FAT:FQL_AUDITING_CLIENT_TEMPLATE.FAT&amp;display_string=Audit&amp;VAR:KEY=QJOZOJKRWB&amp;VAR:QUERY=RkZfRElWX1lMRChBTk4sMS8xOS8wNSwxLzE5LzA1KQ==&amp;WINDOW=FIRST_POPUP&amp;HEIGHT=450&amp;WIDTH=450&amp;","START_MAXIMIZED=FALSE&amp;VAR:CALENDAR=US&amp;VAR:SYMBOL=RAI&amp;VAR:INDEX=0"}</definedName>
    <definedName name="_2421__FDSAUDITLINK__" localSheetId="0" hidden="1">{"fdsup://directions/FAT Viewer?action=UPDATE&amp;creator=factset&amp;DYN_ARGS=TRUE&amp;DOC_NAME=FAT:FQL_AUDITING_CLIENT_TEMPLATE.FAT&amp;display_string=Audit&amp;VAR:KEY=OBWZWTCXQZ&amp;VAR:QUERY=RkZfRElWX1lMRChBTk4sMS8xMi8wNSwxLzEyLzA1KQ==&amp;WINDOW=FIRST_POPUP&amp;HEIGHT=450&amp;WIDTH=450&amp;","START_MAXIMIZED=FALSE&amp;VAR:CALENDAR=US&amp;VAR:SYMBOL=RAI&amp;VAR:INDEX=0"}</definedName>
    <definedName name="_2421__FDSAUDITLINK__" hidden="1">{"fdsup://directions/FAT Viewer?action=UPDATE&amp;creator=factset&amp;DYN_ARGS=TRUE&amp;DOC_NAME=FAT:FQL_AUDITING_CLIENT_TEMPLATE.FAT&amp;display_string=Audit&amp;VAR:KEY=OBWZWTCXQZ&amp;VAR:QUERY=RkZfRElWX1lMRChBTk4sMS8xMi8wNSwxLzEyLzA1KQ==&amp;WINDOW=FIRST_POPUP&amp;HEIGHT=450&amp;WIDTH=450&amp;","START_MAXIMIZED=FALSE&amp;VAR:CALENDAR=US&amp;VAR:SYMBOL=RAI&amp;VAR:INDEX=0"}</definedName>
    <definedName name="_2422__FDSAUDITLINK__" localSheetId="0" hidden="1">{"fdsup://directions/FAT Viewer?action=UPDATE&amp;creator=factset&amp;DYN_ARGS=TRUE&amp;DOC_NAME=FAT:FQL_AUDITING_CLIENT_TEMPLATE.FAT&amp;display_string=Audit&amp;VAR:KEY=IZUTWNYJEV&amp;VAR:QUERY=RkZfRElWX1lMRChBTk4sMS8wNS8wNSwxLzA1LzA1KQ==&amp;WINDOW=FIRST_POPUP&amp;HEIGHT=450&amp;WIDTH=450&amp;","START_MAXIMIZED=FALSE&amp;VAR:CALENDAR=US&amp;VAR:SYMBOL=RAI&amp;VAR:INDEX=0"}</definedName>
    <definedName name="_2422__FDSAUDITLINK__" hidden="1">{"fdsup://directions/FAT Viewer?action=UPDATE&amp;creator=factset&amp;DYN_ARGS=TRUE&amp;DOC_NAME=FAT:FQL_AUDITING_CLIENT_TEMPLATE.FAT&amp;display_string=Audit&amp;VAR:KEY=IZUTWNYJEV&amp;VAR:QUERY=RkZfRElWX1lMRChBTk4sMS8wNS8wNSwxLzA1LzA1KQ==&amp;WINDOW=FIRST_POPUP&amp;HEIGHT=450&amp;WIDTH=450&amp;","START_MAXIMIZED=FALSE&amp;VAR:CALENDAR=US&amp;VAR:SYMBOL=RAI&amp;VAR:INDEX=0"}</definedName>
    <definedName name="_2423__FDSAUDITLINK__" localSheetId="0" hidden="1">{"fdsup://directions/FAT Viewer?action=UPDATE&amp;creator=factset&amp;DYN_ARGS=TRUE&amp;DOC_NAME=FAT:FQL_AUDITING_CLIENT_TEMPLATE.FAT&amp;display_string=Audit&amp;VAR:KEY=QDMTQXCNST&amp;VAR:QUERY=RkZfRElWX1lMRChBTk4sMTIvMjkvMDQsMTIvMjkvMDQp&amp;WINDOW=FIRST_POPUP&amp;HEIGHT=450&amp;WIDTH=450&amp;","START_MAXIMIZED=FALSE&amp;VAR:CALENDAR=US&amp;VAR:SYMBOL=RAI&amp;VAR:INDEX=0"}</definedName>
    <definedName name="_2423__FDSAUDITLINK__" hidden="1">{"fdsup://directions/FAT Viewer?action=UPDATE&amp;creator=factset&amp;DYN_ARGS=TRUE&amp;DOC_NAME=FAT:FQL_AUDITING_CLIENT_TEMPLATE.FAT&amp;display_string=Audit&amp;VAR:KEY=QDMTQXCNST&amp;VAR:QUERY=RkZfRElWX1lMRChBTk4sMTIvMjkvMDQsMTIvMjkvMDQp&amp;WINDOW=FIRST_POPUP&amp;HEIGHT=450&amp;WIDTH=450&amp;","START_MAXIMIZED=FALSE&amp;VAR:CALENDAR=US&amp;VAR:SYMBOL=RAI&amp;VAR:INDEX=0"}</definedName>
    <definedName name="_2424__FDSAUDITLINK__" localSheetId="0" hidden="1">{"fdsup://directions/FAT Viewer?action=UPDATE&amp;creator=factset&amp;DYN_ARGS=TRUE&amp;DOC_NAME=FAT:FQL_AUDITING_CLIENT_TEMPLATE.FAT&amp;display_string=Audit&amp;VAR:KEY=UPIXGZKXCD&amp;VAR:QUERY=RkZfRElWX1lMRChBTk4sMTIvMjIvMDQsMTIvMjIvMDQp&amp;WINDOW=FIRST_POPUP&amp;HEIGHT=450&amp;WIDTH=450&amp;","START_MAXIMIZED=FALSE&amp;VAR:CALENDAR=US&amp;VAR:SYMBOL=RAI&amp;VAR:INDEX=0"}</definedName>
    <definedName name="_2424__FDSAUDITLINK__" hidden="1">{"fdsup://directions/FAT Viewer?action=UPDATE&amp;creator=factset&amp;DYN_ARGS=TRUE&amp;DOC_NAME=FAT:FQL_AUDITING_CLIENT_TEMPLATE.FAT&amp;display_string=Audit&amp;VAR:KEY=UPIXGZKXCD&amp;VAR:QUERY=RkZfRElWX1lMRChBTk4sMTIvMjIvMDQsMTIvMjIvMDQp&amp;WINDOW=FIRST_POPUP&amp;HEIGHT=450&amp;WIDTH=450&amp;","START_MAXIMIZED=FALSE&amp;VAR:CALENDAR=US&amp;VAR:SYMBOL=RAI&amp;VAR:INDEX=0"}</definedName>
    <definedName name="_2425__FDSAUDITLINK__" localSheetId="0" hidden="1">{"fdsup://directions/FAT Viewer?action=UPDATE&amp;creator=factset&amp;DYN_ARGS=TRUE&amp;DOC_NAME=FAT:FQL_AUDITING_CLIENT_TEMPLATE.FAT&amp;display_string=Audit&amp;VAR:KEY=URMBUNCPUB&amp;VAR:QUERY=RkZfRElWX1lMRChBTk4sMTIvMTUvMDQsMTIvMTUvMDQp&amp;WINDOW=FIRST_POPUP&amp;HEIGHT=450&amp;WIDTH=450&amp;","START_MAXIMIZED=FALSE&amp;VAR:CALENDAR=US&amp;VAR:SYMBOL=RAI&amp;VAR:INDEX=0"}</definedName>
    <definedName name="_2425__FDSAUDITLINK__" hidden="1">{"fdsup://directions/FAT Viewer?action=UPDATE&amp;creator=factset&amp;DYN_ARGS=TRUE&amp;DOC_NAME=FAT:FQL_AUDITING_CLIENT_TEMPLATE.FAT&amp;display_string=Audit&amp;VAR:KEY=URMBUNCPUB&amp;VAR:QUERY=RkZfRElWX1lMRChBTk4sMTIvMTUvMDQsMTIvMTUvMDQp&amp;WINDOW=FIRST_POPUP&amp;HEIGHT=450&amp;WIDTH=450&amp;","START_MAXIMIZED=FALSE&amp;VAR:CALENDAR=US&amp;VAR:SYMBOL=RAI&amp;VAR:INDEX=0"}</definedName>
    <definedName name="_2426__FDSAUDITLINK__" localSheetId="0" hidden="1">{"fdsup://directions/FAT Viewer?action=UPDATE&amp;creator=factset&amp;DYN_ARGS=TRUE&amp;DOC_NAME=FAT:FQL_AUDITING_CLIENT_TEMPLATE.FAT&amp;display_string=Audit&amp;VAR:KEY=WFGZEVGHWD&amp;VAR:QUERY=RkZfRElWX1lMRChBTk4sMTIvMDgvMDQsMTIvMDgvMDQp&amp;WINDOW=FIRST_POPUP&amp;HEIGHT=450&amp;WIDTH=450&amp;","START_MAXIMIZED=FALSE&amp;VAR:CALENDAR=US&amp;VAR:SYMBOL=RAI&amp;VAR:INDEX=0"}</definedName>
    <definedName name="_2426__FDSAUDITLINK__" hidden="1">{"fdsup://directions/FAT Viewer?action=UPDATE&amp;creator=factset&amp;DYN_ARGS=TRUE&amp;DOC_NAME=FAT:FQL_AUDITING_CLIENT_TEMPLATE.FAT&amp;display_string=Audit&amp;VAR:KEY=WFGZEVGHWD&amp;VAR:QUERY=RkZfRElWX1lMRChBTk4sMTIvMDgvMDQsMTIvMDgvMDQp&amp;WINDOW=FIRST_POPUP&amp;HEIGHT=450&amp;WIDTH=450&amp;","START_MAXIMIZED=FALSE&amp;VAR:CALENDAR=US&amp;VAR:SYMBOL=RAI&amp;VAR:INDEX=0"}</definedName>
    <definedName name="_2427__FDSAUDITLINK__" localSheetId="0" hidden="1">{"fdsup://directions/FAT Viewer?action=UPDATE&amp;creator=factset&amp;DYN_ARGS=TRUE&amp;DOC_NAME=FAT:FQL_AUDITING_CLIENT_TEMPLATE.FAT&amp;display_string=Audit&amp;VAR:KEY=SBSZUBKVIT&amp;VAR:QUERY=RkZfRElWX1lMRChBTk4sMTIvMDEvMDQsMTIvMDEvMDQp&amp;WINDOW=FIRST_POPUP&amp;HEIGHT=450&amp;WIDTH=450&amp;","START_MAXIMIZED=FALSE&amp;VAR:CALENDAR=US&amp;VAR:SYMBOL=RAI&amp;VAR:INDEX=0"}</definedName>
    <definedName name="_2427__FDSAUDITLINK__" hidden="1">{"fdsup://directions/FAT Viewer?action=UPDATE&amp;creator=factset&amp;DYN_ARGS=TRUE&amp;DOC_NAME=FAT:FQL_AUDITING_CLIENT_TEMPLATE.FAT&amp;display_string=Audit&amp;VAR:KEY=SBSZUBKVIT&amp;VAR:QUERY=RkZfRElWX1lMRChBTk4sMTIvMDEvMDQsMTIvMDEvMDQp&amp;WINDOW=FIRST_POPUP&amp;HEIGHT=450&amp;WIDTH=450&amp;","START_MAXIMIZED=FALSE&amp;VAR:CALENDAR=US&amp;VAR:SYMBOL=RAI&amp;VAR:INDEX=0"}</definedName>
    <definedName name="_2428__FDSAUDITLINK__" localSheetId="0" hidden="1">{"fdsup://directions/FAT Viewer?action=UPDATE&amp;creator=factset&amp;DYN_ARGS=TRUE&amp;DOC_NAME=FAT:FQL_AUDITING_CLIENT_TEMPLATE.FAT&amp;display_string=Audit&amp;VAR:KEY=EHQLWZWZQV&amp;VAR:QUERY=RkZfRElWX1lMRChBTk4sMTEvMjQvMDQsMTEvMjQvMDQp&amp;WINDOW=FIRST_POPUP&amp;HEIGHT=450&amp;WIDTH=450&amp;","START_MAXIMIZED=FALSE&amp;VAR:CALENDAR=US&amp;VAR:SYMBOL=RAI&amp;VAR:INDEX=0"}</definedName>
    <definedName name="_2428__FDSAUDITLINK__" hidden="1">{"fdsup://directions/FAT Viewer?action=UPDATE&amp;creator=factset&amp;DYN_ARGS=TRUE&amp;DOC_NAME=FAT:FQL_AUDITING_CLIENT_TEMPLATE.FAT&amp;display_string=Audit&amp;VAR:KEY=EHQLWZWZQV&amp;VAR:QUERY=RkZfRElWX1lMRChBTk4sMTEvMjQvMDQsMTEvMjQvMDQp&amp;WINDOW=FIRST_POPUP&amp;HEIGHT=450&amp;WIDTH=450&amp;","START_MAXIMIZED=FALSE&amp;VAR:CALENDAR=US&amp;VAR:SYMBOL=RAI&amp;VAR:INDEX=0"}</definedName>
    <definedName name="_2429__FDSAUDITLINK__" localSheetId="0" hidden="1">{"fdsup://directions/FAT Viewer?action=UPDATE&amp;creator=factset&amp;DYN_ARGS=TRUE&amp;DOC_NAME=FAT:FQL_AUDITING_CLIENT_TEMPLATE.FAT&amp;display_string=Audit&amp;VAR:KEY=GNGFUJWDWT&amp;VAR:QUERY=RkZfRElWX1lMRChBTk4sMTEvMTcvMDQsMTEvMTcvMDQp&amp;WINDOW=FIRST_POPUP&amp;HEIGHT=450&amp;WIDTH=450&amp;","START_MAXIMIZED=FALSE&amp;VAR:CALENDAR=US&amp;VAR:SYMBOL=RAI&amp;VAR:INDEX=0"}</definedName>
    <definedName name="_2429__FDSAUDITLINK__" hidden="1">{"fdsup://directions/FAT Viewer?action=UPDATE&amp;creator=factset&amp;DYN_ARGS=TRUE&amp;DOC_NAME=FAT:FQL_AUDITING_CLIENT_TEMPLATE.FAT&amp;display_string=Audit&amp;VAR:KEY=GNGFUJWDWT&amp;VAR:QUERY=RkZfRElWX1lMRChBTk4sMTEvMTcvMDQsMTEvMTcvMDQp&amp;WINDOW=FIRST_POPUP&amp;HEIGHT=450&amp;WIDTH=450&amp;","START_MAXIMIZED=FALSE&amp;VAR:CALENDAR=US&amp;VAR:SYMBOL=RAI&amp;VAR:INDEX=0"}</definedName>
    <definedName name="_243">#REF!</definedName>
    <definedName name="_243__FDSAUDITLINK__" localSheetId="0" hidden="1">{"fdsup://directions/FAT Viewer?action=UPDATE&amp;creator=factset&amp;DYN_ARGS=TRUE&amp;DOC_NAME=FAT:FQL_AUDITING_CLIENT_TEMPLATE.FAT&amp;display_string=Audit&amp;VAR:KEY=TOROBUJWPO&amp;VAR:QUERY=RkZfRElWX1lMRChBTk4sOC8xMC8wNiw4LzEwLzA2KQ==&amp;WINDOW=FIRST_POPUP&amp;HEIGHT=450&amp;WIDTH=450&amp;","START_MAXIMIZED=FALSE&amp;VAR:CALENDAR=US&amp;VAR:SYMBOL=RAI&amp;VAR:INDEX=0"}</definedName>
    <definedName name="_243__FDSAUDITLINK__" hidden="1">{"fdsup://directions/FAT Viewer?action=UPDATE&amp;creator=factset&amp;DYN_ARGS=TRUE&amp;DOC_NAME=FAT:FQL_AUDITING_CLIENT_TEMPLATE.FAT&amp;display_string=Audit&amp;VAR:KEY=TOROBUJWPO&amp;VAR:QUERY=RkZfRElWX1lMRChBTk4sOC8xMC8wNiw4LzEwLzA2KQ==&amp;WINDOW=FIRST_POPUP&amp;HEIGHT=450&amp;WIDTH=450&amp;","START_MAXIMIZED=FALSE&amp;VAR:CALENDAR=US&amp;VAR:SYMBOL=RAI&amp;VAR:INDEX=0"}</definedName>
    <definedName name="_2430__FDSAUDITLINK__" localSheetId="0" hidden="1">{"fdsup://directions/FAT Viewer?action=UPDATE&amp;creator=factset&amp;DYN_ARGS=TRUE&amp;DOC_NAME=FAT:FQL_AUDITING_CLIENT_TEMPLATE.FAT&amp;display_string=Audit&amp;VAR:KEY=OXGRADONCF&amp;VAR:QUERY=RkZfRElWX1lMRChBTk4sMTEvMTAvMDQsMTEvMTAvMDQp&amp;WINDOW=FIRST_POPUP&amp;HEIGHT=450&amp;WIDTH=450&amp;","START_MAXIMIZED=FALSE&amp;VAR:CALENDAR=US&amp;VAR:SYMBOL=RAI&amp;VAR:INDEX=0"}</definedName>
    <definedName name="_2430__FDSAUDITLINK__" hidden="1">{"fdsup://directions/FAT Viewer?action=UPDATE&amp;creator=factset&amp;DYN_ARGS=TRUE&amp;DOC_NAME=FAT:FQL_AUDITING_CLIENT_TEMPLATE.FAT&amp;display_string=Audit&amp;VAR:KEY=OXGRADONCF&amp;VAR:QUERY=RkZfRElWX1lMRChBTk4sMTEvMTAvMDQsMTEvMTAvMDQp&amp;WINDOW=FIRST_POPUP&amp;HEIGHT=450&amp;WIDTH=450&amp;","START_MAXIMIZED=FALSE&amp;VAR:CALENDAR=US&amp;VAR:SYMBOL=RAI&amp;VAR:INDEX=0"}</definedName>
    <definedName name="_2431__FDSAUDITLINK__" localSheetId="0" hidden="1">{"fdsup://directions/FAT Viewer?action=UPDATE&amp;creator=factset&amp;DYN_ARGS=TRUE&amp;DOC_NAME=FAT:FQL_AUDITING_CLIENT_TEMPLATE.FAT&amp;display_string=Audit&amp;VAR:KEY=EDMNKHQNUD&amp;VAR:QUERY=RkZfRElWX1lMRChBTk4sMTEvMDMvMDQsMTEvMDMvMDQp&amp;WINDOW=FIRST_POPUP&amp;HEIGHT=450&amp;WIDTH=450&amp;","START_MAXIMIZED=FALSE&amp;VAR:CALENDAR=US&amp;VAR:SYMBOL=RAI&amp;VAR:INDEX=0"}</definedName>
    <definedName name="_2431__FDSAUDITLINK__" hidden="1">{"fdsup://directions/FAT Viewer?action=UPDATE&amp;creator=factset&amp;DYN_ARGS=TRUE&amp;DOC_NAME=FAT:FQL_AUDITING_CLIENT_TEMPLATE.FAT&amp;display_string=Audit&amp;VAR:KEY=EDMNKHQNUD&amp;VAR:QUERY=RkZfRElWX1lMRChBTk4sMTEvMDMvMDQsMTEvMDMvMDQp&amp;WINDOW=FIRST_POPUP&amp;HEIGHT=450&amp;WIDTH=450&amp;","START_MAXIMIZED=FALSE&amp;VAR:CALENDAR=US&amp;VAR:SYMBOL=RAI&amp;VAR:INDEX=0"}</definedName>
    <definedName name="_2432__FDSAUDITLINK__" localSheetId="0" hidden="1">{"fdsup://directions/FAT Viewer?action=UPDATE&amp;creator=factset&amp;DYN_ARGS=TRUE&amp;DOC_NAME=FAT:FQL_AUDITING_CLIENT_TEMPLATE.FAT&amp;display_string=Audit&amp;VAR:KEY=YVOJOXYVIJ&amp;VAR:QUERY=RkZfRElWX1lMRChBTk4sMTAvMjcvMDQsMTAvMjcvMDQp&amp;WINDOW=FIRST_POPUP&amp;HEIGHT=450&amp;WIDTH=450&amp;","START_MAXIMIZED=FALSE&amp;VAR:CALENDAR=US&amp;VAR:SYMBOL=RAI&amp;VAR:INDEX=0"}</definedName>
    <definedName name="_2432__FDSAUDITLINK__" hidden="1">{"fdsup://directions/FAT Viewer?action=UPDATE&amp;creator=factset&amp;DYN_ARGS=TRUE&amp;DOC_NAME=FAT:FQL_AUDITING_CLIENT_TEMPLATE.FAT&amp;display_string=Audit&amp;VAR:KEY=YVOJOXYVIJ&amp;VAR:QUERY=RkZfRElWX1lMRChBTk4sMTAvMjcvMDQsMTAvMjcvMDQp&amp;WINDOW=FIRST_POPUP&amp;HEIGHT=450&amp;WIDTH=450&amp;","START_MAXIMIZED=FALSE&amp;VAR:CALENDAR=US&amp;VAR:SYMBOL=RAI&amp;VAR:INDEX=0"}</definedName>
    <definedName name="_2433__FDSAUDITLINK__" localSheetId="0" hidden="1">{"fdsup://directions/FAT Viewer?action=UPDATE&amp;creator=factset&amp;DYN_ARGS=TRUE&amp;DOC_NAME=FAT:FQL_AUDITING_CLIENT_TEMPLATE.FAT&amp;display_string=Audit&amp;VAR:KEY=ITABYLQXOT&amp;VAR:QUERY=RkZfRElWX1lMRChBTk4sMTAvMjAvMDQsMTAvMjAvMDQp&amp;WINDOW=FIRST_POPUP&amp;HEIGHT=450&amp;WIDTH=450&amp;","START_MAXIMIZED=FALSE&amp;VAR:CALENDAR=US&amp;VAR:SYMBOL=RAI&amp;VAR:INDEX=0"}</definedName>
    <definedName name="_2433__FDSAUDITLINK__" hidden="1">{"fdsup://directions/FAT Viewer?action=UPDATE&amp;creator=factset&amp;DYN_ARGS=TRUE&amp;DOC_NAME=FAT:FQL_AUDITING_CLIENT_TEMPLATE.FAT&amp;display_string=Audit&amp;VAR:KEY=ITABYLQXOT&amp;VAR:QUERY=RkZfRElWX1lMRChBTk4sMTAvMjAvMDQsMTAvMjAvMDQp&amp;WINDOW=FIRST_POPUP&amp;HEIGHT=450&amp;WIDTH=450&amp;","START_MAXIMIZED=FALSE&amp;VAR:CALENDAR=US&amp;VAR:SYMBOL=RAI&amp;VAR:INDEX=0"}</definedName>
    <definedName name="_2434__FDSAUDITLINK__" localSheetId="0" hidden="1">{"fdsup://directions/FAT Viewer?action=UPDATE&amp;creator=factset&amp;DYN_ARGS=TRUE&amp;DOC_NAME=FAT:FQL_AUDITING_CLIENT_TEMPLATE.FAT&amp;display_string=Audit&amp;VAR:KEY=GLWJIPSPAH&amp;VAR:QUERY=RkZfRElWX1lMRChBTk4sMTAvMTMvMDQsMTAvMTMvMDQp&amp;WINDOW=FIRST_POPUP&amp;HEIGHT=450&amp;WIDTH=450&amp;","START_MAXIMIZED=FALSE&amp;VAR:CALENDAR=US&amp;VAR:SYMBOL=RAI&amp;VAR:INDEX=0"}</definedName>
    <definedName name="_2434__FDSAUDITLINK__" hidden="1">{"fdsup://directions/FAT Viewer?action=UPDATE&amp;creator=factset&amp;DYN_ARGS=TRUE&amp;DOC_NAME=FAT:FQL_AUDITING_CLIENT_TEMPLATE.FAT&amp;display_string=Audit&amp;VAR:KEY=GLWJIPSPAH&amp;VAR:QUERY=RkZfRElWX1lMRChBTk4sMTAvMTMvMDQsMTAvMTMvMDQp&amp;WINDOW=FIRST_POPUP&amp;HEIGHT=450&amp;WIDTH=450&amp;","START_MAXIMIZED=FALSE&amp;VAR:CALENDAR=US&amp;VAR:SYMBOL=RAI&amp;VAR:INDEX=0"}</definedName>
    <definedName name="_2435__FDSAUDITLINK__" localSheetId="0" hidden="1">{"fdsup://directions/FAT Viewer?action=UPDATE&amp;creator=factset&amp;DYN_ARGS=TRUE&amp;DOC_NAME=FAT:FQL_AUDITING_CLIENT_TEMPLATE.FAT&amp;display_string=Audit&amp;VAR:KEY=ULYROJYZIP&amp;VAR:QUERY=RkZfRElWX1lMRChBTk4sMTAvMDYvMDQsMTAvMDYvMDQp&amp;WINDOW=FIRST_POPUP&amp;HEIGHT=450&amp;WIDTH=450&amp;","START_MAXIMIZED=FALSE&amp;VAR:CALENDAR=US&amp;VAR:SYMBOL=RAI&amp;VAR:INDEX=0"}</definedName>
    <definedName name="_2435__FDSAUDITLINK__" hidden="1">{"fdsup://directions/FAT Viewer?action=UPDATE&amp;creator=factset&amp;DYN_ARGS=TRUE&amp;DOC_NAME=FAT:FQL_AUDITING_CLIENT_TEMPLATE.FAT&amp;display_string=Audit&amp;VAR:KEY=ULYROJYZIP&amp;VAR:QUERY=RkZfRElWX1lMRChBTk4sMTAvMDYvMDQsMTAvMDYvMDQp&amp;WINDOW=FIRST_POPUP&amp;HEIGHT=450&amp;WIDTH=450&amp;","START_MAXIMIZED=FALSE&amp;VAR:CALENDAR=US&amp;VAR:SYMBOL=RAI&amp;VAR:INDEX=0"}</definedName>
    <definedName name="_2436__FDSAUDITLINK__" localSheetId="0" hidden="1">{"fdsup://directions/FAT Viewer?action=UPDATE&amp;creator=factset&amp;DYN_ARGS=TRUE&amp;DOC_NAME=FAT:FQL_AUDITING_CLIENT_TEMPLATE.FAT&amp;display_string=Audit&amp;VAR:KEY=WRGPQVQRGB&amp;VAR:QUERY=RkZfRElWX1lMRChBTk4sOS8yOS8wNCw5LzI5LzA0KQ==&amp;WINDOW=FIRST_POPUP&amp;HEIGHT=450&amp;WIDTH=450&amp;","START_MAXIMIZED=FALSE&amp;VAR:CALENDAR=US&amp;VAR:SYMBOL=RAI&amp;VAR:INDEX=0"}</definedName>
    <definedName name="_2436__FDSAUDITLINK__" hidden="1">{"fdsup://directions/FAT Viewer?action=UPDATE&amp;creator=factset&amp;DYN_ARGS=TRUE&amp;DOC_NAME=FAT:FQL_AUDITING_CLIENT_TEMPLATE.FAT&amp;display_string=Audit&amp;VAR:KEY=WRGPQVQRGB&amp;VAR:QUERY=RkZfRElWX1lMRChBTk4sOS8yOS8wNCw5LzI5LzA0KQ==&amp;WINDOW=FIRST_POPUP&amp;HEIGHT=450&amp;WIDTH=450&amp;","START_MAXIMIZED=FALSE&amp;VAR:CALENDAR=US&amp;VAR:SYMBOL=RAI&amp;VAR:INDEX=0"}</definedName>
    <definedName name="_2437__FDSAUDITLINK__" localSheetId="0" hidden="1">{"fdsup://directions/FAT Viewer?action=UPDATE&amp;creator=factset&amp;DYN_ARGS=TRUE&amp;DOC_NAME=FAT:FQL_AUDITING_CLIENT_TEMPLATE.FAT&amp;display_string=Audit&amp;VAR:KEY=ORWBUPGRMP&amp;VAR:QUERY=RkZfRElWX1lMRChBTk4sOS8yMi8wNCw5LzIyLzA0KQ==&amp;WINDOW=FIRST_POPUP&amp;HEIGHT=450&amp;WIDTH=450&amp;","START_MAXIMIZED=FALSE&amp;VAR:CALENDAR=US&amp;VAR:SYMBOL=RAI&amp;VAR:INDEX=0"}</definedName>
    <definedName name="_2437__FDSAUDITLINK__" hidden="1">{"fdsup://directions/FAT Viewer?action=UPDATE&amp;creator=factset&amp;DYN_ARGS=TRUE&amp;DOC_NAME=FAT:FQL_AUDITING_CLIENT_TEMPLATE.FAT&amp;display_string=Audit&amp;VAR:KEY=ORWBUPGRMP&amp;VAR:QUERY=RkZfRElWX1lMRChBTk4sOS8yMi8wNCw5LzIyLzA0KQ==&amp;WINDOW=FIRST_POPUP&amp;HEIGHT=450&amp;WIDTH=450&amp;","START_MAXIMIZED=FALSE&amp;VAR:CALENDAR=US&amp;VAR:SYMBOL=RAI&amp;VAR:INDEX=0"}</definedName>
    <definedName name="_2438">#REF!</definedName>
    <definedName name="_2438__FDSAUDITLINK__" localSheetId="0" hidden="1">{"fdsup://directions/FAT Viewer?action=UPDATE&amp;creator=factset&amp;DYN_ARGS=TRUE&amp;DOC_NAME=FAT:FQL_AUDITING_CLIENT_TEMPLATE.FAT&amp;display_string=Audit&amp;VAR:KEY=KJETYDUTYL&amp;VAR:QUERY=RkZfRElWX1lMRChBTk4sOS8xNS8wNCw5LzE1LzA0KQ==&amp;WINDOW=FIRST_POPUP&amp;HEIGHT=450&amp;WIDTH=450&amp;","START_MAXIMIZED=FALSE&amp;VAR:CALENDAR=US&amp;VAR:SYMBOL=RAI&amp;VAR:INDEX=0"}</definedName>
    <definedName name="_2438__FDSAUDITLINK__" hidden="1">{"fdsup://directions/FAT Viewer?action=UPDATE&amp;creator=factset&amp;DYN_ARGS=TRUE&amp;DOC_NAME=FAT:FQL_AUDITING_CLIENT_TEMPLATE.FAT&amp;display_string=Audit&amp;VAR:KEY=KJETYDUTYL&amp;VAR:QUERY=RkZfRElWX1lMRChBTk4sOS8xNS8wNCw5LzE1LzA0KQ==&amp;WINDOW=FIRST_POPUP&amp;HEIGHT=450&amp;WIDTH=450&amp;","START_MAXIMIZED=FALSE&amp;VAR:CALENDAR=US&amp;VAR:SYMBOL=RAI&amp;VAR:INDEX=0"}</definedName>
    <definedName name="_2439">#REF!</definedName>
    <definedName name="_2439__FDSAUDITLINK__" localSheetId="0" hidden="1">{"fdsup://directions/FAT Viewer?action=UPDATE&amp;creator=factset&amp;DYN_ARGS=TRUE&amp;DOC_NAME=FAT:FQL_AUDITING_CLIENT_TEMPLATE.FAT&amp;display_string=Audit&amp;VAR:KEY=CTSRIHEXEL&amp;VAR:QUERY=RkZfRElWX1lMRChBTk4sOS8wOC8wNCw5LzA4LzA0KQ==&amp;WINDOW=FIRST_POPUP&amp;HEIGHT=450&amp;WIDTH=450&amp;","START_MAXIMIZED=FALSE&amp;VAR:CALENDAR=US&amp;VAR:SYMBOL=RAI&amp;VAR:INDEX=0"}</definedName>
    <definedName name="_2439__FDSAUDITLINK__" hidden="1">{"fdsup://directions/FAT Viewer?action=UPDATE&amp;creator=factset&amp;DYN_ARGS=TRUE&amp;DOC_NAME=FAT:FQL_AUDITING_CLIENT_TEMPLATE.FAT&amp;display_string=Audit&amp;VAR:KEY=CTSRIHEXEL&amp;VAR:QUERY=RkZfRElWX1lMRChBTk4sOS8wOC8wNCw5LzA4LzA0KQ==&amp;WINDOW=FIRST_POPUP&amp;HEIGHT=450&amp;WIDTH=450&amp;","START_MAXIMIZED=FALSE&amp;VAR:CALENDAR=US&amp;VAR:SYMBOL=RAI&amp;VAR:INDEX=0"}</definedName>
    <definedName name="_244">#REF!</definedName>
    <definedName name="_244__FDSAUDITLINK__" localSheetId="0" hidden="1">{"fdsup://directions/FAT Viewer?action=UPDATE&amp;creator=factset&amp;DYN_ARGS=TRUE&amp;DOC_NAME=FAT:FQL_AUDITING_CLIENT_TEMPLATE.FAT&amp;display_string=Audit&amp;VAR:KEY=NKJODWLMHY&amp;VAR:QUERY=RkZfRElWX1lMRChBTk4sOC8wMy8wNiw4LzAzLzA2KQ==&amp;WINDOW=FIRST_POPUP&amp;HEIGHT=450&amp;WIDTH=450&amp;","START_MAXIMIZED=FALSE&amp;VAR:CALENDAR=US&amp;VAR:SYMBOL=RAI&amp;VAR:INDEX=0"}</definedName>
    <definedName name="_244__FDSAUDITLINK__" hidden="1">{"fdsup://directions/FAT Viewer?action=UPDATE&amp;creator=factset&amp;DYN_ARGS=TRUE&amp;DOC_NAME=FAT:FQL_AUDITING_CLIENT_TEMPLATE.FAT&amp;display_string=Audit&amp;VAR:KEY=NKJODWLMHY&amp;VAR:QUERY=RkZfRElWX1lMRChBTk4sOC8wMy8wNiw4LzAzLzA2KQ==&amp;WINDOW=FIRST_POPUP&amp;HEIGHT=450&amp;WIDTH=450&amp;","START_MAXIMIZED=FALSE&amp;VAR:CALENDAR=US&amp;VAR:SYMBOL=RAI&amp;VAR:INDEX=0"}</definedName>
    <definedName name="_2440__FDSAUDITLINK__" localSheetId="0" hidden="1">{"fdsup://directions/FAT Viewer?action=UPDATE&amp;creator=factset&amp;DYN_ARGS=TRUE&amp;DOC_NAME=FAT:FQL_AUDITING_CLIENT_TEMPLATE.FAT&amp;display_string=Audit&amp;VAR:KEY=INCJCBAHOJ&amp;VAR:QUERY=RkZfRElWX1lMRChBTk4sOS8wMS8wNCw5LzAxLzA0KQ==&amp;WINDOW=FIRST_POPUP&amp;HEIGHT=450&amp;WIDTH=450&amp;","START_MAXIMIZED=FALSE&amp;VAR:CALENDAR=US&amp;VAR:SYMBOL=RAI&amp;VAR:INDEX=0"}</definedName>
    <definedName name="_2440__FDSAUDITLINK__" hidden="1">{"fdsup://directions/FAT Viewer?action=UPDATE&amp;creator=factset&amp;DYN_ARGS=TRUE&amp;DOC_NAME=FAT:FQL_AUDITING_CLIENT_TEMPLATE.FAT&amp;display_string=Audit&amp;VAR:KEY=INCJCBAHOJ&amp;VAR:QUERY=RkZfRElWX1lMRChBTk4sOS8wMS8wNCw5LzAxLzA0KQ==&amp;WINDOW=FIRST_POPUP&amp;HEIGHT=450&amp;WIDTH=450&amp;","START_MAXIMIZED=FALSE&amp;VAR:CALENDAR=US&amp;VAR:SYMBOL=RAI&amp;VAR:INDEX=0"}</definedName>
    <definedName name="_2441">#REF!</definedName>
    <definedName name="_2441__FDSAUDITLINK__" localSheetId="0" hidden="1">{"fdsup://directions/FAT Viewer?action=UPDATE&amp;creator=factset&amp;DYN_ARGS=TRUE&amp;DOC_NAME=FAT:FQL_AUDITING_CLIENT_TEMPLATE.FAT&amp;display_string=Audit&amp;VAR:KEY=ATKPEHKVUX&amp;VAR:QUERY=RkZfRElWX1lMRChBTk4sOC8yNS8wNCw4LzI1LzA0KQ==&amp;WINDOW=FIRST_POPUP&amp;HEIGHT=450&amp;WIDTH=450&amp;","START_MAXIMIZED=FALSE&amp;VAR:CALENDAR=US&amp;VAR:SYMBOL=RAI&amp;VAR:INDEX=0"}</definedName>
    <definedName name="_2441__FDSAUDITLINK__" hidden="1">{"fdsup://directions/FAT Viewer?action=UPDATE&amp;creator=factset&amp;DYN_ARGS=TRUE&amp;DOC_NAME=FAT:FQL_AUDITING_CLIENT_TEMPLATE.FAT&amp;display_string=Audit&amp;VAR:KEY=ATKPEHKVUX&amp;VAR:QUERY=RkZfRElWX1lMRChBTk4sOC8yNS8wNCw4LzI1LzA0KQ==&amp;WINDOW=FIRST_POPUP&amp;HEIGHT=450&amp;WIDTH=450&amp;","START_MAXIMIZED=FALSE&amp;VAR:CALENDAR=US&amp;VAR:SYMBOL=RAI&amp;VAR:INDEX=0"}</definedName>
    <definedName name="_2442">#REF!</definedName>
    <definedName name="_2442__FDSAUDITLINK__" localSheetId="0" hidden="1">{"fdsup://directions/FAT Viewer?action=UPDATE&amp;creator=factset&amp;DYN_ARGS=TRUE&amp;DOC_NAME=FAT:FQL_AUDITING_CLIENT_TEMPLATE.FAT&amp;display_string=Audit&amp;VAR:KEY=KZUXSNIJYH&amp;VAR:QUERY=RkZfRElWX1lMRChBTk4sOC8xOC8wNCw4LzE4LzA0KQ==&amp;WINDOW=FIRST_POPUP&amp;HEIGHT=450&amp;WIDTH=450&amp;","START_MAXIMIZED=FALSE&amp;VAR:CALENDAR=US&amp;VAR:SYMBOL=RAI&amp;VAR:INDEX=0"}</definedName>
    <definedName name="_2442__FDSAUDITLINK__" hidden="1">{"fdsup://directions/FAT Viewer?action=UPDATE&amp;creator=factset&amp;DYN_ARGS=TRUE&amp;DOC_NAME=FAT:FQL_AUDITING_CLIENT_TEMPLATE.FAT&amp;display_string=Audit&amp;VAR:KEY=KZUXSNIJYH&amp;VAR:QUERY=RkZfRElWX1lMRChBTk4sOC8xOC8wNCw4LzE4LzA0KQ==&amp;WINDOW=FIRST_POPUP&amp;HEIGHT=450&amp;WIDTH=450&amp;","START_MAXIMIZED=FALSE&amp;VAR:CALENDAR=US&amp;VAR:SYMBOL=RAI&amp;VAR:INDEX=0"}</definedName>
    <definedName name="_2443__FDSAUDITLINK__" localSheetId="0" hidden="1">{"fdsup://directions/FAT Viewer?action=UPDATE&amp;creator=factset&amp;DYN_ARGS=TRUE&amp;DOC_NAME=FAT:FQL_AUDITING_CLIENT_TEMPLATE.FAT&amp;display_string=Audit&amp;VAR:KEY=QDWZGNEFMN&amp;VAR:QUERY=RkZfRElWX1lMRChBTk4sOC8xMS8wNCw4LzExLzA0KQ==&amp;WINDOW=FIRST_POPUP&amp;HEIGHT=450&amp;WIDTH=450&amp;","START_MAXIMIZED=FALSE&amp;VAR:CALENDAR=US&amp;VAR:SYMBOL=RAI&amp;VAR:INDEX=0"}</definedName>
    <definedName name="_2443__FDSAUDITLINK__" hidden="1">{"fdsup://directions/FAT Viewer?action=UPDATE&amp;creator=factset&amp;DYN_ARGS=TRUE&amp;DOC_NAME=FAT:FQL_AUDITING_CLIENT_TEMPLATE.FAT&amp;display_string=Audit&amp;VAR:KEY=QDWZGNEFMN&amp;VAR:QUERY=RkZfRElWX1lMRChBTk4sOC8xMS8wNCw4LzExLzA0KQ==&amp;WINDOW=FIRST_POPUP&amp;HEIGHT=450&amp;WIDTH=450&amp;","START_MAXIMIZED=FALSE&amp;VAR:CALENDAR=US&amp;VAR:SYMBOL=RAI&amp;VAR:INDEX=0"}</definedName>
    <definedName name="_2444">#REF!</definedName>
    <definedName name="_2444__FDSAUDITLINK__" localSheetId="0" hidden="1">{"fdsup://directions/FAT Viewer?action=UPDATE&amp;creator=factset&amp;DYN_ARGS=TRUE&amp;DOC_NAME=FAT:FQL_AUDITING_CLIENT_TEMPLATE.FAT&amp;display_string=Audit&amp;VAR:KEY=OVCDAFCHGX&amp;VAR:QUERY=RkZfRElWX1lMRChBTk4sOC8wNC8wNCw4LzA0LzA0KQ==&amp;WINDOW=FIRST_POPUP&amp;HEIGHT=450&amp;WIDTH=450&amp;","START_MAXIMIZED=FALSE&amp;VAR:CALENDAR=US&amp;VAR:SYMBOL=RAI&amp;VAR:INDEX=0"}</definedName>
    <definedName name="_2444__FDSAUDITLINK__" hidden="1">{"fdsup://directions/FAT Viewer?action=UPDATE&amp;creator=factset&amp;DYN_ARGS=TRUE&amp;DOC_NAME=FAT:FQL_AUDITING_CLIENT_TEMPLATE.FAT&amp;display_string=Audit&amp;VAR:KEY=OVCDAFCHGX&amp;VAR:QUERY=RkZfRElWX1lMRChBTk4sOC8wNC8wNCw4LzA0LzA0KQ==&amp;WINDOW=FIRST_POPUP&amp;HEIGHT=450&amp;WIDTH=450&amp;","START_MAXIMIZED=FALSE&amp;VAR:CALENDAR=US&amp;VAR:SYMBOL=RAI&amp;VAR:INDEX=0"}</definedName>
    <definedName name="_2445">#REF!</definedName>
    <definedName name="_2445__FDSAUDITLINK__" localSheetId="0" hidden="1">{"fdsup://directions/FAT Viewer?action=UPDATE&amp;creator=factset&amp;DYN_ARGS=TRUE&amp;DOC_NAME=FAT:FQL_AUDITING_CLIENT_TEMPLATE.FAT&amp;display_string=Audit&amp;VAR:KEY=OXAZYDYZQD&amp;VAR:QUERY=RkZfRElWX1lMRChBTk4sNy8yOC8wNCw3LzI4LzA0KQ==&amp;WINDOW=FIRST_POPUP&amp;HEIGHT=450&amp;WIDTH=450&amp;","START_MAXIMIZED=FALSE&amp;VAR:CALENDAR=US&amp;VAR:SYMBOL=RAI&amp;VAR:INDEX=0"}</definedName>
    <definedName name="_2445__FDSAUDITLINK__" hidden="1">{"fdsup://directions/FAT Viewer?action=UPDATE&amp;creator=factset&amp;DYN_ARGS=TRUE&amp;DOC_NAME=FAT:FQL_AUDITING_CLIENT_TEMPLATE.FAT&amp;display_string=Audit&amp;VAR:KEY=OXAZYDYZQD&amp;VAR:QUERY=RkZfRElWX1lMRChBTk4sNy8yOC8wNCw3LzI4LzA0KQ==&amp;WINDOW=FIRST_POPUP&amp;HEIGHT=450&amp;WIDTH=450&amp;","START_MAXIMIZED=FALSE&amp;VAR:CALENDAR=US&amp;VAR:SYMBOL=RAI&amp;VAR:INDEX=0"}</definedName>
    <definedName name="_2446__FDSAUDITLINK__" localSheetId="0" hidden="1">{"fdsup://directions/FAT Viewer?action=UPDATE&amp;creator=factset&amp;DYN_ARGS=TRUE&amp;DOC_NAME=FAT:FQL_AUDITING_CLIENT_TEMPLATE.FAT&amp;display_string=Audit&amp;VAR:KEY=SPCXYJONEN&amp;VAR:QUERY=RkZfRElWX1lMRChBTk4sNy8yMS8wNCw3LzIxLzA0KQ==&amp;WINDOW=FIRST_POPUP&amp;HEIGHT=450&amp;WIDTH=450&amp;","START_MAXIMIZED=FALSE&amp;VAR:CALENDAR=US&amp;VAR:SYMBOL=RAI&amp;VAR:INDEX=0"}</definedName>
    <definedName name="_2446__FDSAUDITLINK__" hidden="1">{"fdsup://directions/FAT Viewer?action=UPDATE&amp;creator=factset&amp;DYN_ARGS=TRUE&amp;DOC_NAME=FAT:FQL_AUDITING_CLIENT_TEMPLATE.FAT&amp;display_string=Audit&amp;VAR:KEY=SPCXYJONEN&amp;VAR:QUERY=RkZfRElWX1lMRChBTk4sNy8yMS8wNCw3LzIxLzA0KQ==&amp;WINDOW=FIRST_POPUP&amp;HEIGHT=450&amp;WIDTH=450&amp;","START_MAXIMIZED=FALSE&amp;VAR:CALENDAR=US&amp;VAR:SYMBOL=RAI&amp;VAR:INDEX=0"}</definedName>
    <definedName name="_2447">#REF!</definedName>
    <definedName name="_2447__FDSAUDITLINK__" localSheetId="0" hidden="1">{"fdsup://directions/FAT Viewer?action=UPDATE&amp;creator=factset&amp;DYN_ARGS=TRUE&amp;DOC_NAME=FAT:FQL_AUDITING_CLIENT_TEMPLATE.FAT&amp;display_string=Audit&amp;VAR:KEY=EZQDCTKLAN&amp;VAR:QUERY=RkZfRElWX1lMRChBTk4sNy8xNC8wNCw3LzE0LzA0KQ==&amp;WINDOW=FIRST_POPUP&amp;HEIGHT=450&amp;WIDTH=450&amp;","START_MAXIMIZED=FALSE&amp;VAR:CALENDAR=US&amp;VAR:SYMBOL=RAI&amp;VAR:INDEX=0"}</definedName>
    <definedName name="_2447__FDSAUDITLINK__" hidden="1">{"fdsup://directions/FAT Viewer?action=UPDATE&amp;creator=factset&amp;DYN_ARGS=TRUE&amp;DOC_NAME=FAT:FQL_AUDITING_CLIENT_TEMPLATE.FAT&amp;display_string=Audit&amp;VAR:KEY=EZQDCTKLAN&amp;VAR:QUERY=RkZfRElWX1lMRChBTk4sNy8xNC8wNCw3LzE0LzA0KQ==&amp;WINDOW=FIRST_POPUP&amp;HEIGHT=450&amp;WIDTH=450&amp;","START_MAXIMIZED=FALSE&amp;VAR:CALENDAR=US&amp;VAR:SYMBOL=RAI&amp;VAR:INDEX=0"}</definedName>
    <definedName name="_2448">#REF!</definedName>
    <definedName name="_2448__FDSAUDITLINK__" localSheetId="0" hidden="1">{"fdsup://directions/FAT Viewer?action=UPDATE&amp;creator=factset&amp;DYN_ARGS=TRUE&amp;DOC_NAME=FAT:FQL_AUDITING_CLIENT_TEMPLATE.FAT&amp;display_string=Audit&amp;VAR:KEY=YFSPOPKHSL&amp;VAR:QUERY=RkZfRElWX1lMRChBTk4sNy8wNy8wNCw3LzA3LzA0KQ==&amp;WINDOW=FIRST_POPUP&amp;HEIGHT=450&amp;WIDTH=450&amp;","START_MAXIMIZED=FALSE&amp;VAR:CALENDAR=US&amp;VAR:SYMBOL=RAI&amp;VAR:INDEX=0"}</definedName>
    <definedName name="_2448__FDSAUDITLINK__" hidden="1">{"fdsup://directions/FAT Viewer?action=UPDATE&amp;creator=factset&amp;DYN_ARGS=TRUE&amp;DOC_NAME=FAT:FQL_AUDITING_CLIENT_TEMPLATE.FAT&amp;display_string=Audit&amp;VAR:KEY=YFSPOPKHSL&amp;VAR:QUERY=RkZfRElWX1lMRChBTk4sNy8wNy8wNCw3LzA3LzA0KQ==&amp;WINDOW=FIRST_POPUP&amp;HEIGHT=450&amp;WIDTH=450&amp;","START_MAXIMIZED=FALSE&amp;VAR:CALENDAR=US&amp;VAR:SYMBOL=RAI&amp;VAR:INDEX=0"}</definedName>
    <definedName name="_2449__FDSAUDITLINK__" localSheetId="0" hidden="1">{"fdsup://directions/FAT Viewer?action=UPDATE&amp;creator=factset&amp;DYN_ARGS=TRUE&amp;DOC_NAME=FAT:FQL_AUDITING_CLIENT_TEMPLATE.FAT&amp;display_string=Audit&amp;VAR:KEY=CVIRMTGJSN&amp;VAR:QUERY=RkZfRElWX1lMRChBTk4sNi8zMC8wNCw2LzMwLzA0KQ==&amp;WINDOW=FIRST_POPUP&amp;HEIGHT=450&amp;WIDTH=450&amp;","START_MAXIMIZED=FALSE&amp;VAR:CALENDAR=US&amp;VAR:SYMBOL=RAI&amp;VAR:INDEX=0"}</definedName>
    <definedName name="_2449__FDSAUDITLINK__" hidden="1">{"fdsup://directions/FAT Viewer?action=UPDATE&amp;creator=factset&amp;DYN_ARGS=TRUE&amp;DOC_NAME=FAT:FQL_AUDITING_CLIENT_TEMPLATE.FAT&amp;display_string=Audit&amp;VAR:KEY=CVIRMTGJSN&amp;VAR:QUERY=RkZfRElWX1lMRChBTk4sNi8zMC8wNCw2LzMwLzA0KQ==&amp;WINDOW=FIRST_POPUP&amp;HEIGHT=450&amp;WIDTH=450&amp;","START_MAXIMIZED=FALSE&amp;VAR:CALENDAR=US&amp;VAR:SYMBOL=RAI&amp;VAR:INDEX=0"}</definedName>
    <definedName name="_245">#REF!</definedName>
    <definedName name="_245__FDSAUDITLINK__" localSheetId="0" hidden="1">{"fdsup://directions/FAT Viewer?action=UPDATE&amp;creator=factset&amp;DYN_ARGS=TRUE&amp;DOC_NAME=FAT:FQL_AUDITING_CLIENT_TEMPLATE.FAT&amp;display_string=Audit&amp;VAR:KEY=BEZQTGRQNE&amp;VAR:QUERY=RkZfRElWX1lMRChBTk4sNy8yNy8wNiw3LzI3LzA2KQ==&amp;WINDOW=FIRST_POPUP&amp;HEIGHT=450&amp;WIDTH=450&amp;","START_MAXIMIZED=FALSE&amp;VAR:CALENDAR=US&amp;VAR:SYMBOL=RAI&amp;VAR:INDEX=0"}</definedName>
    <definedName name="_245__FDSAUDITLINK__" hidden="1">{"fdsup://directions/FAT Viewer?action=UPDATE&amp;creator=factset&amp;DYN_ARGS=TRUE&amp;DOC_NAME=FAT:FQL_AUDITING_CLIENT_TEMPLATE.FAT&amp;display_string=Audit&amp;VAR:KEY=BEZQTGRQNE&amp;VAR:QUERY=RkZfRElWX1lMRChBTk4sNy8yNy8wNiw3LzI3LzA2KQ==&amp;WINDOW=FIRST_POPUP&amp;HEIGHT=450&amp;WIDTH=450&amp;","START_MAXIMIZED=FALSE&amp;VAR:CALENDAR=US&amp;VAR:SYMBOL=RAI&amp;VAR:INDEX=0"}</definedName>
    <definedName name="_2450__FDSAUDITLINK__" localSheetId="0" hidden="1">{"fdsup://directions/FAT Viewer?action=UPDATE&amp;creator=factset&amp;DYN_ARGS=TRUE&amp;DOC_NAME=FAT:FQL_AUDITING_CLIENT_TEMPLATE.FAT&amp;display_string=Audit&amp;VAR:KEY=OZKNGXIFQL&amp;VAR:QUERY=RkZfRElWX1lMRChBTk4sNi8yMy8wNCw2LzIzLzA0KQ==&amp;WINDOW=FIRST_POPUP&amp;HEIGHT=450&amp;WIDTH=450&amp;","START_MAXIMIZED=FALSE&amp;VAR:CALENDAR=US&amp;VAR:SYMBOL=RAI&amp;VAR:INDEX=0"}</definedName>
    <definedName name="_2450__FDSAUDITLINK__" hidden="1">{"fdsup://directions/FAT Viewer?action=UPDATE&amp;creator=factset&amp;DYN_ARGS=TRUE&amp;DOC_NAME=FAT:FQL_AUDITING_CLIENT_TEMPLATE.FAT&amp;display_string=Audit&amp;VAR:KEY=OZKNGXIFQL&amp;VAR:QUERY=RkZfRElWX1lMRChBTk4sNi8yMy8wNCw2LzIzLzA0KQ==&amp;WINDOW=FIRST_POPUP&amp;HEIGHT=450&amp;WIDTH=450&amp;","START_MAXIMIZED=FALSE&amp;VAR:CALENDAR=US&amp;VAR:SYMBOL=RAI&amp;VAR:INDEX=0"}</definedName>
    <definedName name="_2451__FDSAUDITLINK__" localSheetId="0" hidden="1">{"fdsup://directions/FAT Viewer?action=UPDATE&amp;creator=factset&amp;DYN_ARGS=TRUE&amp;DOC_NAME=FAT:FQL_AUDITING_CLIENT_TEMPLATE.FAT&amp;display_string=Audit&amp;VAR:KEY=UNKTAXKHKZ&amp;VAR:QUERY=RkZfRElWX1lMRChBTk4sNi8xNi8wNCw2LzE2LzA0KQ==&amp;WINDOW=FIRST_POPUP&amp;HEIGHT=450&amp;WIDTH=450&amp;","START_MAXIMIZED=FALSE&amp;VAR:CALENDAR=US&amp;VAR:SYMBOL=RAI&amp;VAR:INDEX=0"}</definedName>
    <definedName name="_2451__FDSAUDITLINK__" hidden="1">{"fdsup://directions/FAT Viewer?action=UPDATE&amp;creator=factset&amp;DYN_ARGS=TRUE&amp;DOC_NAME=FAT:FQL_AUDITING_CLIENT_TEMPLATE.FAT&amp;display_string=Audit&amp;VAR:KEY=UNKTAXKHKZ&amp;VAR:QUERY=RkZfRElWX1lMRChBTk4sNi8xNi8wNCw2LzE2LzA0KQ==&amp;WINDOW=FIRST_POPUP&amp;HEIGHT=450&amp;WIDTH=450&amp;","START_MAXIMIZED=FALSE&amp;VAR:CALENDAR=US&amp;VAR:SYMBOL=RAI&amp;VAR:INDEX=0"}</definedName>
    <definedName name="_2452__FDSAUDITLINK__" localSheetId="0" hidden="1">{"fdsup://directions/FAT Viewer?action=UPDATE&amp;creator=factset&amp;DYN_ARGS=TRUE&amp;DOC_NAME=FAT:FQL_AUDITING_CLIENT_TEMPLATE.FAT&amp;display_string=Audit&amp;VAR:KEY=AVGTCXKZKH&amp;VAR:QUERY=RkZfRElWX1lMRChBTk4sNi8wOS8wNCw2LzA5LzA0KQ==&amp;WINDOW=FIRST_POPUP&amp;HEIGHT=450&amp;WIDTH=450&amp;","START_MAXIMIZED=FALSE&amp;VAR:CALENDAR=US&amp;VAR:SYMBOL=RAI&amp;VAR:INDEX=0"}</definedName>
    <definedName name="_2452__FDSAUDITLINK__" hidden="1">{"fdsup://directions/FAT Viewer?action=UPDATE&amp;creator=factset&amp;DYN_ARGS=TRUE&amp;DOC_NAME=FAT:FQL_AUDITING_CLIENT_TEMPLATE.FAT&amp;display_string=Audit&amp;VAR:KEY=AVGTCXKZKH&amp;VAR:QUERY=RkZfRElWX1lMRChBTk4sNi8wOS8wNCw2LzA5LzA0KQ==&amp;WINDOW=FIRST_POPUP&amp;HEIGHT=450&amp;WIDTH=450&amp;","START_MAXIMIZED=FALSE&amp;VAR:CALENDAR=US&amp;VAR:SYMBOL=RAI&amp;VAR:INDEX=0"}</definedName>
    <definedName name="_2453__FDSAUDITLINK__" localSheetId="0" hidden="1">{"fdsup://directions/FAT Viewer?action=UPDATE&amp;creator=factset&amp;DYN_ARGS=TRUE&amp;DOC_NAME=FAT:FQL_AUDITING_CLIENT_TEMPLATE.FAT&amp;display_string=Audit&amp;VAR:KEY=CXCFYHABWV&amp;VAR:QUERY=RkZfRElWX1lMRChBTk4sNi8wMi8wNCw2LzAyLzA0KQ==&amp;WINDOW=FIRST_POPUP&amp;HEIGHT=450&amp;WIDTH=450&amp;","START_MAXIMIZED=FALSE&amp;VAR:CALENDAR=US&amp;VAR:SYMBOL=RAI&amp;VAR:INDEX=0"}</definedName>
    <definedName name="_2453__FDSAUDITLINK__" hidden="1">{"fdsup://directions/FAT Viewer?action=UPDATE&amp;creator=factset&amp;DYN_ARGS=TRUE&amp;DOC_NAME=FAT:FQL_AUDITING_CLIENT_TEMPLATE.FAT&amp;display_string=Audit&amp;VAR:KEY=CXCFYHABWV&amp;VAR:QUERY=RkZfRElWX1lMRChBTk4sNi8wMi8wNCw2LzAyLzA0KQ==&amp;WINDOW=FIRST_POPUP&amp;HEIGHT=450&amp;WIDTH=450&amp;","START_MAXIMIZED=FALSE&amp;VAR:CALENDAR=US&amp;VAR:SYMBOL=RAI&amp;VAR:INDEX=0"}</definedName>
    <definedName name="_2454__FDSAUDITLINK__" localSheetId="0" hidden="1">{"fdsup://directions/FAT Viewer?action=UPDATE&amp;creator=factset&amp;DYN_ARGS=TRUE&amp;DOC_NAME=FAT:FQL_AUDITING_CLIENT_TEMPLATE.FAT&amp;display_string=Audit&amp;VAR:KEY=QXKLATWNGP&amp;VAR:QUERY=RkZfRElWX1lMRChBTk4sNS8yNi8wNCw1LzI2LzA0KQ==&amp;WINDOW=FIRST_POPUP&amp;HEIGHT=450&amp;WIDTH=450&amp;","START_MAXIMIZED=FALSE&amp;VAR:CALENDAR=US&amp;VAR:SYMBOL=RAI&amp;VAR:INDEX=0"}</definedName>
    <definedName name="_2454__FDSAUDITLINK__" hidden="1">{"fdsup://directions/FAT Viewer?action=UPDATE&amp;creator=factset&amp;DYN_ARGS=TRUE&amp;DOC_NAME=FAT:FQL_AUDITING_CLIENT_TEMPLATE.FAT&amp;display_string=Audit&amp;VAR:KEY=QXKLATWNGP&amp;VAR:QUERY=RkZfRElWX1lMRChBTk4sNS8yNi8wNCw1LzI2LzA0KQ==&amp;WINDOW=FIRST_POPUP&amp;HEIGHT=450&amp;WIDTH=450&amp;","START_MAXIMIZED=FALSE&amp;VAR:CALENDAR=US&amp;VAR:SYMBOL=RAI&amp;VAR:INDEX=0"}</definedName>
    <definedName name="_2455__FDSAUDITLINK__" localSheetId="0" hidden="1">{"fdsup://directions/FAT Viewer?action=UPDATE&amp;creator=factset&amp;DYN_ARGS=TRUE&amp;DOC_NAME=FAT:FQL_AUDITING_CLIENT_TEMPLATE.FAT&amp;display_string=Audit&amp;VAR:KEY=UJSBITGNKB&amp;VAR:QUERY=RkZfRElWX1lMRChBTk4sNS8xOS8wNCw1LzE5LzA0KQ==&amp;WINDOW=FIRST_POPUP&amp;HEIGHT=450&amp;WIDTH=450&amp;","START_MAXIMIZED=FALSE&amp;VAR:CALENDAR=US&amp;VAR:SYMBOL=RAI&amp;VAR:INDEX=0"}</definedName>
    <definedName name="_2455__FDSAUDITLINK__" hidden="1">{"fdsup://directions/FAT Viewer?action=UPDATE&amp;creator=factset&amp;DYN_ARGS=TRUE&amp;DOC_NAME=FAT:FQL_AUDITING_CLIENT_TEMPLATE.FAT&amp;display_string=Audit&amp;VAR:KEY=UJSBITGNKB&amp;VAR:QUERY=RkZfRElWX1lMRChBTk4sNS8xOS8wNCw1LzE5LzA0KQ==&amp;WINDOW=FIRST_POPUP&amp;HEIGHT=450&amp;WIDTH=450&amp;","START_MAXIMIZED=FALSE&amp;VAR:CALENDAR=US&amp;VAR:SYMBOL=RAI&amp;VAR:INDEX=0"}</definedName>
    <definedName name="_2456__FDSAUDITLINK__" localSheetId="0" hidden="1">{"fdsup://directions/FAT Viewer?action=UPDATE&amp;creator=factset&amp;DYN_ARGS=TRUE&amp;DOC_NAME=FAT:FQL_AUDITING_CLIENT_TEMPLATE.FAT&amp;display_string=Audit&amp;VAR:KEY=ATIHMPWVED&amp;VAR:QUERY=RkZfRElWX1lMRChBTk4sNS8xMi8wNCw1LzEyLzA0KQ==&amp;WINDOW=FIRST_POPUP&amp;HEIGHT=450&amp;WIDTH=450&amp;","START_MAXIMIZED=FALSE&amp;VAR:CALENDAR=US&amp;VAR:SYMBOL=RAI&amp;VAR:INDEX=0"}</definedName>
    <definedName name="_2456__FDSAUDITLINK__" hidden="1">{"fdsup://directions/FAT Viewer?action=UPDATE&amp;creator=factset&amp;DYN_ARGS=TRUE&amp;DOC_NAME=FAT:FQL_AUDITING_CLIENT_TEMPLATE.FAT&amp;display_string=Audit&amp;VAR:KEY=ATIHMPWVED&amp;VAR:QUERY=RkZfRElWX1lMRChBTk4sNS8xMi8wNCw1LzEyLzA0KQ==&amp;WINDOW=FIRST_POPUP&amp;HEIGHT=450&amp;WIDTH=450&amp;","START_MAXIMIZED=FALSE&amp;VAR:CALENDAR=US&amp;VAR:SYMBOL=RAI&amp;VAR:INDEX=0"}</definedName>
    <definedName name="_2457__FDSAUDITLINK__" localSheetId="0" hidden="1">{"fdsup://directions/FAT Viewer?action=UPDATE&amp;creator=factset&amp;DYN_ARGS=TRUE&amp;DOC_NAME=FAT:FQL_AUDITING_CLIENT_TEMPLATE.FAT&amp;display_string=Audit&amp;VAR:KEY=ERALARGXYT&amp;VAR:QUERY=RkZfRElWX1lMRChBTk4sNS8wNS8wNCw1LzA1LzA0KQ==&amp;WINDOW=FIRST_POPUP&amp;HEIGHT=450&amp;WIDTH=450&amp;","START_MAXIMIZED=FALSE&amp;VAR:CALENDAR=US&amp;VAR:SYMBOL=RAI&amp;VAR:INDEX=0"}</definedName>
    <definedName name="_2457__FDSAUDITLINK__" hidden="1">{"fdsup://directions/FAT Viewer?action=UPDATE&amp;creator=factset&amp;DYN_ARGS=TRUE&amp;DOC_NAME=FAT:FQL_AUDITING_CLIENT_TEMPLATE.FAT&amp;display_string=Audit&amp;VAR:KEY=ERALARGXYT&amp;VAR:QUERY=RkZfRElWX1lMRChBTk4sNS8wNS8wNCw1LzA1LzA0KQ==&amp;WINDOW=FIRST_POPUP&amp;HEIGHT=450&amp;WIDTH=450&amp;","START_MAXIMIZED=FALSE&amp;VAR:CALENDAR=US&amp;VAR:SYMBOL=RAI&amp;VAR:INDEX=0"}</definedName>
    <definedName name="_2458__FDSAUDITLINK__" localSheetId="0" hidden="1">{"fdsup://directions/FAT Viewer?action=UPDATE&amp;creator=factset&amp;DYN_ARGS=TRUE&amp;DOC_NAME=FAT:FQL_AUDITING_CLIENT_TEMPLATE.FAT&amp;display_string=Audit&amp;VAR:KEY=ALSHUNUTAB&amp;VAR:QUERY=RkZfRElWX1lMRChBTk4sNC8yOC8wNCw0LzI4LzA0KQ==&amp;WINDOW=FIRST_POPUP&amp;HEIGHT=450&amp;WIDTH=450&amp;","START_MAXIMIZED=FALSE&amp;VAR:CALENDAR=US&amp;VAR:SYMBOL=RAI&amp;VAR:INDEX=0"}</definedName>
    <definedName name="_2458__FDSAUDITLINK__" hidden="1">{"fdsup://directions/FAT Viewer?action=UPDATE&amp;creator=factset&amp;DYN_ARGS=TRUE&amp;DOC_NAME=FAT:FQL_AUDITING_CLIENT_TEMPLATE.FAT&amp;display_string=Audit&amp;VAR:KEY=ALSHUNUTAB&amp;VAR:QUERY=RkZfRElWX1lMRChBTk4sNC8yOC8wNCw0LzI4LzA0KQ==&amp;WINDOW=FIRST_POPUP&amp;HEIGHT=450&amp;WIDTH=450&amp;","START_MAXIMIZED=FALSE&amp;VAR:CALENDAR=US&amp;VAR:SYMBOL=RAI&amp;VAR:INDEX=0"}</definedName>
    <definedName name="_2459__FDSAUDITLINK__" localSheetId="0" hidden="1">{"fdsup://directions/FAT Viewer?action=UPDATE&amp;creator=factset&amp;DYN_ARGS=TRUE&amp;DOC_NAME=FAT:FQL_AUDITING_CLIENT_TEMPLATE.FAT&amp;display_string=Audit&amp;VAR:KEY=OVCTOLCLIJ&amp;VAR:QUERY=RkZfRElWX1lMRChBTk4sNC8yMS8wNCw0LzIxLzA0KQ==&amp;WINDOW=FIRST_POPUP&amp;HEIGHT=450&amp;WIDTH=450&amp;","START_MAXIMIZED=FALSE&amp;VAR:CALENDAR=US&amp;VAR:SYMBOL=RAI&amp;VAR:INDEX=0"}</definedName>
    <definedName name="_2459__FDSAUDITLINK__" hidden="1">{"fdsup://directions/FAT Viewer?action=UPDATE&amp;creator=factset&amp;DYN_ARGS=TRUE&amp;DOC_NAME=FAT:FQL_AUDITING_CLIENT_TEMPLATE.FAT&amp;display_string=Audit&amp;VAR:KEY=OVCTOLCLIJ&amp;VAR:QUERY=RkZfRElWX1lMRChBTk4sNC8yMS8wNCw0LzIxLzA0KQ==&amp;WINDOW=FIRST_POPUP&amp;HEIGHT=450&amp;WIDTH=450&amp;","START_MAXIMIZED=FALSE&amp;VAR:CALENDAR=US&amp;VAR:SYMBOL=RAI&amp;VAR:INDEX=0"}</definedName>
    <definedName name="_246__FDSAUDITLINK__" localSheetId="0" hidden="1">{"fdsup://directions/FAT Viewer?action=UPDATE&amp;creator=factset&amp;DYN_ARGS=TRUE&amp;DOC_NAME=FAT:FQL_AUDITING_CLIENT_TEMPLATE.FAT&amp;display_string=Audit&amp;VAR:KEY=JMJMZINGHW&amp;VAR:QUERY=RkZfRElWX1lMRChBTk4sNy8yMC8wNiw3LzIwLzA2KQ==&amp;WINDOW=FIRST_POPUP&amp;HEIGHT=450&amp;WIDTH=450&amp;","START_MAXIMIZED=FALSE&amp;VAR:CALENDAR=US&amp;VAR:SYMBOL=RAI&amp;VAR:INDEX=0"}</definedName>
    <definedName name="_246__FDSAUDITLINK__" hidden="1">{"fdsup://directions/FAT Viewer?action=UPDATE&amp;creator=factset&amp;DYN_ARGS=TRUE&amp;DOC_NAME=FAT:FQL_AUDITING_CLIENT_TEMPLATE.FAT&amp;display_string=Audit&amp;VAR:KEY=JMJMZINGHW&amp;VAR:QUERY=RkZfRElWX1lMRChBTk4sNy8yMC8wNiw3LzIwLzA2KQ==&amp;WINDOW=FIRST_POPUP&amp;HEIGHT=450&amp;WIDTH=450&amp;","START_MAXIMIZED=FALSE&amp;VAR:CALENDAR=US&amp;VAR:SYMBOL=RAI&amp;VAR:INDEX=0"}</definedName>
    <definedName name="_2460__FDSAUDITLINK__" localSheetId="0" hidden="1">{"fdsup://directions/FAT Viewer?action=UPDATE&amp;creator=factset&amp;DYN_ARGS=TRUE&amp;DOC_NAME=FAT:FQL_AUDITING_CLIENT_TEMPLATE.FAT&amp;display_string=Audit&amp;VAR:KEY=WTCHMFYZOP&amp;VAR:QUERY=RkZfRElWX1lMRChBTk4sNC8xNC8wNCw0LzE0LzA0KQ==&amp;WINDOW=FIRST_POPUP&amp;HEIGHT=450&amp;WIDTH=450&amp;","START_MAXIMIZED=FALSE&amp;VAR:CALENDAR=US&amp;VAR:SYMBOL=RAI&amp;VAR:INDEX=0"}</definedName>
    <definedName name="_2460__FDSAUDITLINK__" hidden="1">{"fdsup://directions/FAT Viewer?action=UPDATE&amp;creator=factset&amp;DYN_ARGS=TRUE&amp;DOC_NAME=FAT:FQL_AUDITING_CLIENT_TEMPLATE.FAT&amp;display_string=Audit&amp;VAR:KEY=WTCHMFYZOP&amp;VAR:QUERY=RkZfRElWX1lMRChBTk4sNC8xNC8wNCw0LzE0LzA0KQ==&amp;WINDOW=FIRST_POPUP&amp;HEIGHT=450&amp;WIDTH=450&amp;","START_MAXIMIZED=FALSE&amp;VAR:CALENDAR=US&amp;VAR:SYMBOL=RAI&amp;VAR:INDEX=0"}</definedName>
    <definedName name="_2461__FDSAUDITLINK__" localSheetId="0" hidden="1">{"fdsup://directions/FAT Viewer?action=UPDATE&amp;creator=factset&amp;DYN_ARGS=TRUE&amp;DOC_NAME=FAT:FQL_AUDITING_CLIENT_TEMPLATE.FAT&amp;display_string=Audit&amp;VAR:KEY=GPGXOXCZIL&amp;VAR:QUERY=RkZfRElWX1lMRChBTk4sNC8wNy8wNCw0LzA3LzA0KQ==&amp;WINDOW=FIRST_POPUP&amp;HEIGHT=450&amp;WIDTH=450&amp;","START_MAXIMIZED=FALSE&amp;VAR:CALENDAR=US&amp;VAR:SYMBOL=RAI&amp;VAR:INDEX=0"}</definedName>
    <definedName name="_2461__FDSAUDITLINK__" hidden="1">{"fdsup://directions/FAT Viewer?action=UPDATE&amp;creator=factset&amp;DYN_ARGS=TRUE&amp;DOC_NAME=FAT:FQL_AUDITING_CLIENT_TEMPLATE.FAT&amp;display_string=Audit&amp;VAR:KEY=GPGXOXCZIL&amp;VAR:QUERY=RkZfRElWX1lMRChBTk4sNC8wNy8wNCw0LzA3LzA0KQ==&amp;WINDOW=FIRST_POPUP&amp;HEIGHT=450&amp;WIDTH=450&amp;","START_MAXIMIZED=FALSE&amp;VAR:CALENDAR=US&amp;VAR:SYMBOL=RAI&amp;VAR:INDEX=0"}</definedName>
    <definedName name="_2462__FDSAUDITLINK__" localSheetId="0" hidden="1">{"fdsup://directions/FAT Viewer?action=UPDATE&amp;creator=factset&amp;DYN_ARGS=TRUE&amp;DOC_NAME=FAT:FQL_AUDITING_CLIENT_TEMPLATE.FAT&amp;display_string=Audit&amp;VAR:KEY=INUFUJIPED&amp;VAR:QUERY=RkZfRElWX1lMRChBTk4sMy8zMS8wNCwzLzMxLzA0KQ==&amp;WINDOW=FIRST_POPUP&amp;HEIGHT=450&amp;WIDTH=450&amp;","START_MAXIMIZED=FALSE&amp;VAR:CALENDAR=US&amp;VAR:SYMBOL=RAI&amp;VAR:INDEX=0"}</definedName>
    <definedName name="_2462__FDSAUDITLINK__" hidden="1">{"fdsup://directions/FAT Viewer?action=UPDATE&amp;creator=factset&amp;DYN_ARGS=TRUE&amp;DOC_NAME=FAT:FQL_AUDITING_CLIENT_TEMPLATE.FAT&amp;display_string=Audit&amp;VAR:KEY=INUFUJIPED&amp;VAR:QUERY=RkZfRElWX1lMRChBTk4sMy8zMS8wNCwzLzMxLzA0KQ==&amp;WINDOW=FIRST_POPUP&amp;HEIGHT=450&amp;WIDTH=450&amp;","START_MAXIMIZED=FALSE&amp;VAR:CALENDAR=US&amp;VAR:SYMBOL=RAI&amp;VAR:INDEX=0"}</definedName>
    <definedName name="_2463__FDSAUDITLINK__" localSheetId="0" hidden="1">{"fdsup://directions/FAT Viewer?action=UPDATE&amp;creator=factset&amp;DYN_ARGS=TRUE&amp;DOC_NAME=FAT:FQL_AUDITING_CLIENT_TEMPLATE.FAT&amp;display_string=Audit&amp;VAR:KEY=EHEFSDGVYP&amp;VAR:QUERY=RkZfRElWX1lMRChBTk4sMy8yNC8wNCwzLzI0LzA0KQ==&amp;WINDOW=FIRST_POPUP&amp;HEIGHT=450&amp;WIDTH=450&amp;","START_MAXIMIZED=FALSE&amp;VAR:CALENDAR=US&amp;VAR:SYMBOL=RAI&amp;VAR:INDEX=0"}</definedName>
    <definedName name="_2463__FDSAUDITLINK__" hidden="1">{"fdsup://directions/FAT Viewer?action=UPDATE&amp;creator=factset&amp;DYN_ARGS=TRUE&amp;DOC_NAME=FAT:FQL_AUDITING_CLIENT_TEMPLATE.FAT&amp;display_string=Audit&amp;VAR:KEY=EHEFSDGVYP&amp;VAR:QUERY=RkZfRElWX1lMRChBTk4sMy8yNC8wNCwzLzI0LzA0KQ==&amp;WINDOW=FIRST_POPUP&amp;HEIGHT=450&amp;WIDTH=450&amp;","START_MAXIMIZED=FALSE&amp;VAR:CALENDAR=US&amp;VAR:SYMBOL=RAI&amp;VAR:INDEX=0"}</definedName>
    <definedName name="_2464__FDSAUDITLINK__" localSheetId="0" hidden="1">{"fdsup://directions/FAT Viewer?action=UPDATE&amp;creator=factset&amp;DYN_ARGS=TRUE&amp;DOC_NAME=FAT:FQL_AUDITING_CLIENT_TEMPLATE.FAT&amp;display_string=Audit&amp;VAR:KEY=YXERUNGBAL&amp;VAR:QUERY=RkZfRElWX1lMRChBTk4sMy8xNy8wNCwzLzE3LzA0KQ==&amp;WINDOW=FIRST_POPUP&amp;HEIGHT=450&amp;WIDTH=450&amp;","START_MAXIMIZED=FALSE&amp;VAR:CALENDAR=US&amp;VAR:SYMBOL=RAI&amp;VAR:INDEX=0"}</definedName>
    <definedName name="_2464__FDSAUDITLINK__" hidden="1">{"fdsup://directions/FAT Viewer?action=UPDATE&amp;creator=factset&amp;DYN_ARGS=TRUE&amp;DOC_NAME=FAT:FQL_AUDITING_CLIENT_TEMPLATE.FAT&amp;display_string=Audit&amp;VAR:KEY=YXERUNGBAL&amp;VAR:QUERY=RkZfRElWX1lMRChBTk4sMy8xNy8wNCwzLzE3LzA0KQ==&amp;WINDOW=FIRST_POPUP&amp;HEIGHT=450&amp;WIDTH=450&amp;","START_MAXIMIZED=FALSE&amp;VAR:CALENDAR=US&amp;VAR:SYMBOL=RAI&amp;VAR:INDEX=0"}</definedName>
    <definedName name="_2465__FDSAUDITLINK__" localSheetId="0" hidden="1">{"fdsup://directions/FAT Viewer?action=UPDATE&amp;creator=factset&amp;DYN_ARGS=TRUE&amp;DOC_NAME=FAT:FQL_AUDITING_CLIENT_TEMPLATE.FAT&amp;display_string=Audit&amp;VAR:KEY=QJAVCJGRKV&amp;VAR:QUERY=RkZfRElWX1lMRChBTk4sMy8xMC8wNCwzLzEwLzA0KQ==&amp;WINDOW=FIRST_POPUP&amp;HEIGHT=450&amp;WIDTH=450&amp;","START_MAXIMIZED=FALSE&amp;VAR:CALENDAR=US&amp;VAR:SYMBOL=RAI&amp;VAR:INDEX=0"}</definedName>
    <definedName name="_2465__FDSAUDITLINK__" hidden="1">{"fdsup://directions/FAT Viewer?action=UPDATE&amp;creator=factset&amp;DYN_ARGS=TRUE&amp;DOC_NAME=FAT:FQL_AUDITING_CLIENT_TEMPLATE.FAT&amp;display_string=Audit&amp;VAR:KEY=QJAVCJGRKV&amp;VAR:QUERY=RkZfRElWX1lMRChBTk4sMy8xMC8wNCwzLzEwLzA0KQ==&amp;WINDOW=FIRST_POPUP&amp;HEIGHT=450&amp;WIDTH=450&amp;","START_MAXIMIZED=FALSE&amp;VAR:CALENDAR=US&amp;VAR:SYMBOL=RAI&amp;VAR:INDEX=0"}</definedName>
    <definedName name="_2466__FDSAUDITLINK__" localSheetId="0" hidden="1">{"fdsup://directions/FAT Viewer?action=UPDATE&amp;creator=factset&amp;DYN_ARGS=TRUE&amp;DOC_NAME=FAT:FQL_AUDITING_CLIENT_TEMPLATE.FAT&amp;display_string=Audit&amp;VAR:KEY=IZEJQFILGD&amp;VAR:QUERY=RkZfRElWX1lMRChBTk4sMy8wMy8wNCwzLzAzLzA0KQ==&amp;WINDOW=FIRST_POPUP&amp;HEIGHT=450&amp;WIDTH=450&amp;","START_MAXIMIZED=FALSE&amp;VAR:CALENDAR=US&amp;VAR:SYMBOL=RAI&amp;VAR:INDEX=0"}</definedName>
    <definedName name="_2466__FDSAUDITLINK__" hidden="1">{"fdsup://directions/FAT Viewer?action=UPDATE&amp;creator=factset&amp;DYN_ARGS=TRUE&amp;DOC_NAME=FAT:FQL_AUDITING_CLIENT_TEMPLATE.FAT&amp;display_string=Audit&amp;VAR:KEY=IZEJQFILGD&amp;VAR:QUERY=RkZfRElWX1lMRChBTk4sMy8wMy8wNCwzLzAzLzA0KQ==&amp;WINDOW=FIRST_POPUP&amp;HEIGHT=450&amp;WIDTH=450&amp;","START_MAXIMIZED=FALSE&amp;VAR:CALENDAR=US&amp;VAR:SYMBOL=RAI&amp;VAR:INDEX=0"}</definedName>
    <definedName name="_2467__FDSAUDITLINK__" localSheetId="0" hidden="1">{"fdsup://directions/FAT Viewer?action=UPDATE&amp;creator=factset&amp;DYN_ARGS=TRUE&amp;DOC_NAME=FAT:FQL_AUDITING_CLIENT_TEMPLATE.FAT&amp;display_string=Audit&amp;VAR:KEY=CDUBWBGNIZ&amp;VAR:QUERY=RkZfRElWX1lMRChBTk4sMi8yNS8wNCwyLzI1LzA0KQ==&amp;WINDOW=FIRST_POPUP&amp;HEIGHT=450&amp;WIDTH=450&amp;","START_MAXIMIZED=FALSE&amp;VAR:CALENDAR=US&amp;VAR:SYMBOL=RAI&amp;VAR:INDEX=0"}</definedName>
    <definedName name="_2467__FDSAUDITLINK__" hidden="1">{"fdsup://directions/FAT Viewer?action=UPDATE&amp;creator=factset&amp;DYN_ARGS=TRUE&amp;DOC_NAME=FAT:FQL_AUDITING_CLIENT_TEMPLATE.FAT&amp;display_string=Audit&amp;VAR:KEY=CDUBWBGNIZ&amp;VAR:QUERY=RkZfRElWX1lMRChBTk4sMi8yNS8wNCwyLzI1LzA0KQ==&amp;WINDOW=FIRST_POPUP&amp;HEIGHT=450&amp;WIDTH=450&amp;","START_MAXIMIZED=FALSE&amp;VAR:CALENDAR=US&amp;VAR:SYMBOL=RAI&amp;VAR:INDEX=0"}</definedName>
    <definedName name="_2468__FDSAUDITLINK__" localSheetId="0" hidden="1">{"fdsup://directions/FAT Viewer?action=UPDATE&amp;creator=factset&amp;DYN_ARGS=TRUE&amp;DOC_NAME=FAT:FQL_AUDITING_CLIENT_TEMPLATE.FAT&amp;display_string=Audit&amp;VAR:KEY=CLALKPYFSR&amp;VAR:QUERY=RkZfRElWX1lMRChBTk4sMi8xOC8wNCwyLzE4LzA0KQ==&amp;WINDOW=FIRST_POPUP&amp;HEIGHT=450&amp;WIDTH=450&amp;","START_MAXIMIZED=FALSE&amp;VAR:CALENDAR=US&amp;VAR:SYMBOL=RAI&amp;VAR:INDEX=0"}</definedName>
    <definedName name="_2468__FDSAUDITLINK__" hidden="1">{"fdsup://directions/FAT Viewer?action=UPDATE&amp;creator=factset&amp;DYN_ARGS=TRUE&amp;DOC_NAME=FAT:FQL_AUDITING_CLIENT_TEMPLATE.FAT&amp;display_string=Audit&amp;VAR:KEY=CLALKPYFSR&amp;VAR:QUERY=RkZfRElWX1lMRChBTk4sMi8xOC8wNCwyLzE4LzA0KQ==&amp;WINDOW=FIRST_POPUP&amp;HEIGHT=450&amp;WIDTH=450&amp;","START_MAXIMIZED=FALSE&amp;VAR:CALENDAR=US&amp;VAR:SYMBOL=RAI&amp;VAR:INDEX=0"}</definedName>
    <definedName name="_2469__FDSAUDITLINK__" localSheetId="0" hidden="1">{"fdsup://directions/FAT Viewer?action=UPDATE&amp;creator=factset&amp;DYN_ARGS=TRUE&amp;DOC_NAME=FAT:FQL_AUDITING_CLIENT_TEMPLATE.FAT&amp;display_string=Audit&amp;VAR:KEY=WFOLOPYJGB&amp;VAR:QUERY=RkZfRElWX1lMRChBTk4sMi8xMS8wNCwyLzExLzA0KQ==&amp;WINDOW=FIRST_POPUP&amp;HEIGHT=450&amp;WIDTH=450&amp;","START_MAXIMIZED=FALSE&amp;VAR:CALENDAR=US&amp;VAR:SYMBOL=RAI&amp;VAR:INDEX=0"}</definedName>
    <definedName name="_2469__FDSAUDITLINK__" hidden="1">{"fdsup://directions/FAT Viewer?action=UPDATE&amp;creator=factset&amp;DYN_ARGS=TRUE&amp;DOC_NAME=FAT:FQL_AUDITING_CLIENT_TEMPLATE.FAT&amp;display_string=Audit&amp;VAR:KEY=WFOLOPYJGB&amp;VAR:QUERY=RkZfRElWX1lMRChBTk4sMi8xMS8wNCwyLzExLzA0KQ==&amp;WINDOW=FIRST_POPUP&amp;HEIGHT=450&amp;WIDTH=450&amp;","START_MAXIMIZED=FALSE&amp;VAR:CALENDAR=US&amp;VAR:SYMBOL=RAI&amp;VAR:INDEX=0"}</definedName>
    <definedName name="_247">#REF!</definedName>
    <definedName name="_247__FDSAUDITLINK__" localSheetId="0" hidden="1">{"fdsup://directions/FAT Viewer?action=UPDATE&amp;creator=factset&amp;DYN_ARGS=TRUE&amp;DOC_NAME=FAT:FQL_AUDITING_CLIENT_TEMPLATE.FAT&amp;display_string=Audit&amp;VAR:KEY=ROBYDULAVS&amp;VAR:QUERY=RkZfRElWX1lMRChBTk4sNy8xMy8wNiw3LzEzLzA2KQ==&amp;WINDOW=FIRST_POPUP&amp;HEIGHT=450&amp;WIDTH=450&amp;","START_MAXIMIZED=FALSE&amp;VAR:CALENDAR=US&amp;VAR:SYMBOL=RAI&amp;VAR:INDEX=0"}</definedName>
    <definedName name="_247__FDSAUDITLINK__" hidden="1">{"fdsup://directions/FAT Viewer?action=UPDATE&amp;creator=factset&amp;DYN_ARGS=TRUE&amp;DOC_NAME=FAT:FQL_AUDITING_CLIENT_TEMPLATE.FAT&amp;display_string=Audit&amp;VAR:KEY=ROBYDULAVS&amp;VAR:QUERY=RkZfRElWX1lMRChBTk4sNy8xMy8wNiw3LzEzLzA2KQ==&amp;WINDOW=FIRST_POPUP&amp;HEIGHT=450&amp;WIDTH=450&amp;","START_MAXIMIZED=FALSE&amp;VAR:CALENDAR=US&amp;VAR:SYMBOL=RAI&amp;VAR:INDEX=0"}</definedName>
    <definedName name="_2470__FDSAUDITLINK__" localSheetId="0" hidden="1">{"fdsup://directions/FAT Viewer?action=UPDATE&amp;creator=factset&amp;DYN_ARGS=TRUE&amp;DOC_NAME=FAT:FQL_AUDITING_CLIENT_TEMPLATE.FAT&amp;display_string=Audit&amp;VAR:KEY=INKXODCRGR&amp;VAR:QUERY=RkZfRElWX1lMRChBTk4sMi8wNC8wNCwyLzA0LzA0KQ==&amp;WINDOW=FIRST_POPUP&amp;HEIGHT=450&amp;WIDTH=450&amp;","START_MAXIMIZED=FALSE&amp;VAR:CALENDAR=US&amp;VAR:SYMBOL=RAI&amp;VAR:INDEX=0"}</definedName>
    <definedName name="_2470__FDSAUDITLINK__" hidden="1">{"fdsup://directions/FAT Viewer?action=UPDATE&amp;creator=factset&amp;DYN_ARGS=TRUE&amp;DOC_NAME=FAT:FQL_AUDITING_CLIENT_TEMPLATE.FAT&amp;display_string=Audit&amp;VAR:KEY=INKXODCRGR&amp;VAR:QUERY=RkZfRElWX1lMRChBTk4sMi8wNC8wNCwyLzA0LzA0KQ==&amp;WINDOW=FIRST_POPUP&amp;HEIGHT=450&amp;WIDTH=450&amp;","START_MAXIMIZED=FALSE&amp;VAR:CALENDAR=US&amp;VAR:SYMBOL=RAI&amp;VAR:INDEX=0"}</definedName>
    <definedName name="_2471__FDSAUDITLINK__" localSheetId="0" hidden="1">{"fdsup://directions/FAT Viewer?action=UPDATE&amp;creator=factset&amp;DYN_ARGS=TRUE&amp;DOC_NAME=FAT:FQL_AUDITING_CLIENT_TEMPLATE.FAT&amp;display_string=Audit&amp;VAR:KEY=GDCFSXYNUZ&amp;VAR:QUERY=RkZfRElWX1lMRChBTk4sMS8yOC8wNCwxLzI4LzA0KQ==&amp;WINDOW=FIRST_POPUP&amp;HEIGHT=450&amp;WIDTH=450&amp;","START_MAXIMIZED=FALSE&amp;VAR:CALENDAR=US&amp;VAR:SYMBOL=RAI&amp;VAR:INDEX=0"}</definedName>
    <definedName name="_2471__FDSAUDITLINK__" hidden="1">{"fdsup://directions/FAT Viewer?action=UPDATE&amp;creator=factset&amp;DYN_ARGS=TRUE&amp;DOC_NAME=FAT:FQL_AUDITING_CLIENT_TEMPLATE.FAT&amp;display_string=Audit&amp;VAR:KEY=GDCFSXYNUZ&amp;VAR:QUERY=RkZfRElWX1lMRChBTk4sMS8yOC8wNCwxLzI4LzA0KQ==&amp;WINDOW=FIRST_POPUP&amp;HEIGHT=450&amp;WIDTH=450&amp;","START_MAXIMIZED=FALSE&amp;VAR:CALENDAR=US&amp;VAR:SYMBOL=RAI&amp;VAR:INDEX=0"}</definedName>
    <definedName name="_2472__FDSAUDITLINK__" localSheetId="0" hidden="1">{"fdsup://directions/FAT Viewer?action=UPDATE&amp;creator=factset&amp;DYN_ARGS=TRUE&amp;DOC_NAME=FAT:FQL_AUDITING_CLIENT_TEMPLATE.FAT&amp;display_string=Audit&amp;VAR:KEY=IPKBITEXUD&amp;VAR:QUERY=RkZfRElWX1lMRChBTk4sMS8yMS8wNCwxLzIxLzA0KQ==&amp;WINDOW=FIRST_POPUP&amp;HEIGHT=450&amp;WIDTH=450&amp;","START_MAXIMIZED=FALSE&amp;VAR:CALENDAR=US&amp;VAR:SYMBOL=RAI&amp;VAR:INDEX=0"}</definedName>
    <definedName name="_2472__FDSAUDITLINK__" hidden="1">{"fdsup://directions/FAT Viewer?action=UPDATE&amp;creator=factset&amp;DYN_ARGS=TRUE&amp;DOC_NAME=FAT:FQL_AUDITING_CLIENT_TEMPLATE.FAT&amp;display_string=Audit&amp;VAR:KEY=IPKBITEXUD&amp;VAR:QUERY=RkZfRElWX1lMRChBTk4sMS8yMS8wNCwxLzIxLzA0KQ==&amp;WINDOW=FIRST_POPUP&amp;HEIGHT=450&amp;WIDTH=450&amp;","START_MAXIMIZED=FALSE&amp;VAR:CALENDAR=US&amp;VAR:SYMBOL=RAI&amp;VAR:INDEX=0"}</definedName>
    <definedName name="_2473__FDSAUDITLINK__" localSheetId="0" hidden="1">{"fdsup://directions/FAT Viewer?action=UPDATE&amp;creator=factset&amp;DYN_ARGS=TRUE&amp;DOC_NAME=FAT:FQL_AUDITING_CLIENT_TEMPLATE.FAT&amp;display_string=Audit&amp;VAR:KEY=YJETEFUZMB&amp;VAR:QUERY=RkZfRElWX1lMRChBTk4sMS8xNC8wNCwxLzE0LzA0KQ==&amp;WINDOW=FIRST_POPUP&amp;HEIGHT=450&amp;WIDTH=450&amp;","START_MAXIMIZED=FALSE&amp;VAR:CALENDAR=US&amp;VAR:SYMBOL=RAI&amp;VAR:INDEX=0"}</definedName>
    <definedName name="_2473__FDSAUDITLINK__" hidden="1">{"fdsup://directions/FAT Viewer?action=UPDATE&amp;creator=factset&amp;DYN_ARGS=TRUE&amp;DOC_NAME=FAT:FQL_AUDITING_CLIENT_TEMPLATE.FAT&amp;display_string=Audit&amp;VAR:KEY=YJETEFUZMB&amp;VAR:QUERY=RkZfRElWX1lMRChBTk4sMS8xNC8wNCwxLzE0LzA0KQ==&amp;WINDOW=FIRST_POPUP&amp;HEIGHT=450&amp;WIDTH=450&amp;","START_MAXIMIZED=FALSE&amp;VAR:CALENDAR=US&amp;VAR:SYMBOL=RAI&amp;VAR:INDEX=0"}</definedName>
    <definedName name="_2474__FDSAUDITLINK__" localSheetId="0" hidden="1">{"fdsup://directions/FAT Viewer?action=UPDATE&amp;creator=factset&amp;DYN_ARGS=TRUE&amp;DOC_NAME=FAT:FQL_AUDITING_CLIENT_TEMPLATE.FAT&amp;display_string=Audit&amp;VAR:KEY=WRQXQFEPIT&amp;VAR:QUERY=RkZfRElWX1lMRChBTk4sMS8wNy8wNCwxLzA3LzA0KQ==&amp;WINDOW=FIRST_POPUP&amp;HEIGHT=450&amp;WIDTH=450&amp;","START_MAXIMIZED=FALSE&amp;VAR:CALENDAR=US&amp;VAR:SYMBOL=RAI&amp;VAR:INDEX=0"}</definedName>
    <definedName name="_2474__FDSAUDITLINK__" hidden="1">{"fdsup://directions/FAT Viewer?action=UPDATE&amp;creator=factset&amp;DYN_ARGS=TRUE&amp;DOC_NAME=FAT:FQL_AUDITING_CLIENT_TEMPLATE.FAT&amp;display_string=Audit&amp;VAR:KEY=WRQXQFEPIT&amp;VAR:QUERY=RkZfRElWX1lMRChBTk4sMS8wNy8wNCwxLzA3LzA0KQ==&amp;WINDOW=FIRST_POPUP&amp;HEIGHT=450&amp;WIDTH=450&amp;","START_MAXIMIZED=FALSE&amp;VAR:CALENDAR=US&amp;VAR:SYMBOL=RAI&amp;VAR:INDEX=0"}</definedName>
    <definedName name="_2475__FDSAUDITLINK__" localSheetId="0" hidden="1">{"fdsup://directions/FAT Viewer?action=UPDATE&amp;creator=factset&amp;DYN_ARGS=TRUE&amp;DOC_NAME=FAT:FQL_AUDITING_CLIENT_TEMPLATE.FAT&amp;display_string=Audit&amp;VAR:KEY=YBMFMRAVSB&amp;VAR:QUERY=RkZfRElWX1lMRChBTk4sMTIvMzEvMDMsMTIvMzEvMDMp&amp;WINDOW=FIRST_POPUP&amp;HEIGHT=450&amp;WIDTH=450&amp;","START_MAXIMIZED=FALSE&amp;VAR:CALENDAR=US&amp;VAR:SYMBOL=RAI&amp;VAR:INDEX=0"}</definedName>
    <definedName name="_2475__FDSAUDITLINK__" hidden="1">{"fdsup://directions/FAT Viewer?action=UPDATE&amp;creator=factset&amp;DYN_ARGS=TRUE&amp;DOC_NAME=FAT:FQL_AUDITING_CLIENT_TEMPLATE.FAT&amp;display_string=Audit&amp;VAR:KEY=YBMFMRAVSB&amp;VAR:QUERY=RkZfRElWX1lMRChBTk4sMTIvMzEvMDMsMTIvMzEvMDMp&amp;WINDOW=FIRST_POPUP&amp;HEIGHT=450&amp;WIDTH=450&amp;","START_MAXIMIZED=FALSE&amp;VAR:CALENDAR=US&amp;VAR:SYMBOL=RAI&amp;VAR:INDEX=0"}</definedName>
    <definedName name="_2476__FDSAUDITLINK__" localSheetId="0" hidden="1">{"fdsup://directions/FAT Viewer?action=UPDATE&amp;creator=factset&amp;DYN_ARGS=TRUE&amp;DOC_NAME=FAT:FQL_AUDITING_CLIENT_TEMPLATE.FAT&amp;display_string=Audit&amp;VAR:KEY=GJOLQDEBUX&amp;VAR:QUERY=RkZfRElWX1lMRChBTk4sMTIvMjQvMDMsMTIvMjQvMDMp&amp;WINDOW=FIRST_POPUP&amp;HEIGHT=450&amp;WIDTH=450&amp;","START_MAXIMIZED=FALSE&amp;VAR:CALENDAR=US&amp;VAR:SYMBOL=RAI&amp;VAR:INDEX=0"}</definedName>
    <definedName name="_2476__FDSAUDITLINK__" hidden="1">{"fdsup://directions/FAT Viewer?action=UPDATE&amp;creator=factset&amp;DYN_ARGS=TRUE&amp;DOC_NAME=FAT:FQL_AUDITING_CLIENT_TEMPLATE.FAT&amp;display_string=Audit&amp;VAR:KEY=GJOLQDEBUX&amp;VAR:QUERY=RkZfRElWX1lMRChBTk4sMTIvMjQvMDMsMTIvMjQvMDMp&amp;WINDOW=FIRST_POPUP&amp;HEIGHT=450&amp;WIDTH=450&amp;","START_MAXIMIZED=FALSE&amp;VAR:CALENDAR=US&amp;VAR:SYMBOL=RAI&amp;VAR:INDEX=0"}</definedName>
    <definedName name="_2477__FDSAUDITLINK__" localSheetId="0" hidden="1">{"fdsup://directions/FAT Viewer?action=UPDATE&amp;creator=factset&amp;DYN_ARGS=TRUE&amp;DOC_NAME=FAT:FQL_AUDITING_CLIENT_TEMPLATE.FAT&amp;display_string=Audit&amp;VAR:KEY=QTSDAXONMX&amp;VAR:QUERY=RkZfRElWX1lMRChBTk4sMTIvMTcvMDMsMTIvMTcvMDMp&amp;WINDOW=FIRST_POPUP&amp;HEIGHT=450&amp;WIDTH=450&amp;","START_MAXIMIZED=FALSE&amp;VAR:CALENDAR=US&amp;VAR:SYMBOL=RAI&amp;VAR:INDEX=0"}</definedName>
    <definedName name="_2477__FDSAUDITLINK__" hidden="1">{"fdsup://directions/FAT Viewer?action=UPDATE&amp;creator=factset&amp;DYN_ARGS=TRUE&amp;DOC_NAME=FAT:FQL_AUDITING_CLIENT_TEMPLATE.FAT&amp;display_string=Audit&amp;VAR:KEY=QTSDAXONMX&amp;VAR:QUERY=RkZfRElWX1lMRChBTk4sMTIvMTcvMDMsMTIvMTcvMDMp&amp;WINDOW=FIRST_POPUP&amp;HEIGHT=450&amp;WIDTH=450&amp;","START_MAXIMIZED=FALSE&amp;VAR:CALENDAR=US&amp;VAR:SYMBOL=RAI&amp;VAR:INDEX=0"}</definedName>
    <definedName name="_2478__FDSAUDITLINK__" localSheetId="0" hidden="1">{"fdsup://directions/FAT Viewer?action=UPDATE&amp;creator=factset&amp;DYN_ARGS=TRUE&amp;DOC_NAME=FAT:FQL_AUDITING_CLIENT_TEMPLATE.FAT&amp;display_string=Audit&amp;VAR:KEY=YTQTYZUPMJ&amp;VAR:QUERY=RkZfRElWX1lMRChBTk4sMTIvMTAvMDMsMTIvMTAvMDMp&amp;WINDOW=FIRST_POPUP&amp;HEIGHT=450&amp;WIDTH=450&amp;","START_MAXIMIZED=FALSE&amp;VAR:CALENDAR=US&amp;VAR:SYMBOL=RAI&amp;VAR:INDEX=0"}</definedName>
    <definedName name="_2478__FDSAUDITLINK__" hidden="1">{"fdsup://directions/FAT Viewer?action=UPDATE&amp;creator=factset&amp;DYN_ARGS=TRUE&amp;DOC_NAME=FAT:FQL_AUDITING_CLIENT_TEMPLATE.FAT&amp;display_string=Audit&amp;VAR:KEY=YTQTYZUPMJ&amp;VAR:QUERY=RkZfRElWX1lMRChBTk4sMTIvMTAvMDMsMTIvMTAvMDMp&amp;WINDOW=FIRST_POPUP&amp;HEIGHT=450&amp;WIDTH=450&amp;","START_MAXIMIZED=FALSE&amp;VAR:CALENDAR=US&amp;VAR:SYMBOL=RAI&amp;VAR:INDEX=0"}</definedName>
    <definedName name="_2479__FDSAUDITLINK__" localSheetId="0" hidden="1">{"fdsup://directions/FAT Viewer?action=UPDATE&amp;creator=factset&amp;DYN_ARGS=TRUE&amp;DOC_NAME=FAT:FQL_AUDITING_CLIENT_TEMPLATE.FAT&amp;display_string=Audit&amp;VAR:KEY=IHGZKDGVSD&amp;VAR:QUERY=RkZfRElWX1lMRChBTk4sMTIvMDMvMDMsMTIvMDMvMDMp&amp;WINDOW=FIRST_POPUP&amp;HEIGHT=450&amp;WIDTH=450&amp;","START_MAXIMIZED=FALSE&amp;VAR:CALENDAR=US&amp;VAR:SYMBOL=RAI&amp;VAR:INDEX=0"}</definedName>
    <definedName name="_2479__FDSAUDITLINK__" hidden="1">{"fdsup://directions/FAT Viewer?action=UPDATE&amp;creator=factset&amp;DYN_ARGS=TRUE&amp;DOC_NAME=FAT:FQL_AUDITING_CLIENT_TEMPLATE.FAT&amp;display_string=Audit&amp;VAR:KEY=IHGZKDGVSD&amp;VAR:QUERY=RkZfRElWX1lMRChBTk4sMTIvMDMvMDMsMTIvMDMvMDMp&amp;WINDOW=FIRST_POPUP&amp;HEIGHT=450&amp;WIDTH=450&amp;","START_MAXIMIZED=FALSE&amp;VAR:CALENDAR=US&amp;VAR:SYMBOL=RAI&amp;VAR:INDEX=0"}</definedName>
    <definedName name="_248">#REF!</definedName>
    <definedName name="_248__FDSAUDITLINK__" localSheetId="0" hidden="1">{"fdsup://directions/FAT Viewer?action=UPDATE&amp;creator=factset&amp;DYN_ARGS=TRUE&amp;DOC_NAME=FAT:FQL_AUDITING_CLIENT_TEMPLATE.FAT&amp;display_string=Audit&amp;VAR:KEY=NAPKDQZWLW&amp;VAR:QUERY=RkZfRElWX1lMRChBTk4sNy8wNi8wNiw3LzA2LzA2KQ==&amp;WINDOW=FIRST_POPUP&amp;HEIGHT=450&amp;WIDTH=450&amp;","START_MAXIMIZED=FALSE&amp;VAR:CALENDAR=US&amp;VAR:SYMBOL=RAI&amp;VAR:INDEX=0"}</definedName>
    <definedName name="_248__FDSAUDITLINK__" hidden="1">{"fdsup://directions/FAT Viewer?action=UPDATE&amp;creator=factset&amp;DYN_ARGS=TRUE&amp;DOC_NAME=FAT:FQL_AUDITING_CLIENT_TEMPLATE.FAT&amp;display_string=Audit&amp;VAR:KEY=NAPKDQZWLW&amp;VAR:QUERY=RkZfRElWX1lMRChBTk4sNy8wNi8wNiw3LzA2LzA2KQ==&amp;WINDOW=FIRST_POPUP&amp;HEIGHT=450&amp;WIDTH=450&amp;","START_MAXIMIZED=FALSE&amp;VAR:CALENDAR=US&amp;VAR:SYMBOL=RAI&amp;VAR:INDEX=0"}</definedName>
    <definedName name="_2480__FDSAUDITLINK__" localSheetId="0" hidden="1">{"fdsup://directions/FAT Viewer?action=UPDATE&amp;creator=factset&amp;DYN_ARGS=TRUE&amp;DOC_NAME=FAT:FQL_AUDITING_CLIENT_TEMPLATE.FAT&amp;display_string=Audit&amp;VAR:KEY=MNIRWRSFKL&amp;VAR:QUERY=RkZfRElWX1lMRChBTk4sMTEvMjYvMDMsMTEvMjYvMDMp&amp;WINDOW=FIRST_POPUP&amp;HEIGHT=450&amp;WIDTH=450&amp;","START_MAXIMIZED=FALSE&amp;VAR:CALENDAR=US&amp;VAR:SYMBOL=RAI&amp;VAR:INDEX=0"}</definedName>
    <definedName name="_2480__FDSAUDITLINK__" hidden="1">{"fdsup://directions/FAT Viewer?action=UPDATE&amp;creator=factset&amp;DYN_ARGS=TRUE&amp;DOC_NAME=FAT:FQL_AUDITING_CLIENT_TEMPLATE.FAT&amp;display_string=Audit&amp;VAR:KEY=MNIRWRSFKL&amp;VAR:QUERY=RkZfRElWX1lMRChBTk4sMTEvMjYvMDMsMTEvMjYvMDMp&amp;WINDOW=FIRST_POPUP&amp;HEIGHT=450&amp;WIDTH=450&amp;","START_MAXIMIZED=FALSE&amp;VAR:CALENDAR=US&amp;VAR:SYMBOL=RAI&amp;VAR:INDEX=0"}</definedName>
    <definedName name="_2481__FDSAUDITLINK__" localSheetId="0" hidden="1">{"fdsup://directions/FAT Viewer?action=UPDATE&amp;creator=factset&amp;DYN_ARGS=TRUE&amp;DOC_NAME=FAT:FQL_AUDITING_CLIENT_TEMPLATE.FAT&amp;display_string=Audit&amp;VAR:KEY=UFGLQRANMN&amp;VAR:QUERY=RkZfRElWX1lMRChBTk4sMTEvMTkvMDMsMTEvMTkvMDMp&amp;WINDOW=FIRST_POPUP&amp;HEIGHT=450&amp;WIDTH=450&amp;","START_MAXIMIZED=FALSE&amp;VAR:CALENDAR=US&amp;VAR:SYMBOL=RAI&amp;VAR:INDEX=0"}</definedName>
    <definedName name="_2481__FDSAUDITLINK__" hidden="1">{"fdsup://directions/FAT Viewer?action=UPDATE&amp;creator=factset&amp;DYN_ARGS=TRUE&amp;DOC_NAME=FAT:FQL_AUDITING_CLIENT_TEMPLATE.FAT&amp;display_string=Audit&amp;VAR:KEY=UFGLQRANMN&amp;VAR:QUERY=RkZfRElWX1lMRChBTk4sMTEvMTkvMDMsMTEvMTkvMDMp&amp;WINDOW=FIRST_POPUP&amp;HEIGHT=450&amp;WIDTH=450&amp;","START_MAXIMIZED=FALSE&amp;VAR:CALENDAR=US&amp;VAR:SYMBOL=RAI&amp;VAR:INDEX=0"}</definedName>
    <definedName name="_2482__FDSAUDITLINK__" localSheetId="0" hidden="1">{"fdsup://directions/FAT Viewer?action=UPDATE&amp;creator=factset&amp;DYN_ARGS=TRUE&amp;DOC_NAME=FAT:FQL_AUDITING_CLIENT_TEMPLATE.FAT&amp;display_string=Audit&amp;VAR:KEY=EHALSNUXEF&amp;VAR:QUERY=RkZfRElWX1lMRChBTk4sMTEvMTIvMDMsMTEvMTIvMDMp&amp;WINDOW=FIRST_POPUP&amp;HEIGHT=450&amp;WIDTH=450&amp;","START_MAXIMIZED=FALSE&amp;VAR:CALENDAR=US&amp;VAR:SYMBOL=RAI&amp;VAR:INDEX=0"}</definedName>
    <definedName name="_2482__FDSAUDITLINK__" hidden="1">{"fdsup://directions/FAT Viewer?action=UPDATE&amp;creator=factset&amp;DYN_ARGS=TRUE&amp;DOC_NAME=FAT:FQL_AUDITING_CLIENT_TEMPLATE.FAT&amp;display_string=Audit&amp;VAR:KEY=EHALSNUXEF&amp;VAR:QUERY=RkZfRElWX1lMRChBTk4sMTEvMTIvMDMsMTEvMTIvMDMp&amp;WINDOW=FIRST_POPUP&amp;HEIGHT=450&amp;WIDTH=450&amp;","START_MAXIMIZED=FALSE&amp;VAR:CALENDAR=US&amp;VAR:SYMBOL=RAI&amp;VAR:INDEX=0"}</definedName>
    <definedName name="_2483__FDSAUDITLINK__" localSheetId="0" hidden="1">{"fdsup://directions/FAT Viewer?action=UPDATE&amp;creator=factset&amp;DYN_ARGS=TRUE&amp;DOC_NAME=FAT:FQL_AUDITING_CLIENT_TEMPLATE.FAT&amp;display_string=Audit&amp;VAR:KEY=CVKZOZMDKL&amp;VAR:QUERY=RkZfRElWX1lMRChBTk4sMTEvMDUvMDMsMTEvMDUvMDMp&amp;WINDOW=FIRST_POPUP&amp;HEIGHT=450&amp;WIDTH=450&amp;","START_MAXIMIZED=FALSE&amp;VAR:CALENDAR=US&amp;VAR:SYMBOL=RAI&amp;VAR:INDEX=0"}</definedName>
    <definedName name="_2483__FDSAUDITLINK__" hidden="1">{"fdsup://directions/FAT Viewer?action=UPDATE&amp;creator=factset&amp;DYN_ARGS=TRUE&amp;DOC_NAME=FAT:FQL_AUDITING_CLIENT_TEMPLATE.FAT&amp;display_string=Audit&amp;VAR:KEY=CVKZOZMDKL&amp;VAR:QUERY=RkZfRElWX1lMRChBTk4sMTEvMDUvMDMsMTEvMDUvMDMp&amp;WINDOW=FIRST_POPUP&amp;HEIGHT=450&amp;WIDTH=450&amp;","START_MAXIMIZED=FALSE&amp;VAR:CALENDAR=US&amp;VAR:SYMBOL=RAI&amp;VAR:INDEX=0"}</definedName>
    <definedName name="_2484__FDSAUDITLINK__" localSheetId="0" hidden="1">{"fdsup://directions/FAT Viewer?action=UPDATE&amp;creator=factset&amp;DYN_ARGS=TRUE&amp;DOC_NAME=FAT:FQL_AUDITING_CLIENT_TEMPLATE.FAT&amp;display_string=Audit&amp;VAR:KEY=ILCJANILIJ&amp;VAR:QUERY=RkZfRElWX1lMRChBTk4sMTAvMjkvMDMsMTAvMjkvMDMp&amp;WINDOW=FIRST_POPUP&amp;HEIGHT=450&amp;WIDTH=450&amp;","START_MAXIMIZED=FALSE&amp;VAR:CALENDAR=US&amp;VAR:SYMBOL=RAI&amp;VAR:INDEX=0"}</definedName>
    <definedName name="_2484__FDSAUDITLINK__" hidden="1">{"fdsup://directions/FAT Viewer?action=UPDATE&amp;creator=factset&amp;DYN_ARGS=TRUE&amp;DOC_NAME=FAT:FQL_AUDITING_CLIENT_TEMPLATE.FAT&amp;display_string=Audit&amp;VAR:KEY=ILCJANILIJ&amp;VAR:QUERY=RkZfRElWX1lMRChBTk4sMTAvMjkvMDMsMTAvMjkvMDMp&amp;WINDOW=FIRST_POPUP&amp;HEIGHT=450&amp;WIDTH=450&amp;","START_MAXIMIZED=FALSE&amp;VAR:CALENDAR=US&amp;VAR:SYMBOL=RAI&amp;VAR:INDEX=0"}</definedName>
    <definedName name="_2485__FDSAUDITLINK__" localSheetId="0" hidden="1">{"fdsup://directions/FAT Viewer?action=UPDATE&amp;creator=factset&amp;DYN_ARGS=TRUE&amp;DOC_NAME=FAT:FQL_AUDITING_CLIENT_TEMPLATE.FAT&amp;display_string=Audit&amp;VAR:KEY=UFEFMVABMJ&amp;VAR:QUERY=RkZfRElWX1lMRChBTk4sMTAvMjIvMDMsMTAvMjIvMDMp&amp;WINDOW=FIRST_POPUP&amp;HEIGHT=450&amp;WIDTH=450&amp;","START_MAXIMIZED=FALSE&amp;VAR:CALENDAR=US&amp;VAR:SYMBOL=RAI&amp;VAR:INDEX=0"}</definedName>
    <definedName name="_2485__FDSAUDITLINK__" hidden="1">{"fdsup://directions/FAT Viewer?action=UPDATE&amp;creator=factset&amp;DYN_ARGS=TRUE&amp;DOC_NAME=FAT:FQL_AUDITING_CLIENT_TEMPLATE.FAT&amp;display_string=Audit&amp;VAR:KEY=UFEFMVABMJ&amp;VAR:QUERY=RkZfRElWX1lMRChBTk4sMTAvMjIvMDMsMTAvMjIvMDMp&amp;WINDOW=FIRST_POPUP&amp;HEIGHT=450&amp;WIDTH=450&amp;","START_MAXIMIZED=FALSE&amp;VAR:CALENDAR=US&amp;VAR:SYMBOL=RAI&amp;VAR:INDEX=0"}</definedName>
    <definedName name="_2486__FDSAUDITLINK__" localSheetId="0" hidden="1">{"fdsup://directions/FAT Viewer?action=UPDATE&amp;creator=factset&amp;DYN_ARGS=TRUE&amp;DOC_NAME=FAT:FQL_AUDITING_CLIENT_TEMPLATE.FAT&amp;display_string=Audit&amp;VAR:KEY=EPWNSFKZYP&amp;VAR:QUERY=RkZfRElWX1lMRChBTk4sMTAvMTUvMDMsMTAvMTUvMDMp&amp;WINDOW=FIRST_POPUP&amp;HEIGHT=450&amp;WIDTH=450&amp;","START_MAXIMIZED=FALSE&amp;VAR:CALENDAR=US&amp;VAR:SYMBOL=RAI&amp;VAR:INDEX=0"}</definedName>
    <definedName name="_2486__FDSAUDITLINK__" hidden="1">{"fdsup://directions/FAT Viewer?action=UPDATE&amp;creator=factset&amp;DYN_ARGS=TRUE&amp;DOC_NAME=FAT:FQL_AUDITING_CLIENT_TEMPLATE.FAT&amp;display_string=Audit&amp;VAR:KEY=EPWNSFKZYP&amp;VAR:QUERY=RkZfRElWX1lMRChBTk4sMTAvMTUvMDMsMTAvMTUvMDMp&amp;WINDOW=FIRST_POPUP&amp;HEIGHT=450&amp;WIDTH=450&amp;","START_MAXIMIZED=FALSE&amp;VAR:CALENDAR=US&amp;VAR:SYMBOL=RAI&amp;VAR:INDEX=0"}</definedName>
    <definedName name="_2487__FDSAUDITLINK__" localSheetId="0" hidden="1">{"fdsup://directions/FAT Viewer?action=UPDATE&amp;creator=factset&amp;DYN_ARGS=TRUE&amp;DOC_NAME=FAT:FQL_AUDITING_CLIENT_TEMPLATE.FAT&amp;display_string=Audit&amp;VAR:KEY=CRYHSDSBMT&amp;VAR:QUERY=RkZfRElWX1lMRChBTk4sMTAvMDgvMDMsMTAvMDgvMDMp&amp;WINDOW=FIRST_POPUP&amp;HEIGHT=450&amp;WIDTH=450&amp;","START_MAXIMIZED=FALSE&amp;VAR:CALENDAR=US&amp;VAR:SYMBOL=RAI&amp;VAR:INDEX=0"}</definedName>
    <definedName name="_2487__FDSAUDITLINK__" hidden="1">{"fdsup://directions/FAT Viewer?action=UPDATE&amp;creator=factset&amp;DYN_ARGS=TRUE&amp;DOC_NAME=FAT:FQL_AUDITING_CLIENT_TEMPLATE.FAT&amp;display_string=Audit&amp;VAR:KEY=CRYHSDSBMT&amp;VAR:QUERY=RkZfRElWX1lMRChBTk4sMTAvMDgvMDMsMTAvMDgvMDMp&amp;WINDOW=FIRST_POPUP&amp;HEIGHT=450&amp;WIDTH=450&amp;","START_MAXIMIZED=FALSE&amp;VAR:CALENDAR=US&amp;VAR:SYMBOL=RAI&amp;VAR:INDEX=0"}</definedName>
    <definedName name="_2488__FDSAUDITLINK__" localSheetId="0" hidden="1">{"fdsup://directions/FAT Viewer?action=UPDATE&amp;creator=factset&amp;DYN_ARGS=TRUE&amp;DOC_NAME=FAT:FQL_AUDITING_CLIENT_TEMPLATE.FAT&amp;display_string=Audit&amp;VAR:KEY=OZYRUJSHAB&amp;VAR:QUERY=RkZfRElWX1lMRChBTk4sMTAvMDEvMDMsMTAvMDEvMDMp&amp;WINDOW=FIRST_POPUP&amp;HEIGHT=450&amp;WIDTH=450&amp;","START_MAXIMIZED=FALSE&amp;VAR:CALENDAR=US&amp;VAR:SYMBOL=RAI&amp;VAR:INDEX=0"}</definedName>
    <definedName name="_2488__FDSAUDITLINK__" hidden="1">{"fdsup://directions/FAT Viewer?action=UPDATE&amp;creator=factset&amp;DYN_ARGS=TRUE&amp;DOC_NAME=FAT:FQL_AUDITING_CLIENT_TEMPLATE.FAT&amp;display_string=Audit&amp;VAR:KEY=OZYRUJSHAB&amp;VAR:QUERY=RkZfRElWX1lMRChBTk4sMTAvMDEvMDMsMTAvMDEvMDMp&amp;WINDOW=FIRST_POPUP&amp;HEIGHT=450&amp;WIDTH=450&amp;","START_MAXIMIZED=FALSE&amp;VAR:CALENDAR=US&amp;VAR:SYMBOL=RAI&amp;VAR:INDEX=0"}</definedName>
    <definedName name="_2489__FDSAUDITLINK__" localSheetId="0" hidden="1">{"fdsup://directions/FAT Viewer?action=UPDATE&amp;creator=factset&amp;DYN_ARGS=TRUE&amp;DOC_NAME=FAT:FQL_AUDITING_CLIENT_TEMPLATE.FAT&amp;display_string=Audit&amp;VAR:KEY=APGDMXMBUZ&amp;VAR:QUERY=RkZfRElWX1lMRChBTk4sOS8yNC8wMyw5LzI0LzAzKQ==&amp;WINDOW=FIRST_POPUP&amp;HEIGHT=450&amp;WIDTH=450&amp;","START_MAXIMIZED=FALSE&amp;VAR:CALENDAR=US&amp;VAR:SYMBOL=RAI&amp;VAR:INDEX=0"}</definedName>
    <definedName name="_2489__FDSAUDITLINK__" hidden="1">{"fdsup://directions/FAT Viewer?action=UPDATE&amp;creator=factset&amp;DYN_ARGS=TRUE&amp;DOC_NAME=FAT:FQL_AUDITING_CLIENT_TEMPLATE.FAT&amp;display_string=Audit&amp;VAR:KEY=APGDMXMBUZ&amp;VAR:QUERY=RkZfRElWX1lMRChBTk4sOS8yNC8wMyw5LzI0LzAzKQ==&amp;WINDOW=FIRST_POPUP&amp;HEIGHT=450&amp;WIDTH=450&amp;","START_MAXIMIZED=FALSE&amp;VAR:CALENDAR=US&amp;VAR:SYMBOL=RAI&amp;VAR:INDEX=0"}</definedName>
    <definedName name="_249">#REF!</definedName>
    <definedName name="_249__FDSAUDITLINK__" localSheetId="0" hidden="1">{"fdsup://directions/FAT Viewer?action=UPDATE&amp;creator=factset&amp;DYN_ARGS=TRUE&amp;DOC_NAME=FAT:FQL_AUDITING_CLIENT_TEMPLATE.FAT&amp;display_string=Audit&amp;VAR:KEY=PKZOLULIJQ&amp;VAR:QUERY=RkZfRElWX1lMRChBTk4sNi8yOS8wNiw2LzI5LzA2KQ==&amp;WINDOW=FIRST_POPUP&amp;HEIGHT=450&amp;WIDTH=450&amp;","START_MAXIMIZED=FALSE&amp;VAR:CALENDAR=US&amp;VAR:SYMBOL=RAI&amp;VAR:INDEX=0"}</definedName>
    <definedName name="_249__FDSAUDITLINK__" hidden="1">{"fdsup://directions/FAT Viewer?action=UPDATE&amp;creator=factset&amp;DYN_ARGS=TRUE&amp;DOC_NAME=FAT:FQL_AUDITING_CLIENT_TEMPLATE.FAT&amp;display_string=Audit&amp;VAR:KEY=PKZOLULIJQ&amp;VAR:QUERY=RkZfRElWX1lMRChBTk4sNi8yOS8wNiw2LzI5LzA2KQ==&amp;WINDOW=FIRST_POPUP&amp;HEIGHT=450&amp;WIDTH=450&amp;","START_MAXIMIZED=FALSE&amp;VAR:CALENDAR=US&amp;VAR:SYMBOL=RAI&amp;VAR:INDEX=0"}</definedName>
    <definedName name="_2490__FDSAUDITLINK__" localSheetId="0" hidden="1">{"fdsup://directions/FAT Viewer?action=UPDATE&amp;creator=factset&amp;DYN_ARGS=TRUE&amp;DOC_NAME=FAT:FQL_AUDITING_CLIENT_TEMPLATE.FAT&amp;display_string=Audit&amp;VAR:KEY=ELEROFATIN&amp;VAR:QUERY=RkZfRElWX1lMRChBTk4sOS8xNy8wMyw5LzE3LzAzKQ==&amp;WINDOW=FIRST_POPUP&amp;HEIGHT=450&amp;WIDTH=450&amp;","START_MAXIMIZED=FALSE&amp;VAR:CALENDAR=US&amp;VAR:SYMBOL=RAI&amp;VAR:INDEX=0"}</definedName>
    <definedName name="_2490__FDSAUDITLINK__" hidden="1">{"fdsup://directions/FAT Viewer?action=UPDATE&amp;creator=factset&amp;DYN_ARGS=TRUE&amp;DOC_NAME=FAT:FQL_AUDITING_CLIENT_TEMPLATE.FAT&amp;display_string=Audit&amp;VAR:KEY=ELEROFATIN&amp;VAR:QUERY=RkZfRElWX1lMRChBTk4sOS8xNy8wMyw5LzE3LzAzKQ==&amp;WINDOW=FIRST_POPUP&amp;HEIGHT=450&amp;WIDTH=450&amp;","START_MAXIMIZED=FALSE&amp;VAR:CALENDAR=US&amp;VAR:SYMBOL=RAI&amp;VAR:INDEX=0"}</definedName>
    <definedName name="_2491__FDSAUDITLINK__" localSheetId="0" hidden="1">{"fdsup://directions/FAT Viewer?action=UPDATE&amp;creator=factset&amp;DYN_ARGS=TRUE&amp;DOC_NAME=FAT:FQL_AUDITING_CLIENT_TEMPLATE.FAT&amp;display_string=Audit&amp;VAR:KEY=AZOHYRWJIP&amp;VAR:QUERY=RkZfRElWX1lMRChBTk4sOS8xMC8wMyw5LzEwLzAzKQ==&amp;WINDOW=FIRST_POPUP&amp;HEIGHT=450&amp;WIDTH=450&amp;","START_MAXIMIZED=FALSE&amp;VAR:CALENDAR=US&amp;VAR:SYMBOL=RAI&amp;VAR:INDEX=0"}</definedName>
    <definedName name="_2491__FDSAUDITLINK__" hidden="1">{"fdsup://directions/FAT Viewer?action=UPDATE&amp;creator=factset&amp;DYN_ARGS=TRUE&amp;DOC_NAME=FAT:FQL_AUDITING_CLIENT_TEMPLATE.FAT&amp;display_string=Audit&amp;VAR:KEY=AZOHYRWJIP&amp;VAR:QUERY=RkZfRElWX1lMRChBTk4sOS8xMC8wMyw5LzEwLzAzKQ==&amp;WINDOW=FIRST_POPUP&amp;HEIGHT=450&amp;WIDTH=450&amp;","START_MAXIMIZED=FALSE&amp;VAR:CALENDAR=US&amp;VAR:SYMBOL=RAI&amp;VAR:INDEX=0"}</definedName>
    <definedName name="_2492__FDSAUDITLINK__" localSheetId="0" hidden="1">{"fdsup://directions/FAT Viewer?action=UPDATE&amp;creator=factset&amp;DYN_ARGS=TRUE&amp;DOC_NAME=FAT:FQL_AUDITING_CLIENT_TEMPLATE.FAT&amp;display_string=Audit&amp;VAR:KEY=KZWPWXGPQV&amp;VAR:QUERY=RkZfRElWX1lMRChBTk4sOS8wMy8wMyw5LzAzLzAzKQ==&amp;WINDOW=FIRST_POPUP&amp;HEIGHT=450&amp;WIDTH=450&amp;","START_MAXIMIZED=FALSE&amp;VAR:CALENDAR=US&amp;VAR:SYMBOL=RAI&amp;VAR:INDEX=0"}</definedName>
    <definedName name="_2492__FDSAUDITLINK__" hidden="1">{"fdsup://directions/FAT Viewer?action=UPDATE&amp;creator=factset&amp;DYN_ARGS=TRUE&amp;DOC_NAME=FAT:FQL_AUDITING_CLIENT_TEMPLATE.FAT&amp;display_string=Audit&amp;VAR:KEY=KZWPWXGPQV&amp;VAR:QUERY=RkZfRElWX1lMRChBTk4sOS8wMy8wMyw5LzAzLzAzKQ==&amp;WINDOW=FIRST_POPUP&amp;HEIGHT=450&amp;WIDTH=450&amp;","START_MAXIMIZED=FALSE&amp;VAR:CALENDAR=US&amp;VAR:SYMBOL=RAI&amp;VAR:INDEX=0"}</definedName>
    <definedName name="_2493__FDSAUDITLINK__" localSheetId="0" hidden="1">{"fdsup://directions/FAT Viewer?action=UPDATE&amp;creator=factset&amp;DYN_ARGS=TRUE&amp;DOC_NAME=FAT:FQL_AUDITING_CLIENT_TEMPLATE.FAT&amp;display_string=Audit&amp;VAR:KEY=GDONOHCDYP&amp;VAR:QUERY=RkZfRElWX1lMRChBTk4sOC8yNy8wMyw4LzI3LzAzKQ==&amp;WINDOW=FIRST_POPUP&amp;HEIGHT=450&amp;WIDTH=450&amp;","START_MAXIMIZED=FALSE&amp;VAR:CALENDAR=US&amp;VAR:SYMBOL=RAI&amp;VAR:INDEX=0"}</definedName>
    <definedName name="_2493__FDSAUDITLINK__" hidden="1">{"fdsup://directions/FAT Viewer?action=UPDATE&amp;creator=factset&amp;DYN_ARGS=TRUE&amp;DOC_NAME=FAT:FQL_AUDITING_CLIENT_TEMPLATE.FAT&amp;display_string=Audit&amp;VAR:KEY=GDONOHCDYP&amp;VAR:QUERY=RkZfRElWX1lMRChBTk4sOC8yNy8wMyw4LzI3LzAzKQ==&amp;WINDOW=FIRST_POPUP&amp;HEIGHT=450&amp;WIDTH=450&amp;","START_MAXIMIZED=FALSE&amp;VAR:CALENDAR=US&amp;VAR:SYMBOL=RAI&amp;VAR:INDEX=0"}</definedName>
    <definedName name="_2494__FDSAUDITLINK__" localSheetId="0" hidden="1">{"fdsup://directions/FAT Viewer?action=UPDATE&amp;creator=factset&amp;DYN_ARGS=TRUE&amp;DOC_NAME=FAT:FQL_AUDITING_CLIENT_TEMPLATE.FAT&amp;display_string=Audit&amp;VAR:KEY=YZQBABCHUB&amp;VAR:QUERY=RkZfRElWX1lMRChBTk4sOC8yMC8wMyw4LzIwLzAzKQ==&amp;WINDOW=FIRST_POPUP&amp;HEIGHT=450&amp;WIDTH=450&amp;","START_MAXIMIZED=FALSE&amp;VAR:CALENDAR=US&amp;VAR:SYMBOL=RAI&amp;VAR:INDEX=0"}</definedName>
    <definedName name="_2494__FDSAUDITLINK__" hidden="1">{"fdsup://directions/FAT Viewer?action=UPDATE&amp;creator=factset&amp;DYN_ARGS=TRUE&amp;DOC_NAME=FAT:FQL_AUDITING_CLIENT_TEMPLATE.FAT&amp;display_string=Audit&amp;VAR:KEY=YZQBABCHUB&amp;VAR:QUERY=RkZfRElWX1lMRChBTk4sOC8yMC8wMyw4LzIwLzAzKQ==&amp;WINDOW=FIRST_POPUP&amp;HEIGHT=450&amp;WIDTH=450&amp;","START_MAXIMIZED=FALSE&amp;VAR:CALENDAR=US&amp;VAR:SYMBOL=RAI&amp;VAR:INDEX=0"}</definedName>
    <definedName name="_2495__FDSAUDITLINK__" localSheetId="0" hidden="1">{"fdsup://directions/FAT Viewer?action=UPDATE&amp;creator=factset&amp;DYN_ARGS=TRUE&amp;DOC_NAME=FAT:FQL_AUDITING_CLIENT_TEMPLATE.FAT&amp;display_string=Audit&amp;VAR:KEY=KTUVQBIFIL&amp;VAR:QUERY=RkZfRElWX1lMRChBTk4sOC8xMy8wMyw4LzEzLzAzKQ==&amp;WINDOW=FIRST_POPUP&amp;HEIGHT=450&amp;WIDTH=450&amp;","START_MAXIMIZED=FALSE&amp;VAR:CALENDAR=US&amp;VAR:SYMBOL=RAI&amp;VAR:INDEX=0"}</definedName>
    <definedName name="_2495__FDSAUDITLINK__" hidden="1">{"fdsup://directions/FAT Viewer?action=UPDATE&amp;creator=factset&amp;DYN_ARGS=TRUE&amp;DOC_NAME=FAT:FQL_AUDITING_CLIENT_TEMPLATE.FAT&amp;display_string=Audit&amp;VAR:KEY=KTUVQBIFIL&amp;VAR:QUERY=RkZfRElWX1lMRChBTk4sOC8xMy8wMyw4LzEzLzAzKQ==&amp;WINDOW=FIRST_POPUP&amp;HEIGHT=450&amp;WIDTH=450&amp;","START_MAXIMIZED=FALSE&amp;VAR:CALENDAR=US&amp;VAR:SYMBOL=RAI&amp;VAR:INDEX=0"}</definedName>
    <definedName name="_2496__FDSAUDITLINK__" localSheetId="0" hidden="1">{"fdsup://directions/FAT Viewer?action=UPDATE&amp;creator=factset&amp;DYN_ARGS=TRUE&amp;DOC_NAME=FAT:FQL_AUDITING_CLIENT_TEMPLATE.FAT&amp;display_string=Audit&amp;VAR:KEY=GVYTGTKDST&amp;VAR:QUERY=RkZfRElWX1lMRChBTk4sOC8wNi8wMyw4LzA2LzAzKQ==&amp;WINDOW=FIRST_POPUP&amp;HEIGHT=450&amp;WIDTH=450&amp;","START_MAXIMIZED=FALSE&amp;VAR:CALENDAR=US&amp;VAR:SYMBOL=RAI&amp;VAR:INDEX=0"}</definedName>
    <definedName name="_2496__FDSAUDITLINK__" hidden="1">{"fdsup://directions/FAT Viewer?action=UPDATE&amp;creator=factset&amp;DYN_ARGS=TRUE&amp;DOC_NAME=FAT:FQL_AUDITING_CLIENT_TEMPLATE.FAT&amp;display_string=Audit&amp;VAR:KEY=GVYTGTKDST&amp;VAR:QUERY=RkZfRElWX1lMRChBTk4sOC8wNi8wMyw4LzA2LzAzKQ==&amp;WINDOW=FIRST_POPUP&amp;HEIGHT=450&amp;WIDTH=450&amp;","START_MAXIMIZED=FALSE&amp;VAR:CALENDAR=US&amp;VAR:SYMBOL=RAI&amp;VAR:INDEX=0"}</definedName>
    <definedName name="_2497__FDSAUDITLINK__" localSheetId="0" hidden="1">{"fdsup://directions/FAT Viewer?action=UPDATE&amp;creator=factset&amp;DYN_ARGS=TRUE&amp;DOC_NAME=FAT:FQL_AUDITING_CLIENT_TEMPLATE.FAT&amp;display_string=Audit&amp;VAR:KEY=KBYDODENUD&amp;VAR:QUERY=RkZfRElWX1lMRChBTk4sNy8zMC8wMyw3LzMwLzAzKQ==&amp;WINDOW=FIRST_POPUP&amp;HEIGHT=450&amp;WIDTH=450&amp;","START_MAXIMIZED=FALSE&amp;VAR:CALENDAR=US&amp;VAR:SYMBOL=RAI&amp;VAR:INDEX=0"}</definedName>
    <definedName name="_2497__FDSAUDITLINK__" hidden="1">{"fdsup://directions/FAT Viewer?action=UPDATE&amp;creator=factset&amp;DYN_ARGS=TRUE&amp;DOC_NAME=FAT:FQL_AUDITING_CLIENT_TEMPLATE.FAT&amp;display_string=Audit&amp;VAR:KEY=KBYDODENUD&amp;VAR:QUERY=RkZfRElWX1lMRChBTk4sNy8zMC8wMyw3LzMwLzAzKQ==&amp;WINDOW=FIRST_POPUP&amp;HEIGHT=450&amp;WIDTH=450&amp;","START_MAXIMIZED=FALSE&amp;VAR:CALENDAR=US&amp;VAR:SYMBOL=RAI&amp;VAR:INDEX=0"}</definedName>
    <definedName name="_2498__FDSAUDITLINK__" localSheetId="0" hidden="1">{"fdsup://directions/FAT Viewer?action=UPDATE&amp;creator=factset&amp;DYN_ARGS=TRUE&amp;DOC_NAME=FAT:FQL_AUDITING_CLIENT_TEMPLATE.FAT&amp;display_string=Audit&amp;VAR:KEY=SHALIXYTWX&amp;VAR:QUERY=RkZfRElWX1lMRChBTk4sNy8yMy8wMyw3LzIzLzAzKQ==&amp;WINDOW=FIRST_POPUP&amp;HEIGHT=450&amp;WIDTH=450&amp;","START_MAXIMIZED=FALSE&amp;VAR:CALENDAR=US&amp;VAR:SYMBOL=RAI&amp;VAR:INDEX=0"}</definedName>
    <definedName name="_2498__FDSAUDITLINK__" hidden="1">{"fdsup://directions/FAT Viewer?action=UPDATE&amp;creator=factset&amp;DYN_ARGS=TRUE&amp;DOC_NAME=FAT:FQL_AUDITING_CLIENT_TEMPLATE.FAT&amp;display_string=Audit&amp;VAR:KEY=SHALIXYTWX&amp;VAR:QUERY=RkZfRElWX1lMRChBTk4sNy8yMy8wMyw3LzIzLzAzKQ==&amp;WINDOW=FIRST_POPUP&amp;HEIGHT=450&amp;WIDTH=450&amp;","START_MAXIMIZED=FALSE&amp;VAR:CALENDAR=US&amp;VAR:SYMBOL=RAI&amp;VAR:INDEX=0"}</definedName>
    <definedName name="_2499__FDSAUDITLINK__" localSheetId="0" hidden="1">{"fdsup://directions/FAT Viewer?action=UPDATE&amp;creator=factset&amp;DYN_ARGS=TRUE&amp;DOC_NAME=FAT:FQL_AUDITING_CLIENT_TEMPLATE.FAT&amp;display_string=Audit&amp;VAR:KEY=ALAXSRYNQP&amp;VAR:QUERY=RkZfRElWX1lMRChBTk4sNy8xNi8wMyw3LzE2LzAzKQ==&amp;WINDOW=FIRST_POPUP&amp;HEIGHT=450&amp;WIDTH=450&amp;","START_MAXIMIZED=FALSE&amp;VAR:CALENDAR=US&amp;VAR:SYMBOL=RAI&amp;VAR:INDEX=0"}</definedName>
    <definedName name="_2499__FDSAUDITLINK__" hidden="1">{"fdsup://directions/FAT Viewer?action=UPDATE&amp;creator=factset&amp;DYN_ARGS=TRUE&amp;DOC_NAME=FAT:FQL_AUDITING_CLIENT_TEMPLATE.FAT&amp;display_string=Audit&amp;VAR:KEY=ALAXSRYNQP&amp;VAR:QUERY=RkZfRElWX1lMRChBTk4sNy8xNi8wMyw3LzE2LzAzKQ==&amp;WINDOW=FIRST_POPUP&amp;HEIGHT=450&amp;WIDTH=450&amp;","START_MAXIMIZED=FALSE&amp;VAR:CALENDAR=US&amp;VAR:SYMBOL=RAI&amp;VAR:INDEX=0"}</definedName>
    <definedName name="_24aa1_" hidden="1">{#N/A,#N/A,FALSE,"Aging Summary";#N/A,#N/A,FALSE,"Ratio Analysis";#N/A,#N/A,FALSE,"Test 120 Day Accts";#N/A,#N/A,FALSE,"Tickmarks"}</definedName>
    <definedName name="_24main_form_account_grants_list_19_j_id1022">#REF!</definedName>
    <definedName name="_24s4_" hidden="1">{#N/A,#N/A,FALSE,"UNIT";#N/A,#N/A,FALSE,"UNIT";#N/A,#N/A,FALSE,"계정"}</definedName>
    <definedName name="_25________B_S">#REF!</definedName>
    <definedName name="_25__123Graph_ACHART_3">#REF!</definedName>
    <definedName name="_25__123Graph_ASUPPLIES_BY_B_U">#REF!</definedName>
    <definedName name="_25__123Graph_BGROWTH_REVS_A" hidden="1">#REF!</definedName>
    <definedName name="_25__123Graph_BWAGES_BY_B_U">#REF!</definedName>
    <definedName name="_25__123Graph_CChart_18K">#REF!</definedName>
    <definedName name="_25__123Graph_CSENS_COMPARISON">#REF!</definedName>
    <definedName name="_25__123Graph_DQRE_S_BY_CO.">#REF!</definedName>
    <definedName name="_25__123Graph_DSUPPLIES_BY_B_U">#REF!</definedName>
    <definedName name="_25__123Graph_ECONTRACT_BY_B_U" hidden="1">#REF!</definedName>
    <definedName name="_25__123Graph_EQRE_S_BY_CO.">#REF!</definedName>
    <definedName name="_25__123Graph_ESUPPLIES_BY_B_U">#REF!</definedName>
    <definedName name="_25__123Graph_EWAGES_BY_B_U">#REF!</definedName>
    <definedName name="_25__FDSAUDITLINK__" localSheetId="0" hidden="1">{"fdsup://directions/FAT Viewer?action=UPDATE&amp;creator=factset&amp;DYN_ARGS=TRUE&amp;DOC_NAME=FAT:FQL_AUDITING_CLIENT_TEMPLATE.FAT&amp;display_string=Audit&amp;VAR:KEY=IROHGHYDCF&amp;VAR:QUERY=Q1NGX0RJVl9ZTEQoUVRSX1IsMTIvMzEvMjAwNCk=&amp;WINDOW=FIRST_POPUP&amp;HEIGHT=450&amp;WIDTH=450&amp;STAR","T_MAXIMIZED=FALSE&amp;VAR:CALENDAR=US&amp;VAR:SYMBOL=MO&amp;VAR:INDEX=0"}</definedName>
    <definedName name="_25__FDSAUDITLINK__" hidden="1">{"fdsup://directions/FAT Viewer?action=UPDATE&amp;creator=factset&amp;DYN_ARGS=TRUE&amp;DOC_NAME=FAT:FQL_AUDITING_CLIENT_TEMPLATE.FAT&amp;display_string=Audit&amp;VAR:KEY=IROHGHYDCF&amp;VAR:QUERY=Q1NGX0RJVl9ZTEQoUVRSX1IsMTIvMzEvMjAwNCk=&amp;WINDOW=FIRST_POPUP&amp;HEIGHT=450&amp;WIDTH=450&amp;STAR","T_MAXIMIZED=FALSE&amp;VAR:CALENDAR=US&amp;VAR:SYMBOL=MO&amp;VAR:INDEX=0"}</definedName>
    <definedName name="_25_09_1998">#REF!</definedName>
    <definedName name="_250">#REF!</definedName>
    <definedName name="_250__FDSAUDITLINK__" localSheetId="0" hidden="1">{"fdsup://directions/FAT Viewer?action=UPDATE&amp;creator=factset&amp;DYN_ARGS=TRUE&amp;DOC_NAME=FAT:FQL_AUDITING_CLIENT_TEMPLATE.FAT&amp;display_string=Audit&amp;VAR:KEY=VQPANSRGXO&amp;VAR:QUERY=RkZfRElWX1lMRChBTk4sNi8yMi8wNiw2LzIyLzA2KQ==&amp;WINDOW=FIRST_POPUP&amp;HEIGHT=450&amp;WIDTH=450&amp;","START_MAXIMIZED=FALSE&amp;VAR:CALENDAR=US&amp;VAR:SYMBOL=RAI&amp;VAR:INDEX=0"}</definedName>
    <definedName name="_250__FDSAUDITLINK__" hidden="1">{"fdsup://directions/FAT Viewer?action=UPDATE&amp;creator=factset&amp;DYN_ARGS=TRUE&amp;DOC_NAME=FAT:FQL_AUDITING_CLIENT_TEMPLATE.FAT&amp;display_string=Audit&amp;VAR:KEY=VQPANSRGXO&amp;VAR:QUERY=RkZfRElWX1lMRChBTk4sNi8yMi8wNiw2LzIyLzA2KQ==&amp;WINDOW=FIRST_POPUP&amp;HEIGHT=450&amp;WIDTH=450&amp;","START_MAXIMIZED=FALSE&amp;VAR:CALENDAR=US&amp;VAR:SYMBOL=RAI&amp;VAR:INDEX=0"}</definedName>
    <definedName name="_2500__FDSAUDITLINK__" localSheetId="0" hidden="1">{"fdsup://directions/FAT Viewer?action=UPDATE&amp;creator=factset&amp;DYN_ARGS=TRUE&amp;DOC_NAME=FAT:FQL_AUDITING_CLIENT_TEMPLATE.FAT&amp;display_string=Audit&amp;VAR:KEY=QPMDIVIZMN&amp;VAR:QUERY=RkZfRElWX1lMRChBTk4sNy8wOS8wMyw3LzA5LzAzKQ==&amp;WINDOW=FIRST_POPUP&amp;HEIGHT=450&amp;WIDTH=450&amp;","START_MAXIMIZED=FALSE&amp;VAR:CALENDAR=US&amp;VAR:SYMBOL=RAI&amp;VAR:INDEX=0"}</definedName>
    <definedName name="_2500__FDSAUDITLINK__" hidden="1">{"fdsup://directions/FAT Viewer?action=UPDATE&amp;creator=factset&amp;DYN_ARGS=TRUE&amp;DOC_NAME=FAT:FQL_AUDITING_CLIENT_TEMPLATE.FAT&amp;display_string=Audit&amp;VAR:KEY=QPMDIVIZMN&amp;VAR:QUERY=RkZfRElWX1lMRChBTk4sNy8wOS8wMyw3LzA5LzAzKQ==&amp;WINDOW=FIRST_POPUP&amp;HEIGHT=450&amp;WIDTH=450&amp;","START_MAXIMIZED=FALSE&amp;VAR:CALENDAR=US&amp;VAR:SYMBOL=RAI&amp;VAR:INDEX=0"}</definedName>
    <definedName name="_2501__FDSAUDITLINK__" localSheetId="0" hidden="1">{"fdsup://directions/FAT Viewer?action=UPDATE&amp;creator=factset&amp;DYN_ARGS=TRUE&amp;DOC_NAME=FAT:FQL_AUDITING_CLIENT_TEMPLATE.FAT&amp;display_string=Audit&amp;VAR:KEY=ABYPGLQTIT&amp;VAR:QUERY=RkZfRElWX1lMRChBTk4sNy8wMi8wMyw3LzAyLzAzKQ==&amp;WINDOW=FIRST_POPUP&amp;HEIGHT=450&amp;WIDTH=450&amp;","START_MAXIMIZED=FALSE&amp;VAR:CALENDAR=US&amp;VAR:SYMBOL=RAI&amp;VAR:INDEX=0"}</definedName>
    <definedName name="_2501__FDSAUDITLINK__" hidden="1">{"fdsup://directions/FAT Viewer?action=UPDATE&amp;creator=factset&amp;DYN_ARGS=TRUE&amp;DOC_NAME=FAT:FQL_AUDITING_CLIENT_TEMPLATE.FAT&amp;display_string=Audit&amp;VAR:KEY=ABYPGLQTIT&amp;VAR:QUERY=RkZfRElWX1lMRChBTk4sNy8wMi8wMyw3LzAyLzAzKQ==&amp;WINDOW=FIRST_POPUP&amp;HEIGHT=450&amp;WIDTH=450&amp;","START_MAXIMIZED=FALSE&amp;VAR:CALENDAR=US&amp;VAR:SYMBOL=RAI&amp;VAR:INDEX=0"}</definedName>
    <definedName name="_2502__FDSAUDITLINK__" localSheetId="0" hidden="1">{"fdsup://directions/FAT Viewer?action=UPDATE&amp;creator=factset&amp;DYN_ARGS=TRUE&amp;DOC_NAME=FAT:FQL_AUDITING_CLIENT_TEMPLATE.FAT&amp;display_string=Audit&amp;VAR:KEY=OBEXYXCDED&amp;VAR:QUERY=RkZfRElWX1lMRChBTk4sNi8yNS8wMyw2LzI1LzAzKQ==&amp;WINDOW=FIRST_POPUP&amp;HEIGHT=450&amp;WIDTH=450&amp;","START_MAXIMIZED=FALSE&amp;VAR:CALENDAR=US&amp;VAR:SYMBOL=RAI&amp;VAR:INDEX=0"}</definedName>
    <definedName name="_2502__FDSAUDITLINK__" hidden="1">{"fdsup://directions/FAT Viewer?action=UPDATE&amp;creator=factset&amp;DYN_ARGS=TRUE&amp;DOC_NAME=FAT:FQL_AUDITING_CLIENT_TEMPLATE.FAT&amp;display_string=Audit&amp;VAR:KEY=OBEXYXCDED&amp;VAR:QUERY=RkZfRElWX1lMRChBTk4sNi8yNS8wMyw2LzI1LzAzKQ==&amp;WINDOW=FIRST_POPUP&amp;HEIGHT=450&amp;WIDTH=450&amp;","START_MAXIMIZED=FALSE&amp;VAR:CALENDAR=US&amp;VAR:SYMBOL=RAI&amp;VAR:INDEX=0"}</definedName>
    <definedName name="_2503__FDSAUDITLINK__" localSheetId="0" hidden="1">{"fdsup://directions/FAT Viewer?action=UPDATE&amp;creator=factset&amp;DYN_ARGS=TRUE&amp;DOC_NAME=FAT:FQL_AUDITING_CLIENT_TEMPLATE.FAT&amp;display_string=Audit&amp;VAR:KEY=IRSVWTCLIH&amp;VAR:QUERY=RkZfRElWX1lMRChBTk4sNi8xOC8wMyw2LzE4LzAzKQ==&amp;WINDOW=FIRST_POPUP&amp;HEIGHT=450&amp;WIDTH=450&amp;","START_MAXIMIZED=FALSE&amp;VAR:CALENDAR=US&amp;VAR:SYMBOL=RAI&amp;VAR:INDEX=0"}</definedName>
    <definedName name="_2503__FDSAUDITLINK__" hidden="1">{"fdsup://directions/FAT Viewer?action=UPDATE&amp;creator=factset&amp;DYN_ARGS=TRUE&amp;DOC_NAME=FAT:FQL_AUDITING_CLIENT_TEMPLATE.FAT&amp;display_string=Audit&amp;VAR:KEY=IRSVWTCLIH&amp;VAR:QUERY=RkZfRElWX1lMRChBTk4sNi8xOC8wMyw2LzE4LzAzKQ==&amp;WINDOW=FIRST_POPUP&amp;HEIGHT=450&amp;WIDTH=450&amp;","START_MAXIMIZED=FALSE&amp;VAR:CALENDAR=US&amp;VAR:SYMBOL=RAI&amp;VAR:INDEX=0"}</definedName>
    <definedName name="_2504__FDSAUDITLINK__" localSheetId="0" hidden="1">{"fdsup://directions/FAT Viewer?action=UPDATE&amp;creator=factset&amp;DYN_ARGS=TRUE&amp;DOC_NAME=FAT:FQL_AUDITING_CLIENT_TEMPLATE.FAT&amp;display_string=Audit&amp;VAR:KEY=CNQFUZGBSR&amp;VAR:QUERY=RkZfRElWX1lMRChBTk4sNi8xMS8wMyw2LzExLzAzKQ==&amp;WINDOW=FIRST_POPUP&amp;HEIGHT=450&amp;WIDTH=450&amp;","START_MAXIMIZED=FALSE&amp;VAR:CALENDAR=US&amp;VAR:SYMBOL=RAI&amp;VAR:INDEX=0"}</definedName>
    <definedName name="_2504__FDSAUDITLINK__" hidden="1">{"fdsup://directions/FAT Viewer?action=UPDATE&amp;creator=factset&amp;DYN_ARGS=TRUE&amp;DOC_NAME=FAT:FQL_AUDITING_CLIENT_TEMPLATE.FAT&amp;display_string=Audit&amp;VAR:KEY=CNQFUZGBSR&amp;VAR:QUERY=RkZfRElWX1lMRChBTk4sNi8xMS8wMyw2LzExLzAzKQ==&amp;WINDOW=FIRST_POPUP&amp;HEIGHT=450&amp;WIDTH=450&amp;","START_MAXIMIZED=FALSE&amp;VAR:CALENDAR=US&amp;VAR:SYMBOL=RAI&amp;VAR:INDEX=0"}</definedName>
    <definedName name="_2505__FDSAUDITLINK__" localSheetId="0" hidden="1">{"fdsup://directions/FAT Viewer?action=UPDATE&amp;creator=factset&amp;DYN_ARGS=TRUE&amp;DOC_NAME=FAT:FQL_AUDITING_CLIENT_TEMPLATE.FAT&amp;display_string=Audit&amp;VAR:KEY=QZWDEXGLOR&amp;VAR:QUERY=RkZfRElWX1lMRChBTk4sNi8wNC8wMyw2LzA0LzAzKQ==&amp;WINDOW=FIRST_POPUP&amp;HEIGHT=450&amp;WIDTH=450&amp;","START_MAXIMIZED=FALSE&amp;VAR:CALENDAR=US&amp;VAR:SYMBOL=RAI&amp;VAR:INDEX=0"}</definedName>
    <definedName name="_2505__FDSAUDITLINK__" hidden="1">{"fdsup://directions/FAT Viewer?action=UPDATE&amp;creator=factset&amp;DYN_ARGS=TRUE&amp;DOC_NAME=FAT:FQL_AUDITING_CLIENT_TEMPLATE.FAT&amp;display_string=Audit&amp;VAR:KEY=QZWDEXGLOR&amp;VAR:QUERY=RkZfRElWX1lMRChBTk4sNi8wNC8wMyw2LzA0LzAzKQ==&amp;WINDOW=FIRST_POPUP&amp;HEIGHT=450&amp;WIDTH=450&amp;","START_MAXIMIZED=FALSE&amp;VAR:CALENDAR=US&amp;VAR:SYMBOL=RAI&amp;VAR:INDEX=0"}</definedName>
    <definedName name="_2506__FDSAUDITLINK__" localSheetId="0" hidden="1">{"fdsup://directions/FAT Viewer?action=UPDATE&amp;creator=factset&amp;DYN_ARGS=TRUE&amp;DOC_NAME=FAT:FQL_AUDITING_CLIENT_TEMPLATE.FAT&amp;display_string=Audit&amp;VAR:KEY=WVIDQDMXIZ&amp;VAR:QUERY=RkZfRElWX1lMRChBTk4sNS8yOC8wMyw1LzI4LzAzKQ==&amp;WINDOW=FIRST_POPUP&amp;HEIGHT=450&amp;WIDTH=450&amp;","START_MAXIMIZED=FALSE&amp;VAR:CALENDAR=US&amp;VAR:SYMBOL=RAI&amp;VAR:INDEX=0"}</definedName>
    <definedName name="_2506__FDSAUDITLINK__" hidden="1">{"fdsup://directions/FAT Viewer?action=UPDATE&amp;creator=factset&amp;DYN_ARGS=TRUE&amp;DOC_NAME=FAT:FQL_AUDITING_CLIENT_TEMPLATE.FAT&amp;display_string=Audit&amp;VAR:KEY=WVIDQDMXIZ&amp;VAR:QUERY=RkZfRElWX1lMRChBTk4sNS8yOC8wMyw1LzI4LzAzKQ==&amp;WINDOW=FIRST_POPUP&amp;HEIGHT=450&amp;WIDTH=450&amp;","START_MAXIMIZED=FALSE&amp;VAR:CALENDAR=US&amp;VAR:SYMBOL=RAI&amp;VAR:INDEX=0"}</definedName>
    <definedName name="_2507__FDSAUDITLINK__" localSheetId="0" hidden="1">{"fdsup://directions/FAT Viewer?action=UPDATE&amp;creator=factset&amp;DYN_ARGS=TRUE&amp;DOC_NAME=FAT:FQL_AUDITING_CLIENT_TEMPLATE.FAT&amp;display_string=Audit&amp;VAR:KEY=SFKXEVKPMN&amp;VAR:QUERY=RkZfRElWX1lMRChBTk4sNS8yMS8wMyw1LzIxLzAzKQ==&amp;WINDOW=FIRST_POPUP&amp;HEIGHT=450&amp;WIDTH=450&amp;","START_MAXIMIZED=FALSE&amp;VAR:CALENDAR=US&amp;VAR:SYMBOL=RAI&amp;VAR:INDEX=0"}</definedName>
    <definedName name="_2507__FDSAUDITLINK__" hidden="1">{"fdsup://directions/FAT Viewer?action=UPDATE&amp;creator=factset&amp;DYN_ARGS=TRUE&amp;DOC_NAME=FAT:FQL_AUDITING_CLIENT_TEMPLATE.FAT&amp;display_string=Audit&amp;VAR:KEY=SFKXEVKPMN&amp;VAR:QUERY=RkZfRElWX1lMRChBTk4sNS8yMS8wMyw1LzIxLzAzKQ==&amp;WINDOW=FIRST_POPUP&amp;HEIGHT=450&amp;WIDTH=450&amp;","START_MAXIMIZED=FALSE&amp;VAR:CALENDAR=US&amp;VAR:SYMBOL=RAI&amp;VAR:INDEX=0"}</definedName>
    <definedName name="_2508__FDSAUDITLINK__" localSheetId="0" hidden="1">{"fdsup://directions/FAT Viewer?action=UPDATE&amp;creator=factset&amp;DYN_ARGS=TRUE&amp;DOC_NAME=FAT:FQL_AUDITING_CLIENT_TEMPLATE.FAT&amp;display_string=Audit&amp;VAR:KEY=GBIXQZGFER&amp;VAR:QUERY=RkZfRElWX1lMRChBTk4sNS8xNC8wMyw1LzE0LzAzKQ==&amp;WINDOW=FIRST_POPUP&amp;HEIGHT=450&amp;WIDTH=450&amp;","START_MAXIMIZED=FALSE&amp;VAR:CALENDAR=US&amp;VAR:SYMBOL=RAI&amp;VAR:INDEX=0"}</definedName>
    <definedName name="_2508__FDSAUDITLINK__" hidden="1">{"fdsup://directions/FAT Viewer?action=UPDATE&amp;creator=factset&amp;DYN_ARGS=TRUE&amp;DOC_NAME=FAT:FQL_AUDITING_CLIENT_TEMPLATE.FAT&amp;display_string=Audit&amp;VAR:KEY=GBIXQZGFER&amp;VAR:QUERY=RkZfRElWX1lMRChBTk4sNS8xNC8wMyw1LzE0LzAzKQ==&amp;WINDOW=FIRST_POPUP&amp;HEIGHT=450&amp;WIDTH=450&amp;","START_MAXIMIZED=FALSE&amp;VAR:CALENDAR=US&amp;VAR:SYMBOL=RAI&amp;VAR:INDEX=0"}</definedName>
    <definedName name="_2509">#REF!</definedName>
    <definedName name="_2509__FDSAUDITLINK__" localSheetId="0" hidden="1">{"fdsup://directions/FAT Viewer?action=UPDATE&amp;creator=factset&amp;DYN_ARGS=TRUE&amp;DOC_NAME=FAT:FQL_AUDITING_CLIENT_TEMPLATE.FAT&amp;display_string=Audit&amp;VAR:KEY=WNOHEXYJWL&amp;VAR:QUERY=RkZfRElWX1lMRChBTk4sNS8wNy8wMyw1LzA3LzAzKQ==&amp;WINDOW=FIRST_POPUP&amp;HEIGHT=450&amp;WIDTH=450&amp;","START_MAXIMIZED=FALSE&amp;VAR:CALENDAR=US&amp;VAR:SYMBOL=RAI&amp;VAR:INDEX=0"}</definedName>
    <definedName name="_2509__FDSAUDITLINK__" hidden="1">{"fdsup://directions/FAT Viewer?action=UPDATE&amp;creator=factset&amp;DYN_ARGS=TRUE&amp;DOC_NAME=FAT:FQL_AUDITING_CLIENT_TEMPLATE.FAT&amp;display_string=Audit&amp;VAR:KEY=WNOHEXYJWL&amp;VAR:QUERY=RkZfRElWX1lMRChBTk4sNS8wNy8wMyw1LzA3LzAzKQ==&amp;WINDOW=FIRST_POPUP&amp;HEIGHT=450&amp;WIDTH=450&amp;","START_MAXIMIZED=FALSE&amp;VAR:CALENDAR=US&amp;VAR:SYMBOL=RAI&amp;VAR:INDEX=0"}</definedName>
    <definedName name="_251__FDSAUDITLINK__" localSheetId="0" hidden="1">{"fdsup://directions/FAT Viewer?action=UPDATE&amp;creator=factset&amp;DYN_ARGS=TRUE&amp;DOC_NAME=FAT:FQL_AUDITING_CLIENT_TEMPLATE.FAT&amp;display_string=Audit&amp;VAR:KEY=ZYLQLEHWZK&amp;VAR:QUERY=RkZfRElWX1lMRChBTk4sNi8xNS8wNiw2LzE1LzA2KQ==&amp;WINDOW=FIRST_POPUP&amp;HEIGHT=450&amp;WIDTH=450&amp;","START_MAXIMIZED=FALSE&amp;VAR:CALENDAR=US&amp;VAR:SYMBOL=RAI&amp;VAR:INDEX=0"}</definedName>
    <definedName name="_251__FDSAUDITLINK__" hidden="1">{"fdsup://directions/FAT Viewer?action=UPDATE&amp;creator=factset&amp;DYN_ARGS=TRUE&amp;DOC_NAME=FAT:FQL_AUDITING_CLIENT_TEMPLATE.FAT&amp;display_string=Audit&amp;VAR:KEY=ZYLQLEHWZK&amp;VAR:QUERY=RkZfRElWX1lMRChBTk4sNi8xNS8wNiw2LzE1LzA2KQ==&amp;WINDOW=FIRST_POPUP&amp;HEIGHT=450&amp;WIDTH=450&amp;","START_MAXIMIZED=FALSE&amp;VAR:CALENDAR=US&amp;VAR:SYMBOL=RAI&amp;VAR:INDEX=0"}</definedName>
    <definedName name="_2510">#REF!</definedName>
    <definedName name="_2510__FDSAUDITLINK__" localSheetId="0" hidden="1">{"fdsup://directions/FAT Viewer?action=UPDATE&amp;creator=factset&amp;DYN_ARGS=TRUE&amp;DOC_NAME=FAT:FQL_AUDITING_CLIENT_TEMPLATE.FAT&amp;display_string=Audit&amp;VAR:KEY=WLMBKRODIN&amp;VAR:QUERY=RkZfRElWX1lMRChBTk4sNC8zMC8wMyw0LzMwLzAzKQ==&amp;WINDOW=FIRST_POPUP&amp;HEIGHT=450&amp;WIDTH=450&amp;","START_MAXIMIZED=FALSE&amp;VAR:CALENDAR=US&amp;VAR:SYMBOL=RAI&amp;VAR:INDEX=0"}</definedName>
    <definedName name="_2510__FDSAUDITLINK__" hidden="1">{"fdsup://directions/FAT Viewer?action=UPDATE&amp;creator=factset&amp;DYN_ARGS=TRUE&amp;DOC_NAME=FAT:FQL_AUDITING_CLIENT_TEMPLATE.FAT&amp;display_string=Audit&amp;VAR:KEY=WLMBKRODIN&amp;VAR:QUERY=RkZfRElWX1lMRChBTk4sNC8zMC8wMyw0LzMwLzAzKQ==&amp;WINDOW=FIRST_POPUP&amp;HEIGHT=450&amp;WIDTH=450&amp;","START_MAXIMIZED=FALSE&amp;VAR:CALENDAR=US&amp;VAR:SYMBOL=RAI&amp;VAR:INDEX=0"}</definedName>
    <definedName name="_2511__FDSAUDITLINK__" localSheetId="0" hidden="1">{"fdsup://directions/FAT Viewer?action=UPDATE&amp;creator=factset&amp;DYN_ARGS=TRUE&amp;DOC_NAME=FAT:FQL_AUDITING_CLIENT_TEMPLATE.FAT&amp;display_string=Audit&amp;VAR:KEY=WPYDABMHOB&amp;VAR:QUERY=RkZfRElWX1lMRChBTk4sNC8yMy8wMyw0LzIzLzAzKQ==&amp;WINDOW=FIRST_POPUP&amp;HEIGHT=450&amp;WIDTH=450&amp;","START_MAXIMIZED=FALSE&amp;VAR:CALENDAR=US&amp;VAR:SYMBOL=RAI&amp;VAR:INDEX=0"}</definedName>
    <definedName name="_2511__FDSAUDITLINK__" hidden="1">{"fdsup://directions/FAT Viewer?action=UPDATE&amp;creator=factset&amp;DYN_ARGS=TRUE&amp;DOC_NAME=FAT:FQL_AUDITING_CLIENT_TEMPLATE.FAT&amp;display_string=Audit&amp;VAR:KEY=WPYDABMHOB&amp;VAR:QUERY=RkZfRElWX1lMRChBTk4sNC8yMy8wMyw0LzIzLzAzKQ==&amp;WINDOW=FIRST_POPUP&amp;HEIGHT=450&amp;WIDTH=450&amp;","START_MAXIMIZED=FALSE&amp;VAR:CALENDAR=US&amp;VAR:SYMBOL=RAI&amp;VAR:INDEX=0"}</definedName>
    <definedName name="_2512">#REF!</definedName>
    <definedName name="_2512__FDSAUDITLINK__" localSheetId="0" hidden="1">{"fdsup://directions/FAT Viewer?action=UPDATE&amp;creator=factset&amp;DYN_ARGS=TRUE&amp;DOC_NAME=FAT:FQL_AUDITING_CLIENT_TEMPLATE.FAT&amp;display_string=Audit&amp;VAR:KEY=QPWRMZWRYT&amp;VAR:QUERY=RkZfRElWX1lMRChBTk4sNC8xNi8wMyw0LzE2LzAzKQ==&amp;WINDOW=FIRST_POPUP&amp;HEIGHT=450&amp;WIDTH=450&amp;","START_MAXIMIZED=FALSE&amp;VAR:CALENDAR=US&amp;VAR:SYMBOL=RAI&amp;VAR:INDEX=0"}</definedName>
    <definedName name="_2512__FDSAUDITLINK__" hidden="1">{"fdsup://directions/FAT Viewer?action=UPDATE&amp;creator=factset&amp;DYN_ARGS=TRUE&amp;DOC_NAME=FAT:FQL_AUDITING_CLIENT_TEMPLATE.FAT&amp;display_string=Audit&amp;VAR:KEY=QPWRMZWRYT&amp;VAR:QUERY=RkZfRElWX1lMRChBTk4sNC8xNi8wMyw0LzE2LzAzKQ==&amp;WINDOW=FIRST_POPUP&amp;HEIGHT=450&amp;WIDTH=450&amp;","START_MAXIMIZED=FALSE&amp;VAR:CALENDAR=US&amp;VAR:SYMBOL=RAI&amp;VAR:INDEX=0"}</definedName>
    <definedName name="_2513">#REF!</definedName>
    <definedName name="_2513__FDSAUDITLINK__" localSheetId="0" hidden="1">{"fdsup://directions/FAT Viewer?action=UPDATE&amp;creator=factset&amp;DYN_ARGS=TRUE&amp;DOC_NAME=FAT:FQL_AUDITING_CLIENT_TEMPLATE.FAT&amp;display_string=Audit&amp;VAR:KEY=WJEXCRYJUF&amp;VAR:QUERY=RkZfRElWX1lMRChBTk4sNC8wOS8wMyw0LzA5LzAzKQ==&amp;WINDOW=FIRST_POPUP&amp;HEIGHT=450&amp;WIDTH=450&amp;","START_MAXIMIZED=FALSE&amp;VAR:CALENDAR=US&amp;VAR:SYMBOL=RAI&amp;VAR:INDEX=0"}</definedName>
    <definedName name="_2513__FDSAUDITLINK__" hidden="1">{"fdsup://directions/FAT Viewer?action=UPDATE&amp;creator=factset&amp;DYN_ARGS=TRUE&amp;DOC_NAME=FAT:FQL_AUDITING_CLIENT_TEMPLATE.FAT&amp;display_string=Audit&amp;VAR:KEY=WJEXCRYJUF&amp;VAR:QUERY=RkZfRElWX1lMRChBTk4sNC8wOS8wMyw0LzA5LzAzKQ==&amp;WINDOW=FIRST_POPUP&amp;HEIGHT=450&amp;WIDTH=450&amp;","START_MAXIMIZED=FALSE&amp;VAR:CALENDAR=US&amp;VAR:SYMBOL=RAI&amp;VAR:INDEX=0"}</definedName>
    <definedName name="_2514__FDSAUDITLINK__" localSheetId="0" hidden="1">{"fdsup://directions/FAT Viewer?action=UPDATE&amp;creator=factset&amp;DYN_ARGS=TRUE&amp;DOC_NAME=FAT:FQL_AUDITING_CLIENT_TEMPLATE.FAT&amp;display_string=Audit&amp;VAR:KEY=MBKJQNKDOH&amp;VAR:QUERY=RkZfRElWX1lMRChBTk4sNC8wMi8wMyw0LzAyLzAzKQ==&amp;WINDOW=FIRST_POPUP&amp;HEIGHT=450&amp;WIDTH=450&amp;","START_MAXIMIZED=FALSE&amp;VAR:CALENDAR=US&amp;VAR:SYMBOL=RAI&amp;VAR:INDEX=0"}</definedName>
    <definedName name="_2514__FDSAUDITLINK__" hidden="1">{"fdsup://directions/FAT Viewer?action=UPDATE&amp;creator=factset&amp;DYN_ARGS=TRUE&amp;DOC_NAME=FAT:FQL_AUDITING_CLIENT_TEMPLATE.FAT&amp;display_string=Audit&amp;VAR:KEY=MBKJQNKDOH&amp;VAR:QUERY=RkZfRElWX1lMRChBTk4sNC8wMi8wMyw0LzAyLzAzKQ==&amp;WINDOW=FIRST_POPUP&amp;HEIGHT=450&amp;WIDTH=450&amp;","START_MAXIMIZED=FALSE&amp;VAR:CALENDAR=US&amp;VAR:SYMBOL=RAI&amp;VAR:INDEX=0"}</definedName>
    <definedName name="_2515">#REF!</definedName>
    <definedName name="_2515__FDSAUDITLINK__" localSheetId="0" hidden="1">{"fdsup://directions/FAT Viewer?action=UPDATE&amp;creator=factset&amp;DYN_ARGS=TRUE&amp;DOC_NAME=FAT:FQL_AUDITING_CLIENT_TEMPLATE.FAT&amp;display_string=Audit&amp;VAR:KEY=OHYNYXMNWZ&amp;VAR:QUERY=RkZfRElWX1lMRChBTk4sMy8yNi8wMywzLzI2LzAzKQ==&amp;WINDOW=FIRST_POPUP&amp;HEIGHT=450&amp;WIDTH=450&amp;","START_MAXIMIZED=FALSE&amp;VAR:CALENDAR=US&amp;VAR:SYMBOL=RAI&amp;VAR:INDEX=0"}</definedName>
    <definedName name="_2515__FDSAUDITLINK__" hidden="1">{"fdsup://directions/FAT Viewer?action=UPDATE&amp;creator=factset&amp;DYN_ARGS=TRUE&amp;DOC_NAME=FAT:FQL_AUDITING_CLIENT_TEMPLATE.FAT&amp;display_string=Audit&amp;VAR:KEY=OHYNYXMNWZ&amp;VAR:QUERY=RkZfRElWX1lMRChBTk4sMy8yNi8wMywzLzI2LzAzKQ==&amp;WINDOW=FIRST_POPUP&amp;HEIGHT=450&amp;WIDTH=450&amp;","START_MAXIMIZED=FALSE&amp;VAR:CALENDAR=US&amp;VAR:SYMBOL=RAI&amp;VAR:INDEX=0"}</definedName>
    <definedName name="_2516">#REF!</definedName>
    <definedName name="_2516__FDSAUDITLINK__" localSheetId="0" hidden="1">{"fdsup://directions/FAT Viewer?action=UPDATE&amp;creator=factset&amp;DYN_ARGS=TRUE&amp;DOC_NAME=FAT:FQL_AUDITING_CLIENT_TEMPLATE.FAT&amp;display_string=Audit&amp;VAR:KEY=GXEHSHQRGF&amp;VAR:QUERY=RkZfRElWX1lMRChBTk4sMy8xOS8wMywzLzE5LzAzKQ==&amp;WINDOW=FIRST_POPUP&amp;HEIGHT=450&amp;WIDTH=450&amp;","START_MAXIMIZED=FALSE&amp;VAR:CALENDAR=US&amp;VAR:SYMBOL=RAI&amp;VAR:INDEX=0"}</definedName>
    <definedName name="_2516__FDSAUDITLINK__" hidden="1">{"fdsup://directions/FAT Viewer?action=UPDATE&amp;creator=factset&amp;DYN_ARGS=TRUE&amp;DOC_NAME=FAT:FQL_AUDITING_CLIENT_TEMPLATE.FAT&amp;display_string=Audit&amp;VAR:KEY=GXEHSHQRGF&amp;VAR:QUERY=RkZfRElWX1lMRChBTk4sMy8xOS8wMywzLzE5LzAzKQ==&amp;WINDOW=FIRST_POPUP&amp;HEIGHT=450&amp;WIDTH=450&amp;","START_MAXIMIZED=FALSE&amp;VAR:CALENDAR=US&amp;VAR:SYMBOL=RAI&amp;VAR:INDEX=0"}</definedName>
    <definedName name="_2517__FDSAUDITLINK__" localSheetId="0" hidden="1">{"fdsup://directions/FAT Viewer?action=UPDATE&amp;creator=factset&amp;DYN_ARGS=TRUE&amp;DOC_NAME=FAT:FQL_AUDITING_CLIENT_TEMPLATE.FAT&amp;display_string=Audit&amp;VAR:KEY=AXSFGJWBCB&amp;VAR:QUERY=RkZfRElWX1lMRChBTk4sMy8xMi8wMywzLzEyLzAzKQ==&amp;WINDOW=FIRST_POPUP&amp;HEIGHT=450&amp;WIDTH=450&amp;","START_MAXIMIZED=FALSE&amp;VAR:CALENDAR=US&amp;VAR:SYMBOL=RAI&amp;VAR:INDEX=0"}</definedName>
    <definedName name="_2517__FDSAUDITLINK__" hidden="1">{"fdsup://directions/FAT Viewer?action=UPDATE&amp;creator=factset&amp;DYN_ARGS=TRUE&amp;DOC_NAME=FAT:FQL_AUDITING_CLIENT_TEMPLATE.FAT&amp;display_string=Audit&amp;VAR:KEY=AXSFGJWBCB&amp;VAR:QUERY=RkZfRElWX1lMRChBTk4sMy8xMi8wMywzLzEyLzAzKQ==&amp;WINDOW=FIRST_POPUP&amp;HEIGHT=450&amp;WIDTH=450&amp;","START_MAXIMIZED=FALSE&amp;VAR:CALENDAR=US&amp;VAR:SYMBOL=RAI&amp;VAR:INDEX=0"}</definedName>
    <definedName name="_2518__FDSAUDITLINK__" localSheetId="0" hidden="1">{"fdsup://directions/FAT Viewer?action=UPDATE&amp;creator=factset&amp;DYN_ARGS=TRUE&amp;DOC_NAME=FAT:FQL_AUDITING_CLIENT_TEMPLATE.FAT&amp;display_string=Audit&amp;VAR:KEY=YPGBEFMRYL&amp;VAR:QUERY=RkZfRElWX1lMRChBTk4sMy8wNS8wMywzLzA1LzAzKQ==&amp;WINDOW=FIRST_POPUP&amp;HEIGHT=450&amp;WIDTH=450&amp;","START_MAXIMIZED=FALSE&amp;VAR:CALENDAR=US&amp;VAR:SYMBOL=RAI&amp;VAR:INDEX=0"}</definedName>
    <definedName name="_2518__FDSAUDITLINK__" hidden="1">{"fdsup://directions/FAT Viewer?action=UPDATE&amp;creator=factset&amp;DYN_ARGS=TRUE&amp;DOC_NAME=FAT:FQL_AUDITING_CLIENT_TEMPLATE.FAT&amp;display_string=Audit&amp;VAR:KEY=YPGBEFMRYL&amp;VAR:QUERY=RkZfRElWX1lMRChBTk4sMy8wNS8wMywzLzA1LzAzKQ==&amp;WINDOW=FIRST_POPUP&amp;HEIGHT=450&amp;WIDTH=450&amp;","START_MAXIMIZED=FALSE&amp;VAR:CALENDAR=US&amp;VAR:SYMBOL=RAI&amp;VAR:INDEX=0"}</definedName>
    <definedName name="_2519__FDSAUDITLINK__" localSheetId="0" hidden="1">{"fdsup://directions/FAT Viewer?action=UPDATE&amp;creator=factset&amp;DYN_ARGS=TRUE&amp;DOC_NAME=FAT:FQL_AUDITING_CLIENT_TEMPLATE.FAT&amp;display_string=Audit&amp;VAR:KEY=WJODYZQZUX&amp;VAR:QUERY=RkZfRElWX1lMRChBTk4sMi8yNi8wMywyLzI2LzAzKQ==&amp;WINDOW=FIRST_POPUP&amp;HEIGHT=450&amp;WIDTH=450&amp;","START_MAXIMIZED=FALSE&amp;VAR:CALENDAR=US&amp;VAR:SYMBOL=RAI&amp;VAR:INDEX=0"}</definedName>
    <definedName name="_2519__FDSAUDITLINK__" hidden="1">{"fdsup://directions/FAT Viewer?action=UPDATE&amp;creator=factset&amp;DYN_ARGS=TRUE&amp;DOC_NAME=FAT:FQL_AUDITING_CLIENT_TEMPLATE.FAT&amp;display_string=Audit&amp;VAR:KEY=WJODYZQZUX&amp;VAR:QUERY=RkZfRElWX1lMRChBTk4sMi8yNi8wMywyLzI2LzAzKQ==&amp;WINDOW=FIRST_POPUP&amp;HEIGHT=450&amp;WIDTH=450&amp;","START_MAXIMIZED=FALSE&amp;VAR:CALENDAR=US&amp;VAR:SYMBOL=RAI&amp;VAR:INDEX=0"}</definedName>
    <definedName name="_252__FDSAUDITLINK__" localSheetId="0" hidden="1">{"fdsup://directions/FAT Viewer?action=UPDATE&amp;creator=factset&amp;DYN_ARGS=TRUE&amp;DOC_NAME=FAT:FQL_AUDITING_CLIENT_TEMPLATE.FAT&amp;display_string=Audit&amp;VAR:KEY=NMDGDWDEXM&amp;VAR:QUERY=RkZfRElWX1lMRChBTk4sNi8wOC8wNiw2LzA4LzA2KQ==&amp;WINDOW=FIRST_POPUP&amp;HEIGHT=450&amp;WIDTH=450&amp;","START_MAXIMIZED=FALSE&amp;VAR:CALENDAR=US&amp;VAR:SYMBOL=RAI&amp;VAR:INDEX=0"}</definedName>
    <definedName name="_252__FDSAUDITLINK__" hidden="1">{"fdsup://directions/FAT Viewer?action=UPDATE&amp;creator=factset&amp;DYN_ARGS=TRUE&amp;DOC_NAME=FAT:FQL_AUDITING_CLIENT_TEMPLATE.FAT&amp;display_string=Audit&amp;VAR:KEY=NMDGDWDEXM&amp;VAR:QUERY=RkZfRElWX1lMRChBTk4sNi8wOC8wNiw2LzA4LzA2KQ==&amp;WINDOW=FIRST_POPUP&amp;HEIGHT=450&amp;WIDTH=450&amp;","START_MAXIMIZED=FALSE&amp;VAR:CALENDAR=US&amp;VAR:SYMBOL=RAI&amp;VAR:INDEX=0"}</definedName>
    <definedName name="_2520__FDSAUDITLINK__" localSheetId="0" hidden="1">{"fdsup://directions/FAT Viewer?action=UPDATE&amp;creator=factset&amp;DYN_ARGS=TRUE&amp;DOC_NAME=FAT:FQL_AUDITING_CLIENT_TEMPLATE.FAT&amp;display_string=Audit&amp;VAR:KEY=ADQJKPARGX&amp;VAR:QUERY=RkZfRElWX1lMRChBTk4sMi8xOS8wMywyLzE5LzAzKQ==&amp;WINDOW=FIRST_POPUP&amp;HEIGHT=450&amp;WIDTH=450&amp;","START_MAXIMIZED=FALSE&amp;VAR:CALENDAR=US&amp;VAR:SYMBOL=RAI&amp;VAR:INDEX=0"}</definedName>
    <definedName name="_2520__FDSAUDITLINK__" hidden="1">{"fdsup://directions/FAT Viewer?action=UPDATE&amp;creator=factset&amp;DYN_ARGS=TRUE&amp;DOC_NAME=FAT:FQL_AUDITING_CLIENT_TEMPLATE.FAT&amp;display_string=Audit&amp;VAR:KEY=ADQJKPARGX&amp;VAR:QUERY=RkZfRElWX1lMRChBTk4sMi8xOS8wMywyLzE5LzAzKQ==&amp;WINDOW=FIRST_POPUP&amp;HEIGHT=450&amp;WIDTH=450&amp;","START_MAXIMIZED=FALSE&amp;VAR:CALENDAR=US&amp;VAR:SYMBOL=RAI&amp;VAR:INDEX=0"}</definedName>
    <definedName name="_2521__FDSAUDITLINK__" localSheetId="0" hidden="1">{"fdsup://directions/FAT Viewer?action=UPDATE&amp;creator=factset&amp;DYN_ARGS=TRUE&amp;DOC_NAME=FAT:FQL_AUDITING_CLIENT_TEMPLATE.FAT&amp;display_string=Audit&amp;VAR:KEY=AXONKXMHQB&amp;VAR:QUERY=RkZfRElWX1lMRChBTk4sMi8xMi8wMywyLzEyLzAzKQ==&amp;WINDOW=FIRST_POPUP&amp;HEIGHT=450&amp;WIDTH=450&amp;","START_MAXIMIZED=FALSE&amp;VAR:CALENDAR=US&amp;VAR:SYMBOL=RAI&amp;VAR:INDEX=0"}</definedName>
    <definedName name="_2521__FDSAUDITLINK__" hidden="1">{"fdsup://directions/FAT Viewer?action=UPDATE&amp;creator=factset&amp;DYN_ARGS=TRUE&amp;DOC_NAME=FAT:FQL_AUDITING_CLIENT_TEMPLATE.FAT&amp;display_string=Audit&amp;VAR:KEY=AXONKXMHQB&amp;VAR:QUERY=RkZfRElWX1lMRChBTk4sMi8xMi8wMywyLzEyLzAzKQ==&amp;WINDOW=FIRST_POPUP&amp;HEIGHT=450&amp;WIDTH=450&amp;","START_MAXIMIZED=FALSE&amp;VAR:CALENDAR=US&amp;VAR:SYMBOL=RAI&amp;VAR:INDEX=0"}</definedName>
    <definedName name="_2522__FDSAUDITLINK__" localSheetId="0" hidden="1">{"fdsup://directions/FAT Viewer?action=UPDATE&amp;creator=factset&amp;DYN_ARGS=TRUE&amp;DOC_NAME=FAT:FQL_AUDITING_CLIENT_TEMPLATE.FAT&amp;display_string=Audit&amp;VAR:KEY=ETCZKNMRQL&amp;VAR:QUERY=RkZfRElWX1lMRChBTk4sMi8wNS8wMywyLzA1LzAzKQ==&amp;WINDOW=FIRST_POPUP&amp;HEIGHT=450&amp;WIDTH=450&amp;","START_MAXIMIZED=FALSE&amp;VAR:CALENDAR=US&amp;VAR:SYMBOL=RAI&amp;VAR:INDEX=0"}</definedName>
    <definedName name="_2522__FDSAUDITLINK__" hidden="1">{"fdsup://directions/FAT Viewer?action=UPDATE&amp;creator=factset&amp;DYN_ARGS=TRUE&amp;DOC_NAME=FAT:FQL_AUDITING_CLIENT_TEMPLATE.FAT&amp;display_string=Audit&amp;VAR:KEY=ETCZKNMRQL&amp;VAR:QUERY=RkZfRElWX1lMRChBTk4sMi8wNS8wMywyLzA1LzAzKQ==&amp;WINDOW=FIRST_POPUP&amp;HEIGHT=450&amp;WIDTH=450&amp;","START_MAXIMIZED=FALSE&amp;VAR:CALENDAR=US&amp;VAR:SYMBOL=RAI&amp;VAR:INDEX=0"}</definedName>
    <definedName name="_2523__FDSAUDITLINK__" localSheetId="0" hidden="1">{"fdsup://directions/FAT Viewer?action=UPDATE&amp;creator=factset&amp;DYN_ARGS=TRUE&amp;DOC_NAME=FAT:FQL_AUDITING_CLIENT_TEMPLATE.FAT&amp;display_string=Audit&amp;VAR:KEY=URKFQJQTKJ&amp;VAR:QUERY=RkZfRElWX1lMRChBTk4sMS8yOS8wMywxLzI5LzAzKQ==&amp;WINDOW=FIRST_POPUP&amp;HEIGHT=450&amp;WIDTH=450&amp;","START_MAXIMIZED=FALSE&amp;VAR:CALENDAR=US&amp;VAR:SYMBOL=RAI&amp;VAR:INDEX=0"}</definedName>
    <definedName name="_2523__FDSAUDITLINK__" hidden="1">{"fdsup://directions/FAT Viewer?action=UPDATE&amp;creator=factset&amp;DYN_ARGS=TRUE&amp;DOC_NAME=FAT:FQL_AUDITING_CLIENT_TEMPLATE.FAT&amp;display_string=Audit&amp;VAR:KEY=URKFQJQTKJ&amp;VAR:QUERY=RkZfRElWX1lMRChBTk4sMS8yOS8wMywxLzI5LzAzKQ==&amp;WINDOW=FIRST_POPUP&amp;HEIGHT=450&amp;WIDTH=450&amp;","START_MAXIMIZED=FALSE&amp;VAR:CALENDAR=US&amp;VAR:SYMBOL=RAI&amp;VAR:INDEX=0"}</definedName>
    <definedName name="_2524__FDSAUDITLINK__" localSheetId="0" hidden="1">{"fdsup://directions/FAT Viewer?action=UPDATE&amp;creator=factset&amp;DYN_ARGS=TRUE&amp;DOC_NAME=FAT:FQL_AUDITING_CLIENT_TEMPLATE.FAT&amp;display_string=Audit&amp;VAR:KEY=IZWHGLCVGT&amp;VAR:QUERY=RkZfRElWX1lMRChBTk4sMS8yMi8wMywxLzIyLzAzKQ==&amp;WINDOW=FIRST_POPUP&amp;HEIGHT=450&amp;WIDTH=450&amp;","START_MAXIMIZED=FALSE&amp;VAR:CALENDAR=US&amp;VAR:SYMBOL=RAI&amp;VAR:INDEX=0"}</definedName>
    <definedName name="_2524__FDSAUDITLINK__" hidden="1">{"fdsup://directions/FAT Viewer?action=UPDATE&amp;creator=factset&amp;DYN_ARGS=TRUE&amp;DOC_NAME=FAT:FQL_AUDITING_CLIENT_TEMPLATE.FAT&amp;display_string=Audit&amp;VAR:KEY=IZWHGLCVGT&amp;VAR:QUERY=RkZfRElWX1lMRChBTk4sMS8yMi8wMywxLzIyLzAzKQ==&amp;WINDOW=FIRST_POPUP&amp;HEIGHT=450&amp;WIDTH=450&amp;","START_MAXIMIZED=FALSE&amp;VAR:CALENDAR=US&amp;VAR:SYMBOL=RAI&amp;VAR:INDEX=0"}</definedName>
    <definedName name="_2525__FDSAUDITLINK__" localSheetId="0" hidden="1">{"fdsup://directions/FAT Viewer?action=UPDATE&amp;creator=factset&amp;DYN_ARGS=TRUE&amp;DOC_NAME=FAT:FQL_AUDITING_CLIENT_TEMPLATE.FAT&amp;display_string=Audit&amp;VAR:KEY=KJSPOTSXKD&amp;VAR:QUERY=RkZfRElWX1lMRChBTk4sMS8xNS8wMywxLzE1LzAzKQ==&amp;WINDOW=FIRST_POPUP&amp;HEIGHT=450&amp;WIDTH=450&amp;","START_MAXIMIZED=FALSE&amp;VAR:CALENDAR=US&amp;VAR:SYMBOL=RAI&amp;VAR:INDEX=0"}</definedName>
    <definedName name="_2525__FDSAUDITLINK__" hidden="1">{"fdsup://directions/FAT Viewer?action=UPDATE&amp;creator=factset&amp;DYN_ARGS=TRUE&amp;DOC_NAME=FAT:FQL_AUDITING_CLIENT_TEMPLATE.FAT&amp;display_string=Audit&amp;VAR:KEY=KJSPOTSXKD&amp;VAR:QUERY=RkZfRElWX1lMRChBTk4sMS8xNS8wMywxLzE1LzAzKQ==&amp;WINDOW=FIRST_POPUP&amp;HEIGHT=450&amp;WIDTH=450&amp;","START_MAXIMIZED=FALSE&amp;VAR:CALENDAR=US&amp;VAR:SYMBOL=RAI&amp;VAR:INDEX=0"}</definedName>
    <definedName name="_2526__FDSAUDITLINK__" localSheetId="0" hidden="1">{"fdsup://directions/FAT Viewer?action=UPDATE&amp;creator=factset&amp;DYN_ARGS=TRUE&amp;DOC_NAME=FAT:FQL_AUDITING_CLIENT_TEMPLATE.FAT&amp;display_string=Audit&amp;VAR:KEY=CBQXQVSPQX&amp;VAR:QUERY=RkZfRElWX1lMRChBTk4sMS8wOC8wMywxLzA4LzAzKQ==&amp;WINDOW=FIRST_POPUP&amp;HEIGHT=450&amp;WIDTH=450&amp;","START_MAXIMIZED=FALSE&amp;VAR:CALENDAR=US&amp;VAR:SYMBOL=RAI&amp;VAR:INDEX=0"}</definedName>
    <definedName name="_2526__FDSAUDITLINK__" hidden="1">{"fdsup://directions/FAT Viewer?action=UPDATE&amp;creator=factset&amp;DYN_ARGS=TRUE&amp;DOC_NAME=FAT:FQL_AUDITING_CLIENT_TEMPLATE.FAT&amp;display_string=Audit&amp;VAR:KEY=CBQXQVSPQX&amp;VAR:QUERY=RkZfRElWX1lMRChBTk4sMS8wOC8wMywxLzA4LzAzKQ==&amp;WINDOW=FIRST_POPUP&amp;HEIGHT=450&amp;WIDTH=450&amp;","START_MAXIMIZED=FALSE&amp;VAR:CALENDAR=US&amp;VAR:SYMBOL=RAI&amp;VAR:INDEX=0"}</definedName>
    <definedName name="_2527__FDSAUDITLINK__" localSheetId="0" hidden="1">{"fdsup://directions/FAT Viewer?action=UPDATE&amp;creator=factset&amp;DYN_ARGS=TRUE&amp;DOC_NAME=FAT:FQL_AUDITING_CLIENT_TEMPLATE.FAT&amp;display_string=Audit&amp;VAR:KEY=YJMLIHSZSD&amp;VAR:QUERY=RkZfRElWX1lMRChBTk4sMTIvMzEvMDIsMTIvMzEvMDIp&amp;WINDOW=FIRST_POPUP&amp;HEIGHT=450&amp;WIDTH=450&amp;","START_MAXIMIZED=FALSE&amp;VAR:CALENDAR=US&amp;VAR:SYMBOL=RAI&amp;VAR:INDEX=0"}</definedName>
    <definedName name="_2527__FDSAUDITLINK__" hidden="1">{"fdsup://directions/FAT Viewer?action=UPDATE&amp;creator=factset&amp;DYN_ARGS=TRUE&amp;DOC_NAME=FAT:FQL_AUDITING_CLIENT_TEMPLATE.FAT&amp;display_string=Audit&amp;VAR:KEY=YJMLIHSZSD&amp;VAR:QUERY=RkZfRElWX1lMRChBTk4sMTIvMzEvMDIsMTIvMzEvMDIp&amp;WINDOW=FIRST_POPUP&amp;HEIGHT=450&amp;WIDTH=450&amp;","START_MAXIMIZED=FALSE&amp;VAR:CALENDAR=US&amp;VAR:SYMBOL=RAI&amp;VAR:INDEX=0"}</definedName>
    <definedName name="_2528__FDSAUDITLINK__" localSheetId="0" hidden="1">{"fdsup://directions/FAT Viewer?action=UPDATE&amp;creator=factset&amp;DYN_ARGS=TRUE&amp;DOC_NAME=FAT:FQL_AUDITING_CLIENT_TEMPLATE.FAT&amp;display_string=Audit&amp;VAR:KEY=IVEHADGXUT&amp;VAR:QUERY=RkZfRElWX1lMRChBTk4sMTIvMjQvMDIsMTIvMjQvMDIp&amp;WINDOW=FIRST_POPUP&amp;HEIGHT=450&amp;WIDTH=450&amp;","START_MAXIMIZED=FALSE&amp;VAR:CALENDAR=US&amp;VAR:SYMBOL=RAI&amp;VAR:INDEX=0"}</definedName>
    <definedName name="_2528__FDSAUDITLINK__" hidden="1">{"fdsup://directions/FAT Viewer?action=UPDATE&amp;creator=factset&amp;DYN_ARGS=TRUE&amp;DOC_NAME=FAT:FQL_AUDITING_CLIENT_TEMPLATE.FAT&amp;display_string=Audit&amp;VAR:KEY=IVEHADGXUT&amp;VAR:QUERY=RkZfRElWX1lMRChBTk4sMTIvMjQvMDIsMTIvMjQvMDIp&amp;WINDOW=FIRST_POPUP&amp;HEIGHT=450&amp;WIDTH=450&amp;","START_MAXIMIZED=FALSE&amp;VAR:CALENDAR=US&amp;VAR:SYMBOL=RAI&amp;VAR:INDEX=0"}</definedName>
    <definedName name="_2529__FDSAUDITLINK__" localSheetId="0" hidden="1">{"fdsup://directions/FAT Viewer?action=UPDATE&amp;creator=factset&amp;DYN_ARGS=TRUE&amp;DOC_NAME=FAT:FQL_AUDITING_CLIENT_TEMPLATE.FAT&amp;display_string=Audit&amp;VAR:KEY=KPARIPYXSB&amp;VAR:QUERY=RkZfRElWX1lMRChBTk4sMTIvMTgvMDIsMTIvMTgvMDIp&amp;WINDOW=FIRST_POPUP&amp;HEIGHT=450&amp;WIDTH=450&amp;","START_MAXIMIZED=FALSE&amp;VAR:CALENDAR=US&amp;VAR:SYMBOL=RAI&amp;VAR:INDEX=0"}</definedName>
    <definedName name="_2529__FDSAUDITLINK__" hidden="1">{"fdsup://directions/FAT Viewer?action=UPDATE&amp;creator=factset&amp;DYN_ARGS=TRUE&amp;DOC_NAME=FAT:FQL_AUDITING_CLIENT_TEMPLATE.FAT&amp;display_string=Audit&amp;VAR:KEY=KPARIPYXSB&amp;VAR:QUERY=RkZfRElWX1lMRChBTk4sMTIvMTgvMDIsMTIvMTgvMDIp&amp;WINDOW=FIRST_POPUP&amp;HEIGHT=450&amp;WIDTH=450&amp;","START_MAXIMIZED=FALSE&amp;VAR:CALENDAR=US&amp;VAR:SYMBOL=RAI&amp;VAR:INDEX=0"}</definedName>
    <definedName name="_253">#REF!</definedName>
    <definedName name="_253__FDSAUDITLINK__" localSheetId="0" hidden="1">{"fdsup://directions/FAT Viewer?action=UPDATE&amp;creator=factset&amp;DYN_ARGS=TRUE&amp;DOC_NAME=FAT:FQL_AUDITING_CLIENT_TEMPLATE.FAT&amp;display_string=Audit&amp;VAR:KEY=XWTGTGTGXW&amp;VAR:QUERY=RkZfRElWX1lMRChBTk4sNi8wMS8wNiw2LzAxLzA2KQ==&amp;WINDOW=FIRST_POPUP&amp;HEIGHT=450&amp;WIDTH=450&amp;","START_MAXIMIZED=FALSE&amp;VAR:CALENDAR=US&amp;VAR:SYMBOL=RAI&amp;VAR:INDEX=0"}</definedName>
    <definedName name="_253__FDSAUDITLINK__" hidden="1">{"fdsup://directions/FAT Viewer?action=UPDATE&amp;creator=factset&amp;DYN_ARGS=TRUE&amp;DOC_NAME=FAT:FQL_AUDITING_CLIENT_TEMPLATE.FAT&amp;display_string=Audit&amp;VAR:KEY=XWTGTGTGXW&amp;VAR:QUERY=RkZfRElWX1lMRChBTk4sNi8wMS8wNiw2LzAxLzA2KQ==&amp;WINDOW=FIRST_POPUP&amp;HEIGHT=450&amp;WIDTH=450&amp;","START_MAXIMIZED=FALSE&amp;VAR:CALENDAR=US&amp;VAR:SYMBOL=RAI&amp;VAR:INDEX=0"}</definedName>
    <definedName name="_2530__FDSAUDITLINK__" localSheetId="0" hidden="1">{"fdsup://directions/FAT Viewer?action=UPDATE&amp;creator=factset&amp;DYN_ARGS=TRUE&amp;DOC_NAME=FAT:FQL_AUDITING_CLIENT_TEMPLATE.FAT&amp;display_string=Audit&amp;VAR:KEY=CJUTIPYDOV&amp;VAR:QUERY=RkZfRElWX1lMRChBTk4sMTIvMTEvMDIsMTIvMTEvMDIp&amp;WINDOW=FIRST_POPUP&amp;HEIGHT=450&amp;WIDTH=450&amp;","START_MAXIMIZED=FALSE&amp;VAR:CALENDAR=US&amp;VAR:SYMBOL=RAI&amp;VAR:INDEX=0"}</definedName>
    <definedName name="_2530__FDSAUDITLINK__" hidden="1">{"fdsup://directions/FAT Viewer?action=UPDATE&amp;creator=factset&amp;DYN_ARGS=TRUE&amp;DOC_NAME=FAT:FQL_AUDITING_CLIENT_TEMPLATE.FAT&amp;display_string=Audit&amp;VAR:KEY=CJUTIPYDOV&amp;VAR:QUERY=RkZfRElWX1lMRChBTk4sMTIvMTEvMDIsMTIvMTEvMDIp&amp;WINDOW=FIRST_POPUP&amp;HEIGHT=450&amp;WIDTH=450&amp;","START_MAXIMIZED=FALSE&amp;VAR:CALENDAR=US&amp;VAR:SYMBOL=RAI&amp;VAR:INDEX=0"}</definedName>
    <definedName name="_2531__FDSAUDITLINK__" localSheetId="0" hidden="1">{"fdsup://directions/FAT Viewer?action=UPDATE&amp;creator=factset&amp;DYN_ARGS=TRUE&amp;DOC_NAME=FAT:FQL_AUDITING_CLIENT_TEMPLATE.FAT&amp;display_string=Audit&amp;VAR:KEY=GZWLMJWNKN&amp;VAR:QUERY=RkZfRElWX1lMRChBTk4sMTIvMDQvMDIsMTIvMDQvMDIp&amp;WINDOW=FIRST_POPUP&amp;HEIGHT=450&amp;WIDTH=450&amp;","START_MAXIMIZED=FALSE&amp;VAR:CALENDAR=US&amp;VAR:SYMBOL=RAI&amp;VAR:INDEX=0"}</definedName>
    <definedName name="_2531__FDSAUDITLINK__" hidden="1">{"fdsup://directions/FAT Viewer?action=UPDATE&amp;creator=factset&amp;DYN_ARGS=TRUE&amp;DOC_NAME=FAT:FQL_AUDITING_CLIENT_TEMPLATE.FAT&amp;display_string=Audit&amp;VAR:KEY=GZWLMJWNKN&amp;VAR:QUERY=RkZfRElWX1lMRChBTk4sMTIvMDQvMDIsMTIvMDQvMDIp&amp;WINDOW=FIRST_POPUP&amp;HEIGHT=450&amp;WIDTH=450&amp;","START_MAXIMIZED=FALSE&amp;VAR:CALENDAR=US&amp;VAR:SYMBOL=RAI&amp;VAR:INDEX=0"}</definedName>
    <definedName name="_2532__FDSAUDITLINK__" localSheetId="0" hidden="1">{"fdsup://directions/FAT Viewer?action=UPDATE&amp;creator=factset&amp;DYN_ARGS=TRUE&amp;DOC_NAME=FAT:FQL_AUDITING_CLIENT_TEMPLATE.FAT&amp;display_string=Audit&amp;VAR:KEY=WLMBMFGNWZ&amp;VAR:QUERY=RkZfRElWX1lMRChBTk4sMTEvMjcvMDIsMTEvMjcvMDIp&amp;WINDOW=FIRST_POPUP&amp;HEIGHT=450&amp;WIDTH=450&amp;","START_MAXIMIZED=FALSE&amp;VAR:CALENDAR=US&amp;VAR:SYMBOL=RAI&amp;VAR:INDEX=0"}</definedName>
    <definedName name="_2532__FDSAUDITLINK__" hidden="1">{"fdsup://directions/FAT Viewer?action=UPDATE&amp;creator=factset&amp;DYN_ARGS=TRUE&amp;DOC_NAME=FAT:FQL_AUDITING_CLIENT_TEMPLATE.FAT&amp;display_string=Audit&amp;VAR:KEY=WLMBMFGNWZ&amp;VAR:QUERY=RkZfRElWX1lMRChBTk4sMTEvMjcvMDIsMTEvMjcvMDIp&amp;WINDOW=FIRST_POPUP&amp;HEIGHT=450&amp;WIDTH=450&amp;","START_MAXIMIZED=FALSE&amp;VAR:CALENDAR=US&amp;VAR:SYMBOL=RAI&amp;VAR:INDEX=0"}</definedName>
    <definedName name="_2533__FDSAUDITLINK__" localSheetId="0" hidden="1">{"fdsup://directions/FAT Viewer?action=UPDATE&amp;creator=factset&amp;DYN_ARGS=TRUE&amp;DOC_NAME=FAT:FQL_AUDITING_CLIENT_TEMPLATE.FAT&amp;display_string=Audit&amp;VAR:KEY=GRMJKVCREX&amp;VAR:QUERY=RkZfRElWX1lMRChBTk4sMTEvMjAvMDIsMTEvMjAvMDIp&amp;WINDOW=FIRST_POPUP&amp;HEIGHT=450&amp;WIDTH=450&amp;","START_MAXIMIZED=FALSE&amp;VAR:CALENDAR=US&amp;VAR:SYMBOL=RAI&amp;VAR:INDEX=0"}</definedName>
    <definedName name="_2533__FDSAUDITLINK__" hidden="1">{"fdsup://directions/FAT Viewer?action=UPDATE&amp;creator=factset&amp;DYN_ARGS=TRUE&amp;DOC_NAME=FAT:FQL_AUDITING_CLIENT_TEMPLATE.FAT&amp;display_string=Audit&amp;VAR:KEY=GRMJKVCREX&amp;VAR:QUERY=RkZfRElWX1lMRChBTk4sMTEvMjAvMDIsMTEvMjAvMDIp&amp;WINDOW=FIRST_POPUP&amp;HEIGHT=450&amp;WIDTH=450&amp;","START_MAXIMIZED=FALSE&amp;VAR:CALENDAR=US&amp;VAR:SYMBOL=RAI&amp;VAR:INDEX=0"}</definedName>
    <definedName name="_2534__FDSAUDITLINK__" localSheetId="0" hidden="1">{"fdsup://directions/FAT Viewer?action=UPDATE&amp;creator=factset&amp;DYN_ARGS=TRUE&amp;DOC_NAME=FAT:FQL_AUDITING_CLIENT_TEMPLATE.FAT&amp;display_string=Audit&amp;VAR:KEY=SFCNWJKVEJ&amp;VAR:QUERY=RkZfRElWX1lMRChBTk4sMTEvMTMvMDIsMTEvMTMvMDIp&amp;WINDOW=FIRST_POPUP&amp;HEIGHT=450&amp;WIDTH=450&amp;","START_MAXIMIZED=FALSE&amp;VAR:CALENDAR=US&amp;VAR:SYMBOL=RAI&amp;VAR:INDEX=0"}</definedName>
    <definedName name="_2534__FDSAUDITLINK__" hidden="1">{"fdsup://directions/FAT Viewer?action=UPDATE&amp;creator=factset&amp;DYN_ARGS=TRUE&amp;DOC_NAME=FAT:FQL_AUDITING_CLIENT_TEMPLATE.FAT&amp;display_string=Audit&amp;VAR:KEY=SFCNWJKVEJ&amp;VAR:QUERY=RkZfRElWX1lMRChBTk4sMTEvMTMvMDIsMTEvMTMvMDIp&amp;WINDOW=FIRST_POPUP&amp;HEIGHT=450&amp;WIDTH=450&amp;","START_MAXIMIZED=FALSE&amp;VAR:CALENDAR=US&amp;VAR:SYMBOL=RAI&amp;VAR:INDEX=0"}</definedName>
    <definedName name="_2535__FDSAUDITLINK__" localSheetId="0" hidden="1">{"fdsup://directions/FAT Viewer?action=UPDATE&amp;creator=factset&amp;DYN_ARGS=TRUE&amp;DOC_NAME=FAT:FQL_AUDITING_CLIENT_TEMPLATE.FAT&amp;display_string=Audit&amp;VAR:KEY=GJSVWTQHGF&amp;VAR:QUERY=RkZfRElWX1lMRChBTk4sMTEvMDYvMDIsMTEvMDYvMDIp&amp;WINDOW=FIRST_POPUP&amp;HEIGHT=450&amp;WIDTH=450&amp;","START_MAXIMIZED=FALSE&amp;VAR:CALENDAR=US&amp;VAR:SYMBOL=RAI&amp;VAR:INDEX=0"}</definedName>
    <definedName name="_2535__FDSAUDITLINK__" hidden="1">{"fdsup://directions/FAT Viewer?action=UPDATE&amp;creator=factset&amp;DYN_ARGS=TRUE&amp;DOC_NAME=FAT:FQL_AUDITING_CLIENT_TEMPLATE.FAT&amp;display_string=Audit&amp;VAR:KEY=GJSVWTQHGF&amp;VAR:QUERY=RkZfRElWX1lMRChBTk4sMTEvMDYvMDIsMTEvMDYvMDIp&amp;WINDOW=FIRST_POPUP&amp;HEIGHT=450&amp;WIDTH=450&amp;","START_MAXIMIZED=FALSE&amp;VAR:CALENDAR=US&amp;VAR:SYMBOL=RAI&amp;VAR:INDEX=0"}</definedName>
    <definedName name="_2536__FDSAUDITLINK__" localSheetId="0" hidden="1">{"fdsup://directions/FAT Viewer?action=UPDATE&amp;creator=factset&amp;DYN_ARGS=TRUE&amp;DOC_NAME=FAT:FQL_AUDITING_CLIENT_TEMPLATE.FAT&amp;display_string=Audit&amp;VAR:KEY=UTAVOTAXMR&amp;VAR:QUERY=RkZfRElWX1lMRChBTk4sMTAvMzAvMDIsMTAvMzAvMDIp&amp;WINDOW=FIRST_POPUP&amp;HEIGHT=450&amp;WIDTH=450&amp;","START_MAXIMIZED=FALSE&amp;VAR:CALENDAR=US&amp;VAR:SYMBOL=RAI&amp;VAR:INDEX=0"}</definedName>
    <definedName name="_2536__FDSAUDITLINK__" hidden="1">{"fdsup://directions/FAT Viewer?action=UPDATE&amp;creator=factset&amp;DYN_ARGS=TRUE&amp;DOC_NAME=FAT:FQL_AUDITING_CLIENT_TEMPLATE.FAT&amp;display_string=Audit&amp;VAR:KEY=UTAVOTAXMR&amp;VAR:QUERY=RkZfRElWX1lMRChBTk4sMTAvMzAvMDIsMTAvMzAvMDIp&amp;WINDOW=FIRST_POPUP&amp;HEIGHT=450&amp;WIDTH=450&amp;","START_MAXIMIZED=FALSE&amp;VAR:CALENDAR=US&amp;VAR:SYMBOL=RAI&amp;VAR:INDEX=0"}</definedName>
    <definedName name="_2537__FDSAUDITLINK__" localSheetId="0" hidden="1">{"fdsup://directions/FAT Viewer?action=UPDATE&amp;creator=factset&amp;DYN_ARGS=TRUE&amp;DOC_NAME=FAT:FQL_AUDITING_CLIENT_TEMPLATE.FAT&amp;display_string=Audit&amp;VAR:KEY=QVUZATCBAV&amp;VAR:QUERY=RkZfRElWX1lMRChBTk4sMTAvMjMvMDIsMTAvMjMvMDIp&amp;WINDOW=FIRST_POPUP&amp;HEIGHT=450&amp;WIDTH=450&amp;","START_MAXIMIZED=FALSE&amp;VAR:CALENDAR=US&amp;VAR:SYMBOL=RAI&amp;VAR:INDEX=0"}</definedName>
    <definedName name="_2537__FDSAUDITLINK__" hidden="1">{"fdsup://directions/FAT Viewer?action=UPDATE&amp;creator=factset&amp;DYN_ARGS=TRUE&amp;DOC_NAME=FAT:FQL_AUDITING_CLIENT_TEMPLATE.FAT&amp;display_string=Audit&amp;VAR:KEY=QVUZATCBAV&amp;VAR:QUERY=RkZfRElWX1lMRChBTk4sMTAvMjMvMDIsMTAvMjMvMDIp&amp;WINDOW=FIRST_POPUP&amp;HEIGHT=450&amp;WIDTH=450&amp;","START_MAXIMIZED=FALSE&amp;VAR:CALENDAR=US&amp;VAR:SYMBOL=RAI&amp;VAR:INDEX=0"}</definedName>
    <definedName name="_2538__FDSAUDITLINK__" localSheetId="0" hidden="1">{"fdsup://directions/FAT Viewer?action=UPDATE&amp;creator=factset&amp;DYN_ARGS=TRUE&amp;DOC_NAME=FAT:FQL_AUDITING_CLIENT_TEMPLATE.FAT&amp;display_string=Audit&amp;VAR:KEY=YRAJSJMLMT&amp;VAR:QUERY=RkZfRElWX1lMRChBTk4sMTAvMTYvMDIsMTAvMTYvMDIp&amp;WINDOW=FIRST_POPUP&amp;HEIGHT=450&amp;WIDTH=450&amp;","START_MAXIMIZED=FALSE&amp;VAR:CALENDAR=US&amp;VAR:SYMBOL=RAI&amp;VAR:INDEX=0"}</definedName>
    <definedName name="_2538__FDSAUDITLINK__" hidden="1">{"fdsup://directions/FAT Viewer?action=UPDATE&amp;creator=factset&amp;DYN_ARGS=TRUE&amp;DOC_NAME=FAT:FQL_AUDITING_CLIENT_TEMPLATE.FAT&amp;display_string=Audit&amp;VAR:KEY=YRAJSJMLMT&amp;VAR:QUERY=RkZfRElWX1lMRChBTk4sMTAvMTYvMDIsMTAvMTYvMDIp&amp;WINDOW=FIRST_POPUP&amp;HEIGHT=450&amp;WIDTH=450&amp;","START_MAXIMIZED=FALSE&amp;VAR:CALENDAR=US&amp;VAR:SYMBOL=RAI&amp;VAR:INDEX=0"}</definedName>
    <definedName name="_2539__FDSAUDITLINK__" localSheetId="0" hidden="1">{"fdsup://directions/FAT Viewer?action=UPDATE&amp;creator=factset&amp;DYN_ARGS=TRUE&amp;DOC_NAME=FAT:FQL_AUDITING_CLIENT_TEMPLATE.FAT&amp;display_string=Audit&amp;VAR:KEY=MNOLWJELUL&amp;VAR:QUERY=RkZfRElWX1lMRChBTk4sMTAvMDkvMDIsMTAvMDkvMDIp&amp;WINDOW=FIRST_POPUP&amp;HEIGHT=450&amp;WIDTH=450&amp;","START_MAXIMIZED=FALSE&amp;VAR:CALENDAR=US&amp;VAR:SYMBOL=RAI&amp;VAR:INDEX=0"}</definedName>
    <definedName name="_2539__FDSAUDITLINK__" hidden="1">{"fdsup://directions/FAT Viewer?action=UPDATE&amp;creator=factset&amp;DYN_ARGS=TRUE&amp;DOC_NAME=FAT:FQL_AUDITING_CLIENT_TEMPLATE.FAT&amp;display_string=Audit&amp;VAR:KEY=MNOLWJELUL&amp;VAR:QUERY=RkZfRElWX1lMRChBTk4sMTAvMDkvMDIsMTAvMDkvMDIp&amp;WINDOW=FIRST_POPUP&amp;HEIGHT=450&amp;WIDTH=450&amp;","START_MAXIMIZED=FALSE&amp;VAR:CALENDAR=US&amp;VAR:SYMBOL=RAI&amp;VAR:INDEX=0"}</definedName>
    <definedName name="_254">#REF!</definedName>
    <definedName name="_254__FDSAUDITLINK__" localSheetId="0" hidden="1">{"fdsup://directions/FAT Viewer?action=UPDATE&amp;creator=factset&amp;DYN_ARGS=TRUE&amp;DOC_NAME=FAT:FQL_AUDITING_CLIENT_TEMPLATE.FAT&amp;display_string=Audit&amp;VAR:KEY=HYJKZMJILW&amp;VAR:QUERY=RkZfRElWX1lMRChBTk4sNS8yNS8wNiw1LzI1LzA2KQ==&amp;WINDOW=FIRST_POPUP&amp;HEIGHT=450&amp;WIDTH=450&amp;","START_MAXIMIZED=FALSE&amp;VAR:CALENDAR=US&amp;VAR:SYMBOL=RAI&amp;VAR:INDEX=0"}</definedName>
    <definedName name="_254__FDSAUDITLINK__" hidden="1">{"fdsup://directions/FAT Viewer?action=UPDATE&amp;creator=factset&amp;DYN_ARGS=TRUE&amp;DOC_NAME=FAT:FQL_AUDITING_CLIENT_TEMPLATE.FAT&amp;display_string=Audit&amp;VAR:KEY=HYJKZMJILW&amp;VAR:QUERY=RkZfRElWX1lMRChBTk4sNS8yNS8wNiw1LzI1LzA2KQ==&amp;WINDOW=FIRST_POPUP&amp;HEIGHT=450&amp;WIDTH=450&amp;","START_MAXIMIZED=FALSE&amp;VAR:CALENDAR=US&amp;VAR:SYMBOL=RAI&amp;VAR:INDEX=0"}</definedName>
    <definedName name="_2540__FDSAUDITLINK__" localSheetId="0" hidden="1">{"fdsup://directions/FAT Viewer?action=UPDATE&amp;creator=factset&amp;DYN_ARGS=TRUE&amp;DOC_NAME=FAT:FQL_AUDITING_CLIENT_TEMPLATE.FAT&amp;display_string=Audit&amp;VAR:KEY=QLGJAVKPSH&amp;VAR:QUERY=RkZfRElWX1lMRChBTk4sMTAvMDIvMDIsMTAvMDIvMDIp&amp;WINDOW=FIRST_POPUP&amp;HEIGHT=450&amp;WIDTH=450&amp;","START_MAXIMIZED=FALSE&amp;VAR:CALENDAR=US&amp;VAR:SYMBOL=RAI&amp;VAR:INDEX=0"}</definedName>
    <definedName name="_2540__FDSAUDITLINK__" hidden="1">{"fdsup://directions/FAT Viewer?action=UPDATE&amp;creator=factset&amp;DYN_ARGS=TRUE&amp;DOC_NAME=FAT:FQL_AUDITING_CLIENT_TEMPLATE.FAT&amp;display_string=Audit&amp;VAR:KEY=QLGJAVKPSH&amp;VAR:QUERY=RkZfRElWX1lMRChBTk4sMTAvMDIvMDIsMTAvMDIvMDIp&amp;WINDOW=FIRST_POPUP&amp;HEIGHT=450&amp;WIDTH=450&amp;","START_MAXIMIZED=FALSE&amp;VAR:CALENDAR=US&amp;VAR:SYMBOL=RAI&amp;VAR:INDEX=0"}</definedName>
    <definedName name="_2541__FDSAUDITLINK__" localSheetId="0" hidden="1">{"fdsup://directions/FAT Viewer?action=UPDATE&amp;creator=factset&amp;DYN_ARGS=TRUE&amp;DOC_NAME=FAT:FQL_AUDITING_CLIENT_TEMPLATE.FAT&amp;display_string=Audit&amp;VAR:KEY=CDUXAFOPEJ&amp;VAR:QUERY=RkZfRElWX1lMRChBTk4sOS8yNS8wMiw5LzI1LzAyKQ==&amp;WINDOW=FIRST_POPUP&amp;HEIGHT=450&amp;WIDTH=450&amp;","START_MAXIMIZED=FALSE&amp;VAR:CALENDAR=US&amp;VAR:SYMBOL=RAI&amp;VAR:INDEX=0"}</definedName>
    <definedName name="_2541__FDSAUDITLINK__" hidden="1">{"fdsup://directions/FAT Viewer?action=UPDATE&amp;creator=factset&amp;DYN_ARGS=TRUE&amp;DOC_NAME=FAT:FQL_AUDITING_CLIENT_TEMPLATE.FAT&amp;display_string=Audit&amp;VAR:KEY=CDUXAFOPEJ&amp;VAR:QUERY=RkZfRElWX1lMRChBTk4sOS8yNS8wMiw5LzI1LzAyKQ==&amp;WINDOW=FIRST_POPUP&amp;HEIGHT=450&amp;WIDTH=450&amp;","START_MAXIMIZED=FALSE&amp;VAR:CALENDAR=US&amp;VAR:SYMBOL=RAI&amp;VAR:INDEX=0"}</definedName>
    <definedName name="_2542__FDSAUDITLINK__" localSheetId="0" hidden="1">{"fdsup://directions/FAT Viewer?action=UPDATE&amp;creator=factset&amp;DYN_ARGS=TRUE&amp;DOC_NAME=FAT:FQL_AUDITING_CLIENT_TEMPLATE.FAT&amp;display_string=Audit&amp;VAR:KEY=AFIFAVIBAV&amp;VAR:QUERY=RkZfRElWX1lMRChBTk4sOS8xOC8wMiw5LzE4LzAyKQ==&amp;WINDOW=FIRST_POPUP&amp;HEIGHT=450&amp;WIDTH=450&amp;","START_MAXIMIZED=FALSE&amp;VAR:CALENDAR=US&amp;VAR:SYMBOL=RAI&amp;VAR:INDEX=0"}</definedName>
    <definedName name="_2542__FDSAUDITLINK__" hidden="1">{"fdsup://directions/FAT Viewer?action=UPDATE&amp;creator=factset&amp;DYN_ARGS=TRUE&amp;DOC_NAME=FAT:FQL_AUDITING_CLIENT_TEMPLATE.FAT&amp;display_string=Audit&amp;VAR:KEY=AFIFAVIBAV&amp;VAR:QUERY=RkZfRElWX1lMRChBTk4sOS8xOC8wMiw5LzE4LzAyKQ==&amp;WINDOW=FIRST_POPUP&amp;HEIGHT=450&amp;WIDTH=450&amp;","START_MAXIMIZED=FALSE&amp;VAR:CALENDAR=US&amp;VAR:SYMBOL=RAI&amp;VAR:INDEX=0"}</definedName>
    <definedName name="_2543__FDSAUDITLINK__" localSheetId="0" hidden="1">{"fdsup://directions/FAT Viewer?action=UPDATE&amp;creator=factset&amp;DYN_ARGS=TRUE&amp;DOC_NAME=FAT:FQL_AUDITING_CLIENT_TEMPLATE.FAT&amp;display_string=Audit&amp;VAR:KEY=ORSHSRWVYT&amp;VAR:QUERY=RkZfRElWX1lMRChBTk4sOS8xMS8wMiw5LzExLzAyKQ==&amp;WINDOW=FIRST_POPUP&amp;HEIGHT=450&amp;WIDTH=450&amp;","START_MAXIMIZED=FALSE&amp;VAR:CALENDAR=US&amp;VAR:SYMBOL=RAI&amp;VAR:INDEX=0"}</definedName>
    <definedName name="_2543__FDSAUDITLINK__" hidden="1">{"fdsup://directions/FAT Viewer?action=UPDATE&amp;creator=factset&amp;DYN_ARGS=TRUE&amp;DOC_NAME=FAT:FQL_AUDITING_CLIENT_TEMPLATE.FAT&amp;display_string=Audit&amp;VAR:KEY=ORSHSRWVYT&amp;VAR:QUERY=RkZfRElWX1lMRChBTk4sOS8xMS8wMiw5LzExLzAyKQ==&amp;WINDOW=FIRST_POPUP&amp;HEIGHT=450&amp;WIDTH=450&amp;","START_MAXIMIZED=FALSE&amp;VAR:CALENDAR=US&amp;VAR:SYMBOL=RAI&amp;VAR:INDEX=0"}</definedName>
    <definedName name="_2544__FDSAUDITLINK__" localSheetId="0" hidden="1">{"fdsup://directions/FAT Viewer?action=UPDATE&amp;creator=factset&amp;DYN_ARGS=TRUE&amp;DOC_NAME=FAT:FQL_AUDITING_CLIENT_TEMPLATE.FAT&amp;display_string=Audit&amp;VAR:KEY=ONIBIRMFKJ&amp;VAR:QUERY=RkZfRElWX1lMRChBTk4sOS8wNC8wMiw5LzA0LzAyKQ==&amp;WINDOW=FIRST_POPUP&amp;HEIGHT=450&amp;WIDTH=450&amp;","START_MAXIMIZED=FALSE&amp;VAR:CALENDAR=US&amp;VAR:SYMBOL=RAI&amp;VAR:INDEX=0"}</definedName>
    <definedName name="_2544__FDSAUDITLINK__" hidden="1">{"fdsup://directions/FAT Viewer?action=UPDATE&amp;creator=factset&amp;DYN_ARGS=TRUE&amp;DOC_NAME=FAT:FQL_AUDITING_CLIENT_TEMPLATE.FAT&amp;display_string=Audit&amp;VAR:KEY=ONIBIRMFKJ&amp;VAR:QUERY=RkZfRElWX1lMRChBTk4sOS8wNC8wMiw5LzA0LzAyKQ==&amp;WINDOW=FIRST_POPUP&amp;HEIGHT=450&amp;WIDTH=450&amp;","START_MAXIMIZED=FALSE&amp;VAR:CALENDAR=US&amp;VAR:SYMBOL=RAI&amp;VAR:INDEX=0"}</definedName>
    <definedName name="_2545__FDSAUDITLINK__" localSheetId="0" hidden="1">{"fdsup://directions/FAT Viewer?action=UPDATE&amp;creator=factset&amp;DYN_ARGS=TRUE&amp;DOC_NAME=FAT:FQL_AUDITING_CLIENT_TEMPLATE.FAT&amp;display_string=Audit&amp;VAR:KEY=SXKPUNKDKZ&amp;VAR:QUERY=RkZfRElWX1lMRChBTk4sOC8yOC8wMiw4LzI4LzAyKQ==&amp;WINDOW=FIRST_POPUP&amp;HEIGHT=450&amp;WIDTH=450&amp;","START_MAXIMIZED=FALSE&amp;VAR:CALENDAR=US&amp;VAR:SYMBOL=RAI&amp;VAR:INDEX=0"}</definedName>
    <definedName name="_2545__FDSAUDITLINK__" hidden="1">{"fdsup://directions/FAT Viewer?action=UPDATE&amp;creator=factset&amp;DYN_ARGS=TRUE&amp;DOC_NAME=FAT:FQL_AUDITING_CLIENT_TEMPLATE.FAT&amp;display_string=Audit&amp;VAR:KEY=SXKPUNKDKZ&amp;VAR:QUERY=RkZfRElWX1lMRChBTk4sOC8yOC8wMiw4LzI4LzAyKQ==&amp;WINDOW=FIRST_POPUP&amp;HEIGHT=450&amp;WIDTH=450&amp;","START_MAXIMIZED=FALSE&amp;VAR:CALENDAR=US&amp;VAR:SYMBOL=RAI&amp;VAR:INDEX=0"}</definedName>
    <definedName name="_2546__FDSAUDITLINK__" localSheetId="0" hidden="1">{"fdsup://directions/FAT Viewer?action=UPDATE&amp;creator=factset&amp;DYN_ARGS=TRUE&amp;DOC_NAME=FAT:FQL_AUDITING_CLIENT_TEMPLATE.FAT&amp;display_string=Audit&amp;VAR:KEY=YHQHOLKPCT&amp;VAR:QUERY=RkZfRElWX1lMRChBTk4sOC8yMS8wMiw4LzIxLzAyKQ==&amp;WINDOW=FIRST_POPUP&amp;HEIGHT=450&amp;WIDTH=450&amp;","START_MAXIMIZED=FALSE&amp;VAR:CALENDAR=US&amp;VAR:SYMBOL=RAI&amp;VAR:INDEX=0"}</definedName>
    <definedName name="_2546__FDSAUDITLINK__" hidden="1">{"fdsup://directions/FAT Viewer?action=UPDATE&amp;creator=factset&amp;DYN_ARGS=TRUE&amp;DOC_NAME=FAT:FQL_AUDITING_CLIENT_TEMPLATE.FAT&amp;display_string=Audit&amp;VAR:KEY=YHQHOLKPCT&amp;VAR:QUERY=RkZfRElWX1lMRChBTk4sOC8yMS8wMiw4LzIxLzAyKQ==&amp;WINDOW=FIRST_POPUP&amp;HEIGHT=450&amp;WIDTH=450&amp;","START_MAXIMIZED=FALSE&amp;VAR:CALENDAR=US&amp;VAR:SYMBOL=RAI&amp;VAR:INDEX=0"}</definedName>
    <definedName name="_2547__FDSAUDITLINK__" localSheetId="0" hidden="1">{"fdsup://directions/FAT Viewer?action=UPDATE&amp;creator=factset&amp;DYN_ARGS=TRUE&amp;DOC_NAME=FAT:FQL_AUDITING_CLIENT_TEMPLATE.FAT&amp;display_string=Audit&amp;VAR:KEY=IHYLMLWROL&amp;VAR:QUERY=RkZfRElWX1lMRChBTk4sOC8xNC8wMiw4LzE0LzAyKQ==&amp;WINDOW=FIRST_POPUP&amp;HEIGHT=450&amp;WIDTH=450&amp;","START_MAXIMIZED=FALSE&amp;VAR:CALENDAR=US&amp;VAR:SYMBOL=RAI&amp;VAR:INDEX=0"}</definedName>
    <definedName name="_2547__FDSAUDITLINK__" hidden="1">{"fdsup://directions/FAT Viewer?action=UPDATE&amp;creator=factset&amp;DYN_ARGS=TRUE&amp;DOC_NAME=FAT:FQL_AUDITING_CLIENT_TEMPLATE.FAT&amp;display_string=Audit&amp;VAR:KEY=IHYLMLWROL&amp;VAR:QUERY=RkZfRElWX1lMRChBTk4sOC8xNC8wMiw4LzE0LzAyKQ==&amp;WINDOW=FIRST_POPUP&amp;HEIGHT=450&amp;WIDTH=450&amp;","START_MAXIMIZED=FALSE&amp;VAR:CALENDAR=US&amp;VAR:SYMBOL=RAI&amp;VAR:INDEX=0"}</definedName>
    <definedName name="_2548__FDSAUDITLINK__" localSheetId="0" hidden="1">{"fdsup://directions/FAT Viewer?action=UPDATE&amp;creator=factset&amp;DYN_ARGS=TRUE&amp;DOC_NAME=FAT:FQL_AUDITING_CLIENT_TEMPLATE.FAT&amp;display_string=Audit&amp;VAR:KEY=UJARYNIZGB&amp;VAR:QUERY=RkZfRElWX1lMRChBTk4sOC8wNy8wMiw4LzA3LzAyKQ==&amp;WINDOW=FIRST_POPUP&amp;HEIGHT=450&amp;WIDTH=450&amp;","START_MAXIMIZED=FALSE&amp;VAR:CALENDAR=US&amp;VAR:SYMBOL=RAI&amp;VAR:INDEX=0"}</definedName>
    <definedName name="_2548__FDSAUDITLINK__" hidden="1">{"fdsup://directions/FAT Viewer?action=UPDATE&amp;creator=factset&amp;DYN_ARGS=TRUE&amp;DOC_NAME=FAT:FQL_AUDITING_CLIENT_TEMPLATE.FAT&amp;display_string=Audit&amp;VAR:KEY=UJARYNIZGB&amp;VAR:QUERY=RkZfRElWX1lMRChBTk4sOC8wNy8wMiw4LzA3LzAyKQ==&amp;WINDOW=FIRST_POPUP&amp;HEIGHT=450&amp;WIDTH=450&amp;","START_MAXIMIZED=FALSE&amp;VAR:CALENDAR=US&amp;VAR:SYMBOL=RAI&amp;VAR:INDEX=0"}</definedName>
    <definedName name="_2549__FDSAUDITLINK__" localSheetId="0" hidden="1">{"fdsup://directions/FAT Viewer?action=UPDATE&amp;creator=factset&amp;DYN_ARGS=TRUE&amp;DOC_NAME=FAT:FQL_AUDITING_CLIENT_TEMPLATE.FAT&amp;display_string=Audit&amp;VAR:KEY=OFYVMJALEX&amp;VAR:QUERY=RkZfRElWX1lMRChBTk4sNy8zMS8wMiw3LzMxLzAyKQ==&amp;WINDOW=FIRST_POPUP&amp;HEIGHT=450&amp;WIDTH=450&amp;","START_MAXIMIZED=FALSE&amp;VAR:CALENDAR=US&amp;VAR:SYMBOL=RAI&amp;VAR:INDEX=0"}</definedName>
    <definedName name="_2549__FDSAUDITLINK__" hidden="1">{"fdsup://directions/FAT Viewer?action=UPDATE&amp;creator=factset&amp;DYN_ARGS=TRUE&amp;DOC_NAME=FAT:FQL_AUDITING_CLIENT_TEMPLATE.FAT&amp;display_string=Audit&amp;VAR:KEY=OFYVMJALEX&amp;VAR:QUERY=RkZfRElWX1lMRChBTk4sNy8zMS8wMiw3LzMxLzAyKQ==&amp;WINDOW=FIRST_POPUP&amp;HEIGHT=450&amp;WIDTH=450&amp;","START_MAXIMIZED=FALSE&amp;VAR:CALENDAR=US&amp;VAR:SYMBOL=RAI&amp;VAR:INDEX=0"}</definedName>
    <definedName name="_255">#REF!</definedName>
    <definedName name="_255__FDSAUDITLINK__" localSheetId="0" hidden="1">{"fdsup://directions/FAT Viewer?action=UPDATE&amp;creator=factset&amp;DYN_ARGS=TRUE&amp;DOC_NAME=FAT:FQL_AUDITING_CLIENT_TEMPLATE.FAT&amp;display_string=Audit&amp;VAR:KEY=LILWHOXWDQ&amp;VAR:QUERY=RkZfRElWX1lMRChBTk4sNS8xOC8wNiw1LzE4LzA2KQ==&amp;WINDOW=FIRST_POPUP&amp;HEIGHT=450&amp;WIDTH=450&amp;","START_MAXIMIZED=FALSE&amp;VAR:CALENDAR=US&amp;VAR:SYMBOL=RAI&amp;VAR:INDEX=0"}</definedName>
    <definedName name="_255__FDSAUDITLINK__" hidden="1">{"fdsup://directions/FAT Viewer?action=UPDATE&amp;creator=factset&amp;DYN_ARGS=TRUE&amp;DOC_NAME=FAT:FQL_AUDITING_CLIENT_TEMPLATE.FAT&amp;display_string=Audit&amp;VAR:KEY=LILWHOXWDQ&amp;VAR:QUERY=RkZfRElWX1lMRChBTk4sNS8xOC8wNiw1LzE4LzA2KQ==&amp;WINDOW=FIRST_POPUP&amp;HEIGHT=450&amp;WIDTH=450&amp;","START_MAXIMIZED=FALSE&amp;VAR:CALENDAR=US&amp;VAR:SYMBOL=RAI&amp;VAR:INDEX=0"}</definedName>
    <definedName name="_2550__FDSAUDITLINK__" localSheetId="0" hidden="1">{"fdsup://directions/FAT Viewer?action=UPDATE&amp;creator=factset&amp;DYN_ARGS=TRUE&amp;DOC_NAME=FAT:FQL_AUDITING_CLIENT_TEMPLATE.FAT&amp;display_string=Audit&amp;VAR:KEY=ETCXWPQTSH&amp;VAR:QUERY=RkZfRElWX1lMRChBTk4sNy8yNC8wMiw3LzI0LzAyKQ==&amp;WINDOW=FIRST_POPUP&amp;HEIGHT=450&amp;WIDTH=450&amp;","START_MAXIMIZED=FALSE&amp;VAR:CALENDAR=US&amp;VAR:SYMBOL=RAI&amp;VAR:INDEX=0"}</definedName>
    <definedName name="_2550__FDSAUDITLINK__" hidden="1">{"fdsup://directions/FAT Viewer?action=UPDATE&amp;creator=factset&amp;DYN_ARGS=TRUE&amp;DOC_NAME=FAT:FQL_AUDITING_CLIENT_TEMPLATE.FAT&amp;display_string=Audit&amp;VAR:KEY=ETCXWPQTSH&amp;VAR:QUERY=RkZfRElWX1lMRChBTk4sNy8yNC8wMiw3LzI0LzAyKQ==&amp;WINDOW=FIRST_POPUP&amp;HEIGHT=450&amp;WIDTH=450&amp;","START_MAXIMIZED=FALSE&amp;VAR:CALENDAR=US&amp;VAR:SYMBOL=RAI&amp;VAR:INDEX=0"}</definedName>
    <definedName name="_2551__FDSAUDITLINK__" localSheetId="0" hidden="1">{"fdsup://directions/FAT Viewer?action=UPDATE&amp;creator=factset&amp;DYN_ARGS=TRUE&amp;DOC_NAME=FAT:FQL_AUDITING_CLIENT_TEMPLATE.FAT&amp;display_string=Audit&amp;VAR:KEY=WNINUXMTOF&amp;VAR:QUERY=RkZfRElWX1lMRChBTk4sNy8xNy8wMiw3LzE3LzAyKQ==&amp;WINDOW=FIRST_POPUP&amp;HEIGHT=450&amp;WIDTH=450&amp;","START_MAXIMIZED=FALSE&amp;VAR:CALENDAR=US&amp;VAR:SYMBOL=RAI&amp;VAR:INDEX=0"}</definedName>
    <definedName name="_2551__FDSAUDITLINK__" hidden="1">{"fdsup://directions/FAT Viewer?action=UPDATE&amp;creator=factset&amp;DYN_ARGS=TRUE&amp;DOC_NAME=FAT:FQL_AUDITING_CLIENT_TEMPLATE.FAT&amp;display_string=Audit&amp;VAR:KEY=WNINUXMTOF&amp;VAR:QUERY=RkZfRElWX1lMRChBTk4sNy8xNy8wMiw3LzE3LzAyKQ==&amp;WINDOW=FIRST_POPUP&amp;HEIGHT=450&amp;WIDTH=450&amp;","START_MAXIMIZED=FALSE&amp;VAR:CALENDAR=US&amp;VAR:SYMBOL=RAI&amp;VAR:INDEX=0"}</definedName>
    <definedName name="_2552__FDSAUDITLINK__" localSheetId="0" hidden="1">{"fdsup://directions/FAT Viewer?action=UPDATE&amp;creator=factset&amp;DYN_ARGS=TRUE&amp;DOC_NAME=FAT:FQL_AUDITING_CLIENT_TEMPLATE.FAT&amp;display_string=Audit&amp;VAR:KEY=MNIBGTEVUD&amp;VAR:QUERY=RkZfRElWX1lMRChBTk4sNy8xMC8wMiw3LzEwLzAyKQ==&amp;WINDOW=FIRST_POPUP&amp;HEIGHT=450&amp;WIDTH=450&amp;","START_MAXIMIZED=FALSE&amp;VAR:CALENDAR=US&amp;VAR:SYMBOL=RAI&amp;VAR:INDEX=0"}</definedName>
    <definedName name="_2552__FDSAUDITLINK__" hidden="1">{"fdsup://directions/FAT Viewer?action=UPDATE&amp;creator=factset&amp;DYN_ARGS=TRUE&amp;DOC_NAME=FAT:FQL_AUDITING_CLIENT_TEMPLATE.FAT&amp;display_string=Audit&amp;VAR:KEY=MNIBGTEVUD&amp;VAR:QUERY=RkZfRElWX1lMRChBTk4sNy8xMC8wMiw3LzEwLzAyKQ==&amp;WINDOW=FIRST_POPUP&amp;HEIGHT=450&amp;WIDTH=450&amp;","START_MAXIMIZED=FALSE&amp;VAR:CALENDAR=US&amp;VAR:SYMBOL=RAI&amp;VAR:INDEX=0"}</definedName>
    <definedName name="_2553__FDSAUDITLINK__" localSheetId="0" hidden="1">{"fdsup://directions/FAT Viewer?action=UPDATE&amp;creator=factset&amp;DYN_ARGS=TRUE&amp;DOC_NAME=FAT:FQL_AUDITING_CLIENT_TEMPLATE.FAT&amp;display_string=Audit&amp;VAR:KEY=KRCNOVOHAR&amp;VAR:QUERY=RkZfRElWX1lMRChBTk4sNy8wMy8wMiw3LzAzLzAyKQ==&amp;WINDOW=FIRST_POPUP&amp;HEIGHT=450&amp;WIDTH=450&amp;","START_MAXIMIZED=FALSE&amp;VAR:CALENDAR=US&amp;VAR:SYMBOL=RAI&amp;VAR:INDEX=0"}</definedName>
    <definedName name="_2553__FDSAUDITLINK__" hidden="1">{"fdsup://directions/FAT Viewer?action=UPDATE&amp;creator=factset&amp;DYN_ARGS=TRUE&amp;DOC_NAME=FAT:FQL_AUDITING_CLIENT_TEMPLATE.FAT&amp;display_string=Audit&amp;VAR:KEY=KRCNOVOHAR&amp;VAR:QUERY=RkZfRElWX1lMRChBTk4sNy8wMy8wMiw3LzAzLzAyKQ==&amp;WINDOW=FIRST_POPUP&amp;HEIGHT=450&amp;WIDTH=450&amp;","START_MAXIMIZED=FALSE&amp;VAR:CALENDAR=US&amp;VAR:SYMBOL=RAI&amp;VAR:INDEX=0"}</definedName>
    <definedName name="_2554__FDSAUDITLINK__" localSheetId="0" hidden="1">{"fdsup://directions/FAT Viewer?action=UPDATE&amp;creator=factset&amp;DYN_ARGS=TRUE&amp;DOC_NAME=FAT:FQL_AUDITING_CLIENT_TEMPLATE.FAT&amp;display_string=Audit&amp;VAR:KEY=IPMRWJANCF&amp;VAR:QUERY=RkZfRElWX1lMRChBTk4sNi8yNi8wMiw2LzI2LzAyKQ==&amp;WINDOW=FIRST_POPUP&amp;HEIGHT=450&amp;WIDTH=450&amp;","START_MAXIMIZED=FALSE&amp;VAR:CALENDAR=US&amp;VAR:SYMBOL=RAI&amp;VAR:INDEX=0"}</definedName>
    <definedName name="_2554__FDSAUDITLINK__" hidden="1">{"fdsup://directions/FAT Viewer?action=UPDATE&amp;creator=factset&amp;DYN_ARGS=TRUE&amp;DOC_NAME=FAT:FQL_AUDITING_CLIENT_TEMPLATE.FAT&amp;display_string=Audit&amp;VAR:KEY=IPMRWJANCF&amp;VAR:QUERY=RkZfRElWX1lMRChBTk4sNi8yNi8wMiw2LzI2LzAyKQ==&amp;WINDOW=FIRST_POPUP&amp;HEIGHT=450&amp;WIDTH=450&amp;","START_MAXIMIZED=FALSE&amp;VAR:CALENDAR=US&amp;VAR:SYMBOL=RAI&amp;VAR:INDEX=0"}</definedName>
    <definedName name="_2555__FDSAUDITLINK__" localSheetId="0" hidden="1">{"fdsup://directions/FAT Viewer?action=UPDATE&amp;creator=factset&amp;DYN_ARGS=TRUE&amp;DOC_NAME=FAT:FQL_AUDITING_CLIENT_TEMPLATE.FAT&amp;display_string=Audit&amp;VAR:KEY=ALGXSTWDEZ&amp;VAR:QUERY=RkZfRElWX1lMRChBTk4sNi8xOS8wMiw2LzE5LzAyKQ==&amp;WINDOW=FIRST_POPUP&amp;HEIGHT=450&amp;WIDTH=450&amp;","START_MAXIMIZED=FALSE&amp;VAR:CALENDAR=US&amp;VAR:SYMBOL=RAI&amp;VAR:INDEX=0"}</definedName>
    <definedName name="_2555__FDSAUDITLINK__" hidden="1">{"fdsup://directions/FAT Viewer?action=UPDATE&amp;creator=factset&amp;DYN_ARGS=TRUE&amp;DOC_NAME=FAT:FQL_AUDITING_CLIENT_TEMPLATE.FAT&amp;display_string=Audit&amp;VAR:KEY=ALGXSTWDEZ&amp;VAR:QUERY=RkZfRElWX1lMRChBTk4sNi8xOS8wMiw2LzE5LzAyKQ==&amp;WINDOW=FIRST_POPUP&amp;HEIGHT=450&amp;WIDTH=450&amp;","START_MAXIMIZED=FALSE&amp;VAR:CALENDAR=US&amp;VAR:SYMBOL=RAI&amp;VAR:INDEX=0"}</definedName>
    <definedName name="_2556__FDSAUDITLINK__" localSheetId="0" hidden="1">{"fdsup://directions/FAT Viewer?action=UPDATE&amp;creator=factset&amp;DYN_ARGS=TRUE&amp;DOC_NAME=FAT:FQL_AUDITING_CLIENT_TEMPLATE.FAT&amp;display_string=Audit&amp;VAR:KEY=QDOVINMFIX&amp;VAR:QUERY=RkZfRElWX1lMRChBTk4sNi8xMi8wMiw2LzEyLzAyKQ==&amp;WINDOW=FIRST_POPUP&amp;HEIGHT=450&amp;WIDTH=450&amp;","START_MAXIMIZED=FALSE&amp;VAR:CALENDAR=US&amp;VAR:SYMBOL=RAI&amp;VAR:INDEX=0"}</definedName>
    <definedName name="_2556__FDSAUDITLINK__" hidden="1">{"fdsup://directions/FAT Viewer?action=UPDATE&amp;creator=factset&amp;DYN_ARGS=TRUE&amp;DOC_NAME=FAT:FQL_AUDITING_CLIENT_TEMPLATE.FAT&amp;display_string=Audit&amp;VAR:KEY=QDOVINMFIX&amp;VAR:QUERY=RkZfRElWX1lMRChBTk4sNi8xMi8wMiw2LzEyLzAyKQ==&amp;WINDOW=FIRST_POPUP&amp;HEIGHT=450&amp;WIDTH=450&amp;","START_MAXIMIZED=FALSE&amp;VAR:CALENDAR=US&amp;VAR:SYMBOL=RAI&amp;VAR:INDEX=0"}</definedName>
    <definedName name="_2557__FDSAUDITLINK__" localSheetId="0" hidden="1">{"fdsup://directions/FAT Viewer?action=UPDATE&amp;creator=factset&amp;DYN_ARGS=TRUE&amp;DOC_NAME=FAT:FQL_AUDITING_CLIENT_TEMPLATE.FAT&amp;display_string=Audit&amp;VAR:KEY=IZQHSDCJWN&amp;VAR:QUERY=RkZfRElWX1lMRChBTk4sNi8wNS8wMiw2LzA1LzAyKQ==&amp;WINDOW=FIRST_POPUP&amp;HEIGHT=450&amp;WIDTH=450&amp;","START_MAXIMIZED=FALSE&amp;VAR:CALENDAR=US&amp;VAR:SYMBOL=RAI&amp;VAR:INDEX=0"}</definedName>
    <definedName name="_2557__FDSAUDITLINK__" hidden="1">{"fdsup://directions/FAT Viewer?action=UPDATE&amp;creator=factset&amp;DYN_ARGS=TRUE&amp;DOC_NAME=FAT:FQL_AUDITING_CLIENT_TEMPLATE.FAT&amp;display_string=Audit&amp;VAR:KEY=IZQHSDCJWN&amp;VAR:QUERY=RkZfRElWX1lMRChBTk4sNi8wNS8wMiw2LzA1LzAyKQ==&amp;WINDOW=FIRST_POPUP&amp;HEIGHT=450&amp;WIDTH=450&amp;","START_MAXIMIZED=FALSE&amp;VAR:CALENDAR=US&amp;VAR:SYMBOL=RAI&amp;VAR:INDEX=0"}</definedName>
    <definedName name="_2558__FDSAUDITLINK__" localSheetId="0" hidden="1">{"fdsup://directions/FAT Viewer?action=UPDATE&amp;creator=factset&amp;DYN_ARGS=TRUE&amp;DOC_NAME=FAT:FQL_AUDITING_CLIENT_TEMPLATE.FAT&amp;display_string=Audit&amp;VAR:KEY=YBITEXMJWJ&amp;VAR:QUERY=RkZfRElWX1lMRChBTk4sNS8yOS8wMiw1LzI5LzAyKQ==&amp;WINDOW=FIRST_POPUP&amp;HEIGHT=450&amp;WIDTH=450&amp;","START_MAXIMIZED=FALSE&amp;VAR:CALENDAR=US&amp;VAR:SYMBOL=RAI&amp;VAR:INDEX=0"}</definedName>
    <definedName name="_2558__FDSAUDITLINK__" hidden="1">{"fdsup://directions/FAT Viewer?action=UPDATE&amp;creator=factset&amp;DYN_ARGS=TRUE&amp;DOC_NAME=FAT:FQL_AUDITING_CLIENT_TEMPLATE.FAT&amp;display_string=Audit&amp;VAR:KEY=YBITEXMJWJ&amp;VAR:QUERY=RkZfRElWX1lMRChBTk4sNS8yOS8wMiw1LzI5LzAyKQ==&amp;WINDOW=FIRST_POPUP&amp;HEIGHT=450&amp;WIDTH=450&amp;","START_MAXIMIZED=FALSE&amp;VAR:CALENDAR=US&amp;VAR:SYMBOL=RAI&amp;VAR:INDEX=0"}</definedName>
    <definedName name="_2559__FDSAUDITLINK__" localSheetId="0" hidden="1">{"fdsup://directions/FAT Viewer?action=UPDATE&amp;creator=factset&amp;DYN_ARGS=TRUE&amp;DOC_NAME=FAT:FQL_AUDITING_CLIENT_TEMPLATE.FAT&amp;display_string=Audit&amp;VAR:KEY=MNCJKXWXAR&amp;VAR:QUERY=RkZfRElWX1lMRChBTk4sNS8yMi8wMiw1LzIyLzAyKQ==&amp;WINDOW=FIRST_POPUP&amp;HEIGHT=450&amp;WIDTH=450&amp;","START_MAXIMIZED=FALSE&amp;VAR:CALENDAR=US&amp;VAR:SYMBOL=RAI&amp;VAR:INDEX=0"}</definedName>
    <definedName name="_2559__FDSAUDITLINK__" hidden="1">{"fdsup://directions/FAT Viewer?action=UPDATE&amp;creator=factset&amp;DYN_ARGS=TRUE&amp;DOC_NAME=FAT:FQL_AUDITING_CLIENT_TEMPLATE.FAT&amp;display_string=Audit&amp;VAR:KEY=MNCJKXWXAR&amp;VAR:QUERY=RkZfRElWX1lMRChBTk4sNS8yMi8wMiw1LzIyLzAyKQ==&amp;WINDOW=FIRST_POPUP&amp;HEIGHT=450&amp;WIDTH=450&amp;","START_MAXIMIZED=FALSE&amp;VAR:CALENDAR=US&amp;VAR:SYMBOL=RAI&amp;VAR:INDEX=0"}</definedName>
    <definedName name="_256">#REF!</definedName>
    <definedName name="_256__FDSAUDITLINK__" localSheetId="0" hidden="1">{"fdsup://directions/FAT Viewer?action=UPDATE&amp;creator=factset&amp;DYN_ARGS=TRUE&amp;DOC_NAME=FAT:FQL_AUDITING_CLIENT_TEMPLATE.FAT&amp;display_string=Audit&amp;VAR:KEY=NSXWTEZIRO&amp;VAR:QUERY=RkZfRElWX1lMRChBTk4sNS8xMS8wNiw1LzExLzA2KQ==&amp;WINDOW=FIRST_POPUP&amp;HEIGHT=450&amp;WIDTH=450&amp;","START_MAXIMIZED=FALSE&amp;VAR:CALENDAR=US&amp;VAR:SYMBOL=RAI&amp;VAR:INDEX=0"}</definedName>
    <definedName name="_256__FDSAUDITLINK__" hidden="1">{"fdsup://directions/FAT Viewer?action=UPDATE&amp;creator=factset&amp;DYN_ARGS=TRUE&amp;DOC_NAME=FAT:FQL_AUDITING_CLIENT_TEMPLATE.FAT&amp;display_string=Audit&amp;VAR:KEY=NSXWTEZIRO&amp;VAR:QUERY=RkZfRElWX1lMRChBTk4sNS8xMS8wNiw1LzExLzA2KQ==&amp;WINDOW=FIRST_POPUP&amp;HEIGHT=450&amp;WIDTH=450&amp;","START_MAXIMIZED=FALSE&amp;VAR:CALENDAR=US&amp;VAR:SYMBOL=RAI&amp;VAR:INDEX=0"}</definedName>
    <definedName name="_2560__FDSAUDITLINK__" localSheetId="0" hidden="1">{"fdsup://directions/FAT Viewer?action=UPDATE&amp;creator=factset&amp;DYN_ARGS=TRUE&amp;DOC_NAME=FAT:FQL_AUDITING_CLIENT_TEMPLATE.FAT&amp;display_string=Audit&amp;VAR:KEY=ARWLWRENEF&amp;VAR:QUERY=RkZfRElWX1lMRChBTk4sNS8xNS8wMiw1LzE1LzAyKQ==&amp;WINDOW=FIRST_POPUP&amp;HEIGHT=450&amp;WIDTH=450&amp;","START_MAXIMIZED=FALSE&amp;VAR:CALENDAR=US&amp;VAR:SYMBOL=RAI&amp;VAR:INDEX=0"}</definedName>
    <definedName name="_2560__FDSAUDITLINK__" hidden="1">{"fdsup://directions/FAT Viewer?action=UPDATE&amp;creator=factset&amp;DYN_ARGS=TRUE&amp;DOC_NAME=FAT:FQL_AUDITING_CLIENT_TEMPLATE.FAT&amp;display_string=Audit&amp;VAR:KEY=ARWLWRENEF&amp;VAR:QUERY=RkZfRElWX1lMRChBTk4sNS8xNS8wMiw1LzE1LzAyKQ==&amp;WINDOW=FIRST_POPUP&amp;HEIGHT=450&amp;WIDTH=450&amp;","START_MAXIMIZED=FALSE&amp;VAR:CALENDAR=US&amp;VAR:SYMBOL=RAI&amp;VAR:INDEX=0"}</definedName>
    <definedName name="_2561__FDSAUDITLINK__" localSheetId="0" hidden="1">{"fdsup://directions/FAT Viewer?action=UPDATE&amp;creator=factset&amp;DYN_ARGS=TRUE&amp;DOC_NAME=FAT:FQL_AUDITING_CLIENT_TEMPLATE.FAT&amp;display_string=Audit&amp;VAR:KEY=OLGRALUZSX&amp;VAR:QUERY=RkZfRElWX1lMRChBTk4sNS8wOC8wMiw1LzA4LzAyKQ==&amp;WINDOW=FIRST_POPUP&amp;HEIGHT=450&amp;WIDTH=450&amp;","START_MAXIMIZED=FALSE&amp;VAR:CALENDAR=US&amp;VAR:SYMBOL=RAI&amp;VAR:INDEX=0"}</definedName>
    <definedName name="_2561__FDSAUDITLINK__" hidden="1">{"fdsup://directions/FAT Viewer?action=UPDATE&amp;creator=factset&amp;DYN_ARGS=TRUE&amp;DOC_NAME=FAT:FQL_AUDITING_CLIENT_TEMPLATE.FAT&amp;display_string=Audit&amp;VAR:KEY=OLGRALUZSX&amp;VAR:QUERY=RkZfRElWX1lMRChBTk4sNS8wOC8wMiw1LzA4LzAyKQ==&amp;WINDOW=FIRST_POPUP&amp;HEIGHT=450&amp;WIDTH=450&amp;","START_MAXIMIZED=FALSE&amp;VAR:CALENDAR=US&amp;VAR:SYMBOL=RAI&amp;VAR:INDEX=0"}</definedName>
    <definedName name="_2562__FDSAUDITLINK__" localSheetId="0" hidden="1">{"fdsup://directions/FAT Viewer?action=UPDATE&amp;creator=factset&amp;DYN_ARGS=TRUE&amp;DOC_NAME=FAT:FQL_AUDITING_CLIENT_TEMPLATE.FAT&amp;display_string=Audit&amp;VAR:KEY=OREDANADKR&amp;VAR:QUERY=RkZfRElWX1lMRChBTk4sNS8wMS8wMiw1LzAxLzAyKQ==&amp;WINDOW=FIRST_POPUP&amp;HEIGHT=450&amp;WIDTH=450&amp;","START_MAXIMIZED=FALSE&amp;VAR:CALENDAR=US&amp;VAR:SYMBOL=RAI&amp;VAR:INDEX=0"}</definedName>
    <definedName name="_2562__FDSAUDITLINK__" hidden="1">{"fdsup://directions/FAT Viewer?action=UPDATE&amp;creator=factset&amp;DYN_ARGS=TRUE&amp;DOC_NAME=FAT:FQL_AUDITING_CLIENT_TEMPLATE.FAT&amp;display_string=Audit&amp;VAR:KEY=OREDANADKR&amp;VAR:QUERY=RkZfRElWX1lMRChBTk4sNS8wMS8wMiw1LzAxLzAyKQ==&amp;WINDOW=FIRST_POPUP&amp;HEIGHT=450&amp;WIDTH=450&amp;","START_MAXIMIZED=FALSE&amp;VAR:CALENDAR=US&amp;VAR:SYMBOL=RAI&amp;VAR:INDEX=0"}</definedName>
    <definedName name="_2563__FDSAUDITLINK__" localSheetId="0" hidden="1">{"fdsup://directions/FAT Viewer?action=UPDATE&amp;creator=factset&amp;DYN_ARGS=TRUE&amp;DOC_NAME=FAT:FQL_AUDITING_CLIENT_TEMPLATE.FAT&amp;display_string=Audit&amp;VAR:KEY=WRWFIPGLEJ&amp;VAR:QUERY=RkZfRElWX1lMRChBTk4sNC8yNC8wMiw0LzI0LzAyKQ==&amp;WINDOW=FIRST_POPUP&amp;HEIGHT=450&amp;WIDTH=450&amp;","START_MAXIMIZED=FALSE&amp;VAR:CALENDAR=US&amp;VAR:SYMBOL=RAI&amp;VAR:INDEX=0"}</definedName>
    <definedName name="_2563__FDSAUDITLINK__" hidden="1">{"fdsup://directions/FAT Viewer?action=UPDATE&amp;creator=factset&amp;DYN_ARGS=TRUE&amp;DOC_NAME=FAT:FQL_AUDITING_CLIENT_TEMPLATE.FAT&amp;display_string=Audit&amp;VAR:KEY=WRWFIPGLEJ&amp;VAR:QUERY=RkZfRElWX1lMRChBTk4sNC8yNC8wMiw0LzI0LzAyKQ==&amp;WINDOW=FIRST_POPUP&amp;HEIGHT=450&amp;WIDTH=450&amp;","START_MAXIMIZED=FALSE&amp;VAR:CALENDAR=US&amp;VAR:SYMBOL=RAI&amp;VAR:INDEX=0"}</definedName>
    <definedName name="_2564__FDSAUDITLINK__" localSheetId="0" hidden="1">{"fdsup://directions/FAT Viewer?action=UPDATE&amp;creator=factset&amp;DYN_ARGS=TRUE&amp;DOC_NAME=FAT:FQL_AUDITING_CLIENT_TEMPLATE.FAT&amp;display_string=Audit&amp;VAR:KEY=SXKDKVMTQD&amp;VAR:QUERY=RkZfRElWX1lMRChBTk4sNC8xNy8wMiw0LzE3LzAyKQ==&amp;WINDOW=FIRST_POPUP&amp;HEIGHT=450&amp;WIDTH=450&amp;","START_MAXIMIZED=FALSE&amp;VAR:CALENDAR=US&amp;VAR:SYMBOL=RAI&amp;VAR:INDEX=0"}</definedName>
    <definedName name="_2564__FDSAUDITLINK__" hidden="1">{"fdsup://directions/FAT Viewer?action=UPDATE&amp;creator=factset&amp;DYN_ARGS=TRUE&amp;DOC_NAME=FAT:FQL_AUDITING_CLIENT_TEMPLATE.FAT&amp;display_string=Audit&amp;VAR:KEY=SXKDKVMTQD&amp;VAR:QUERY=RkZfRElWX1lMRChBTk4sNC8xNy8wMiw0LzE3LzAyKQ==&amp;WINDOW=FIRST_POPUP&amp;HEIGHT=450&amp;WIDTH=450&amp;","START_MAXIMIZED=FALSE&amp;VAR:CALENDAR=US&amp;VAR:SYMBOL=RAI&amp;VAR:INDEX=0"}</definedName>
    <definedName name="_2565__FDSAUDITLINK__" localSheetId="0" hidden="1">{"fdsup://directions/FAT Viewer?action=UPDATE&amp;creator=factset&amp;DYN_ARGS=TRUE&amp;DOC_NAME=FAT:FQL_AUDITING_CLIENT_TEMPLATE.FAT&amp;display_string=Audit&amp;VAR:KEY=YFYFAXEJUJ&amp;VAR:QUERY=RkZfRElWX1lMRChBTk4sNC8xMC8wMiw0LzEwLzAyKQ==&amp;WINDOW=FIRST_POPUP&amp;HEIGHT=450&amp;WIDTH=450&amp;","START_MAXIMIZED=FALSE&amp;VAR:CALENDAR=US&amp;VAR:SYMBOL=RAI&amp;VAR:INDEX=0"}</definedName>
    <definedName name="_2565__FDSAUDITLINK__" hidden="1">{"fdsup://directions/FAT Viewer?action=UPDATE&amp;creator=factset&amp;DYN_ARGS=TRUE&amp;DOC_NAME=FAT:FQL_AUDITING_CLIENT_TEMPLATE.FAT&amp;display_string=Audit&amp;VAR:KEY=YFYFAXEJUJ&amp;VAR:QUERY=RkZfRElWX1lMRChBTk4sNC8xMC8wMiw0LzEwLzAyKQ==&amp;WINDOW=FIRST_POPUP&amp;HEIGHT=450&amp;WIDTH=450&amp;","START_MAXIMIZED=FALSE&amp;VAR:CALENDAR=US&amp;VAR:SYMBOL=RAI&amp;VAR:INDEX=0"}</definedName>
    <definedName name="_2566__FDSAUDITLINK__" localSheetId="0" hidden="1">{"fdsup://directions/FAT Viewer?action=UPDATE&amp;creator=factset&amp;DYN_ARGS=TRUE&amp;DOC_NAME=FAT:FQL_AUDITING_CLIENT_TEMPLATE.FAT&amp;display_string=Audit&amp;VAR:KEY=UPOHQDIPIF&amp;VAR:QUERY=RkZfRElWX1lMRChBTk4sNC8wMy8wMiw0LzAzLzAyKQ==&amp;WINDOW=FIRST_POPUP&amp;HEIGHT=450&amp;WIDTH=450&amp;","START_MAXIMIZED=FALSE&amp;VAR:CALENDAR=US&amp;VAR:SYMBOL=RAI&amp;VAR:INDEX=0"}</definedName>
    <definedName name="_2566__FDSAUDITLINK__" hidden="1">{"fdsup://directions/FAT Viewer?action=UPDATE&amp;creator=factset&amp;DYN_ARGS=TRUE&amp;DOC_NAME=FAT:FQL_AUDITING_CLIENT_TEMPLATE.FAT&amp;display_string=Audit&amp;VAR:KEY=UPOHQDIPIF&amp;VAR:QUERY=RkZfRElWX1lMRChBTk4sNC8wMy8wMiw0LzAzLzAyKQ==&amp;WINDOW=FIRST_POPUP&amp;HEIGHT=450&amp;WIDTH=450&amp;","START_MAXIMIZED=FALSE&amp;VAR:CALENDAR=US&amp;VAR:SYMBOL=RAI&amp;VAR:INDEX=0"}</definedName>
    <definedName name="_2567__FDSAUDITLINK__" localSheetId="0" hidden="1">{"fdsup://directions/FAT Viewer?action=UPDATE&amp;creator=factset&amp;DYN_ARGS=TRUE&amp;DOC_NAME=FAT:FQL_AUDITING_CLIENT_TEMPLATE.FAT&amp;display_string=Audit&amp;VAR:KEY=SZSZCFQFKD&amp;VAR:QUERY=RkZfRElWX1lMRChBTk4sMy8yNy8wMiwzLzI3LzAyKQ==&amp;WINDOW=FIRST_POPUP&amp;HEIGHT=450&amp;WIDTH=450&amp;","START_MAXIMIZED=FALSE&amp;VAR:CALENDAR=US&amp;VAR:SYMBOL=RAI&amp;VAR:INDEX=0"}</definedName>
    <definedName name="_2567__FDSAUDITLINK__" hidden="1">{"fdsup://directions/FAT Viewer?action=UPDATE&amp;creator=factset&amp;DYN_ARGS=TRUE&amp;DOC_NAME=FAT:FQL_AUDITING_CLIENT_TEMPLATE.FAT&amp;display_string=Audit&amp;VAR:KEY=SZSZCFQFKD&amp;VAR:QUERY=RkZfRElWX1lMRChBTk4sMy8yNy8wMiwzLzI3LzAyKQ==&amp;WINDOW=FIRST_POPUP&amp;HEIGHT=450&amp;WIDTH=450&amp;","START_MAXIMIZED=FALSE&amp;VAR:CALENDAR=US&amp;VAR:SYMBOL=RAI&amp;VAR:INDEX=0"}</definedName>
    <definedName name="_2568__FDSAUDITLINK__" localSheetId="0" hidden="1">{"fdsup://directions/FAT Viewer?action=UPDATE&amp;creator=factset&amp;DYN_ARGS=TRUE&amp;DOC_NAME=FAT:FQL_AUDITING_CLIENT_TEMPLATE.FAT&amp;display_string=Audit&amp;VAR:KEY=KLGNGJUBYJ&amp;VAR:QUERY=RkZfRElWX1lMRChBTk4sMy8yMC8wMiwzLzIwLzAyKQ==&amp;WINDOW=FIRST_POPUP&amp;HEIGHT=450&amp;WIDTH=450&amp;","START_MAXIMIZED=FALSE&amp;VAR:CALENDAR=US&amp;VAR:SYMBOL=RAI&amp;VAR:INDEX=0"}</definedName>
    <definedName name="_2568__FDSAUDITLINK__" hidden="1">{"fdsup://directions/FAT Viewer?action=UPDATE&amp;creator=factset&amp;DYN_ARGS=TRUE&amp;DOC_NAME=FAT:FQL_AUDITING_CLIENT_TEMPLATE.FAT&amp;display_string=Audit&amp;VAR:KEY=KLGNGJUBYJ&amp;VAR:QUERY=RkZfRElWX1lMRChBTk4sMy8yMC8wMiwzLzIwLzAyKQ==&amp;WINDOW=FIRST_POPUP&amp;HEIGHT=450&amp;WIDTH=450&amp;","START_MAXIMIZED=FALSE&amp;VAR:CALENDAR=US&amp;VAR:SYMBOL=RAI&amp;VAR:INDEX=0"}</definedName>
    <definedName name="_2569__FDSAUDITLINK__" localSheetId="0" hidden="1">{"fdsup://directions/FAT Viewer?action=UPDATE&amp;creator=factset&amp;DYN_ARGS=TRUE&amp;DOC_NAME=FAT:FQL_AUDITING_CLIENT_TEMPLATE.FAT&amp;display_string=Audit&amp;VAR:KEY=CPUVIPOLGZ&amp;VAR:QUERY=RkZfRElWX1lMRChBTk4sMy8xMy8wMiwzLzEzLzAyKQ==&amp;WINDOW=FIRST_POPUP&amp;HEIGHT=450&amp;WIDTH=450&amp;","START_MAXIMIZED=FALSE&amp;VAR:CALENDAR=US&amp;VAR:SYMBOL=RAI&amp;VAR:INDEX=0"}</definedName>
    <definedName name="_2569__FDSAUDITLINK__" hidden="1">{"fdsup://directions/FAT Viewer?action=UPDATE&amp;creator=factset&amp;DYN_ARGS=TRUE&amp;DOC_NAME=FAT:FQL_AUDITING_CLIENT_TEMPLATE.FAT&amp;display_string=Audit&amp;VAR:KEY=CPUVIPOLGZ&amp;VAR:QUERY=RkZfRElWX1lMRChBTk4sMy8xMy8wMiwzLzEzLzAyKQ==&amp;WINDOW=FIRST_POPUP&amp;HEIGHT=450&amp;WIDTH=450&amp;","START_MAXIMIZED=FALSE&amp;VAR:CALENDAR=US&amp;VAR:SYMBOL=RAI&amp;VAR:INDEX=0"}</definedName>
    <definedName name="_257">#REF!</definedName>
    <definedName name="_257__FDSAUDITLINK__" localSheetId="0" hidden="1">{"fdsup://directions/FAT Viewer?action=UPDATE&amp;creator=factset&amp;DYN_ARGS=TRUE&amp;DOC_NAME=FAT:FQL_AUDITING_CLIENT_TEMPLATE.FAT&amp;display_string=Audit&amp;VAR:KEY=VYTOFYFWPY&amp;VAR:QUERY=RkZfRElWX1lMRChBTk4sNS8wNC8wNiw1LzA0LzA2KQ==&amp;WINDOW=FIRST_POPUP&amp;HEIGHT=450&amp;WIDTH=450&amp;","START_MAXIMIZED=FALSE&amp;VAR:CALENDAR=US&amp;VAR:SYMBOL=RAI&amp;VAR:INDEX=0"}</definedName>
    <definedName name="_257__FDSAUDITLINK__" hidden="1">{"fdsup://directions/FAT Viewer?action=UPDATE&amp;creator=factset&amp;DYN_ARGS=TRUE&amp;DOC_NAME=FAT:FQL_AUDITING_CLIENT_TEMPLATE.FAT&amp;display_string=Audit&amp;VAR:KEY=VYTOFYFWPY&amp;VAR:QUERY=RkZfRElWX1lMRChBTk4sNS8wNC8wNiw1LzA0LzA2KQ==&amp;WINDOW=FIRST_POPUP&amp;HEIGHT=450&amp;WIDTH=450&amp;","START_MAXIMIZED=FALSE&amp;VAR:CALENDAR=US&amp;VAR:SYMBOL=RAI&amp;VAR:INDEX=0"}</definedName>
    <definedName name="_2570__FDSAUDITLINK__" localSheetId="0" hidden="1">{"fdsup://directions/FAT Viewer?action=UPDATE&amp;creator=factset&amp;DYN_ARGS=TRUE&amp;DOC_NAME=FAT:FQL_AUDITING_CLIENT_TEMPLATE.FAT&amp;display_string=Audit&amp;VAR:KEY=EFKRWRWZSZ&amp;VAR:QUERY=RkZfRElWX1lMRChBTk4sMy8wNi8wMiwzLzA2LzAyKQ==&amp;WINDOW=FIRST_POPUP&amp;HEIGHT=450&amp;WIDTH=450&amp;","START_MAXIMIZED=FALSE&amp;VAR:CALENDAR=US&amp;VAR:SYMBOL=RAI&amp;VAR:INDEX=0"}</definedName>
    <definedName name="_2570__FDSAUDITLINK__" hidden="1">{"fdsup://directions/FAT Viewer?action=UPDATE&amp;creator=factset&amp;DYN_ARGS=TRUE&amp;DOC_NAME=FAT:FQL_AUDITING_CLIENT_TEMPLATE.FAT&amp;display_string=Audit&amp;VAR:KEY=EFKRWRWZSZ&amp;VAR:QUERY=RkZfRElWX1lMRChBTk4sMy8wNi8wMiwzLzA2LzAyKQ==&amp;WINDOW=FIRST_POPUP&amp;HEIGHT=450&amp;WIDTH=450&amp;","START_MAXIMIZED=FALSE&amp;VAR:CALENDAR=US&amp;VAR:SYMBOL=RAI&amp;VAR:INDEX=0"}</definedName>
    <definedName name="_2571__FDSAUDITLINK__" localSheetId="0" hidden="1">{"fdsup://directions/FAT Viewer?action=UPDATE&amp;creator=factset&amp;DYN_ARGS=TRUE&amp;DOC_NAME=FAT:FQL_AUDITING_CLIENT_TEMPLATE.FAT&amp;display_string=Audit&amp;VAR:KEY=GJMXIHMRWX&amp;VAR:QUERY=RkZfRElWX1lMRChBTk4sMi8yNy8wMiwyLzI3LzAyKQ==&amp;WINDOW=FIRST_POPUP&amp;HEIGHT=450&amp;WIDTH=450&amp;","START_MAXIMIZED=FALSE&amp;VAR:CALENDAR=US&amp;VAR:SYMBOL=RAI&amp;VAR:INDEX=0"}</definedName>
    <definedName name="_2571__FDSAUDITLINK__" hidden="1">{"fdsup://directions/FAT Viewer?action=UPDATE&amp;creator=factset&amp;DYN_ARGS=TRUE&amp;DOC_NAME=FAT:FQL_AUDITING_CLIENT_TEMPLATE.FAT&amp;display_string=Audit&amp;VAR:KEY=GJMXIHMRWX&amp;VAR:QUERY=RkZfRElWX1lMRChBTk4sMi8yNy8wMiwyLzI3LzAyKQ==&amp;WINDOW=FIRST_POPUP&amp;HEIGHT=450&amp;WIDTH=450&amp;","START_MAXIMIZED=FALSE&amp;VAR:CALENDAR=US&amp;VAR:SYMBOL=RAI&amp;VAR:INDEX=0"}</definedName>
    <definedName name="_2572__FDSAUDITLINK__" localSheetId="0" hidden="1">{"fdsup://directions/FAT Viewer?action=UPDATE&amp;creator=factset&amp;DYN_ARGS=TRUE&amp;DOC_NAME=FAT:FQL_AUDITING_CLIENT_TEMPLATE.FAT&amp;display_string=Audit&amp;VAR:KEY=IXIZIHINCD&amp;VAR:QUERY=RkZfRElWX1lMRChBTk4sMi8yMC8wMiwyLzIwLzAyKQ==&amp;WINDOW=FIRST_POPUP&amp;HEIGHT=450&amp;WIDTH=450&amp;","START_MAXIMIZED=FALSE&amp;VAR:CALENDAR=US&amp;VAR:SYMBOL=RAI&amp;VAR:INDEX=0"}</definedName>
    <definedName name="_2572__FDSAUDITLINK__" hidden="1">{"fdsup://directions/FAT Viewer?action=UPDATE&amp;creator=factset&amp;DYN_ARGS=TRUE&amp;DOC_NAME=FAT:FQL_AUDITING_CLIENT_TEMPLATE.FAT&amp;display_string=Audit&amp;VAR:KEY=IXIZIHINCD&amp;VAR:QUERY=RkZfRElWX1lMRChBTk4sMi8yMC8wMiwyLzIwLzAyKQ==&amp;WINDOW=FIRST_POPUP&amp;HEIGHT=450&amp;WIDTH=450&amp;","START_MAXIMIZED=FALSE&amp;VAR:CALENDAR=US&amp;VAR:SYMBOL=RAI&amp;VAR:INDEX=0"}</definedName>
    <definedName name="_2573__FDSAUDITLINK__" localSheetId="0" hidden="1">{"fdsup://directions/FAT Viewer?action=UPDATE&amp;creator=factset&amp;DYN_ARGS=TRUE&amp;DOC_NAME=FAT:FQL_AUDITING_CLIENT_TEMPLATE.FAT&amp;display_string=Audit&amp;VAR:KEY=UBCRILIBIZ&amp;VAR:QUERY=RkZfRElWX1lMRChBTk4sMi8xMy8wMiwyLzEzLzAyKQ==&amp;WINDOW=FIRST_POPUP&amp;HEIGHT=450&amp;WIDTH=450&amp;","START_MAXIMIZED=FALSE&amp;VAR:CALENDAR=US&amp;VAR:SYMBOL=RAI&amp;VAR:INDEX=0"}</definedName>
    <definedName name="_2573__FDSAUDITLINK__" hidden="1">{"fdsup://directions/FAT Viewer?action=UPDATE&amp;creator=factset&amp;DYN_ARGS=TRUE&amp;DOC_NAME=FAT:FQL_AUDITING_CLIENT_TEMPLATE.FAT&amp;display_string=Audit&amp;VAR:KEY=UBCRILIBIZ&amp;VAR:QUERY=RkZfRElWX1lMRChBTk4sMi8xMy8wMiwyLzEzLzAyKQ==&amp;WINDOW=FIRST_POPUP&amp;HEIGHT=450&amp;WIDTH=450&amp;","START_MAXIMIZED=FALSE&amp;VAR:CALENDAR=US&amp;VAR:SYMBOL=RAI&amp;VAR:INDEX=0"}</definedName>
    <definedName name="_2574__FDSAUDITLINK__" localSheetId="0" hidden="1">{"fdsup://directions/FAT Viewer?action=UPDATE&amp;creator=factset&amp;DYN_ARGS=TRUE&amp;DOC_NAME=FAT:FQL_AUDITING_CLIENT_TEMPLATE.FAT&amp;display_string=Audit&amp;VAR:KEY=IFGXCLKROJ&amp;VAR:QUERY=RkZfRElWX1lMRChBTk4sMi8wNi8wMiwyLzA2LzAyKQ==&amp;WINDOW=FIRST_POPUP&amp;HEIGHT=450&amp;WIDTH=450&amp;","START_MAXIMIZED=FALSE&amp;VAR:CALENDAR=US&amp;VAR:SYMBOL=RAI&amp;VAR:INDEX=0"}</definedName>
    <definedName name="_2574__FDSAUDITLINK__" hidden="1">{"fdsup://directions/FAT Viewer?action=UPDATE&amp;creator=factset&amp;DYN_ARGS=TRUE&amp;DOC_NAME=FAT:FQL_AUDITING_CLIENT_TEMPLATE.FAT&amp;display_string=Audit&amp;VAR:KEY=IFGXCLKROJ&amp;VAR:QUERY=RkZfRElWX1lMRChBTk4sMi8wNi8wMiwyLzA2LzAyKQ==&amp;WINDOW=FIRST_POPUP&amp;HEIGHT=450&amp;WIDTH=450&amp;","START_MAXIMIZED=FALSE&amp;VAR:CALENDAR=US&amp;VAR:SYMBOL=RAI&amp;VAR:INDEX=0"}</definedName>
    <definedName name="_2575__FDSAUDITLINK__" localSheetId="0" hidden="1">{"fdsup://directions/FAT Viewer?action=UPDATE&amp;creator=factset&amp;DYN_ARGS=TRUE&amp;DOC_NAME=FAT:FQL_AUDITING_CLIENT_TEMPLATE.FAT&amp;display_string=Audit&amp;VAR:KEY=YJYLWPOXQX&amp;VAR:QUERY=RkZfRElWX1lMRChBTk4sMS8zMC8wMiwxLzMwLzAyKQ==&amp;WINDOW=FIRST_POPUP&amp;HEIGHT=450&amp;WIDTH=450&amp;","START_MAXIMIZED=FALSE&amp;VAR:CALENDAR=US&amp;VAR:SYMBOL=RAI&amp;VAR:INDEX=0"}</definedName>
    <definedName name="_2575__FDSAUDITLINK__" hidden="1">{"fdsup://directions/FAT Viewer?action=UPDATE&amp;creator=factset&amp;DYN_ARGS=TRUE&amp;DOC_NAME=FAT:FQL_AUDITING_CLIENT_TEMPLATE.FAT&amp;display_string=Audit&amp;VAR:KEY=YJYLWPOXQX&amp;VAR:QUERY=RkZfRElWX1lMRChBTk4sMS8zMC8wMiwxLzMwLzAyKQ==&amp;WINDOW=FIRST_POPUP&amp;HEIGHT=450&amp;WIDTH=450&amp;","START_MAXIMIZED=FALSE&amp;VAR:CALENDAR=US&amp;VAR:SYMBOL=RAI&amp;VAR:INDEX=0"}</definedName>
    <definedName name="_2576__FDSAUDITLINK__" localSheetId="0" hidden="1">{"fdsup://directions/FAT Viewer?action=UPDATE&amp;creator=factset&amp;DYN_ARGS=TRUE&amp;DOC_NAME=FAT:FQL_AUDITING_CLIENT_TEMPLATE.FAT&amp;display_string=Audit&amp;VAR:KEY=YNMRWPOVIZ&amp;VAR:QUERY=RkZfRElWX1lMRChBTk4sMS8yMy8wMiwxLzIzLzAyKQ==&amp;WINDOW=FIRST_POPUP&amp;HEIGHT=450&amp;WIDTH=450&amp;","START_MAXIMIZED=FALSE&amp;VAR:CALENDAR=US&amp;VAR:SYMBOL=RAI&amp;VAR:INDEX=0"}</definedName>
    <definedName name="_2576__FDSAUDITLINK__" hidden="1">{"fdsup://directions/FAT Viewer?action=UPDATE&amp;creator=factset&amp;DYN_ARGS=TRUE&amp;DOC_NAME=FAT:FQL_AUDITING_CLIENT_TEMPLATE.FAT&amp;display_string=Audit&amp;VAR:KEY=YNMRWPOVIZ&amp;VAR:QUERY=RkZfRElWX1lMRChBTk4sMS8yMy8wMiwxLzIzLzAyKQ==&amp;WINDOW=FIRST_POPUP&amp;HEIGHT=450&amp;WIDTH=450&amp;","START_MAXIMIZED=FALSE&amp;VAR:CALENDAR=US&amp;VAR:SYMBOL=RAI&amp;VAR:INDEX=0"}</definedName>
    <definedName name="_2577__FDSAUDITLINK__" localSheetId="0" hidden="1">{"fdsup://directions/FAT Viewer?action=UPDATE&amp;creator=factset&amp;DYN_ARGS=TRUE&amp;DOC_NAME=FAT:FQL_AUDITING_CLIENT_TEMPLATE.FAT&amp;display_string=Audit&amp;VAR:KEY=EBMNCNGRUR&amp;VAR:QUERY=RkZfRElWX1lMRChBTk4sMS8xNi8wMiwxLzE2LzAyKQ==&amp;WINDOW=FIRST_POPUP&amp;HEIGHT=450&amp;WIDTH=450&amp;","START_MAXIMIZED=FALSE&amp;VAR:CALENDAR=US&amp;VAR:SYMBOL=RAI&amp;VAR:INDEX=0"}</definedName>
    <definedName name="_2577__FDSAUDITLINK__" hidden="1">{"fdsup://directions/FAT Viewer?action=UPDATE&amp;creator=factset&amp;DYN_ARGS=TRUE&amp;DOC_NAME=FAT:FQL_AUDITING_CLIENT_TEMPLATE.FAT&amp;display_string=Audit&amp;VAR:KEY=EBMNCNGRUR&amp;VAR:QUERY=RkZfRElWX1lMRChBTk4sMS8xNi8wMiwxLzE2LzAyKQ==&amp;WINDOW=FIRST_POPUP&amp;HEIGHT=450&amp;WIDTH=450&amp;","START_MAXIMIZED=FALSE&amp;VAR:CALENDAR=US&amp;VAR:SYMBOL=RAI&amp;VAR:INDEX=0"}</definedName>
    <definedName name="_2578__FDSAUDITLINK__" localSheetId="0" hidden="1">{"fdsup://directions/FAT Viewer?action=UPDATE&amp;creator=factset&amp;DYN_ARGS=TRUE&amp;DOC_NAME=FAT:FQL_AUDITING_CLIENT_TEMPLATE.FAT&amp;display_string=Audit&amp;VAR:KEY=KZIRSJEHSZ&amp;VAR:QUERY=RkZfRElWX1lMRChBTk4sMS8wOS8wMiwxLzA5LzAyKQ==&amp;WINDOW=FIRST_POPUP&amp;HEIGHT=450&amp;WIDTH=450&amp;","START_MAXIMIZED=FALSE&amp;VAR:CALENDAR=US&amp;VAR:SYMBOL=RAI&amp;VAR:INDEX=0"}</definedName>
    <definedName name="_2578__FDSAUDITLINK__" hidden="1">{"fdsup://directions/FAT Viewer?action=UPDATE&amp;creator=factset&amp;DYN_ARGS=TRUE&amp;DOC_NAME=FAT:FQL_AUDITING_CLIENT_TEMPLATE.FAT&amp;display_string=Audit&amp;VAR:KEY=KZIRSJEHSZ&amp;VAR:QUERY=RkZfRElWX1lMRChBTk4sMS8wOS8wMiwxLzA5LzAyKQ==&amp;WINDOW=FIRST_POPUP&amp;HEIGHT=450&amp;WIDTH=450&amp;","START_MAXIMIZED=FALSE&amp;VAR:CALENDAR=US&amp;VAR:SYMBOL=RAI&amp;VAR:INDEX=0"}</definedName>
    <definedName name="_2579__FDSAUDITLINK__" localSheetId="0" hidden="1">{"fdsup://directions/FAT Viewer?action=UPDATE&amp;creator=factset&amp;DYN_ARGS=TRUE&amp;DOC_NAME=FAT:FQL_AUDITING_CLIENT_TEMPLATE.FAT&amp;display_string=Audit&amp;VAR:KEY=KNSXWZUFUH&amp;VAR:QUERY=RkZfRElWX1lMRChBTk4sMS8wMi8wMiwxLzAyLzAyKQ==&amp;WINDOW=FIRST_POPUP&amp;HEIGHT=450&amp;WIDTH=450&amp;","START_MAXIMIZED=FALSE&amp;VAR:CALENDAR=US&amp;VAR:SYMBOL=RAI&amp;VAR:INDEX=0"}</definedName>
    <definedName name="_2579__FDSAUDITLINK__" hidden="1">{"fdsup://directions/FAT Viewer?action=UPDATE&amp;creator=factset&amp;DYN_ARGS=TRUE&amp;DOC_NAME=FAT:FQL_AUDITING_CLIENT_TEMPLATE.FAT&amp;display_string=Audit&amp;VAR:KEY=KNSXWZUFUH&amp;VAR:QUERY=RkZfRElWX1lMRChBTk4sMS8wMi8wMiwxLzAyLzAyKQ==&amp;WINDOW=FIRST_POPUP&amp;HEIGHT=450&amp;WIDTH=450&amp;","START_MAXIMIZED=FALSE&amp;VAR:CALENDAR=US&amp;VAR:SYMBOL=RAI&amp;VAR:INDEX=0"}</definedName>
    <definedName name="_258">#REF!</definedName>
    <definedName name="_258__FDSAUDITLINK__" localSheetId="0" hidden="1">{"fdsup://directions/FAT Viewer?action=UPDATE&amp;creator=factset&amp;DYN_ARGS=TRUE&amp;DOC_NAME=FAT:FQL_AUDITING_CLIENT_TEMPLATE.FAT&amp;display_string=Audit&amp;VAR:KEY=XEPQHUREVI&amp;VAR:QUERY=RkZfRElWX1lMRChBTk4sNC8yNy8wNiw0LzI3LzA2KQ==&amp;WINDOW=FIRST_POPUP&amp;HEIGHT=450&amp;WIDTH=450&amp;","START_MAXIMIZED=FALSE&amp;VAR:CALENDAR=US&amp;VAR:SYMBOL=RAI&amp;VAR:INDEX=0"}</definedName>
    <definedName name="_258__FDSAUDITLINK__" hidden="1">{"fdsup://directions/FAT Viewer?action=UPDATE&amp;creator=factset&amp;DYN_ARGS=TRUE&amp;DOC_NAME=FAT:FQL_AUDITING_CLIENT_TEMPLATE.FAT&amp;display_string=Audit&amp;VAR:KEY=XEPQHUREVI&amp;VAR:QUERY=RkZfRElWX1lMRChBTk4sNC8yNy8wNiw0LzI3LzA2KQ==&amp;WINDOW=FIRST_POPUP&amp;HEIGHT=450&amp;WIDTH=450&amp;","START_MAXIMIZED=FALSE&amp;VAR:CALENDAR=US&amp;VAR:SYMBOL=RAI&amp;VAR:INDEX=0"}</definedName>
    <definedName name="_2580__FDSAUDITLINK__" localSheetId="0" hidden="1">{"fdsup://directions/FAT Viewer?action=UPDATE&amp;creator=factset&amp;DYN_ARGS=TRUE&amp;DOC_NAME=FAT:FQL_AUDITING_CLIENT_TEMPLATE.FAT&amp;display_string=Audit&amp;VAR:KEY=SJQFCFAZYT&amp;VAR:QUERY=RkZfRElWX1lMRChBTk4sMTIvMjYvMDEsMTIvMjYvMDEp&amp;WINDOW=FIRST_POPUP&amp;HEIGHT=450&amp;WIDTH=450&amp;","START_MAXIMIZED=FALSE&amp;VAR:CALENDAR=US&amp;VAR:SYMBOL=RAI&amp;VAR:INDEX=0"}</definedName>
    <definedName name="_2580__FDSAUDITLINK__" hidden="1">{"fdsup://directions/FAT Viewer?action=UPDATE&amp;creator=factset&amp;DYN_ARGS=TRUE&amp;DOC_NAME=FAT:FQL_AUDITING_CLIENT_TEMPLATE.FAT&amp;display_string=Audit&amp;VAR:KEY=SJQFCFAZYT&amp;VAR:QUERY=RkZfRElWX1lMRChBTk4sMTIvMjYvMDEsMTIvMjYvMDEp&amp;WINDOW=FIRST_POPUP&amp;HEIGHT=450&amp;WIDTH=450&amp;","START_MAXIMIZED=FALSE&amp;VAR:CALENDAR=US&amp;VAR:SYMBOL=RAI&amp;VAR:INDEX=0"}</definedName>
    <definedName name="_2581__FDSAUDITLINK__" localSheetId="0" hidden="1">{"fdsup://directions/FAT Viewer?action=UPDATE&amp;creator=factset&amp;DYN_ARGS=TRUE&amp;DOC_NAME=FAT:FQL_AUDITING_CLIENT_TEMPLATE.FAT&amp;display_string=Audit&amp;VAR:KEY=SDILARGLGN&amp;VAR:QUERY=RkZfRElWX1lMRChBTk4sMTIvMTkvMDEsMTIvMTkvMDEp&amp;WINDOW=FIRST_POPUP&amp;HEIGHT=450&amp;WIDTH=450&amp;","START_MAXIMIZED=FALSE&amp;VAR:CALENDAR=US&amp;VAR:SYMBOL=RAI&amp;VAR:INDEX=0"}</definedName>
    <definedName name="_2581__FDSAUDITLINK__" hidden="1">{"fdsup://directions/FAT Viewer?action=UPDATE&amp;creator=factset&amp;DYN_ARGS=TRUE&amp;DOC_NAME=FAT:FQL_AUDITING_CLIENT_TEMPLATE.FAT&amp;display_string=Audit&amp;VAR:KEY=SDILARGLGN&amp;VAR:QUERY=RkZfRElWX1lMRChBTk4sMTIvMTkvMDEsMTIvMTkvMDEp&amp;WINDOW=FIRST_POPUP&amp;HEIGHT=450&amp;WIDTH=450&amp;","START_MAXIMIZED=FALSE&amp;VAR:CALENDAR=US&amp;VAR:SYMBOL=RAI&amp;VAR:INDEX=0"}</definedName>
    <definedName name="_2582__FDSAUDITLINK__" localSheetId="0" hidden="1">{"fdsup://directions/FAT Viewer?action=UPDATE&amp;creator=factset&amp;DYN_ARGS=TRUE&amp;DOC_NAME=FAT:FQL_AUDITING_CLIENT_TEMPLATE.FAT&amp;display_string=Audit&amp;VAR:KEY=UPKDYPUDWT&amp;VAR:QUERY=RkZfRElWX1lMRChBTk4sMTIvMTIvMDEsMTIvMTIvMDEp&amp;WINDOW=FIRST_POPUP&amp;HEIGHT=450&amp;WIDTH=450&amp;","START_MAXIMIZED=FALSE&amp;VAR:CALENDAR=US&amp;VAR:SYMBOL=RAI&amp;VAR:INDEX=0"}</definedName>
    <definedName name="_2582__FDSAUDITLINK__" hidden="1">{"fdsup://directions/FAT Viewer?action=UPDATE&amp;creator=factset&amp;DYN_ARGS=TRUE&amp;DOC_NAME=FAT:FQL_AUDITING_CLIENT_TEMPLATE.FAT&amp;display_string=Audit&amp;VAR:KEY=UPKDYPUDWT&amp;VAR:QUERY=RkZfRElWX1lMRChBTk4sMTIvMTIvMDEsMTIvMTIvMDEp&amp;WINDOW=FIRST_POPUP&amp;HEIGHT=450&amp;WIDTH=450&amp;","START_MAXIMIZED=FALSE&amp;VAR:CALENDAR=US&amp;VAR:SYMBOL=RAI&amp;VAR:INDEX=0"}</definedName>
    <definedName name="_2583__FDSAUDITLINK__" localSheetId="0" hidden="1">{"fdsup://directions/FAT Viewer?action=UPDATE&amp;creator=factset&amp;DYN_ARGS=TRUE&amp;DOC_NAME=FAT:FQL_AUDITING_CLIENT_TEMPLATE.FAT&amp;display_string=Audit&amp;VAR:KEY=KLSBMZKFIT&amp;VAR:QUERY=RkZfRElWX1lMRChBTk4sMTIvMDUvMDEsMTIvMDUvMDEp&amp;WINDOW=FIRST_POPUP&amp;HEIGHT=450&amp;WIDTH=450&amp;","START_MAXIMIZED=FALSE&amp;VAR:CALENDAR=US&amp;VAR:SYMBOL=RAI&amp;VAR:INDEX=0"}</definedName>
    <definedName name="_2583__FDSAUDITLINK__" hidden="1">{"fdsup://directions/FAT Viewer?action=UPDATE&amp;creator=factset&amp;DYN_ARGS=TRUE&amp;DOC_NAME=FAT:FQL_AUDITING_CLIENT_TEMPLATE.FAT&amp;display_string=Audit&amp;VAR:KEY=KLSBMZKFIT&amp;VAR:QUERY=RkZfRElWX1lMRChBTk4sMTIvMDUvMDEsMTIvMDUvMDEp&amp;WINDOW=FIRST_POPUP&amp;HEIGHT=450&amp;WIDTH=450&amp;","START_MAXIMIZED=FALSE&amp;VAR:CALENDAR=US&amp;VAR:SYMBOL=RAI&amp;VAR:INDEX=0"}</definedName>
    <definedName name="_2584__FDSAUDITLINK__" localSheetId="0" hidden="1">{"fdsup://directions/FAT Viewer?action=UPDATE&amp;creator=factset&amp;DYN_ARGS=TRUE&amp;DOC_NAME=FAT:FQL_AUDITING_CLIENT_TEMPLATE.FAT&amp;display_string=Audit&amp;VAR:KEY=MXSFMBCFGT&amp;VAR:QUERY=RkZfRElWX1lMRChBTk4sMTEvMjgvMDEsMTEvMjgvMDEp&amp;WINDOW=FIRST_POPUP&amp;HEIGHT=450&amp;WIDTH=450&amp;","START_MAXIMIZED=FALSE&amp;VAR:CALENDAR=US&amp;VAR:SYMBOL=RAI&amp;VAR:INDEX=0"}</definedName>
    <definedName name="_2584__FDSAUDITLINK__" hidden="1">{"fdsup://directions/FAT Viewer?action=UPDATE&amp;creator=factset&amp;DYN_ARGS=TRUE&amp;DOC_NAME=FAT:FQL_AUDITING_CLIENT_TEMPLATE.FAT&amp;display_string=Audit&amp;VAR:KEY=MXSFMBCFGT&amp;VAR:QUERY=RkZfRElWX1lMRChBTk4sMTEvMjgvMDEsMTEvMjgvMDEp&amp;WINDOW=FIRST_POPUP&amp;HEIGHT=450&amp;WIDTH=450&amp;","START_MAXIMIZED=FALSE&amp;VAR:CALENDAR=US&amp;VAR:SYMBOL=RAI&amp;VAR:INDEX=0"}</definedName>
    <definedName name="_2585__FDSAUDITLINK__" localSheetId="0" hidden="1">{"fdsup://directions/FAT Viewer?action=UPDATE&amp;creator=factset&amp;DYN_ARGS=TRUE&amp;DOC_NAME=FAT:FQL_AUDITING_CLIENT_TEMPLATE.FAT&amp;display_string=Audit&amp;VAR:KEY=YLKJEFMHGZ&amp;VAR:QUERY=RkZfRElWX1lMRChBTk4sMTEvMjEvMDEsMTEvMjEvMDEp&amp;WINDOW=FIRST_POPUP&amp;HEIGHT=450&amp;WIDTH=450&amp;","START_MAXIMIZED=FALSE&amp;VAR:CALENDAR=US&amp;VAR:SYMBOL=RAI&amp;VAR:INDEX=0"}</definedName>
    <definedName name="_2585__FDSAUDITLINK__" hidden="1">{"fdsup://directions/FAT Viewer?action=UPDATE&amp;creator=factset&amp;DYN_ARGS=TRUE&amp;DOC_NAME=FAT:FQL_AUDITING_CLIENT_TEMPLATE.FAT&amp;display_string=Audit&amp;VAR:KEY=YLKJEFMHGZ&amp;VAR:QUERY=RkZfRElWX1lMRChBTk4sMTEvMjEvMDEsMTEvMjEvMDEp&amp;WINDOW=FIRST_POPUP&amp;HEIGHT=450&amp;WIDTH=450&amp;","START_MAXIMIZED=FALSE&amp;VAR:CALENDAR=US&amp;VAR:SYMBOL=RAI&amp;VAR:INDEX=0"}</definedName>
    <definedName name="_2586__FDSAUDITLINK__" localSheetId="0" hidden="1">{"fdsup://directions/FAT Viewer?action=UPDATE&amp;creator=factset&amp;DYN_ARGS=TRUE&amp;DOC_NAME=FAT:FQL_AUDITING_CLIENT_TEMPLATE.FAT&amp;display_string=Audit&amp;VAR:KEY=KPSPAHCTKR&amp;VAR:QUERY=RkZfRElWX1lMRChBTk4sMTEvMTQvMDEsMTEvMTQvMDEp&amp;WINDOW=FIRST_POPUP&amp;HEIGHT=450&amp;WIDTH=450&amp;","START_MAXIMIZED=FALSE&amp;VAR:CALENDAR=US&amp;VAR:SYMBOL=RAI&amp;VAR:INDEX=0"}</definedName>
    <definedName name="_2586__FDSAUDITLINK__" hidden="1">{"fdsup://directions/FAT Viewer?action=UPDATE&amp;creator=factset&amp;DYN_ARGS=TRUE&amp;DOC_NAME=FAT:FQL_AUDITING_CLIENT_TEMPLATE.FAT&amp;display_string=Audit&amp;VAR:KEY=KPSPAHCTKR&amp;VAR:QUERY=RkZfRElWX1lMRChBTk4sMTEvMTQvMDEsMTEvMTQvMDEp&amp;WINDOW=FIRST_POPUP&amp;HEIGHT=450&amp;WIDTH=450&amp;","START_MAXIMIZED=FALSE&amp;VAR:CALENDAR=US&amp;VAR:SYMBOL=RAI&amp;VAR:INDEX=0"}</definedName>
    <definedName name="_2587__FDSAUDITLINK__" localSheetId="0" hidden="1">{"fdsup://directions/FAT Viewer?action=UPDATE&amp;creator=factset&amp;DYN_ARGS=TRUE&amp;DOC_NAME=FAT:FQL_AUDITING_CLIENT_TEMPLATE.FAT&amp;display_string=Audit&amp;VAR:KEY=OPMZAPQRWF&amp;VAR:QUERY=RkZfRElWX1lMRChBTk4sMTEvMDcvMDEsMTEvMDcvMDEp&amp;WINDOW=FIRST_POPUP&amp;HEIGHT=450&amp;WIDTH=450&amp;","START_MAXIMIZED=FALSE&amp;VAR:CALENDAR=US&amp;VAR:SYMBOL=RAI&amp;VAR:INDEX=0"}</definedName>
    <definedName name="_2587__FDSAUDITLINK__" hidden="1">{"fdsup://directions/FAT Viewer?action=UPDATE&amp;creator=factset&amp;DYN_ARGS=TRUE&amp;DOC_NAME=FAT:FQL_AUDITING_CLIENT_TEMPLATE.FAT&amp;display_string=Audit&amp;VAR:KEY=OPMZAPQRWF&amp;VAR:QUERY=RkZfRElWX1lMRChBTk4sMTEvMDcvMDEsMTEvMDcvMDEp&amp;WINDOW=FIRST_POPUP&amp;HEIGHT=450&amp;WIDTH=450&amp;","START_MAXIMIZED=FALSE&amp;VAR:CALENDAR=US&amp;VAR:SYMBOL=RAI&amp;VAR:INDEX=0"}</definedName>
    <definedName name="_2588__FDSAUDITLINK__" localSheetId="0" hidden="1">{"fdsup://directions/FAT Viewer?action=UPDATE&amp;creator=factset&amp;DYN_ARGS=TRUE&amp;DOC_NAME=FAT:FQL_AUDITING_CLIENT_TEMPLATE.FAT&amp;display_string=Audit&amp;VAR:KEY=YPYFKPSVMP&amp;VAR:QUERY=RkZfRElWX1lMRChBTk4sMTAvMzEvMDEsMTAvMzEvMDEp&amp;WINDOW=FIRST_POPUP&amp;HEIGHT=450&amp;WIDTH=450&amp;","START_MAXIMIZED=FALSE&amp;VAR:CALENDAR=US&amp;VAR:SYMBOL=RAI&amp;VAR:INDEX=0"}</definedName>
    <definedName name="_2588__FDSAUDITLINK__" hidden="1">{"fdsup://directions/FAT Viewer?action=UPDATE&amp;creator=factset&amp;DYN_ARGS=TRUE&amp;DOC_NAME=FAT:FQL_AUDITING_CLIENT_TEMPLATE.FAT&amp;display_string=Audit&amp;VAR:KEY=YPYFKPSVMP&amp;VAR:QUERY=RkZfRElWX1lMRChBTk4sMTAvMzEvMDEsMTAvMzEvMDEp&amp;WINDOW=FIRST_POPUP&amp;HEIGHT=450&amp;WIDTH=450&amp;","START_MAXIMIZED=FALSE&amp;VAR:CALENDAR=US&amp;VAR:SYMBOL=RAI&amp;VAR:INDEX=0"}</definedName>
    <definedName name="_2589__FDSAUDITLINK__" localSheetId="0" hidden="1">{"fdsup://directions/FAT Viewer?action=UPDATE&amp;creator=factset&amp;DYN_ARGS=TRUE&amp;DOC_NAME=FAT:FQL_AUDITING_CLIENT_TEMPLATE.FAT&amp;display_string=Audit&amp;VAR:KEY=GFWFOTYVWR&amp;VAR:QUERY=RkZfRElWX1lMRChBTk4sMTAvMjQvMDEsMTAvMjQvMDEp&amp;WINDOW=FIRST_POPUP&amp;HEIGHT=450&amp;WIDTH=450&amp;","START_MAXIMIZED=FALSE&amp;VAR:CALENDAR=US&amp;VAR:SYMBOL=RAI&amp;VAR:INDEX=0"}</definedName>
    <definedName name="_2589__FDSAUDITLINK__" hidden="1">{"fdsup://directions/FAT Viewer?action=UPDATE&amp;creator=factset&amp;DYN_ARGS=TRUE&amp;DOC_NAME=FAT:FQL_AUDITING_CLIENT_TEMPLATE.FAT&amp;display_string=Audit&amp;VAR:KEY=GFWFOTYVWR&amp;VAR:QUERY=RkZfRElWX1lMRChBTk4sMTAvMjQvMDEsMTAvMjQvMDEp&amp;WINDOW=FIRST_POPUP&amp;HEIGHT=450&amp;WIDTH=450&amp;","START_MAXIMIZED=FALSE&amp;VAR:CALENDAR=US&amp;VAR:SYMBOL=RAI&amp;VAR:INDEX=0"}</definedName>
    <definedName name="_259">#REF!</definedName>
    <definedName name="_259__FDSAUDITLINK__" localSheetId="0" hidden="1">{"fdsup://directions/FAT Viewer?action=UPDATE&amp;creator=factset&amp;DYN_ARGS=TRUE&amp;DOC_NAME=FAT:FQL_AUDITING_CLIENT_TEMPLATE.FAT&amp;display_string=Audit&amp;VAR:KEY=VUBERURSHO&amp;VAR:QUERY=RkZfRElWX1lMRChBTk4sNC8yMC8wNiw0LzIwLzA2KQ==&amp;WINDOW=FIRST_POPUP&amp;HEIGHT=450&amp;WIDTH=450&amp;","START_MAXIMIZED=FALSE&amp;VAR:CALENDAR=US&amp;VAR:SYMBOL=RAI&amp;VAR:INDEX=0"}</definedName>
    <definedName name="_259__FDSAUDITLINK__" hidden="1">{"fdsup://directions/FAT Viewer?action=UPDATE&amp;creator=factset&amp;DYN_ARGS=TRUE&amp;DOC_NAME=FAT:FQL_AUDITING_CLIENT_TEMPLATE.FAT&amp;display_string=Audit&amp;VAR:KEY=VUBERURSHO&amp;VAR:QUERY=RkZfRElWX1lMRChBTk4sNC8yMC8wNiw0LzIwLzA2KQ==&amp;WINDOW=FIRST_POPUP&amp;HEIGHT=450&amp;WIDTH=450&amp;","START_MAXIMIZED=FALSE&amp;VAR:CALENDAR=US&amp;VAR:SYMBOL=RAI&amp;VAR:INDEX=0"}</definedName>
    <definedName name="_2590__FDSAUDITLINK__" localSheetId="0" hidden="1">{"fdsup://directions/FAT Viewer?action=UPDATE&amp;creator=factset&amp;DYN_ARGS=TRUE&amp;DOC_NAME=FAT:FQL_AUDITING_CLIENT_TEMPLATE.FAT&amp;display_string=Audit&amp;VAR:KEY=KVMFMXKRGH&amp;VAR:QUERY=RkZfRElWX1lMRChBTk4sMTAvMTcvMDEsMTAvMTcvMDEp&amp;WINDOW=FIRST_POPUP&amp;HEIGHT=450&amp;WIDTH=450&amp;","START_MAXIMIZED=FALSE&amp;VAR:CALENDAR=US&amp;VAR:SYMBOL=RAI&amp;VAR:INDEX=0"}</definedName>
    <definedName name="_2590__FDSAUDITLINK__" hidden="1">{"fdsup://directions/FAT Viewer?action=UPDATE&amp;creator=factset&amp;DYN_ARGS=TRUE&amp;DOC_NAME=FAT:FQL_AUDITING_CLIENT_TEMPLATE.FAT&amp;display_string=Audit&amp;VAR:KEY=KVMFMXKRGH&amp;VAR:QUERY=RkZfRElWX1lMRChBTk4sMTAvMTcvMDEsMTAvMTcvMDEp&amp;WINDOW=FIRST_POPUP&amp;HEIGHT=450&amp;WIDTH=450&amp;","START_MAXIMIZED=FALSE&amp;VAR:CALENDAR=US&amp;VAR:SYMBOL=RAI&amp;VAR:INDEX=0"}</definedName>
    <definedName name="_2591__FDSAUDITLINK__" localSheetId="0" hidden="1">{"fdsup://directions/FAT Viewer?action=UPDATE&amp;creator=factset&amp;DYN_ARGS=TRUE&amp;DOC_NAME=FAT:FQL_AUDITING_CLIENT_TEMPLATE.FAT&amp;display_string=Audit&amp;VAR:KEY=CZSNWFUFAR&amp;VAR:QUERY=RkZfRElWX1lMRChBTk4sMTAvMTAvMDEsMTAvMTAvMDEp&amp;WINDOW=FIRST_POPUP&amp;HEIGHT=450&amp;WIDTH=450&amp;","START_MAXIMIZED=FALSE&amp;VAR:CALENDAR=US&amp;VAR:SYMBOL=RAI&amp;VAR:INDEX=0"}</definedName>
    <definedName name="_2591__FDSAUDITLINK__" hidden="1">{"fdsup://directions/FAT Viewer?action=UPDATE&amp;creator=factset&amp;DYN_ARGS=TRUE&amp;DOC_NAME=FAT:FQL_AUDITING_CLIENT_TEMPLATE.FAT&amp;display_string=Audit&amp;VAR:KEY=CZSNWFUFAR&amp;VAR:QUERY=RkZfRElWX1lMRChBTk4sMTAvMTAvMDEsMTAvMTAvMDEp&amp;WINDOW=FIRST_POPUP&amp;HEIGHT=450&amp;WIDTH=450&amp;","START_MAXIMIZED=FALSE&amp;VAR:CALENDAR=US&amp;VAR:SYMBOL=RAI&amp;VAR:INDEX=0"}</definedName>
    <definedName name="_2592__FDSAUDITLINK__" localSheetId="0" hidden="1">{"fdsup://directions/FAT Viewer?action=UPDATE&amp;creator=factset&amp;DYN_ARGS=TRUE&amp;DOC_NAME=FAT:FQL_AUDITING_CLIENT_TEMPLATE.FAT&amp;display_string=Audit&amp;VAR:KEY=WJGXWVWTIP&amp;VAR:QUERY=RkZfRElWX1lMRChBTk4sMTAvMDMvMDEsMTAvMDMvMDEp&amp;WINDOW=FIRST_POPUP&amp;HEIGHT=450&amp;WIDTH=450&amp;","START_MAXIMIZED=FALSE&amp;VAR:CALENDAR=US&amp;VAR:SYMBOL=RAI&amp;VAR:INDEX=0"}</definedName>
    <definedName name="_2592__FDSAUDITLINK__" hidden="1">{"fdsup://directions/FAT Viewer?action=UPDATE&amp;creator=factset&amp;DYN_ARGS=TRUE&amp;DOC_NAME=FAT:FQL_AUDITING_CLIENT_TEMPLATE.FAT&amp;display_string=Audit&amp;VAR:KEY=WJGXWVWTIP&amp;VAR:QUERY=RkZfRElWX1lMRChBTk4sMTAvMDMvMDEsMTAvMDMvMDEp&amp;WINDOW=FIRST_POPUP&amp;HEIGHT=450&amp;WIDTH=450&amp;","START_MAXIMIZED=FALSE&amp;VAR:CALENDAR=US&amp;VAR:SYMBOL=RAI&amp;VAR:INDEX=0"}</definedName>
    <definedName name="_2593__FDSAUDITLINK__" localSheetId="0" hidden="1">{"fdsup://directions/FAT Viewer?action=UPDATE&amp;creator=factset&amp;DYN_ARGS=TRUE&amp;DOC_NAME=FAT:FQL_AUDITING_CLIENT_TEMPLATE.FAT&amp;display_string=Audit&amp;VAR:KEY=SNABULILWD&amp;VAR:QUERY=RkZfRElWX1lMRChBTk4sOS8yNi8wMSw5LzI2LzAxKQ==&amp;WINDOW=FIRST_POPUP&amp;HEIGHT=450&amp;WIDTH=450&amp;","START_MAXIMIZED=FALSE&amp;VAR:CALENDAR=US&amp;VAR:SYMBOL=RAI&amp;VAR:INDEX=0"}</definedName>
    <definedName name="_2593__FDSAUDITLINK__" hidden="1">{"fdsup://directions/FAT Viewer?action=UPDATE&amp;creator=factset&amp;DYN_ARGS=TRUE&amp;DOC_NAME=FAT:FQL_AUDITING_CLIENT_TEMPLATE.FAT&amp;display_string=Audit&amp;VAR:KEY=SNABULILWD&amp;VAR:QUERY=RkZfRElWX1lMRChBTk4sOS8yNi8wMSw5LzI2LzAxKQ==&amp;WINDOW=FIRST_POPUP&amp;HEIGHT=450&amp;WIDTH=450&amp;","START_MAXIMIZED=FALSE&amp;VAR:CALENDAR=US&amp;VAR:SYMBOL=RAI&amp;VAR:INDEX=0"}</definedName>
    <definedName name="_2594__FDSAUDITLINK__" localSheetId="0" hidden="1">{"fdsup://directions/FAT Viewer?action=UPDATE&amp;creator=factset&amp;DYN_ARGS=TRUE&amp;DOC_NAME=FAT:FQL_AUDITING_CLIENT_TEMPLATE.FAT&amp;display_string=Audit&amp;VAR:KEY=WHSTIPONAP&amp;VAR:QUERY=RkZfRElWX1lMRChBTk4sOS8xOS8wMSw5LzE5LzAxKQ==&amp;WINDOW=FIRST_POPUP&amp;HEIGHT=450&amp;WIDTH=450&amp;","START_MAXIMIZED=FALSE&amp;VAR:CALENDAR=US&amp;VAR:SYMBOL=RAI&amp;VAR:INDEX=0"}</definedName>
    <definedName name="_2594__FDSAUDITLINK__" hidden="1">{"fdsup://directions/FAT Viewer?action=UPDATE&amp;creator=factset&amp;DYN_ARGS=TRUE&amp;DOC_NAME=FAT:FQL_AUDITING_CLIENT_TEMPLATE.FAT&amp;display_string=Audit&amp;VAR:KEY=WHSTIPONAP&amp;VAR:QUERY=RkZfRElWX1lMRChBTk4sOS8xOS8wMSw5LzE5LzAxKQ==&amp;WINDOW=FIRST_POPUP&amp;HEIGHT=450&amp;WIDTH=450&amp;","START_MAXIMIZED=FALSE&amp;VAR:CALENDAR=US&amp;VAR:SYMBOL=RAI&amp;VAR:INDEX=0"}</definedName>
    <definedName name="_2595__FDSAUDITLINK__" localSheetId="0" hidden="1">{"fdsup://directions/FAT Viewer?action=UPDATE&amp;creator=factset&amp;DYN_ARGS=TRUE&amp;DOC_NAME=FAT:FQL_AUDITING_CLIENT_TEMPLATE.FAT&amp;display_string=Audit&amp;VAR:KEY=MZEJWRCTWN&amp;VAR:QUERY=RkZfRElWX1lMRChBTk4sOS8xMC8wMSw5LzEwLzAxKQ==&amp;WINDOW=FIRST_POPUP&amp;HEIGHT=450&amp;WIDTH=450&amp;","START_MAXIMIZED=FALSE&amp;VAR:CALENDAR=US&amp;VAR:SYMBOL=RAI&amp;VAR:INDEX=0"}</definedName>
    <definedName name="_2595__FDSAUDITLINK__" hidden="1">{"fdsup://directions/FAT Viewer?action=UPDATE&amp;creator=factset&amp;DYN_ARGS=TRUE&amp;DOC_NAME=FAT:FQL_AUDITING_CLIENT_TEMPLATE.FAT&amp;display_string=Audit&amp;VAR:KEY=MZEJWRCTWN&amp;VAR:QUERY=RkZfRElWX1lMRChBTk4sOS8xMC8wMSw5LzEwLzAxKQ==&amp;WINDOW=FIRST_POPUP&amp;HEIGHT=450&amp;WIDTH=450&amp;","START_MAXIMIZED=FALSE&amp;VAR:CALENDAR=US&amp;VAR:SYMBOL=RAI&amp;VAR:INDEX=0"}</definedName>
    <definedName name="_2596__FDSAUDITLINK__" localSheetId="0" hidden="1">{"fdsup://directions/FAT Viewer?action=UPDATE&amp;creator=factset&amp;DYN_ARGS=TRUE&amp;DOC_NAME=FAT:FQL_AUDITING_CLIENT_TEMPLATE.FAT&amp;display_string=Audit&amp;VAR:KEY=MHYPINEDGN&amp;VAR:QUERY=RkZfRElWX1lMRChBTk4sOS8wNS8wMSw5LzA1LzAxKQ==&amp;WINDOW=FIRST_POPUP&amp;HEIGHT=450&amp;WIDTH=450&amp;","START_MAXIMIZED=FALSE&amp;VAR:CALENDAR=US&amp;VAR:SYMBOL=RAI&amp;VAR:INDEX=0"}</definedName>
    <definedName name="_2596__FDSAUDITLINK__" hidden="1">{"fdsup://directions/FAT Viewer?action=UPDATE&amp;creator=factset&amp;DYN_ARGS=TRUE&amp;DOC_NAME=FAT:FQL_AUDITING_CLIENT_TEMPLATE.FAT&amp;display_string=Audit&amp;VAR:KEY=MHYPINEDGN&amp;VAR:QUERY=RkZfRElWX1lMRChBTk4sOS8wNS8wMSw5LzA1LzAxKQ==&amp;WINDOW=FIRST_POPUP&amp;HEIGHT=450&amp;WIDTH=450&amp;","START_MAXIMIZED=FALSE&amp;VAR:CALENDAR=US&amp;VAR:SYMBOL=RAI&amp;VAR:INDEX=0"}</definedName>
    <definedName name="_2597__FDSAUDITLINK__" localSheetId="0" hidden="1">{"fdsup://directions/FAT Viewer?action=UPDATE&amp;creator=factset&amp;DYN_ARGS=TRUE&amp;DOC_NAME=FAT:FQL_AUDITING_CLIENT_TEMPLATE.FAT&amp;display_string=Audit&amp;VAR:KEY=GHSDOJQTSL&amp;VAR:QUERY=RkZfRElWX1lMRChBTk4sOC8yOS8wMSw4LzI5LzAxKQ==&amp;WINDOW=FIRST_POPUP&amp;HEIGHT=450&amp;WIDTH=450&amp;","START_MAXIMIZED=FALSE&amp;VAR:CALENDAR=US&amp;VAR:SYMBOL=RAI&amp;VAR:INDEX=0"}</definedName>
    <definedName name="_2597__FDSAUDITLINK__" hidden="1">{"fdsup://directions/FAT Viewer?action=UPDATE&amp;creator=factset&amp;DYN_ARGS=TRUE&amp;DOC_NAME=FAT:FQL_AUDITING_CLIENT_TEMPLATE.FAT&amp;display_string=Audit&amp;VAR:KEY=GHSDOJQTSL&amp;VAR:QUERY=RkZfRElWX1lMRChBTk4sOC8yOS8wMSw4LzI5LzAxKQ==&amp;WINDOW=FIRST_POPUP&amp;HEIGHT=450&amp;WIDTH=450&amp;","START_MAXIMIZED=FALSE&amp;VAR:CALENDAR=US&amp;VAR:SYMBOL=RAI&amp;VAR:INDEX=0"}</definedName>
    <definedName name="_2598__FDSAUDITLINK__" localSheetId="0" hidden="1">{"fdsup://directions/FAT Viewer?action=UPDATE&amp;creator=factset&amp;DYN_ARGS=TRUE&amp;DOC_NAME=FAT:FQL_AUDITING_CLIENT_TEMPLATE.FAT&amp;display_string=Audit&amp;VAR:KEY=MLIFEJQBCD&amp;VAR:QUERY=RkZfRElWX1lMRChBTk4sOC8yMi8wMSw4LzIyLzAxKQ==&amp;WINDOW=FIRST_POPUP&amp;HEIGHT=450&amp;WIDTH=450&amp;","START_MAXIMIZED=FALSE&amp;VAR:CALENDAR=US&amp;VAR:SYMBOL=RAI&amp;VAR:INDEX=0"}</definedName>
    <definedName name="_2598__FDSAUDITLINK__" hidden="1">{"fdsup://directions/FAT Viewer?action=UPDATE&amp;creator=factset&amp;DYN_ARGS=TRUE&amp;DOC_NAME=FAT:FQL_AUDITING_CLIENT_TEMPLATE.FAT&amp;display_string=Audit&amp;VAR:KEY=MLIFEJQBCD&amp;VAR:QUERY=RkZfRElWX1lMRChBTk4sOC8yMi8wMSw4LzIyLzAxKQ==&amp;WINDOW=FIRST_POPUP&amp;HEIGHT=450&amp;WIDTH=450&amp;","START_MAXIMIZED=FALSE&amp;VAR:CALENDAR=US&amp;VAR:SYMBOL=RAI&amp;VAR:INDEX=0"}</definedName>
    <definedName name="_2599__FDSAUDITLINK__" localSheetId="0" hidden="1">{"fdsup://directions/FAT Viewer?action=UPDATE&amp;creator=factset&amp;DYN_ARGS=TRUE&amp;DOC_NAME=FAT:FQL_AUDITING_CLIENT_TEMPLATE.FAT&amp;display_string=Audit&amp;VAR:KEY=OTQRSVCVKX&amp;VAR:QUERY=RkZfRElWX1lMRChBTk4sOC8xNS8wMSw4LzE1LzAxKQ==&amp;WINDOW=FIRST_POPUP&amp;HEIGHT=450&amp;WIDTH=450&amp;","START_MAXIMIZED=FALSE&amp;VAR:CALENDAR=US&amp;VAR:SYMBOL=RAI&amp;VAR:INDEX=0"}</definedName>
    <definedName name="_2599__FDSAUDITLINK__" hidden="1">{"fdsup://directions/FAT Viewer?action=UPDATE&amp;creator=factset&amp;DYN_ARGS=TRUE&amp;DOC_NAME=FAT:FQL_AUDITING_CLIENT_TEMPLATE.FAT&amp;display_string=Audit&amp;VAR:KEY=OTQRSVCVKX&amp;VAR:QUERY=RkZfRElWX1lMRChBTk4sOC8xNS8wMSw4LzE1LzAxKQ==&amp;WINDOW=FIRST_POPUP&amp;HEIGHT=450&amp;WIDTH=450&amp;","START_MAXIMIZED=FALSE&amp;VAR:CALENDAR=US&amp;VAR:SYMBOL=RAI&amp;VAR:INDEX=0"}</definedName>
    <definedName name="_25s5_" hidden="1">{#N/A,#N/A,FALSE,"UNIT";#N/A,#N/A,FALSE,"UNIT";#N/A,#N/A,FALSE,"계정"}</definedName>
    <definedName name="_26">#REF!</definedName>
    <definedName name="_26________NOTE10_12">#REF!</definedName>
    <definedName name="_26__123Graph_ATAX_CREDIT">#REF!</definedName>
    <definedName name="_26__123Graph_BCHART_4">#REF!</definedName>
    <definedName name="_26__123Graph_BGROWTH_REVS_B" hidden="1">#REF!</definedName>
    <definedName name="_26__123Graph_BWAGES_BY_B_U">#REF!</definedName>
    <definedName name="_26__123Graph_CChart_19K">#REF!</definedName>
    <definedName name="_26__123Graph_CCONTRACT_BY_B_U">#REF!</definedName>
    <definedName name="_26__123Graph_CSUPPLIES_BY_B_U">#REF!</definedName>
    <definedName name="_26__123Graph_DSUPPLIES_BY_B_U">#REF!</definedName>
    <definedName name="_26__123Graph_DWAGES_BY_B_U">#REF!</definedName>
    <definedName name="_26__123Graph_EQRE_S_BY_CO." hidden="1">#REF!</definedName>
    <definedName name="_26__123Graph_ESUPPLIES_BY_B_U">#REF!</definedName>
    <definedName name="_26__123Graph_EWAGES_BY_B_U">#REF!</definedName>
    <definedName name="_26__123Graph_FCONTRACT_BY_B_U">#REF!</definedName>
    <definedName name="_26__FDSAUDITLINK__" localSheetId="0" hidden="1">{"fdsup://directions/FAT Viewer?action=UPDATE&amp;creator=factset&amp;DYN_ARGS=TRUE&amp;DOC_NAME=FAT:FQL_AUDITING_CLIENT_TEMPLATE.FAT&amp;display_string=Audit&amp;VAR:KEY=UFIBSBQHIV&amp;VAR:QUERY=RkZfRU5UUlBSX1ZBTF9EQUlMWSgwLCwsLCwnRElMJyk=&amp;WINDOW=FIRST_POPUP&amp;HEIGHT=450&amp;WIDTH=450&amp;","START_MAXIMIZED=FALSE&amp;VAR:CALENDAR=US&amp;VAR:SYMBOL=TAP&amp;VAR:INDEX=0"}</definedName>
    <definedName name="_26__FDSAUDITLINK__" hidden="1">{"fdsup://directions/FAT Viewer?action=UPDATE&amp;creator=factset&amp;DYN_ARGS=TRUE&amp;DOC_NAME=FAT:FQL_AUDITING_CLIENT_TEMPLATE.FAT&amp;display_string=Audit&amp;VAR:KEY=UFIBSBQHIV&amp;VAR:QUERY=RkZfRU5UUlBSX1ZBTF9EQUlMWSgwLCwsLCwnRElMJyk=&amp;WINDOW=FIRST_POPUP&amp;HEIGHT=450&amp;WIDTH=450&amp;","START_MAXIMIZED=FALSE&amp;VAR:CALENDAR=US&amp;VAR:SYMBOL=TAP&amp;VAR:INDEX=0"}</definedName>
    <definedName name="_26_10_1999">#REF!</definedName>
    <definedName name="_260__FDSAUDITLINK__" localSheetId="0" hidden="1">{"fdsup://directions/FAT Viewer?action=UPDATE&amp;creator=factset&amp;DYN_ARGS=TRUE&amp;DOC_NAME=FAT:FQL_AUDITING_CLIENT_TEMPLATE.FAT&amp;display_string=Audit&amp;VAR:KEY=LYTQBIPELC&amp;VAR:QUERY=RkZfRElWX1lMRChBTk4sNC8xMy8wNiw0LzEzLzA2KQ==&amp;WINDOW=FIRST_POPUP&amp;HEIGHT=450&amp;WIDTH=450&amp;","START_MAXIMIZED=FALSE&amp;VAR:CALENDAR=US&amp;VAR:SYMBOL=RAI&amp;VAR:INDEX=0"}</definedName>
    <definedName name="_260__FDSAUDITLINK__" hidden="1">{"fdsup://directions/FAT Viewer?action=UPDATE&amp;creator=factset&amp;DYN_ARGS=TRUE&amp;DOC_NAME=FAT:FQL_AUDITING_CLIENT_TEMPLATE.FAT&amp;display_string=Audit&amp;VAR:KEY=LYTQBIPELC&amp;VAR:QUERY=RkZfRElWX1lMRChBTk4sNC8xMy8wNiw0LzEzLzA2KQ==&amp;WINDOW=FIRST_POPUP&amp;HEIGHT=450&amp;WIDTH=450&amp;","START_MAXIMIZED=FALSE&amp;VAR:CALENDAR=US&amp;VAR:SYMBOL=RAI&amp;VAR:INDEX=0"}</definedName>
    <definedName name="_2600__FDSAUDITLINK__" localSheetId="0" hidden="1">{"fdsup://directions/FAT Viewer?action=UPDATE&amp;creator=factset&amp;DYN_ARGS=TRUE&amp;DOC_NAME=FAT:FQL_AUDITING_CLIENT_TEMPLATE.FAT&amp;display_string=Audit&amp;VAR:KEY=CDSFUVCPKN&amp;VAR:QUERY=RkZfRElWX1lMRChBTk4sOC8wOC8wMSw4LzA4LzAxKQ==&amp;WINDOW=FIRST_POPUP&amp;HEIGHT=450&amp;WIDTH=450&amp;","START_MAXIMIZED=FALSE&amp;VAR:CALENDAR=US&amp;VAR:SYMBOL=RAI&amp;VAR:INDEX=0"}</definedName>
    <definedName name="_2600__FDSAUDITLINK__" hidden="1">{"fdsup://directions/FAT Viewer?action=UPDATE&amp;creator=factset&amp;DYN_ARGS=TRUE&amp;DOC_NAME=FAT:FQL_AUDITING_CLIENT_TEMPLATE.FAT&amp;display_string=Audit&amp;VAR:KEY=CDSFUVCPKN&amp;VAR:QUERY=RkZfRElWX1lMRChBTk4sOC8wOC8wMSw4LzA4LzAxKQ==&amp;WINDOW=FIRST_POPUP&amp;HEIGHT=450&amp;WIDTH=450&amp;","START_MAXIMIZED=FALSE&amp;VAR:CALENDAR=US&amp;VAR:SYMBOL=RAI&amp;VAR:INDEX=0"}</definedName>
    <definedName name="_2601__FDSAUDITLINK__" localSheetId="0" hidden="1">{"fdsup://directions/FAT Viewer?action=UPDATE&amp;creator=factset&amp;DYN_ARGS=TRUE&amp;DOC_NAME=FAT:FQL_AUDITING_CLIENT_TEMPLATE.FAT&amp;display_string=Audit&amp;VAR:KEY=ITEZYXANEZ&amp;VAR:QUERY=RkZfRElWX1lMRChBTk4sOC8wMS8wMSw4LzAxLzAxKQ==&amp;WINDOW=FIRST_POPUP&amp;HEIGHT=450&amp;WIDTH=450&amp;","START_MAXIMIZED=FALSE&amp;VAR:CALENDAR=US&amp;VAR:SYMBOL=RAI&amp;VAR:INDEX=0"}</definedName>
    <definedName name="_2601__FDSAUDITLINK__" hidden="1">{"fdsup://directions/FAT Viewer?action=UPDATE&amp;creator=factset&amp;DYN_ARGS=TRUE&amp;DOC_NAME=FAT:FQL_AUDITING_CLIENT_TEMPLATE.FAT&amp;display_string=Audit&amp;VAR:KEY=ITEZYXANEZ&amp;VAR:QUERY=RkZfRElWX1lMRChBTk4sOC8wMS8wMSw4LzAxLzAxKQ==&amp;WINDOW=FIRST_POPUP&amp;HEIGHT=450&amp;WIDTH=450&amp;","START_MAXIMIZED=FALSE&amp;VAR:CALENDAR=US&amp;VAR:SYMBOL=RAI&amp;VAR:INDEX=0"}</definedName>
    <definedName name="_2602__FDSAUDITLINK__" localSheetId="0" hidden="1">{"fdsup://directions/FAT Viewer?action=UPDATE&amp;creator=factset&amp;DYN_ARGS=TRUE&amp;DOC_NAME=FAT:FQL_AUDITING_CLIENT_TEMPLATE.FAT&amp;display_string=Audit&amp;VAR:KEY=YTUTCLWRMJ&amp;VAR:QUERY=RkZfRElWX1lMRChBTk4sNy8yNS8wMSw3LzI1LzAxKQ==&amp;WINDOW=FIRST_POPUP&amp;HEIGHT=450&amp;WIDTH=450&amp;","START_MAXIMIZED=FALSE&amp;VAR:CALENDAR=US&amp;VAR:SYMBOL=RAI&amp;VAR:INDEX=0"}</definedName>
    <definedName name="_2602__FDSAUDITLINK__" hidden="1">{"fdsup://directions/FAT Viewer?action=UPDATE&amp;creator=factset&amp;DYN_ARGS=TRUE&amp;DOC_NAME=FAT:FQL_AUDITING_CLIENT_TEMPLATE.FAT&amp;display_string=Audit&amp;VAR:KEY=YTUTCLWRMJ&amp;VAR:QUERY=RkZfRElWX1lMRChBTk4sNy8yNS8wMSw3LzI1LzAxKQ==&amp;WINDOW=FIRST_POPUP&amp;HEIGHT=450&amp;WIDTH=450&amp;","START_MAXIMIZED=FALSE&amp;VAR:CALENDAR=US&amp;VAR:SYMBOL=RAI&amp;VAR:INDEX=0"}</definedName>
    <definedName name="_2603__FDSAUDITLINK__" localSheetId="0" hidden="1">{"fdsup://directions/FAT Viewer?action=UPDATE&amp;creator=factset&amp;DYN_ARGS=TRUE&amp;DOC_NAME=FAT:FQL_AUDITING_CLIENT_TEMPLATE.FAT&amp;display_string=Audit&amp;VAR:KEY=IRGTEBCDUN&amp;VAR:QUERY=RkZfRElWX1lMRChBTk4sNy8xOC8wMSw3LzE4LzAxKQ==&amp;WINDOW=FIRST_POPUP&amp;HEIGHT=450&amp;WIDTH=450&amp;","START_MAXIMIZED=FALSE&amp;VAR:CALENDAR=US&amp;VAR:SYMBOL=RAI&amp;VAR:INDEX=0"}</definedName>
    <definedName name="_2603__FDSAUDITLINK__" hidden="1">{"fdsup://directions/FAT Viewer?action=UPDATE&amp;creator=factset&amp;DYN_ARGS=TRUE&amp;DOC_NAME=FAT:FQL_AUDITING_CLIENT_TEMPLATE.FAT&amp;display_string=Audit&amp;VAR:KEY=IRGTEBCDUN&amp;VAR:QUERY=RkZfRElWX1lMRChBTk4sNy8xOC8wMSw3LzE4LzAxKQ==&amp;WINDOW=FIRST_POPUP&amp;HEIGHT=450&amp;WIDTH=450&amp;","START_MAXIMIZED=FALSE&amp;VAR:CALENDAR=US&amp;VAR:SYMBOL=RAI&amp;VAR:INDEX=0"}</definedName>
    <definedName name="_2604__FDSAUDITLINK__" localSheetId="0" hidden="1">{"fdsup://directions/FAT Viewer?action=UPDATE&amp;creator=factset&amp;DYN_ARGS=TRUE&amp;DOC_NAME=FAT:FQL_AUDITING_CLIENT_TEMPLATE.FAT&amp;display_string=Audit&amp;VAR:KEY=KDINOLCVMB&amp;VAR:QUERY=RkZfRElWX1lMRChBTk4sNy8xMS8wMSw3LzExLzAxKQ==&amp;WINDOW=FIRST_POPUP&amp;HEIGHT=450&amp;WIDTH=450&amp;","START_MAXIMIZED=FALSE&amp;VAR:CALENDAR=US&amp;VAR:SYMBOL=RAI&amp;VAR:INDEX=0"}</definedName>
    <definedName name="_2604__FDSAUDITLINK__" hidden="1">{"fdsup://directions/FAT Viewer?action=UPDATE&amp;creator=factset&amp;DYN_ARGS=TRUE&amp;DOC_NAME=FAT:FQL_AUDITING_CLIENT_TEMPLATE.FAT&amp;display_string=Audit&amp;VAR:KEY=KDINOLCVMB&amp;VAR:QUERY=RkZfRElWX1lMRChBTk4sNy8xMS8wMSw3LzExLzAxKQ==&amp;WINDOW=FIRST_POPUP&amp;HEIGHT=450&amp;WIDTH=450&amp;","START_MAXIMIZED=FALSE&amp;VAR:CALENDAR=US&amp;VAR:SYMBOL=RAI&amp;VAR:INDEX=0"}</definedName>
    <definedName name="_2605__FDSAUDITLINK__" localSheetId="0" hidden="1">{"fdsup://directions/FAT Viewer?action=UPDATE&amp;creator=factset&amp;DYN_ARGS=TRUE&amp;DOC_NAME=FAT:FQL_AUDITING_CLIENT_TEMPLATE.FAT&amp;display_string=Audit&amp;VAR:KEY=WHSZORUTST&amp;VAR:QUERY=RkZfRElWX1lMRChBTk4sNy8wMy8wMSw3LzAzLzAxKQ==&amp;WINDOW=FIRST_POPUP&amp;HEIGHT=450&amp;WIDTH=450&amp;","START_MAXIMIZED=FALSE&amp;VAR:CALENDAR=US&amp;VAR:SYMBOL=RAI&amp;VAR:INDEX=0"}</definedName>
    <definedName name="_2605__FDSAUDITLINK__" hidden="1">{"fdsup://directions/FAT Viewer?action=UPDATE&amp;creator=factset&amp;DYN_ARGS=TRUE&amp;DOC_NAME=FAT:FQL_AUDITING_CLIENT_TEMPLATE.FAT&amp;display_string=Audit&amp;VAR:KEY=WHSZORUTST&amp;VAR:QUERY=RkZfRElWX1lMRChBTk4sNy8wMy8wMSw3LzAzLzAxKQ==&amp;WINDOW=FIRST_POPUP&amp;HEIGHT=450&amp;WIDTH=450&amp;","START_MAXIMIZED=FALSE&amp;VAR:CALENDAR=US&amp;VAR:SYMBOL=RAI&amp;VAR:INDEX=0"}</definedName>
    <definedName name="_2606__FDSAUDITLINK__" localSheetId="0" hidden="1">{"fdsup://directions/FAT Viewer?action=UPDATE&amp;creator=factset&amp;DYN_ARGS=TRUE&amp;DOC_NAME=FAT:FQL_AUDITING_CLIENT_TEMPLATE.FAT&amp;display_string=Audit&amp;VAR:KEY=IXAPGXGBGB&amp;VAR:QUERY=RkZfRElWX1lMRChBTk4sNi8yNy8wMSw2LzI3LzAxKQ==&amp;WINDOW=FIRST_POPUP&amp;HEIGHT=450&amp;WIDTH=450&amp;","START_MAXIMIZED=FALSE&amp;VAR:CALENDAR=US&amp;VAR:SYMBOL=RAI&amp;VAR:INDEX=0"}</definedName>
    <definedName name="_2606__FDSAUDITLINK__" hidden="1">{"fdsup://directions/FAT Viewer?action=UPDATE&amp;creator=factset&amp;DYN_ARGS=TRUE&amp;DOC_NAME=FAT:FQL_AUDITING_CLIENT_TEMPLATE.FAT&amp;display_string=Audit&amp;VAR:KEY=IXAPGXGBGB&amp;VAR:QUERY=RkZfRElWX1lMRChBTk4sNi8yNy8wMSw2LzI3LzAxKQ==&amp;WINDOW=FIRST_POPUP&amp;HEIGHT=450&amp;WIDTH=450&amp;","START_MAXIMIZED=FALSE&amp;VAR:CALENDAR=US&amp;VAR:SYMBOL=RAI&amp;VAR:INDEX=0"}</definedName>
    <definedName name="_2607__FDSAUDITLINK__" localSheetId="0" hidden="1">{"fdsup://directions/FAT Viewer?action=UPDATE&amp;creator=factset&amp;DYN_ARGS=TRUE&amp;DOC_NAME=FAT:FQL_AUDITING_CLIENT_TEMPLATE.FAT&amp;display_string=Audit&amp;VAR:KEY=UJQNKZGRCR&amp;VAR:QUERY=RkZfRElWX1lMRChBTk4sNi8yMC8wMSw2LzIwLzAxKQ==&amp;WINDOW=FIRST_POPUP&amp;HEIGHT=450&amp;WIDTH=450&amp;","START_MAXIMIZED=FALSE&amp;VAR:CALENDAR=US&amp;VAR:SYMBOL=RAI&amp;VAR:INDEX=0"}</definedName>
    <definedName name="_2607__FDSAUDITLINK__" hidden="1">{"fdsup://directions/FAT Viewer?action=UPDATE&amp;creator=factset&amp;DYN_ARGS=TRUE&amp;DOC_NAME=FAT:FQL_AUDITING_CLIENT_TEMPLATE.FAT&amp;display_string=Audit&amp;VAR:KEY=UJQNKZGRCR&amp;VAR:QUERY=RkZfRElWX1lMRChBTk4sNi8yMC8wMSw2LzIwLzAxKQ==&amp;WINDOW=FIRST_POPUP&amp;HEIGHT=450&amp;WIDTH=450&amp;","START_MAXIMIZED=FALSE&amp;VAR:CALENDAR=US&amp;VAR:SYMBOL=RAI&amp;VAR:INDEX=0"}</definedName>
    <definedName name="_2608__FDSAUDITLINK__" localSheetId="0" hidden="1">{"fdsup://directions/FAT Viewer?action=UPDATE&amp;creator=factset&amp;DYN_ARGS=TRUE&amp;DOC_NAME=FAT:FQL_AUDITING_CLIENT_TEMPLATE.FAT&amp;display_string=Audit&amp;VAR:KEY=ARKBABUBAT&amp;VAR:QUERY=RkZfRElWX1lMRChBTk4sNi8xMy8wMSw2LzEzLzAxKQ==&amp;WINDOW=FIRST_POPUP&amp;HEIGHT=450&amp;WIDTH=450&amp;","START_MAXIMIZED=FALSE&amp;VAR:CALENDAR=US&amp;VAR:SYMBOL=RAI&amp;VAR:INDEX=0"}</definedName>
    <definedName name="_2608__FDSAUDITLINK__" hidden="1">{"fdsup://directions/FAT Viewer?action=UPDATE&amp;creator=factset&amp;DYN_ARGS=TRUE&amp;DOC_NAME=FAT:FQL_AUDITING_CLIENT_TEMPLATE.FAT&amp;display_string=Audit&amp;VAR:KEY=ARKBABUBAT&amp;VAR:QUERY=RkZfRElWX1lMRChBTk4sNi8xMy8wMSw2LzEzLzAxKQ==&amp;WINDOW=FIRST_POPUP&amp;HEIGHT=450&amp;WIDTH=450&amp;","START_MAXIMIZED=FALSE&amp;VAR:CALENDAR=US&amp;VAR:SYMBOL=RAI&amp;VAR:INDEX=0"}</definedName>
    <definedName name="_2609">#REF!</definedName>
    <definedName name="_2609__FDSAUDITLINK__" localSheetId="0" hidden="1">{"fdsup://directions/FAT Viewer?action=UPDATE&amp;creator=factset&amp;DYN_ARGS=TRUE&amp;DOC_NAME=FAT:FQL_AUDITING_CLIENT_TEMPLATE.FAT&amp;display_string=Audit&amp;VAR:KEY=SLSDSHANQT&amp;VAR:QUERY=RkZfRElWX1lMRChBTk4sNi8wNi8wMSw2LzA2LzAxKQ==&amp;WINDOW=FIRST_POPUP&amp;HEIGHT=450&amp;WIDTH=450&amp;","START_MAXIMIZED=FALSE&amp;VAR:CALENDAR=US&amp;VAR:SYMBOL=RAI&amp;VAR:INDEX=0"}</definedName>
    <definedName name="_2609__FDSAUDITLINK__" hidden="1">{"fdsup://directions/FAT Viewer?action=UPDATE&amp;creator=factset&amp;DYN_ARGS=TRUE&amp;DOC_NAME=FAT:FQL_AUDITING_CLIENT_TEMPLATE.FAT&amp;display_string=Audit&amp;VAR:KEY=SLSDSHANQT&amp;VAR:QUERY=RkZfRElWX1lMRChBTk4sNi8wNi8wMSw2LzA2LzAxKQ==&amp;WINDOW=FIRST_POPUP&amp;HEIGHT=450&amp;WIDTH=450&amp;","START_MAXIMIZED=FALSE&amp;VAR:CALENDAR=US&amp;VAR:SYMBOL=RAI&amp;VAR:INDEX=0"}</definedName>
    <definedName name="_261__FDSAUDITLINK__" localSheetId="0" hidden="1">{"fdsup://directions/FAT Viewer?action=UPDATE&amp;creator=factset&amp;DYN_ARGS=TRUE&amp;DOC_NAME=FAT:FQL_AUDITING_CLIENT_TEMPLATE.FAT&amp;display_string=Audit&amp;VAR:KEY=LAVKTSBCNY&amp;VAR:QUERY=RkZfRElWX1lMRChBTk4sNC8wNi8wNiw0LzA2LzA2KQ==&amp;WINDOW=FIRST_POPUP&amp;HEIGHT=450&amp;WIDTH=450&amp;","START_MAXIMIZED=FALSE&amp;VAR:CALENDAR=US&amp;VAR:SYMBOL=RAI&amp;VAR:INDEX=0"}</definedName>
    <definedName name="_261__FDSAUDITLINK__" hidden="1">{"fdsup://directions/FAT Viewer?action=UPDATE&amp;creator=factset&amp;DYN_ARGS=TRUE&amp;DOC_NAME=FAT:FQL_AUDITING_CLIENT_TEMPLATE.FAT&amp;display_string=Audit&amp;VAR:KEY=LAVKTSBCNY&amp;VAR:QUERY=RkZfRElWX1lMRChBTk4sNC8wNi8wNiw0LzA2LzA2KQ==&amp;WINDOW=FIRST_POPUP&amp;HEIGHT=450&amp;WIDTH=450&amp;","START_MAXIMIZED=FALSE&amp;VAR:CALENDAR=US&amp;VAR:SYMBOL=RAI&amp;VAR:INDEX=0"}</definedName>
    <definedName name="_2610">#REF!</definedName>
    <definedName name="_2610__FDSAUDITLINK__" localSheetId="0" hidden="1">{"fdsup://directions/FAT Viewer?action=UPDATE&amp;creator=factset&amp;DYN_ARGS=TRUE&amp;DOC_NAME=FAT:FQL_AUDITING_CLIENT_TEMPLATE.FAT&amp;display_string=Audit&amp;VAR:KEY=IDQNSXYXQZ&amp;VAR:QUERY=RkZfRElWX1lMRChBTk4sNS8zMC8wMSw1LzMwLzAxKQ==&amp;WINDOW=FIRST_POPUP&amp;HEIGHT=450&amp;WIDTH=450&amp;","START_MAXIMIZED=FALSE&amp;VAR:CALENDAR=US&amp;VAR:SYMBOL=RAI&amp;VAR:INDEX=0"}</definedName>
    <definedName name="_2610__FDSAUDITLINK__" hidden="1">{"fdsup://directions/FAT Viewer?action=UPDATE&amp;creator=factset&amp;DYN_ARGS=TRUE&amp;DOC_NAME=FAT:FQL_AUDITING_CLIENT_TEMPLATE.FAT&amp;display_string=Audit&amp;VAR:KEY=IDQNSXYXQZ&amp;VAR:QUERY=RkZfRElWX1lMRChBTk4sNS8zMC8wMSw1LzMwLzAxKQ==&amp;WINDOW=FIRST_POPUP&amp;HEIGHT=450&amp;WIDTH=450&amp;","START_MAXIMIZED=FALSE&amp;VAR:CALENDAR=US&amp;VAR:SYMBOL=RAI&amp;VAR:INDEX=0"}</definedName>
    <definedName name="_2611__FDSAUDITLINK__" localSheetId="0" hidden="1">{"fdsup://directions/FAT Viewer?action=UPDATE&amp;creator=factset&amp;DYN_ARGS=TRUE&amp;DOC_NAME=FAT:FQL_AUDITING_CLIENT_TEMPLATE.FAT&amp;display_string=Audit&amp;VAR:KEY=AHGVKLWLIP&amp;VAR:QUERY=RkZfRElWX1lMRChBTk4sNS8yMy8wMSw1LzIzLzAxKQ==&amp;WINDOW=FIRST_POPUP&amp;HEIGHT=450&amp;WIDTH=450&amp;","START_MAXIMIZED=FALSE&amp;VAR:CALENDAR=US&amp;VAR:SYMBOL=RAI&amp;VAR:INDEX=0"}</definedName>
    <definedName name="_2611__FDSAUDITLINK__" hidden="1">{"fdsup://directions/FAT Viewer?action=UPDATE&amp;creator=factset&amp;DYN_ARGS=TRUE&amp;DOC_NAME=FAT:FQL_AUDITING_CLIENT_TEMPLATE.FAT&amp;display_string=Audit&amp;VAR:KEY=AHGVKLWLIP&amp;VAR:QUERY=RkZfRElWX1lMRChBTk4sNS8yMy8wMSw1LzIzLzAxKQ==&amp;WINDOW=FIRST_POPUP&amp;HEIGHT=450&amp;WIDTH=450&amp;","START_MAXIMIZED=FALSE&amp;VAR:CALENDAR=US&amp;VAR:SYMBOL=RAI&amp;VAR:INDEX=0"}</definedName>
    <definedName name="_2612">#REF!</definedName>
    <definedName name="_2612__FDSAUDITLINK__" localSheetId="0" hidden="1">{"fdsup://directions/FAT Viewer?action=UPDATE&amp;creator=factset&amp;DYN_ARGS=TRUE&amp;DOC_NAME=FAT:FQL_AUDITING_CLIENT_TEMPLATE.FAT&amp;display_string=Audit&amp;VAR:KEY=CDSXCXSZIL&amp;VAR:QUERY=RkZfRElWX1lMRChBTk4sNS8xNi8wMSw1LzE2LzAxKQ==&amp;WINDOW=FIRST_POPUP&amp;HEIGHT=450&amp;WIDTH=450&amp;","START_MAXIMIZED=FALSE&amp;VAR:CALENDAR=US&amp;VAR:SYMBOL=RAI&amp;VAR:INDEX=0"}</definedName>
    <definedName name="_2612__FDSAUDITLINK__" hidden="1">{"fdsup://directions/FAT Viewer?action=UPDATE&amp;creator=factset&amp;DYN_ARGS=TRUE&amp;DOC_NAME=FAT:FQL_AUDITING_CLIENT_TEMPLATE.FAT&amp;display_string=Audit&amp;VAR:KEY=CDSXCXSZIL&amp;VAR:QUERY=RkZfRElWX1lMRChBTk4sNS8xNi8wMSw1LzE2LzAxKQ==&amp;WINDOW=FIRST_POPUP&amp;HEIGHT=450&amp;WIDTH=450&amp;","START_MAXIMIZED=FALSE&amp;VAR:CALENDAR=US&amp;VAR:SYMBOL=RAI&amp;VAR:INDEX=0"}</definedName>
    <definedName name="_2613">#REF!</definedName>
    <definedName name="_2613__FDSAUDITLINK__" localSheetId="0" hidden="1">{"fdsup://directions/FAT Viewer?action=UPDATE&amp;creator=factset&amp;DYN_ARGS=TRUE&amp;DOC_NAME=FAT:FQL_AUDITING_CLIENT_TEMPLATE.FAT&amp;display_string=Audit&amp;VAR:KEY=IZAPCXWNSX&amp;VAR:QUERY=RkZfRElWX1lMRChBTk4sNS8wOS8wMSw1LzA5LzAxKQ==&amp;WINDOW=FIRST_POPUP&amp;HEIGHT=450&amp;WIDTH=450&amp;","START_MAXIMIZED=FALSE&amp;VAR:CALENDAR=US&amp;VAR:SYMBOL=RAI&amp;VAR:INDEX=0"}</definedName>
    <definedName name="_2613__FDSAUDITLINK__" hidden="1">{"fdsup://directions/FAT Viewer?action=UPDATE&amp;creator=factset&amp;DYN_ARGS=TRUE&amp;DOC_NAME=FAT:FQL_AUDITING_CLIENT_TEMPLATE.FAT&amp;display_string=Audit&amp;VAR:KEY=IZAPCXWNSX&amp;VAR:QUERY=RkZfRElWX1lMRChBTk4sNS8wOS8wMSw1LzA5LzAxKQ==&amp;WINDOW=FIRST_POPUP&amp;HEIGHT=450&amp;WIDTH=450&amp;","START_MAXIMIZED=FALSE&amp;VAR:CALENDAR=US&amp;VAR:SYMBOL=RAI&amp;VAR:INDEX=0"}</definedName>
    <definedName name="_2614__FDSAUDITLINK__" localSheetId="0" hidden="1">{"fdsup://directions/FAT Viewer?action=UPDATE&amp;creator=factset&amp;DYN_ARGS=TRUE&amp;DOC_NAME=FAT:FQL_AUDITING_CLIENT_TEMPLATE.FAT&amp;display_string=Audit&amp;VAR:KEY=CDSNABOZUB&amp;VAR:QUERY=RkZfRElWX1lMRChBTk4sNS8wMi8wMSw1LzAyLzAxKQ==&amp;WINDOW=FIRST_POPUP&amp;HEIGHT=450&amp;WIDTH=450&amp;","START_MAXIMIZED=FALSE&amp;VAR:CALENDAR=US&amp;VAR:SYMBOL=RAI&amp;VAR:INDEX=0"}</definedName>
    <definedName name="_2614__FDSAUDITLINK__" hidden="1">{"fdsup://directions/FAT Viewer?action=UPDATE&amp;creator=factset&amp;DYN_ARGS=TRUE&amp;DOC_NAME=FAT:FQL_AUDITING_CLIENT_TEMPLATE.FAT&amp;display_string=Audit&amp;VAR:KEY=CDSNABOZUB&amp;VAR:QUERY=RkZfRElWX1lMRChBTk4sNS8wMi8wMSw1LzAyLzAxKQ==&amp;WINDOW=FIRST_POPUP&amp;HEIGHT=450&amp;WIDTH=450&amp;","START_MAXIMIZED=FALSE&amp;VAR:CALENDAR=US&amp;VAR:SYMBOL=RAI&amp;VAR:INDEX=0"}</definedName>
    <definedName name="_2615">#REF!</definedName>
    <definedName name="_2615__FDSAUDITLINK__" localSheetId="0" hidden="1">{"fdsup://directions/FAT Viewer?action=UPDATE&amp;creator=factset&amp;DYN_ARGS=TRUE&amp;DOC_NAME=FAT:FQL_AUDITING_CLIENT_TEMPLATE.FAT&amp;display_string=Audit&amp;VAR:KEY=GFKVWTWTMD&amp;VAR:QUERY=RkZfRElWX1lMRChBTk4sNC8yNS8wMSw0LzI1LzAxKQ==&amp;WINDOW=FIRST_POPUP&amp;HEIGHT=450&amp;WIDTH=450&amp;","START_MAXIMIZED=FALSE&amp;VAR:CALENDAR=US&amp;VAR:SYMBOL=RAI&amp;VAR:INDEX=0"}</definedName>
    <definedName name="_2615__FDSAUDITLINK__" hidden="1">{"fdsup://directions/FAT Viewer?action=UPDATE&amp;creator=factset&amp;DYN_ARGS=TRUE&amp;DOC_NAME=FAT:FQL_AUDITING_CLIENT_TEMPLATE.FAT&amp;display_string=Audit&amp;VAR:KEY=GFKVWTWTMD&amp;VAR:QUERY=RkZfRElWX1lMRChBTk4sNC8yNS8wMSw0LzI1LzAxKQ==&amp;WINDOW=FIRST_POPUP&amp;HEIGHT=450&amp;WIDTH=450&amp;","START_MAXIMIZED=FALSE&amp;VAR:CALENDAR=US&amp;VAR:SYMBOL=RAI&amp;VAR:INDEX=0"}</definedName>
    <definedName name="_2616">#REF!</definedName>
    <definedName name="_2616__FDSAUDITLINK__" localSheetId="0" hidden="1">{"fdsup://directions/FAT Viewer?action=UPDATE&amp;creator=factset&amp;DYN_ARGS=TRUE&amp;DOC_NAME=FAT:FQL_AUDITING_CLIENT_TEMPLATE.FAT&amp;display_string=Audit&amp;VAR:KEY=EPQLAFKRQF&amp;VAR:QUERY=RkZfRElWX1lMRChBTk4sNC8xOC8wMSw0LzE4LzAxKQ==&amp;WINDOW=FIRST_POPUP&amp;HEIGHT=450&amp;WIDTH=450&amp;","START_MAXIMIZED=FALSE&amp;VAR:CALENDAR=US&amp;VAR:SYMBOL=RAI&amp;VAR:INDEX=0"}</definedName>
    <definedName name="_2616__FDSAUDITLINK__" hidden="1">{"fdsup://directions/FAT Viewer?action=UPDATE&amp;creator=factset&amp;DYN_ARGS=TRUE&amp;DOC_NAME=FAT:FQL_AUDITING_CLIENT_TEMPLATE.FAT&amp;display_string=Audit&amp;VAR:KEY=EPQLAFKRQF&amp;VAR:QUERY=RkZfRElWX1lMRChBTk4sNC8xOC8wMSw0LzE4LzAxKQ==&amp;WINDOW=FIRST_POPUP&amp;HEIGHT=450&amp;WIDTH=450&amp;","START_MAXIMIZED=FALSE&amp;VAR:CALENDAR=US&amp;VAR:SYMBOL=RAI&amp;VAR:INDEX=0"}</definedName>
    <definedName name="_2617__FDSAUDITLINK__" localSheetId="0" hidden="1">{"fdsup://directions/FAT Viewer?action=UPDATE&amp;creator=factset&amp;DYN_ARGS=TRUE&amp;DOC_NAME=FAT:FQL_AUDITING_CLIENT_TEMPLATE.FAT&amp;display_string=Audit&amp;VAR:KEY=WFMDYHMBAV&amp;VAR:QUERY=RkZfRElWX1lMRChBTk4sNC8xMS8wMSw0LzExLzAxKQ==&amp;WINDOW=FIRST_POPUP&amp;HEIGHT=450&amp;WIDTH=450&amp;","START_MAXIMIZED=FALSE&amp;VAR:CALENDAR=US&amp;VAR:SYMBOL=RAI&amp;VAR:INDEX=0"}</definedName>
    <definedName name="_2617__FDSAUDITLINK__" hidden="1">{"fdsup://directions/FAT Viewer?action=UPDATE&amp;creator=factset&amp;DYN_ARGS=TRUE&amp;DOC_NAME=FAT:FQL_AUDITING_CLIENT_TEMPLATE.FAT&amp;display_string=Audit&amp;VAR:KEY=WFMDYHMBAV&amp;VAR:QUERY=RkZfRElWX1lMRChBTk4sNC8xMS8wMSw0LzExLzAxKQ==&amp;WINDOW=FIRST_POPUP&amp;HEIGHT=450&amp;WIDTH=450&amp;","START_MAXIMIZED=FALSE&amp;VAR:CALENDAR=US&amp;VAR:SYMBOL=RAI&amp;VAR:INDEX=0"}</definedName>
    <definedName name="_2618__FDSAUDITLINK__" localSheetId="0" hidden="1">{"fdsup://directions/FAT Viewer?action=UPDATE&amp;creator=factset&amp;DYN_ARGS=TRUE&amp;DOC_NAME=FAT:FQL_AUDITING_CLIENT_TEMPLATE.FAT&amp;display_string=Audit&amp;VAR:KEY=SXWBIHQLYB&amp;VAR:QUERY=RkZfRElWX1lMRChBTk4sNC8wNC8wMSw0LzA0LzAxKQ==&amp;WINDOW=FIRST_POPUP&amp;HEIGHT=450&amp;WIDTH=450&amp;","START_MAXIMIZED=FALSE&amp;VAR:CALENDAR=US&amp;VAR:SYMBOL=RAI&amp;VAR:INDEX=0"}</definedName>
    <definedName name="_2618__FDSAUDITLINK__" hidden="1">{"fdsup://directions/FAT Viewer?action=UPDATE&amp;creator=factset&amp;DYN_ARGS=TRUE&amp;DOC_NAME=FAT:FQL_AUDITING_CLIENT_TEMPLATE.FAT&amp;display_string=Audit&amp;VAR:KEY=SXWBIHQLYB&amp;VAR:QUERY=RkZfRElWX1lMRChBTk4sNC8wNC8wMSw0LzA0LzAxKQ==&amp;WINDOW=FIRST_POPUP&amp;HEIGHT=450&amp;WIDTH=450&amp;","START_MAXIMIZED=FALSE&amp;VAR:CALENDAR=US&amp;VAR:SYMBOL=RAI&amp;VAR:INDEX=0"}</definedName>
    <definedName name="_262">#REF!</definedName>
    <definedName name="_262__FDSAUDITLINK__" localSheetId="0" hidden="1">{"fdsup://directions/FAT Viewer?action=UPDATE&amp;creator=factset&amp;DYN_ARGS=TRUE&amp;DOC_NAME=FAT:FQL_AUDITING_CLIENT_TEMPLATE.FAT&amp;display_string=Audit&amp;VAR:KEY=ZMHEXGHQVS&amp;VAR:QUERY=RkZfRElWX1lMRChBTk4sMy8zMC8wNiwzLzMwLzA2KQ==&amp;WINDOW=FIRST_POPUP&amp;HEIGHT=450&amp;WIDTH=450&amp;","START_MAXIMIZED=FALSE&amp;VAR:CALENDAR=US&amp;VAR:SYMBOL=RAI&amp;VAR:INDEX=0"}</definedName>
    <definedName name="_262__FDSAUDITLINK__" hidden="1">{"fdsup://directions/FAT Viewer?action=UPDATE&amp;creator=factset&amp;DYN_ARGS=TRUE&amp;DOC_NAME=FAT:FQL_AUDITING_CLIENT_TEMPLATE.FAT&amp;display_string=Audit&amp;VAR:KEY=ZMHEXGHQVS&amp;VAR:QUERY=RkZfRElWX1lMRChBTk4sMy8zMC8wNiwzLzMwLzA2KQ==&amp;WINDOW=FIRST_POPUP&amp;HEIGHT=450&amp;WIDTH=450&amp;","START_MAXIMIZED=FALSE&amp;VAR:CALENDAR=US&amp;VAR:SYMBOL=RAI&amp;VAR:INDEX=0"}</definedName>
    <definedName name="_263">#REF!</definedName>
    <definedName name="_263__FDSAUDITLINK__" localSheetId="0" hidden="1">{"fdsup://directions/FAT Viewer?action=UPDATE&amp;creator=factset&amp;DYN_ARGS=TRUE&amp;DOC_NAME=FAT:FQL_AUDITING_CLIENT_TEMPLATE.FAT&amp;display_string=Audit&amp;VAR:KEY=LSRGDSRAXS&amp;VAR:QUERY=RkZfRElWX1lMRChBTk4sMy8yMy8wNiwzLzIzLzA2KQ==&amp;WINDOW=FIRST_POPUP&amp;HEIGHT=450&amp;WIDTH=450&amp;","START_MAXIMIZED=FALSE&amp;VAR:CALENDAR=US&amp;VAR:SYMBOL=RAI&amp;VAR:INDEX=0"}</definedName>
    <definedName name="_263__FDSAUDITLINK__" hidden="1">{"fdsup://directions/FAT Viewer?action=UPDATE&amp;creator=factset&amp;DYN_ARGS=TRUE&amp;DOC_NAME=FAT:FQL_AUDITING_CLIENT_TEMPLATE.FAT&amp;display_string=Audit&amp;VAR:KEY=LSRGDSRAXS&amp;VAR:QUERY=RkZfRElWX1lMRChBTk4sMy8yMy8wNiwzLzIzLzA2KQ==&amp;WINDOW=FIRST_POPUP&amp;HEIGHT=450&amp;WIDTH=450&amp;","START_MAXIMIZED=FALSE&amp;VAR:CALENDAR=US&amp;VAR:SYMBOL=RAI&amp;VAR:INDEX=0"}</definedName>
    <definedName name="_263A">#REF!</definedName>
    <definedName name="_264">#REF!</definedName>
    <definedName name="_264__FDSAUDITLINK__" localSheetId="0" hidden="1">{"fdsup://directions/FAT Viewer?action=UPDATE&amp;creator=factset&amp;DYN_ARGS=TRUE&amp;DOC_NAME=FAT:FQL_AUDITING_CLIENT_TEMPLATE.FAT&amp;display_string=Audit&amp;VAR:KEY=ZKHUJSDUBK&amp;VAR:QUERY=RkZfRElWX1lMRChBTk4sMy8xNi8wNiwzLzE2LzA2KQ==&amp;WINDOW=FIRST_POPUP&amp;HEIGHT=450&amp;WIDTH=450&amp;","START_MAXIMIZED=FALSE&amp;VAR:CALENDAR=US&amp;VAR:SYMBOL=RAI&amp;VAR:INDEX=0"}</definedName>
    <definedName name="_264__FDSAUDITLINK__" hidden="1">{"fdsup://directions/FAT Viewer?action=UPDATE&amp;creator=factset&amp;DYN_ARGS=TRUE&amp;DOC_NAME=FAT:FQL_AUDITING_CLIENT_TEMPLATE.FAT&amp;display_string=Audit&amp;VAR:KEY=ZKHUJSDUBK&amp;VAR:QUERY=RkZfRElWX1lMRChBTk4sMy8xNi8wNiwzLzE2LzA2KQ==&amp;WINDOW=FIRST_POPUP&amp;HEIGHT=450&amp;WIDTH=450&amp;","START_MAXIMIZED=FALSE&amp;VAR:CALENDAR=US&amp;VAR:SYMBOL=RAI&amp;VAR:INDEX=0"}</definedName>
    <definedName name="_265">#REF!</definedName>
    <definedName name="_265__FDSAUDITLINK__" localSheetId="0" hidden="1">{"fdsup://directions/FAT Viewer?action=UPDATE&amp;creator=factset&amp;DYN_ARGS=TRUE&amp;DOC_NAME=FAT:FQL_AUDITING_CLIENT_TEMPLATE.FAT&amp;display_string=Audit&amp;VAR:KEY=NGZSZUZYBI&amp;VAR:QUERY=RkZfRElWX1lMRChBTk4sMy8wOS8wNiwzLzA5LzA2KQ==&amp;WINDOW=FIRST_POPUP&amp;HEIGHT=450&amp;WIDTH=450&amp;","START_MAXIMIZED=FALSE&amp;VAR:CALENDAR=US&amp;VAR:SYMBOL=RAI&amp;VAR:INDEX=0"}</definedName>
    <definedName name="_265__FDSAUDITLINK__" hidden="1">{"fdsup://directions/FAT Viewer?action=UPDATE&amp;creator=factset&amp;DYN_ARGS=TRUE&amp;DOC_NAME=FAT:FQL_AUDITING_CLIENT_TEMPLATE.FAT&amp;display_string=Audit&amp;VAR:KEY=NGZSZUZYBI&amp;VAR:QUERY=RkZfRElWX1lMRChBTk4sMy8wOS8wNiwzLzA5LzA2KQ==&amp;WINDOW=FIRST_POPUP&amp;HEIGHT=450&amp;WIDTH=450&amp;","START_MAXIMIZED=FALSE&amp;VAR:CALENDAR=US&amp;VAR:SYMBOL=RAI&amp;VAR:INDEX=0"}</definedName>
    <definedName name="_266__FDSAUDITLINK__" localSheetId="0" hidden="1">{"fdsup://directions/FAT Viewer?action=UPDATE&amp;creator=factset&amp;DYN_ARGS=TRUE&amp;DOC_NAME=FAT:FQL_AUDITING_CLIENT_TEMPLATE.FAT&amp;display_string=Audit&amp;VAR:KEY=VIPWXWRAZO&amp;VAR:QUERY=RkZfRElWX1lMRChBTk4sMy8wMi8wNiwzLzAyLzA2KQ==&amp;WINDOW=FIRST_POPUP&amp;HEIGHT=450&amp;WIDTH=450&amp;","START_MAXIMIZED=FALSE&amp;VAR:CALENDAR=US&amp;VAR:SYMBOL=RAI&amp;VAR:INDEX=0"}</definedName>
    <definedName name="_266__FDSAUDITLINK__" hidden="1">{"fdsup://directions/FAT Viewer?action=UPDATE&amp;creator=factset&amp;DYN_ARGS=TRUE&amp;DOC_NAME=FAT:FQL_AUDITING_CLIENT_TEMPLATE.FAT&amp;display_string=Audit&amp;VAR:KEY=VIPWXWRAZO&amp;VAR:QUERY=RkZfRElWX1lMRChBTk4sMy8wMi8wNiwzLzAyLzA2KQ==&amp;WINDOW=FIRST_POPUP&amp;HEIGHT=450&amp;WIDTH=450&amp;","START_MAXIMIZED=FALSE&amp;VAR:CALENDAR=US&amp;VAR:SYMBOL=RAI&amp;VAR:INDEX=0"}</definedName>
    <definedName name="_267">#REF!</definedName>
    <definedName name="_267__FDSAUDITLINK__" localSheetId="0" hidden="1">{"fdsup://directions/FAT Viewer?action=UPDATE&amp;creator=factset&amp;DYN_ARGS=TRUE&amp;DOC_NAME=FAT:FQL_AUDITING_CLIENT_TEMPLATE.FAT&amp;display_string=Audit&amp;VAR:KEY=ZYRMHYHCHO&amp;VAR:QUERY=RkZfRElWX1lMRChBTk4sMi8yMy8wNiwyLzIzLzA2KQ==&amp;WINDOW=FIRST_POPUP&amp;HEIGHT=450&amp;WIDTH=450&amp;","START_MAXIMIZED=FALSE&amp;VAR:CALENDAR=US&amp;VAR:SYMBOL=RAI&amp;VAR:INDEX=0"}</definedName>
    <definedName name="_267__FDSAUDITLINK__" hidden="1">{"fdsup://directions/FAT Viewer?action=UPDATE&amp;creator=factset&amp;DYN_ARGS=TRUE&amp;DOC_NAME=FAT:FQL_AUDITING_CLIENT_TEMPLATE.FAT&amp;display_string=Audit&amp;VAR:KEY=ZYRMHYHCHO&amp;VAR:QUERY=RkZfRElWX1lMRChBTk4sMi8yMy8wNiwyLzIzLzA2KQ==&amp;WINDOW=FIRST_POPUP&amp;HEIGHT=450&amp;WIDTH=450&amp;","START_MAXIMIZED=FALSE&amp;VAR:CALENDAR=US&amp;VAR:SYMBOL=RAI&amp;VAR:INDEX=0"}</definedName>
    <definedName name="_268">#REF!</definedName>
    <definedName name="_268__FDSAUDITLINK__" localSheetId="0" hidden="1">{"fdsup://directions/FAT Viewer?action=UPDATE&amp;creator=factset&amp;DYN_ARGS=TRUE&amp;DOC_NAME=FAT:FQL_AUDITING_CLIENT_TEMPLATE.FAT&amp;display_string=Audit&amp;VAR:KEY=PANARIXCNM&amp;VAR:QUERY=RkZfRElWX1lMRChBTk4sMi8xNi8wNiwyLzE2LzA2KQ==&amp;WINDOW=FIRST_POPUP&amp;HEIGHT=450&amp;WIDTH=450&amp;","START_MAXIMIZED=FALSE&amp;VAR:CALENDAR=US&amp;VAR:SYMBOL=RAI&amp;VAR:INDEX=0"}</definedName>
    <definedName name="_268__FDSAUDITLINK__" hidden="1">{"fdsup://directions/FAT Viewer?action=UPDATE&amp;creator=factset&amp;DYN_ARGS=TRUE&amp;DOC_NAME=FAT:FQL_AUDITING_CLIENT_TEMPLATE.FAT&amp;display_string=Audit&amp;VAR:KEY=PANARIXCNM&amp;VAR:QUERY=RkZfRElWX1lMRChBTk4sMi8xNi8wNiwyLzE2LzA2KQ==&amp;WINDOW=FIRST_POPUP&amp;HEIGHT=450&amp;WIDTH=450&amp;","START_MAXIMIZED=FALSE&amp;VAR:CALENDAR=US&amp;VAR:SYMBOL=RAI&amp;VAR:INDEX=0"}</definedName>
    <definedName name="_269">#REF!</definedName>
    <definedName name="_269__FDSAUDITLINK__" localSheetId="0" hidden="1">{"fdsup://directions/FAT Viewer?action=UPDATE&amp;creator=factset&amp;DYN_ARGS=TRUE&amp;DOC_NAME=FAT:FQL_AUDITING_CLIENT_TEMPLATE.FAT&amp;display_string=Audit&amp;VAR:KEY=POPGXANKRE&amp;VAR:QUERY=RkZfRElWX1lMRChBTk4sMi8wOS8wNiwyLzA5LzA2KQ==&amp;WINDOW=FIRST_POPUP&amp;HEIGHT=450&amp;WIDTH=450&amp;","START_MAXIMIZED=FALSE&amp;VAR:CALENDAR=US&amp;VAR:SYMBOL=RAI&amp;VAR:INDEX=0"}</definedName>
    <definedName name="_269__FDSAUDITLINK__" hidden="1">{"fdsup://directions/FAT Viewer?action=UPDATE&amp;creator=factset&amp;DYN_ARGS=TRUE&amp;DOC_NAME=FAT:FQL_AUDITING_CLIENT_TEMPLATE.FAT&amp;display_string=Audit&amp;VAR:KEY=POPGXANKRE&amp;VAR:QUERY=RkZfRElWX1lMRChBTk4sMi8wOS8wNiwyLzA5LzA2KQ==&amp;WINDOW=FIRST_POPUP&amp;HEIGHT=450&amp;WIDTH=450&amp;","START_MAXIMIZED=FALSE&amp;VAR:CALENDAR=US&amp;VAR:SYMBOL=RAI&amp;VAR:INDEX=0"}</definedName>
    <definedName name="_26main_form_account_grants_list_2_j_id1022">#REF!</definedName>
    <definedName name="_26s6_" hidden="1">{#N/A,#N/A,FALSE,"UNIT";#N/A,#N/A,FALSE,"UNIT";#N/A,#N/A,FALSE,"계정"}</definedName>
    <definedName name="_27">#REF!</definedName>
    <definedName name="_27_????_3">#REF!</definedName>
    <definedName name="_27________NOTE1_3">#REF!</definedName>
    <definedName name="_27__123Graph_AGROWTH_REVS_B" hidden="1">#REF!</definedName>
    <definedName name="_27__123Graph_BSENS_COMPARISON">#REF!</definedName>
    <definedName name="_27__123Graph_CCHART_111" hidden="1">#REF!</definedName>
    <definedName name="_27__123Graph_CChart_2I">#REF!</definedName>
    <definedName name="_27__123Graph_CCONTRACT_BY_B_U">#REF!</definedName>
    <definedName name="_27__123Graph_CWAGES_BY_B_U">#REF!</definedName>
    <definedName name="_27__123Graph_DWAGES_BY_B_U">#REF!</definedName>
    <definedName name="_27__123Graph_ECONTRACT_BY_B_U">#REF!</definedName>
    <definedName name="_27__123Graph_ESUPPLIES_BY_B_U" hidden="1">#REF!</definedName>
    <definedName name="_27__123Graph_EWAGES_BY_B_U">#REF!</definedName>
    <definedName name="_27__123Graph_FCONTRACT_BY_B_U">#REF!</definedName>
    <definedName name="_27__123Graph_FQRE_S_BY_CO.">#REF!</definedName>
    <definedName name="_27__FDSAUDITLINK__" localSheetId="0" hidden="1">{"fdsup://directions/FAT Viewer?action=UPDATE&amp;creator=factset&amp;DYN_ARGS=TRUE&amp;DOC_NAME=FAT:FQL_AUDITING_CLIENT_TEMPLATE.FAT&amp;display_string=Audit&amp;VAR:KEY=KVIVSFATCL&amp;VAR:QUERY=RkZfRU5UUlBSX1ZBTF9EQUlMWSgwLCwsLCwnRElMJyk=&amp;WINDOW=FIRST_POPUP&amp;HEIGHT=450&amp;WIDTH=450&amp;","START_MAXIMIZED=FALSE&amp;VAR:CALENDAR=US&amp;VAR:SYMBOL=COKE&amp;VAR:INDEX=0"}</definedName>
    <definedName name="_27__FDSAUDITLINK__" hidden="1">{"fdsup://directions/FAT Viewer?action=UPDATE&amp;creator=factset&amp;DYN_ARGS=TRUE&amp;DOC_NAME=FAT:FQL_AUDITING_CLIENT_TEMPLATE.FAT&amp;display_string=Audit&amp;VAR:KEY=KVIVSFATCL&amp;VAR:QUERY=RkZfRU5UUlBSX1ZBTF9EQUlMWSgwLCwsLCwnRElMJyk=&amp;WINDOW=FIRST_POPUP&amp;HEIGHT=450&amp;WIDTH=450&amp;","START_MAXIMIZED=FALSE&amp;VAR:CALENDAR=US&amp;VAR:SYMBOL=COKE&amp;VAR:INDEX=0"}</definedName>
    <definedName name="_27_02_1998">#REF!</definedName>
    <definedName name="_270">#REF!</definedName>
    <definedName name="_270__FDSAUDITLINK__" localSheetId="0" hidden="1">{"fdsup://directions/FAT Viewer?action=UPDATE&amp;creator=factset&amp;DYN_ARGS=TRUE&amp;DOC_NAME=FAT:FQL_AUDITING_CLIENT_TEMPLATE.FAT&amp;display_string=Audit&amp;VAR:KEY=VWNOLEHIJA&amp;VAR:QUERY=RkZfRElWX1lMRChBTk4sMi8wMi8wNiwyLzAyLzA2KQ==&amp;WINDOW=FIRST_POPUP&amp;HEIGHT=450&amp;WIDTH=450&amp;","START_MAXIMIZED=FALSE&amp;VAR:CALENDAR=US&amp;VAR:SYMBOL=RAI&amp;VAR:INDEX=0"}</definedName>
    <definedName name="_270__FDSAUDITLINK__" hidden="1">{"fdsup://directions/FAT Viewer?action=UPDATE&amp;creator=factset&amp;DYN_ARGS=TRUE&amp;DOC_NAME=FAT:FQL_AUDITING_CLIENT_TEMPLATE.FAT&amp;display_string=Audit&amp;VAR:KEY=VWNOLEHIJA&amp;VAR:QUERY=RkZfRElWX1lMRChBTk4sMi8wMi8wNiwyLzAyLzA2KQ==&amp;WINDOW=FIRST_POPUP&amp;HEIGHT=450&amp;WIDTH=450&amp;","START_MAXIMIZED=FALSE&amp;VAR:CALENDAR=US&amp;VAR:SYMBOL=RAI&amp;VAR:INDEX=0"}</definedName>
    <definedName name="_2701">#REF!</definedName>
    <definedName name="_271">#REF!</definedName>
    <definedName name="_271__FDSAUDITLINK__" localSheetId="0" hidden="1">{"fdsup://directions/FAT Viewer?action=UPDATE&amp;creator=factset&amp;DYN_ARGS=TRUE&amp;DOC_NAME=FAT:FQL_AUDITING_CLIENT_TEMPLATE.FAT&amp;display_string=Audit&amp;VAR:KEY=TCBITYRIZY&amp;VAR:QUERY=RkZfRElWX1lMRChBTk4sMS8yNi8wNiwxLzI2LzA2KQ==&amp;WINDOW=FIRST_POPUP&amp;HEIGHT=450&amp;WIDTH=450&amp;","START_MAXIMIZED=FALSE&amp;VAR:CALENDAR=US&amp;VAR:SYMBOL=RAI&amp;VAR:INDEX=0"}</definedName>
    <definedName name="_271__FDSAUDITLINK__" hidden="1">{"fdsup://directions/FAT Viewer?action=UPDATE&amp;creator=factset&amp;DYN_ARGS=TRUE&amp;DOC_NAME=FAT:FQL_AUDITING_CLIENT_TEMPLATE.FAT&amp;display_string=Audit&amp;VAR:KEY=TCBITYRIZY&amp;VAR:QUERY=RkZfRElWX1lMRChBTk4sMS8yNi8wNiwxLzI2LzA2KQ==&amp;WINDOW=FIRST_POPUP&amp;HEIGHT=450&amp;WIDTH=450&amp;","START_MAXIMIZED=FALSE&amp;VAR:CALENDAR=US&amp;VAR:SYMBOL=RAI&amp;VAR:INDEX=0"}</definedName>
    <definedName name="_272">#REF!</definedName>
    <definedName name="_272__FDSAUDITLINK__" localSheetId="0" hidden="1">{"fdsup://directions/FAT Viewer?action=UPDATE&amp;creator=factset&amp;DYN_ARGS=TRUE&amp;DOC_NAME=FAT:FQL_AUDITING_CLIENT_TEMPLATE.FAT&amp;display_string=Audit&amp;VAR:KEY=VEPITUFMDO&amp;VAR:QUERY=RkZfRElWX1lMRChBTk4sMS8xOS8wNiwxLzE5LzA2KQ==&amp;WINDOW=FIRST_POPUP&amp;HEIGHT=450&amp;WIDTH=450&amp;","START_MAXIMIZED=FALSE&amp;VAR:CALENDAR=US&amp;VAR:SYMBOL=RAI&amp;VAR:INDEX=0"}</definedName>
    <definedName name="_272__FDSAUDITLINK__" hidden="1">{"fdsup://directions/FAT Viewer?action=UPDATE&amp;creator=factset&amp;DYN_ARGS=TRUE&amp;DOC_NAME=FAT:FQL_AUDITING_CLIENT_TEMPLATE.FAT&amp;display_string=Audit&amp;VAR:KEY=VEPITUFMDO&amp;VAR:QUERY=RkZfRElWX1lMRChBTk4sMS8xOS8wNiwxLzE5LzA2KQ==&amp;WINDOW=FIRST_POPUP&amp;HEIGHT=450&amp;WIDTH=450&amp;","START_MAXIMIZED=FALSE&amp;VAR:CALENDAR=US&amp;VAR:SYMBOL=RAI&amp;VAR:INDEX=0"}</definedName>
    <definedName name="_273">#REF!</definedName>
    <definedName name="_273__FDSAUDITLINK__" localSheetId="0" hidden="1">{"fdsup://directions/FAT Viewer?action=UPDATE&amp;creator=factset&amp;DYN_ARGS=TRUE&amp;DOC_NAME=FAT:FQL_AUDITING_CLIENT_TEMPLATE.FAT&amp;display_string=Audit&amp;VAR:KEY=NCTQZOBKHS&amp;VAR:QUERY=RkZfRElWX1lMRChBTk4sMS8xMi8wNiwxLzEyLzA2KQ==&amp;WINDOW=FIRST_POPUP&amp;HEIGHT=450&amp;WIDTH=450&amp;","START_MAXIMIZED=FALSE&amp;VAR:CALENDAR=US&amp;VAR:SYMBOL=RAI&amp;VAR:INDEX=0"}</definedName>
    <definedName name="_273__FDSAUDITLINK__" hidden="1">{"fdsup://directions/FAT Viewer?action=UPDATE&amp;creator=factset&amp;DYN_ARGS=TRUE&amp;DOC_NAME=FAT:FQL_AUDITING_CLIENT_TEMPLATE.FAT&amp;display_string=Audit&amp;VAR:KEY=NCTQZOBKHS&amp;VAR:QUERY=RkZfRElWX1lMRChBTk4sMS8xMi8wNiwxLzEyLzA2KQ==&amp;WINDOW=FIRST_POPUP&amp;HEIGHT=450&amp;WIDTH=450&amp;","START_MAXIMIZED=FALSE&amp;VAR:CALENDAR=US&amp;VAR:SYMBOL=RAI&amp;VAR:INDEX=0"}</definedName>
    <definedName name="_274">#REF!</definedName>
    <definedName name="_274__FDSAUDITLINK__" localSheetId="0" hidden="1">{"fdsup://directions/FAT Viewer?action=UPDATE&amp;creator=factset&amp;DYN_ARGS=TRUE&amp;DOC_NAME=FAT:FQL_AUDITING_CLIENT_TEMPLATE.FAT&amp;display_string=Audit&amp;VAR:KEY=FEVYLALAJQ&amp;VAR:QUERY=RkZfRElWX1lMRChBTk4sMS8wNS8wNiwxLzA1LzA2KQ==&amp;WINDOW=FIRST_POPUP&amp;HEIGHT=450&amp;WIDTH=450&amp;","START_MAXIMIZED=FALSE&amp;VAR:CALENDAR=US&amp;VAR:SYMBOL=RAI&amp;VAR:INDEX=0"}</definedName>
    <definedName name="_274__FDSAUDITLINK__" hidden="1">{"fdsup://directions/FAT Viewer?action=UPDATE&amp;creator=factset&amp;DYN_ARGS=TRUE&amp;DOC_NAME=FAT:FQL_AUDITING_CLIENT_TEMPLATE.FAT&amp;display_string=Audit&amp;VAR:KEY=FEVYLALAJQ&amp;VAR:QUERY=RkZfRElWX1lMRChBTk4sMS8wNS8wNiwxLzA1LzA2KQ==&amp;WINDOW=FIRST_POPUP&amp;HEIGHT=450&amp;WIDTH=450&amp;","START_MAXIMIZED=FALSE&amp;VAR:CALENDAR=US&amp;VAR:SYMBOL=RAI&amp;VAR:INDEX=0"}</definedName>
    <definedName name="_275">#REF!</definedName>
    <definedName name="_275__FDSAUDITLINK__" localSheetId="0" hidden="1">{"fdsup://directions/FAT Viewer?action=UPDATE&amp;creator=factset&amp;DYN_ARGS=TRUE&amp;DOC_NAME=FAT:FQL_AUDITING_CLIENT_TEMPLATE.FAT&amp;display_string=Audit&amp;VAR:KEY=BOHIRUVOVW&amp;VAR:QUERY=RkZfRElWX1lMRChBTk4sMTIvMjkvMDUsMTIvMjkvMDUp&amp;WINDOW=FIRST_POPUP&amp;HEIGHT=450&amp;WIDTH=450&amp;","START_MAXIMIZED=FALSE&amp;VAR:CALENDAR=US&amp;VAR:SYMBOL=RAI&amp;VAR:INDEX=0"}</definedName>
    <definedName name="_275__FDSAUDITLINK__" hidden="1">{"fdsup://directions/FAT Viewer?action=UPDATE&amp;creator=factset&amp;DYN_ARGS=TRUE&amp;DOC_NAME=FAT:FQL_AUDITING_CLIENT_TEMPLATE.FAT&amp;display_string=Audit&amp;VAR:KEY=BOHIRUVOVW&amp;VAR:QUERY=RkZfRElWX1lMRChBTk4sMTIvMjkvMDUsMTIvMjkvMDUp&amp;WINDOW=FIRST_POPUP&amp;HEIGHT=450&amp;WIDTH=450&amp;","START_MAXIMIZED=FALSE&amp;VAR:CALENDAR=US&amp;VAR:SYMBOL=RAI&amp;VAR:INDEX=0"}</definedName>
    <definedName name="_276">#REF!</definedName>
    <definedName name="_276__FDSAUDITLINK__" localSheetId="0" hidden="1">{"fdsup://directions/FAT Viewer?action=UPDATE&amp;creator=factset&amp;DYN_ARGS=TRUE&amp;DOC_NAME=FAT:FQL_AUDITING_CLIENT_TEMPLATE.FAT&amp;display_string=Audit&amp;VAR:KEY=JUHAXGPYJG&amp;VAR:QUERY=RkZfRElWX1lMRChBTk4sMTIvMjIvMDUsMTIvMjIvMDUp&amp;WINDOW=FIRST_POPUP&amp;HEIGHT=450&amp;WIDTH=450&amp;","START_MAXIMIZED=FALSE&amp;VAR:CALENDAR=US&amp;VAR:SYMBOL=RAI&amp;VAR:INDEX=0"}</definedName>
    <definedName name="_276__FDSAUDITLINK__" hidden="1">{"fdsup://directions/FAT Viewer?action=UPDATE&amp;creator=factset&amp;DYN_ARGS=TRUE&amp;DOC_NAME=FAT:FQL_AUDITING_CLIENT_TEMPLATE.FAT&amp;display_string=Audit&amp;VAR:KEY=JUHAXGPYJG&amp;VAR:QUERY=RkZfRElWX1lMRChBTk4sMTIvMjIvMDUsMTIvMjIvMDUp&amp;WINDOW=FIRST_POPUP&amp;HEIGHT=450&amp;WIDTH=450&amp;","START_MAXIMIZED=FALSE&amp;VAR:CALENDAR=US&amp;VAR:SYMBOL=RAI&amp;VAR:INDEX=0"}</definedName>
    <definedName name="_277">#REF!</definedName>
    <definedName name="_277__FDSAUDITLINK__" localSheetId="0" hidden="1">{"fdsup://directions/FAT Viewer?action=UPDATE&amp;creator=factset&amp;DYN_ARGS=TRUE&amp;DOC_NAME=FAT:FQL_AUDITING_CLIENT_TEMPLATE.FAT&amp;display_string=Audit&amp;VAR:KEY=ZYTIPCZOTA&amp;VAR:QUERY=RkZfRElWX1lMRChBTk4sMTIvMTUvMDUsMTIvMTUvMDUp&amp;WINDOW=FIRST_POPUP&amp;HEIGHT=450&amp;WIDTH=450&amp;","START_MAXIMIZED=FALSE&amp;VAR:CALENDAR=US&amp;VAR:SYMBOL=RAI&amp;VAR:INDEX=0"}</definedName>
    <definedName name="_277__FDSAUDITLINK__" hidden="1">{"fdsup://directions/FAT Viewer?action=UPDATE&amp;creator=factset&amp;DYN_ARGS=TRUE&amp;DOC_NAME=FAT:FQL_AUDITING_CLIENT_TEMPLATE.FAT&amp;display_string=Audit&amp;VAR:KEY=ZYTIPCZOTA&amp;VAR:QUERY=RkZfRElWX1lMRChBTk4sMTIvMTUvMDUsMTIvMTUvMDUp&amp;WINDOW=FIRST_POPUP&amp;HEIGHT=450&amp;WIDTH=450&amp;","START_MAXIMIZED=FALSE&amp;VAR:CALENDAR=US&amp;VAR:SYMBOL=RAI&amp;VAR:INDEX=0"}</definedName>
    <definedName name="_278">#REF!</definedName>
    <definedName name="_278__FDSAUDITLINK__" localSheetId="0" hidden="1">{"fdsup://directions/FAT Viewer?action=UPDATE&amp;creator=factset&amp;DYN_ARGS=TRUE&amp;DOC_NAME=FAT:FQL_AUDITING_CLIENT_TEMPLATE.FAT&amp;display_string=Audit&amp;VAR:KEY=VOZURYLIFA&amp;VAR:QUERY=RkZfRElWX1lMRChBTk4sMTIvMDgvMDUsMTIvMDgvMDUp&amp;WINDOW=FIRST_POPUP&amp;HEIGHT=450&amp;WIDTH=450&amp;","START_MAXIMIZED=FALSE&amp;VAR:CALENDAR=US&amp;VAR:SYMBOL=RAI&amp;VAR:INDEX=0"}</definedName>
    <definedName name="_278__FDSAUDITLINK__" hidden="1">{"fdsup://directions/FAT Viewer?action=UPDATE&amp;creator=factset&amp;DYN_ARGS=TRUE&amp;DOC_NAME=FAT:FQL_AUDITING_CLIENT_TEMPLATE.FAT&amp;display_string=Audit&amp;VAR:KEY=VOZURYLIFA&amp;VAR:QUERY=RkZfRElWX1lMRChBTk4sMTIvMDgvMDUsMTIvMDgvMDUp&amp;WINDOW=FIRST_POPUP&amp;HEIGHT=450&amp;WIDTH=450&amp;","START_MAXIMIZED=FALSE&amp;VAR:CALENDAR=US&amp;VAR:SYMBOL=RAI&amp;VAR:INDEX=0"}</definedName>
    <definedName name="_279">#REF!</definedName>
    <definedName name="_279__FDSAUDITLINK__" localSheetId="0" hidden="1">{"fdsup://directions/FAT Viewer?action=UPDATE&amp;creator=factset&amp;DYN_ARGS=TRUE&amp;DOC_NAME=FAT:FQL_AUDITING_CLIENT_TEMPLATE.FAT&amp;display_string=Audit&amp;VAR:KEY=POFSTIRIHK&amp;VAR:QUERY=RkZfRElWX1lMRChBTk4sMTIvMDEvMDUsMTIvMDEvMDUp&amp;WINDOW=FIRST_POPUP&amp;HEIGHT=450&amp;WIDTH=450&amp;","START_MAXIMIZED=FALSE&amp;VAR:CALENDAR=US&amp;VAR:SYMBOL=RAI&amp;VAR:INDEX=0"}</definedName>
    <definedName name="_279__FDSAUDITLINK__" hidden="1">{"fdsup://directions/FAT Viewer?action=UPDATE&amp;creator=factset&amp;DYN_ARGS=TRUE&amp;DOC_NAME=FAT:FQL_AUDITING_CLIENT_TEMPLATE.FAT&amp;display_string=Audit&amp;VAR:KEY=POFSTIRIHK&amp;VAR:QUERY=RkZfRElWX1lMRChBTk4sMTIvMDEvMDUsMTIvMDEvMDUp&amp;WINDOW=FIRST_POPUP&amp;HEIGHT=450&amp;WIDTH=450&amp;","START_MAXIMIZED=FALSE&amp;VAR:CALENDAR=US&amp;VAR:SYMBOL=RAI&amp;VAR:INDEX=0"}</definedName>
    <definedName name="_2798">#REF!</definedName>
    <definedName name="_2799">#REF!</definedName>
    <definedName name="_27s9_" hidden="1">{#N/A,#N/A,FALSE,"UNIT";#N/A,#N/A,FALSE,"UNIT";#N/A,#N/A,FALSE,"계정"}</definedName>
    <definedName name="_28">#REF!</definedName>
    <definedName name="_28________NOTE5_7">#REF!</definedName>
    <definedName name="_28__123Graph_BCHART_111" hidden="1">#REF!</definedName>
    <definedName name="_28__123Graph_BCHART_3">#REF!</definedName>
    <definedName name="_28__123Graph_BCONTRACT_BY_B_U">#REF!</definedName>
    <definedName name="_28__123Graph_CCHART_112" hidden="1">#REF!</definedName>
    <definedName name="_28__123Graph_CChart_30L">#REF!</definedName>
    <definedName name="_28__123Graph_CCONTRACT_BY_B_U">#REF!</definedName>
    <definedName name="_28__123Graph_CQRE_S_BY_CO.">#REF!</definedName>
    <definedName name="_28__123Graph_DCONTRACT_BY_B_U">#REF!</definedName>
    <definedName name="_28__123Graph_ECONTRACT_BY_B_U">#REF!</definedName>
    <definedName name="_28__123Graph_EQRE_S_BY_CO.">#REF!</definedName>
    <definedName name="_28__123Graph_EWAGES_BY_B_U" hidden="1">#REF!</definedName>
    <definedName name="_28__123Graph_FCONTRACT_BY_B_U">#REF!</definedName>
    <definedName name="_28__123Graph_FQRE_S_BY_CO.">#REF!</definedName>
    <definedName name="_28__123Graph_FSUPPLIES_BY_B_U">#REF!</definedName>
    <definedName name="_28__FDSAUDITLINK__" localSheetId="0" hidden="1">{"fdsup://directions/FAT Viewer?action=UPDATE&amp;creator=factset&amp;DYN_ARGS=TRUE&amp;DOC_NAME=FAT:FQL_AUDITING_CLIENT_TEMPLATE.FAT&amp;display_string=Audit&amp;VAR:KEY=EDILUJCXCR&amp;VAR:QUERY=RkZfRU5UUlBSX1ZBTF9EQUlMWSgwLCwsLCwnRElMJyk=&amp;WINDOW=FIRST_POPUP&amp;HEIGHT=450&amp;WIDTH=450&amp;","START_MAXIMIZED=FALSE&amp;VAR:CALENDAR=US&amp;VAR:SYMBOL=COT&amp;VAR:INDEX=0"}</definedName>
    <definedName name="_28__FDSAUDITLINK__" hidden="1">{"fdsup://directions/FAT Viewer?action=UPDATE&amp;creator=factset&amp;DYN_ARGS=TRUE&amp;DOC_NAME=FAT:FQL_AUDITING_CLIENT_TEMPLATE.FAT&amp;display_string=Audit&amp;VAR:KEY=EDILUJCXCR&amp;VAR:QUERY=RkZfRU5UUlBSX1ZBTF9EQUlMWSgwLCwsLCwnRElMJyk=&amp;WINDOW=FIRST_POPUP&amp;HEIGHT=450&amp;WIDTH=450&amp;","START_MAXIMIZED=FALSE&amp;VAR:CALENDAR=US&amp;VAR:SYMBOL=COT&amp;VAR:INDEX=0"}</definedName>
    <definedName name="_28_11_1999">#REF!</definedName>
    <definedName name="_280">#REF!</definedName>
    <definedName name="_280__FDSAUDITLINK__" localSheetId="0" hidden="1">{"fdsup://directions/FAT Viewer?action=UPDATE&amp;creator=factset&amp;DYN_ARGS=TRUE&amp;DOC_NAME=FAT:FQL_AUDITING_CLIENT_TEMPLATE.FAT&amp;display_string=Audit&amp;VAR:KEY=XAFWJYJAVY&amp;VAR:QUERY=RkZfRElWX1lMRChBTk4sMTEvMjMvMDUsMTEvMjMvMDUp&amp;WINDOW=FIRST_POPUP&amp;HEIGHT=450&amp;WIDTH=450&amp;","START_MAXIMIZED=FALSE&amp;VAR:CALENDAR=US&amp;VAR:SYMBOL=RAI&amp;VAR:INDEX=0"}</definedName>
    <definedName name="_280__FDSAUDITLINK__" hidden="1">{"fdsup://directions/FAT Viewer?action=UPDATE&amp;creator=factset&amp;DYN_ARGS=TRUE&amp;DOC_NAME=FAT:FQL_AUDITING_CLIENT_TEMPLATE.FAT&amp;display_string=Audit&amp;VAR:KEY=XAFWJYJAVY&amp;VAR:QUERY=RkZfRElWX1lMRChBTk4sMTEvMjMvMDUsMTEvMjMvMDUp&amp;WINDOW=FIRST_POPUP&amp;HEIGHT=450&amp;WIDTH=450&amp;","START_MAXIMIZED=FALSE&amp;VAR:CALENDAR=US&amp;VAR:SYMBOL=RAI&amp;VAR:INDEX=0"}</definedName>
    <definedName name="_2801">#REF!</definedName>
    <definedName name="_2802">#REF!</definedName>
    <definedName name="_2804">#REF!</definedName>
    <definedName name="_2805">#REF!</definedName>
    <definedName name="_2807">#REF!</definedName>
    <definedName name="_2808">#REF!</definedName>
    <definedName name="_281">#REF!</definedName>
    <definedName name="_281__FDSAUDITLINK__" localSheetId="0" hidden="1">{"fdsup://directions/FAT Viewer?action=UPDATE&amp;creator=factset&amp;DYN_ARGS=TRUE&amp;DOC_NAME=FAT:FQL_AUDITING_CLIENT_TEMPLATE.FAT&amp;display_string=Audit&amp;VAR:KEY=TEXGBUXCZA&amp;VAR:QUERY=RkZfRElWX1lMRChBTk4sMTEvMTcvMDUsMTEvMTcvMDUp&amp;WINDOW=FIRST_POPUP&amp;HEIGHT=450&amp;WIDTH=450&amp;","START_MAXIMIZED=FALSE&amp;VAR:CALENDAR=US&amp;VAR:SYMBOL=RAI&amp;VAR:INDEX=0"}</definedName>
    <definedName name="_281__FDSAUDITLINK__" hidden="1">{"fdsup://directions/FAT Viewer?action=UPDATE&amp;creator=factset&amp;DYN_ARGS=TRUE&amp;DOC_NAME=FAT:FQL_AUDITING_CLIENT_TEMPLATE.FAT&amp;display_string=Audit&amp;VAR:KEY=TEXGBUXCZA&amp;VAR:QUERY=RkZfRElWX1lMRChBTk4sMTEvMTcvMDUsMTEvMTcvMDUp&amp;WINDOW=FIRST_POPUP&amp;HEIGHT=450&amp;WIDTH=450&amp;","START_MAXIMIZED=FALSE&amp;VAR:CALENDAR=US&amp;VAR:SYMBOL=RAI&amp;VAR:INDEX=0"}</definedName>
    <definedName name="_282">#REF!</definedName>
    <definedName name="_282__FDSAUDITLINK__" localSheetId="0" hidden="1">{"fdsup://directions/FAT Viewer?action=UPDATE&amp;creator=factset&amp;DYN_ARGS=TRUE&amp;DOC_NAME=FAT:FQL_AUDITING_CLIENT_TEMPLATE.FAT&amp;display_string=Audit&amp;VAR:KEY=XQLIRSBSTY&amp;VAR:QUERY=RkZfRElWX1lMRChBTk4sMTEvMTAvMDUsMTEvMTAvMDUp&amp;WINDOW=FIRST_POPUP&amp;HEIGHT=450&amp;WIDTH=450&amp;","START_MAXIMIZED=FALSE&amp;VAR:CALENDAR=US&amp;VAR:SYMBOL=RAI&amp;VAR:INDEX=0"}</definedName>
    <definedName name="_282__FDSAUDITLINK__" hidden="1">{"fdsup://directions/FAT Viewer?action=UPDATE&amp;creator=factset&amp;DYN_ARGS=TRUE&amp;DOC_NAME=FAT:FQL_AUDITING_CLIENT_TEMPLATE.FAT&amp;display_string=Audit&amp;VAR:KEY=XQLIRSBSTY&amp;VAR:QUERY=RkZfRElWX1lMRChBTk4sMTEvMTAvMDUsMTEvMTAvMDUp&amp;WINDOW=FIRST_POPUP&amp;HEIGHT=450&amp;WIDTH=450&amp;","START_MAXIMIZED=FALSE&amp;VAR:CALENDAR=US&amp;VAR:SYMBOL=RAI&amp;VAR:INDEX=0"}</definedName>
    <definedName name="_283">#REF!</definedName>
    <definedName name="_283__FDSAUDITLINK__" localSheetId="0" hidden="1">{"fdsup://directions/FAT Viewer?action=UPDATE&amp;creator=factset&amp;DYN_ARGS=TRUE&amp;DOC_NAME=FAT:FQL_AUDITING_CLIENT_TEMPLATE.FAT&amp;display_string=Audit&amp;VAR:KEY=ZAXAZAFCHK&amp;VAR:QUERY=RkZfRElWX1lMRChBTk4sMTEvMDMvMDUsMTEvMDMvMDUp&amp;WINDOW=FIRST_POPUP&amp;HEIGHT=450&amp;WIDTH=450&amp;","START_MAXIMIZED=FALSE&amp;VAR:CALENDAR=US&amp;VAR:SYMBOL=RAI&amp;VAR:INDEX=0"}</definedName>
    <definedName name="_283__FDSAUDITLINK__" hidden="1">{"fdsup://directions/FAT Viewer?action=UPDATE&amp;creator=factset&amp;DYN_ARGS=TRUE&amp;DOC_NAME=FAT:FQL_AUDITING_CLIENT_TEMPLATE.FAT&amp;display_string=Audit&amp;VAR:KEY=ZAXAZAFCHK&amp;VAR:QUERY=RkZfRElWX1lMRChBTk4sMTEvMDMvMDUsMTEvMDMvMDUp&amp;WINDOW=FIRST_POPUP&amp;HEIGHT=450&amp;WIDTH=450&amp;","START_MAXIMIZED=FALSE&amp;VAR:CALENDAR=US&amp;VAR:SYMBOL=RAI&amp;VAR:INDEX=0"}</definedName>
    <definedName name="_284">#REF!</definedName>
    <definedName name="_284__FDSAUDITLINK__" localSheetId="0" hidden="1">{"fdsup://directions/FAT Viewer?action=UPDATE&amp;creator=factset&amp;DYN_ARGS=TRUE&amp;DOC_NAME=FAT:FQL_AUDITING_CLIENT_TEMPLATE.FAT&amp;display_string=Audit&amp;VAR:KEY=TAPWFETKNQ&amp;VAR:QUERY=RkZfRElWX1lMRChBTk4sMTAvMjcvMDUsMTAvMjcvMDUp&amp;WINDOW=FIRST_POPUP&amp;HEIGHT=450&amp;WIDTH=450&amp;","START_MAXIMIZED=FALSE&amp;VAR:CALENDAR=US&amp;VAR:SYMBOL=RAI&amp;VAR:INDEX=0"}</definedName>
    <definedName name="_284__FDSAUDITLINK__" hidden="1">{"fdsup://directions/FAT Viewer?action=UPDATE&amp;creator=factset&amp;DYN_ARGS=TRUE&amp;DOC_NAME=FAT:FQL_AUDITING_CLIENT_TEMPLATE.FAT&amp;display_string=Audit&amp;VAR:KEY=TAPWFETKNQ&amp;VAR:QUERY=RkZfRElWX1lMRChBTk4sMTAvMjcvMDUsMTAvMjcvMDUp&amp;WINDOW=FIRST_POPUP&amp;HEIGHT=450&amp;WIDTH=450&amp;","START_MAXIMIZED=FALSE&amp;VAR:CALENDAR=US&amp;VAR:SYMBOL=RAI&amp;VAR:INDEX=0"}</definedName>
    <definedName name="_285">#REF!</definedName>
    <definedName name="_285__FDSAUDITLINK__" localSheetId="0" hidden="1">{"fdsup://directions/FAT Viewer?action=UPDATE&amp;creator=factset&amp;DYN_ARGS=TRUE&amp;DOC_NAME=FAT:FQL_AUDITING_CLIENT_TEMPLATE.FAT&amp;display_string=Audit&amp;VAR:KEY=FQXKLWVAFS&amp;VAR:QUERY=RkZfRElWX1lMRChBTk4sMTAvMjAvMDUsMTAvMjAvMDUp&amp;WINDOW=FIRST_POPUP&amp;HEIGHT=450&amp;WIDTH=450&amp;","START_MAXIMIZED=FALSE&amp;VAR:CALENDAR=US&amp;VAR:SYMBOL=RAI&amp;VAR:INDEX=0"}</definedName>
    <definedName name="_285__FDSAUDITLINK__" hidden="1">{"fdsup://directions/FAT Viewer?action=UPDATE&amp;creator=factset&amp;DYN_ARGS=TRUE&amp;DOC_NAME=FAT:FQL_AUDITING_CLIENT_TEMPLATE.FAT&amp;display_string=Audit&amp;VAR:KEY=FQXKLWVAFS&amp;VAR:QUERY=RkZfRElWX1lMRChBTk4sMTAvMjAvMDUsMTAvMjAvMDUp&amp;WINDOW=FIRST_POPUP&amp;HEIGHT=450&amp;WIDTH=450&amp;","START_MAXIMIZED=FALSE&amp;VAR:CALENDAR=US&amp;VAR:SYMBOL=RAI&amp;VAR:INDEX=0"}</definedName>
    <definedName name="_286">#REF!</definedName>
    <definedName name="_286__FDSAUDITLINK__" localSheetId="0" hidden="1">{"fdsup://directions/FAT Viewer?action=UPDATE&amp;creator=factset&amp;DYN_ARGS=TRUE&amp;DOC_NAME=FAT:FQL_AUDITING_CLIENT_TEMPLATE.FAT&amp;display_string=Audit&amp;VAR:KEY=FEDMHKNQLG&amp;VAR:QUERY=RkZfRElWX1lMRChBTk4sMTAvMTMvMDUsMTAvMTMvMDUp&amp;WINDOW=FIRST_POPUP&amp;HEIGHT=450&amp;WIDTH=450&amp;","START_MAXIMIZED=FALSE&amp;VAR:CALENDAR=US&amp;VAR:SYMBOL=RAI&amp;VAR:INDEX=0"}</definedName>
    <definedName name="_286__FDSAUDITLINK__" hidden="1">{"fdsup://directions/FAT Viewer?action=UPDATE&amp;creator=factset&amp;DYN_ARGS=TRUE&amp;DOC_NAME=FAT:FQL_AUDITING_CLIENT_TEMPLATE.FAT&amp;display_string=Audit&amp;VAR:KEY=FEDMHKNQLG&amp;VAR:QUERY=RkZfRElWX1lMRChBTk4sMTAvMTMvMDUsMTAvMTMvMDUp&amp;WINDOW=FIRST_POPUP&amp;HEIGHT=450&amp;WIDTH=450&amp;","START_MAXIMIZED=FALSE&amp;VAR:CALENDAR=US&amp;VAR:SYMBOL=RAI&amp;VAR:INDEX=0"}</definedName>
    <definedName name="_287__FDSAUDITLINK__" localSheetId="0" hidden="1">{"fdsup://directions/FAT Viewer?action=UPDATE&amp;creator=factset&amp;DYN_ARGS=TRUE&amp;DOC_NAME=FAT:FQL_AUDITING_CLIENT_TEMPLATE.FAT&amp;display_string=Audit&amp;VAR:KEY=NCPGLEFGRG&amp;VAR:QUERY=RkZfRElWX1lMRChBTk4sMTAvMDYvMDUsMTAvMDYvMDUp&amp;WINDOW=FIRST_POPUP&amp;HEIGHT=450&amp;WIDTH=450&amp;","START_MAXIMIZED=FALSE&amp;VAR:CALENDAR=US&amp;VAR:SYMBOL=RAI&amp;VAR:INDEX=0"}</definedName>
    <definedName name="_287__FDSAUDITLINK__" hidden="1">{"fdsup://directions/FAT Viewer?action=UPDATE&amp;creator=factset&amp;DYN_ARGS=TRUE&amp;DOC_NAME=FAT:FQL_AUDITING_CLIENT_TEMPLATE.FAT&amp;display_string=Audit&amp;VAR:KEY=NCPGLEFGRG&amp;VAR:QUERY=RkZfRElWX1lMRChBTk4sMTAvMDYvMDUsMTAvMDYvMDUp&amp;WINDOW=FIRST_POPUP&amp;HEIGHT=450&amp;WIDTH=450&amp;","START_MAXIMIZED=FALSE&amp;VAR:CALENDAR=US&amp;VAR:SYMBOL=RAI&amp;VAR:INDEX=0"}</definedName>
    <definedName name="_288__FDSAUDITLINK__" localSheetId="0" hidden="1">{"fdsup://directions/FAT Viewer?action=UPDATE&amp;creator=factset&amp;DYN_ARGS=TRUE&amp;DOC_NAME=FAT:FQL_AUDITING_CLIENT_TEMPLATE.FAT&amp;display_string=Audit&amp;VAR:KEY=ZMTOFMTMXC&amp;VAR:QUERY=RkZfRElWX1lMRChBTk4sOS8yOS8wNSw5LzI5LzA1KQ==&amp;WINDOW=FIRST_POPUP&amp;HEIGHT=450&amp;WIDTH=450&amp;","START_MAXIMIZED=FALSE&amp;VAR:CALENDAR=US&amp;VAR:SYMBOL=RAI&amp;VAR:INDEX=0"}</definedName>
    <definedName name="_288__FDSAUDITLINK__" hidden="1">{"fdsup://directions/FAT Viewer?action=UPDATE&amp;creator=factset&amp;DYN_ARGS=TRUE&amp;DOC_NAME=FAT:FQL_AUDITING_CLIENT_TEMPLATE.FAT&amp;display_string=Audit&amp;VAR:KEY=ZMTOFMTMXC&amp;VAR:QUERY=RkZfRElWX1lMRChBTk4sOS8yOS8wNSw5LzI5LzA1KQ==&amp;WINDOW=FIRST_POPUP&amp;HEIGHT=450&amp;WIDTH=450&amp;","START_MAXIMIZED=FALSE&amp;VAR:CALENDAR=US&amp;VAR:SYMBOL=RAI&amp;VAR:INDEX=0"}</definedName>
    <definedName name="_289__FDSAUDITLINK__" localSheetId="0" hidden="1">{"fdsup://directions/FAT Viewer?action=UPDATE&amp;creator=factset&amp;DYN_ARGS=TRUE&amp;DOC_NAME=FAT:FQL_AUDITING_CLIENT_TEMPLATE.FAT&amp;display_string=Audit&amp;VAR:KEY=HOBMLYPWBI&amp;VAR:QUERY=RkZfRElWX1lMRChBTk4sOS8yMi8wNSw5LzIyLzA1KQ==&amp;WINDOW=FIRST_POPUP&amp;HEIGHT=450&amp;WIDTH=450&amp;","START_MAXIMIZED=FALSE&amp;VAR:CALENDAR=US&amp;VAR:SYMBOL=RAI&amp;VAR:INDEX=0"}</definedName>
    <definedName name="_289__FDSAUDITLINK__" hidden="1">{"fdsup://directions/FAT Viewer?action=UPDATE&amp;creator=factset&amp;DYN_ARGS=TRUE&amp;DOC_NAME=FAT:FQL_AUDITING_CLIENT_TEMPLATE.FAT&amp;display_string=Audit&amp;VAR:KEY=HOBMLYPWBI&amp;VAR:QUERY=RkZfRElWX1lMRChBTk4sOS8yMi8wNSw5LzIyLzA1KQ==&amp;WINDOW=FIRST_POPUP&amp;HEIGHT=450&amp;WIDTH=450&amp;","START_MAXIMIZED=FALSE&amp;VAR:CALENDAR=US&amp;VAR:SYMBOL=RAI&amp;VAR:INDEX=0"}</definedName>
    <definedName name="_28main_form_account_grants_list_20_j_id1022">#REF!</definedName>
    <definedName name="_29">#REF!</definedName>
    <definedName name="_29________NOTE8_9">#REF!</definedName>
    <definedName name="_29__123Graph_BCHART_112" hidden="1">#REF!</definedName>
    <definedName name="_29__123Graph_BCHART_8">#REF!</definedName>
    <definedName name="_29__123Graph_CCHART_26" hidden="1">#REF!</definedName>
    <definedName name="_29__123Graph_CChart_31L">#REF!</definedName>
    <definedName name="_29__123Graph_CQRE_S_BY_CO.">#REF!</definedName>
    <definedName name="_29__123Graph_DQRE_S_BY_CO.">#REF!</definedName>
    <definedName name="_29__123Graph_EQRE_S_BY_CO.">#REF!</definedName>
    <definedName name="_29__123Graph_ESUPPLIES_BY_B_U">#REF!</definedName>
    <definedName name="_29__123Graph_FCONTRACT_BY_B_U" hidden="1">#REF!</definedName>
    <definedName name="_29__123Graph_FQRE_S_BY_CO.">#REF!</definedName>
    <definedName name="_29__123Graph_FSUPPLIES_BY_B_U">#REF!</definedName>
    <definedName name="_29__123Graph_FWAGES_BY_B_U">#REF!</definedName>
    <definedName name="_29__FDSAUDITLINK__" localSheetId="0" hidden="1">{"fdsup://directions/FAT Viewer?action=UPDATE&amp;creator=factset&amp;DYN_ARGS=TRUE&amp;DOC_NAME=FAT:FQL_AUDITING_CLIENT_TEMPLATE.FAT&amp;display_string=Audit&amp;VAR:KEY=CHEZWFGXUB&amp;VAR:QUERY=RkZfRU5UUlBSX1ZBTF9EQUlMWSgwLCwsLCwnRElMJyk=&amp;WINDOW=FIRST_POPUP&amp;HEIGHT=450&amp;WIDTH=450&amp;","START_MAXIMIZED=FALSE&amp;VAR:CALENDAR=US&amp;VAR:SYMBOL=STZ&amp;VAR:INDEX=0"}</definedName>
    <definedName name="_29__FDSAUDITLINK__" hidden="1">{"fdsup://directions/FAT Viewer?action=UPDATE&amp;creator=factset&amp;DYN_ARGS=TRUE&amp;DOC_NAME=FAT:FQL_AUDITING_CLIENT_TEMPLATE.FAT&amp;display_string=Audit&amp;VAR:KEY=CHEZWFGXUB&amp;VAR:QUERY=RkZfRU5UUlBSX1ZBTF9EQUlMWSgwLCwsLCwnRElMJyk=&amp;WINDOW=FIRST_POPUP&amp;HEIGHT=450&amp;WIDTH=450&amp;","START_MAXIMIZED=FALSE&amp;VAR:CALENDAR=US&amp;VAR:SYMBOL=STZ&amp;VAR:INDEX=0"}</definedName>
    <definedName name="_29_12_1999">#REF!</definedName>
    <definedName name="_290__FDSAUDITLINK__" localSheetId="0" hidden="1">{"fdsup://directions/FAT Viewer?action=UPDATE&amp;creator=factset&amp;DYN_ARGS=TRUE&amp;DOC_NAME=FAT:FQL_AUDITING_CLIENT_TEMPLATE.FAT&amp;display_string=Audit&amp;VAR:KEY=PYXADKLARQ&amp;VAR:QUERY=RkZfRElWX1lMRChBTk4sOS8xNS8wNSw5LzE1LzA1KQ==&amp;WINDOW=FIRST_POPUP&amp;HEIGHT=450&amp;WIDTH=450&amp;","START_MAXIMIZED=FALSE&amp;VAR:CALENDAR=US&amp;VAR:SYMBOL=RAI&amp;VAR:INDEX=0"}</definedName>
    <definedName name="_290__FDSAUDITLINK__" hidden="1">{"fdsup://directions/FAT Viewer?action=UPDATE&amp;creator=factset&amp;DYN_ARGS=TRUE&amp;DOC_NAME=FAT:FQL_AUDITING_CLIENT_TEMPLATE.FAT&amp;display_string=Audit&amp;VAR:KEY=PYXADKLARQ&amp;VAR:QUERY=RkZfRElWX1lMRChBTk4sOS8xNS8wNSw5LzE1LzA1KQ==&amp;WINDOW=FIRST_POPUP&amp;HEIGHT=450&amp;WIDTH=450&amp;","START_MAXIMIZED=FALSE&amp;VAR:CALENDAR=US&amp;VAR:SYMBOL=RAI&amp;VAR:INDEX=0"}</definedName>
    <definedName name="_291">#REF!</definedName>
    <definedName name="_291__FDSAUDITLINK__" localSheetId="0" hidden="1">{"fdsup://directions/FAT Viewer?action=UPDATE&amp;creator=factset&amp;DYN_ARGS=TRUE&amp;DOC_NAME=FAT:FQL_AUDITING_CLIENT_TEMPLATE.FAT&amp;display_string=Audit&amp;VAR:KEY=HWNKJYDQPW&amp;VAR:QUERY=RkZfRElWX1lMRChBTk4sOS8wOC8wNSw5LzA4LzA1KQ==&amp;WINDOW=FIRST_POPUP&amp;HEIGHT=450&amp;WIDTH=450&amp;","START_MAXIMIZED=FALSE&amp;VAR:CALENDAR=US&amp;VAR:SYMBOL=RAI&amp;VAR:INDEX=0"}</definedName>
    <definedName name="_291__FDSAUDITLINK__" hidden="1">{"fdsup://directions/FAT Viewer?action=UPDATE&amp;creator=factset&amp;DYN_ARGS=TRUE&amp;DOC_NAME=FAT:FQL_AUDITING_CLIENT_TEMPLATE.FAT&amp;display_string=Audit&amp;VAR:KEY=HWNKJYDQPW&amp;VAR:QUERY=RkZfRElWX1lMRChBTk4sOS8wOC8wNSw5LzA4LzA1KQ==&amp;WINDOW=FIRST_POPUP&amp;HEIGHT=450&amp;WIDTH=450&amp;","START_MAXIMIZED=FALSE&amp;VAR:CALENDAR=US&amp;VAR:SYMBOL=RAI&amp;VAR:INDEX=0"}</definedName>
    <definedName name="_292">#REF!</definedName>
    <definedName name="_292__FDSAUDITLINK__" localSheetId="0" hidden="1">{"fdsup://directions/FAT Viewer?action=UPDATE&amp;creator=factset&amp;DYN_ARGS=TRUE&amp;DOC_NAME=FAT:FQL_AUDITING_CLIENT_TEMPLATE.FAT&amp;display_string=Audit&amp;VAR:KEY=LCLUFERAZK&amp;VAR:QUERY=RkZfRElWX1lMRChBTk4sOS8wMS8wNSw5LzAxLzA1KQ==&amp;WINDOW=FIRST_POPUP&amp;HEIGHT=450&amp;WIDTH=450&amp;","START_MAXIMIZED=FALSE&amp;VAR:CALENDAR=US&amp;VAR:SYMBOL=RAI&amp;VAR:INDEX=0"}</definedName>
    <definedName name="_292__FDSAUDITLINK__" hidden="1">{"fdsup://directions/FAT Viewer?action=UPDATE&amp;creator=factset&amp;DYN_ARGS=TRUE&amp;DOC_NAME=FAT:FQL_AUDITING_CLIENT_TEMPLATE.FAT&amp;display_string=Audit&amp;VAR:KEY=LCLUFERAZK&amp;VAR:QUERY=RkZfRElWX1lMRChBTk4sOS8wMS8wNSw5LzAxLzA1KQ==&amp;WINDOW=FIRST_POPUP&amp;HEIGHT=450&amp;WIDTH=450&amp;","START_MAXIMIZED=FALSE&amp;VAR:CALENDAR=US&amp;VAR:SYMBOL=RAI&amp;VAR:INDEX=0"}</definedName>
    <definedName name="_293">#REF!</definedName>
    <definedName name="_293__FDSAUDITLINK__" localSheetId="0" hidden="1">{"fdsup://directions/FAT Viewer?action=UPDATE&amp;creator=factset&amp;DYN_ARGS=TRUE&amp;DOC_NAME=FAT:FQL_AUDITING_CLIENT_TEMPLATE.FAT&amp;display_string=Audit&amp;VAR:KEY=NCTGDEFSFW&amp;VAR:QUERY=RkZfRElWX1lMRChBTk4sOC8yNS8wNSw4LzI1LzA1KQ==&amp;WINDOW=FIRST_POPUP&amp;HEIGHT=450&amp;WIDTH=450&amp;","START_MAXIMIZED=FALSE&amp;VAR:CALENDAR=US&amp;VAR:SYMBOL=RAI&amp;VAR:INDEX=0"}</definedName>
    <definedName name="_293__FDSAUDITLINK__" hidden="1">{"fdsup://directions/FAT Viewer?action=UPDATE&amp;creator=factset&amp;DYN_ARGS=TRUE&amp;DOC_NAME=FAT:FQL_AUDITING_CLIENT_TEMPLATE.FAT&amp;display_string=Audit&amp;VAR:KEY=NCTGDEFSFW&amp;VAR:QUERY=RkZfRElWX1lMRChBTk4sOC8yNS8wNSw4LzI1LzA1KQ==&amp;WINDOW=FIRST_POPUP&amp;HEIGHT=450&amp;WIDTH=450&amp;","START_MAXIMIZED=FALSE&amp;VAR:CALENDAR=US&amp;VAR:SYMBOL=RAI&amp;VAR:INDEX=0"}</definedName>
    <definedName name="_294">#REF!</definedName>
    <definedName name="_294__FDSAUDITLINK__" localSheetId="0" hidden="1">{"fdsup://directions/FAT Viewer?action=UPDATE&amp;creator=factset&amp;DYN_ARGS=TRUE&amp;DOC_NAME=FAT:FQL_AUDITING_CLIENT_TEMPLATE.FAT&amp;display_string=Audit&amp;VAR:KEY=LWTKZSZWZO&amp;VAR:QUERY=RkZfRElWX1lMRChBTk4sOC8xOC8wNSw4LzE4LzA1KQ==&amp;WINDOW=FIRST_POPUP&amp;HEIGHT=450&amp;WIDTH=450&amp;","START_MAXIMIZED=FALSE&amp;VAR:CALENDAR=US&amp;VAR:SYMBOL=RAI&amp;VAR:INDEX=0"}</definedName>
    <definedName name="_294__FDSAUDITLINK__" hidden="1">{"fdsup://directions/FAT Viewer?action=UPDATE&amp;creator=factset&amp;DYN_ARGS=TRUE&amp;DOC_NAME=FAT:FQL_AUDITING_CLIENT_TEMPLATE.FAT&amp;display_string=Audit&amp;VAR:KEY=LWTKZSZWZO&amp;VAR:QUERY=RkZfRElWX1lMRChBTk4sOC8xOC8wNSw4LzE4LzA1KQ==&amp;WINDOW=FIRST_POPUP&amp;HEIGHT=450&amp;WIDTH=450&amp;","START_MAXIMIZED=FALSE&amp;VAR:CALENDAR=US&amp;VAR:SYMBOL=RAI&amp;VAR:INDEX=0"}</definedName>
    <definedName name="_295">#REF!</definedName>
    <definedName name="_295__FDSAUDITLINK__" localSheetId="0" hidden="1">{"fdsup://directions/FAT Viewer?action=UPDATE&amp;creator=factset&amp;DYN_ARGS=TRUE&amp;DOC_NAME=FAT:FQL_AUDITING_CLIENT_TEMPLATE.FAT&amp;display_string=Audit&amp;VAR:KEY=DWBKHKJURO&amp;VAR:QUERY=RkZfRElWX1lMRChBTk4sOC8xMS8wNSw4LzExLzA1KQ==&amp;WINDOW=FIRST_POPUP&amp;HEIGHT=450&amp;WIDTH=450&amp;","START_MAXIMIZED=FALSE&amp;VAR:CALENDAR=US&amp;VAR:SYMBOL=RAI&amp;VAR:INDEX=0"}</definedName>
    <definedName name="_295__FDSAUDITLINK__" hidden="1">{"fdsup://directions/FAT Viewer?action=UPDATE&amp;creator=factset&amp;DYN_ARGS=TRUE&amp;DOC_NAME=FAT:FQL_AUDITING_CLIENT_TEMPLATE.FAT&amp;display_string=Audit&amp;VAR:KEY=DWBKHKJURO&amp;VAR:QUERY=RkZfRElWX1lMRChBTk4sOC8xMS8wNSw4LzExLzA1KQ==&amp;WINDOW=FIRST_POPUP&amp;HEIGHT=450&amp;WIDTH=450&amp;","START_MAXIMIZED=FALSE&amp;VAR:CALENDAR=US&amp;VAR:SYMBOL=RAI&amp;VAR:INDEX=0"}</definedName>
    <definedName name="_296">#REF!</definedName>
    <definedName name="_296__FDSAUDITLINK__" localSheetId="0" hidden="1">{"fdsup://directions/FAT Viewer?action=UPDATE&amp;creator=factset&amp;DYN_ARGS=TRUE&amp;DOC_NAME=FAT:FQL_AUDITING_CLIENT_TEMPLATE.FAT&amp;display_string=Audit&amp;VAR:KEY=RWXINOTANY&amp;VAR:QUERY=RkZfRElWX1lMRChBTk4sOC8wNC8wNSw4LzA0LzA1KQ==&amp;WINDOW=FIRST_POPUP&amp;HEIGHT=450&amp;WIDTH=450&amp;","START_MAXIMIZED=FALSE&amp;VAR:CALENDAR=US&amp;VAR:SYMBOL=RAI&amp;VAR:INDEX=0"}</definedName>
    <definedName name="_296__FDSAUDITLINK__" hidden="1">{"fdsup://directions/FAT Viewer?action=UPDATE&amp;creator=factset&amp;DYN_ARGS=TRUE&amp;DOC_NAME=FAT:FQL_AUDITING_CLIENT_TEMPLATE.FAT&amp;display_string=Audit&amp;VAR:KEY=RWXINOTANY&amp;VAR:QUERY=RkZfRElWX1lMRChBTk4sOC8wNC8wNSw4LzA0LzA1KQ==&amp;WINDOW=FIRST_POPUP&amp;HEIGHT=450&amp;WIDTH=450&amp;","START_MAXIMIZED=FALSE&amp;VAR:CALENDAR=US&amp;VAR:SYMBOL=RAI&amp;VAR:INDEX=0"}</definedName>
    <definedName name="_2969">#REF!</definedName>
    <definedName name="_297">#REF!</definedName>
    <definedName name="_297__FDSAUDITLINK__" localSheetId="0" hidden="1">{"fdsup://directions/FAT Viewer?action=UPDATE&amp;creator=factset&amp;DYN_ARGS=TRUE&amp;DOC_NAME=FAT:FQL_AUDITING_CLIENT_TEMPLATE.FAT&amp;display_string=Audit&amp;VAR:KEY=VWNOPSBALK&amp;VAR:QUERY=RkZfRElWX1lMRChBTk4sNy8yOC8wNSw3LzI4LzA1KQ==&amp;WINDOW=FIRST_POPUP&amp;HEIGHT=450&amp;WIDTH=450&amp;","START_MAXIMIZED=FALSE&amp;VAR:CALENDAR=US&amp;VAR:SYMBOL=RAI&amp;VAR:INDEX=0"}</definedName>
    <definedName name="_297__FDSAUDITLINK__" hidden="1">{"fdsup://directions/FAT Viewer?action=UPDATE&amp;creator=factset&amp;DYN_ARGS=TRUE&amp;DOC_NAME=FAT:FQL_AUDITING_CLIENT_TEMPLATE.FAT&amp;display_string=Audit&amp;VAR:KEY=VWNOPSBALK&amp;VAR:QUERY=RkZfRElWX1lMRChBTk4sNy8yOC8wNSw3LzI4LzA1KQ==&amp;WINDOW=FIRST_POPUP&amp;HEIGHT=450&amp;WIDTH=450&amp;","START_MAXIMIZED=FALSE&amp;VAR:CALENDAR=US&amp;VAR:SYMBOL=RAI&amp;VAR:INDEX=0"}</definedName>
    <definedName name="_2970">#REF!</definedName>
    <definedName name="_2972">#REF!</definedName>
    <definedName name="_2973">#REF!</definedName>
    <definedName name="_2975">#REF!</definedName>
    <definedName name="_2976">#REF!</definedName>
    <definedName name="_298__FDSAUDITLINK__" localSheetId="0" hidden="1">{"fdsup://directions/FAT Viewer?action=UPDATE&amp;creator=factset&amp;DYN_ARGS=TRUE&amp;DOC_NAME=FAT:FQL_AUDITING_CLIENT_TEMPLATE.FAT&amp;display_string=Audit&amp;VAR:KEY=FORWPKJADU&amp;VAR:QUERY=RkZfRElWX1lMRChBTk4sNy8yMS8wNSw3LzIxLzA1KQ==&amp;WINDOW=FIRST_POPUP&amp;HEIGHT=450&amp;WIDTH=450&amp;","START_MAXIMIZED=FALSE&amp;VAR:CALENDAR=US&amp;VAR:SYMBOL=RAI&amp;VAR:INDEX=0"}</definedName>
    <definedName name="_298__FDSAUDITLINK__" hidden="1">{"fdsup://directions/FAT Viewer?action=UPDATE&amp;creator=factset&amp;DYN_ARGS=TRUE&amp;DOC_NAME=FAT:FQL_AUDITING_CLIENT_TEMPLATE.FAT&amp;display_string=Audit&amp;VAR:KEY=FORWPKJADU&amp;VAR:QUERY=RkZfRElWX1lMRChBTk4sNy8yMS8wNSw3LzIxLzA1KQ==&amp;WINDOW=FIRST_POPUP&amp;HEIGHT=450&amp;WIDTH=450&amp;","START_MAXIMIZED=FALSE&amp;VAR:CALENDAR=US&amp;VAR:SYMBOL=RAI&amp;VAR:INDEX=0"}</definedName>
    <definedName name="_299">#REF!</definedName>
    <definedName name="_299__FDSAUDITLINK__" localSheetId="0" hidden="1">{"fdsup://directions/FAT Viewer?action=UPDATE&amp;creator=factset&amp;DYN_ARGS=TRUE&amp;DOC_NAME=FAT:FQL_AUDITING_CLIENT_TEMPLATE.FAT&amp;display_string=Audit&amp;VAR:KEY=HITEHCHGHA&amp;VAR:QUERY=RkZfRElWX1lMRChBTk4sNy8xNC8wNSw3LzE0LzA1KQ==&amp;WINDOW=FIRST_POPUP&amp;HEIGHT=450&amp;WIDTH=450&amp;","START_MAXIMIZED=FALSE&amp;VAR:CALENDAR=US&amp;VAR:SYMBOL=RAI&amp;VAR:INDEX=0"}</definedName>
    <definedName name="_299__FDSAUDITLINK__" hidden="1">{"fdsup://directions/FAT Viewer?action=UPDATE&amp;creator=factset&amp;DYN_ARGS=TRUE&amp;DOC_NAME=FAT:FQL_AUDITING_CLIENT_TEMPLATE.FAT&amp;display_string=Audit&amp;VAR:KEY=HITEHCHGHA&amp;VAR:QUERY=RkZfRElWX1lMRChBTk4sNy8xNC8wNSw3LzE0LzA1KQ==&amp;WINDOW=FIRST_POPUP&amp;HEIGHT=450&amp;WIDTH=450&amp;","START_MAXIMIZED=FALSE&amp;VAR:CALENDAR=US&amp;VAR:SYMBOL=RAI&amp;VAR:INDEX=0"}</definedName>
    <definedName name="_29번">#REF!</definedName>
    <definedName name="_2A1">#REF!</definedName>
    <definedName name="_2B_9">#REF!</definedName>
    <definedName name="_2C_65536">#NAME?</definedName>
    <definedName name="_2item">#REF!</definedName>
    <definedName name="_2M">#REF!</definedName>
    <definedName name="_2main_form_account_grants_list_0_j_id1022">#REF!</definedName>
    <definedName name="_2O1_">#REF!</definedName>
    <definedName name="_2Table2_">#REF!</definedName>
    <definedName name="_3">#REF!</definedName>
    <definedName name="_3____________NOTE1_3">#REF!</definedName>
    <definedName name="_3__123Graph_AChart_1" hidden="1">#REF!</definedName>
    <definedName name="_3__123Graph_AChart_19K">#REF!</definedName>
    <definedName name="_3__123Graph_ACONTRACT_BY_B_U">#REF!</definedName>
    <definedName name="_3__123Graph_AQRE_S_BY_CO.">#REF!</definedName>
    <definedName name="_3__123Graph_AQRE_S_BY_TYPE">#REF!</definedName>
    <definedName name="_3__123Graph_ASENS_COMPARISON">#REF!</definedName>
    <definedName name="_3__123Graph_BCHART_3" hidden="1">#REF!</definedName>
    <definedName name="_3__123Graph_XCHART_4">#REF!</definedName>
    <definedName name="_3__FDSAUDITLINK__" localSheetId="0" hidden="1">{"fdsup://directions/FAT Viewer?action=UPDATE&amp;creator=factset&amp;DYN_ARGS=TRUE&amp;DOC_NAME=FAT:FQL_AUDITING_CLIENT_TEMPLATE.FAT&amp;display_string=Audit&amp;VAR:KEY=IVGDCZUDYZ&amp;VAR:QUERY=Q1NGX0RJVl9ZTEQoUVRSX1IsNi8zMC8yMDEwKQ==&amp;WINDOW=FIRST_POPUP&amp;HEIGHT=450&amp;WIDTH=450&amp;STAR","T_MAXIMIZED=FALSE&amp;VAR:CALENDAR=US&amp;VAR:SYMBOL=MO&amp;VAR:INDEX=0"}</definedName>
    <definedName name="_3__FDSAUDITLINK__" hidden="1">{"fdsup://directions/FAT Viewer?action=UPDATE&amp;creator=factset&amp;DYN_ARGS=TRUE&amp;DOC_NAME=FAT:FQL_AUDITING_CLIENT_TEMPLATE.FAT&amp;display_string=Audit&amp;VAR:KEY=IVGDCZUDYZ&amp;VAR:QUERY=Q1NGX0RJVl9ZTEQoUVRSX1IsNi8zMC8yMDEwKQ==&amp;WINDOW=FIRST_POPUP&amp;HEIGHT=450&amp;WIDTH=450&amp;STAR","T_MAXIMIZED=FALSE&amp;VAR:CALENDAR=US&amp;VAR:SYMBOL=MO&amp;VAR:INDEX=0"}</definedName>
    <definedName name="_3_0__123Grap">#REF!</definedName>
    <definedName name="_3_0_0_MatInverse" hidden="1">#REF!</definedName>
    <definedName name="_3_0_0BENEFITS">#REF!</definedName>
    <definedName name="_3_0_Table2_" hidden="1">#REF!</definedName>
    <definedName name="_3_0TAB">#REF!</definedName>
    <definedName name="_3_123Grap" hidden="1">#REF!</definedName>
    <definedName name="_3_123Graph_CEX">#REF!</definedName>
    <definedName name="_3_12500">#NAME?</definedName>
    <definedName name="_30">#REF!</definedName>
    <definedName name="_30_??1???_3">#REF!</definedName>
    <definedName name="_30________P_L">#REF!</definedName>
    <definedName name="_30__123Graph_ACHART_4">#REF!</definedName>
    <definedName name="_30__123Graph_ATAX_CREDIT">#REF!</definedName>
    <definedName name="_30__123Graph_BCHART_26" hidden="1">#REF!</definedName>
    <definedName name="_30__123Graph_BSUPPLIES_BY_B_U">#REF!</definedName>
    <definedName name="_30__123Graph_CCHART_30" hidden="1">#REF!</definedName>
    <definedName name="_30__123Graph_CChart_3I">#REF!</definedName>
    <definedName name="_30__123Graph_CQRE_S_BY_CO.">#REF!</definedName>
    <definedName name="_30__123Graph_CSENS_COMPARISON">#REF!</definedName>
    <definedName name="_30__123Graph_DSUPPLIES_BY_B_U">#REF!</definedName>
    <definedName name="_30__123Graph_ESUPPLIES_BY_B_U">#REF!</definedName>
    <definedName name="_30__123Graph_EWAGES_BY_B_U">#REF!</definedName>
    <definedName name="_30__123Graph_FQRE_S_BY_CO." hidden="1">#REF!</definedName>
    <definedName name="_30__123Graph_FSUPPLIES_BY_B_U">#REF!</definedName>
    <definedName name="_30__123Graph_FWAGES_BY_B_U">#REF!</definedName>
    <definedName name="_30__123Graph_XCONTRACT_BY_B_U">#REF!</definedName>
    <definedName name="_30__FDSAUDITLINK__" localSheetId="0" hidden="1">{"fdsup://directions/FAT Viewer?action=UPDATE&amp;creator=factset&amp;DYN_ARGS=TRUE&amp;DOC_NAME=FAT:FQL_AUDITING_CLIENT_TEMPLATE.FAT&amp;display_string=Audit&amp;VAR:KEY=UVWNAPSFMV&amp;VAR:QUERY=RkZfRU5UUlBSX1ZBTF9EQUlMWSgwLCwsLCwnRElMJyk=&amp;WINDOW=FIRST_POPUP&amp;HEIGHT=450&amp;WIDTH=450&amp;","START_MAXIMIZED=FALSE&amp;VAR:CALENDAR=US&amp;VAR:SYMBOL=11563720&amp;VAR:INDEX=0"}</definedName>
    <definedName name="_30__FDSAUDITLINK__" hidden="1">{"fdsup://directions/FAT Viewer?action=UPDATE&amp;creator=factset&amp;DYN_ARGS=TRUE&amp;DOC_NAME=FAT:FQL_AUDITING_CLIENT_TEMPLATE.FAT&amp;display_string=Audit&amp;VAR:KEY=UVWNAPSFMV&amp;VAR:QUERY=RkZfRU5UUlBSX1ZBTF9EQUlMWSgwLCwsLCwnRElMJyk=&amp;WINDOW=FIRST_POPUP&amp;HEIGHT=450&amp;WIDTH=450&amp;","START_MAXIMIZED=FALSE&amp;VAR:CALENDAR=US&amp;VAR:SYMBOL=11563720&amp;VAR:INDEX=0"}</definedName>
    <definedName name="_30_10_2000">#REF!</definedName>
    <definedName name="_300">#REF!</definedName>
    <definedName name="_300__FDSAUDITLINK__" localSheetId="0" hidden="1">{"fdsup://directions/FAT Viewer?action=UPDATE&amp;creator=factset&amp;DYN_ARGS=TRUE&amp;DOC_NAME=FAT:FQL_AUDITING_CLIENT_TEMPLATE.FAT&amp;display_string=Audit&amp;VAR:KEY=NAHQPAVSPS&amp;VAR:QUERY=RkZfRElWX1lMRChBTk4sNy8wNy8wNSw3LzA3LzA1KQ==&amp;WINDOW=FIRST_POPUP&amp;HEIGHT=450&amp;WIDTH=450&amp;","START_MAXIMIZED=FALSE&amp;VAR:CALENDAR=US&amp;VAR:SYMBOL=RAI&amp;VAR:INDEX=0"}</definedName>
    <definedName name="_300__FDSAUDITLINK__" hidden="1">{"fdsup://directions/FAT Viewer?action=UPDATE&amp;creator=factset&amp;DYN_ARGS=TRUE&amp;DOC_NAME=FAT:FQL_AUDITING_CLIENT_TEMPLATE.FAT&amp;display_string=Audit&amp;VAR:KEY=NAHQPAVSPS&amp;VAR:QUERY=RkZfRElWX1lMRChBTk4sNy8wNy8wNSw3LzA3LzA1KQ==&amp;WINDOW=FIRST_POPUP&amp;HEIGHT=450&amp;WIDTH=450&amp;","START_MAXIMIZED=FALSE&amp;VAR:CALENDAR=US&amp;VAR:SYMBOL=RAI&amp;VAR:INDEX=0"}</definedName>
    <definedName name="_301">#REF!</definedName>
    <definedName name="_301__FDSAUDITLINK__" localSheetId="0" hidden="1">{"fdsup://directions/FAT Viewer?action=UPDATE&amp;creator=factset&amp;DYN_ARGS=TRUE&amp;DOC_NAME=FAT:FQL_AUDITING_CLIENT_TEMPLATE.FAT&amp;display_string=Audit&amp;VAR:KEY=TYRSDUHQBK&amp;VAR:QUERY=RkZfRElWX1lMRChBTk4sNi8zMC8wNSw2LzMwLzA1KQ==&amp;WINDOW=FIRST_POPUP&amp;HEIGHT=450&amp;WIDTH=450&amp;","START_MAXIMIZED=FALSE&amp;VAR:CALENDAR=US&amp;VAR:SYMBOL=RAI&amp;VAR:INDEX=0"}</definedName>
    <definedName name="_301__FDSAUDITLINK__" hidden="1">{"fdsup://directions/FAT Viewer?action=UPDATE&amp;creator=factset&amp;DYN_ARGS=TRUE&amp;DOC_NAME=FAT:FQL_AUDITING_CLIENT_TEMPLATE.FAT&amp;display_string=Audit&amp;VAR:KEY=TYRSDUHQBK&amp;VAR:QUERY=RkZfRElWX1lMRChBTk4sNi8zMC8wNSw2LzMwLzA1KQ==&amp;WINDOW=FIRST_POPUP&amp;HEIGHT=450&amp;WIDTH=450&amp;","START_MAXIMIZED=FALSE&amp;VAR:CALENDAR=US&amp;VAR:SYMBOL=RAI&amp;VAR:INDEX=0"}</definedName>
    <definedName name="_302">#REF!</definedName>
    <definedName name="_302__FDSAUDITLINK__" localSheetId="0" hidden="1">{"fdsup://directions/FAT Viewer?action=UPDATE&amp;creator=factset&amp;DYN_ARGS=TRUE&amp;DOC_NAME=FAT:FQL_AUDITING_CLIENT_TEMPLATE.FAT&amp;display_string=Audit&amp;VAR:KEY=XYRQZOTCRW&amp;VAR:QUERY=RkZfRElWX1lMRChBTk4sNi8yMy8wNSw2LzIzLzA1KQ==&amp;WINDOW=FIRST_POPUP&amp;HEIGHT=450&amp;WIDTH=450&amp;","START_MAXIMIZED=FALSE&amp;VAR:CALENDAR=US&amp;VAR:SYMBOL=RAI&amp;VAR:INDEX=0"}</definedName>
    <definedName name="_302__FDSAUDITLINK__" hidden="1">{"fdsup://directions/FAT Viewer?action=UPDATE&amp;creator=factset&amp;DYN_ARGS=TRUE&amp;DOC_NAME=FAT:FQL_AUDITING_CLIENT_TEMPLATE.FAT&amp;display_string=Audit&amp;VAR:KEY=XYRQZOTCRW&amp;VAR:QUERY=RkZfRElWX1lMRChBTk4sNi8yMy8wNSw2LzIzLzA1KQ==&amp;WINDOW=FIRST_POPUP&amp;HEIGHT=450&amp;WIDTH=450&amp;","START_MAXIMIZED=FALSE&amp;VAR:CALENDAR=US&amp;VAR:SYMBOL=RAI&amp;VAR:INDEX=0"}</definedName>
    <definedName name="_303__FDSAUDITLINK__" localSheetId="0" hidden="1">{"fdsup://directions/FAT Viewer?action=UPDATE&amp;creator=factset&amp;DYN_ARGS=TRUE&amp;DOC_NAME=FAT:FQL_AUDITING_CLIENT_TEMPLATE.FAT&amp;display_string=Audit&amp;VAR:KEY=XOFQFAXCFI&amp;VAR:QUERY=RkZfRElWX1lMRChBTk4sNi8xNi8wNSw2LzE2LzA1KQ==&amp;WINDOW=FIRST_POPUP&amp;HEIGHT=450&amp;WIDTH=450&amp;","START_MAXIMIZED=FALSE&amp;VAR:CALENDAR=US&amp;VAR:SYMBOL=RAI&amp;VAR:INDEX=0"}</definedName>
    <definedName name="_303__FDSAUDITLINK__" hidden="1">{"fdsup://directions/FAT Viewer?action=UPDATE&amp;creator=factset&amp;DYN_ARGS=TRUE&amp;DOC_NAME=FAT:FQL_AUDITING_CLIENT_TEMPLATE.FAT&amp;display_string=Audit&amp;VAR:KEY=XOFQFAXCFI&amp;VAR:QUERY=RkZfRElWX1lMRChBTk4sNi8xNi8wNSw2LzE2LzA1KQ==&amp;WINDOW=FIRST_POPUP&amp;HEIGHT=450&amp;WIDTH=450&amp;","START_MAXIMIZED=FALSE&amp;VAR:CALENDAR=US&amp;VAR:SYMBOL=RAI&amp;VAR:INDEX=0"}</definedName>
    <definedName name="_30360">2</definedName>
    <definedName name="_304__FDSAUDITLINK__" localSheetId="0" hidden="1">{"fdsup://directions/FAT Viewer?action=UPDATE&amp;creator=factset&amp;DYN_ARGS=TRUE&amp;DOC_NAME=FAT:FQL_AUDITING_CLIENT_TEMPLATE.FAT&amp;display_string=Audit&amp;VAR:KEY=FOJKZAHWFY&amp;VAR:QUERY=RkZfRElWX1lMRChBTk4sNi8wOS8wNSw2LzA5LzA1KQ==&amp;WINDOW=FIRST_POPUP&amp;HEIGHT=450&amp;WIDTH=450&amp;","START_MAXIMIZED=FALSE&amp;VAR:CALENDAR=US&amp;VAR:SYMBOL=RAI&amp;VAR:INDEX=0"}</definedName>
    <definedName name="_304__FDSAUDITLINK__" hidden="1">{"fdsup://directions/FAT Viewer?action=UPDATE&amp;creator=factset&amp;DYN_ARGS=TRUE&amp;DOC_NAME=FAT:FQL_AUDITING_CLIENT_TEMPLATE.FAT&amp;display_string=Audit&amp;VAR:KEY=FOJKZAHWFY&amp;VAR:QUERY=RkZfRElWX1lMRChBTk4sNi8wOS8wNSw2LzA5LzA1KQ==&amp;WINDOW=FIRST_POPUP&amp;HEIGHT=450&amp;WIDTH=450&amp;","START_MAXIMIZED=FALSE&amp;VAR:CALENDAR=US&amp;VAR:SYMBOL=RAI&amp;VAR:INDEX=0"}</definedName>
    <definedName name="_305__FDSAUDITLINK__" localSheetId="0" hidden="1">{"fdsup://directions/FAT Viewer?action=UPDATE&amp;creator=factset&amp;DYN_ARGS=TRUE&amp;DOC_NAME=FAT:FQL_AUDITING_CLIENT_TEMPLATE.FAT&amp;display_string=Audit&amp;VAR:KEY=HEXIXEVUHC&amp;VAR:QUERY=RkZfRElWX1lMRChBTk4sNi8wMi8wNSw2LzAyLzA1KQ==&amp;WINDOW=FIRST_POPUP&amp;HEIGHT=450&amp;WIDTH=450&amp;","START_MAXIMIZED=FALSE&amp;VAR:CALENDAR=US&amp;VAR:SYMBOL=RAI&amp;VAR:INDEX=0"}</definedName>
    <definedName name="_305__FDSAUDITLINK__" hidden="1">{"fdsup://directions/FAT Viewer?action=UPDATE&amp;creator=factset&amp;DYN_ARGS=TRUE&amp;DOC_NAME=FAT:FQL_AUDITING_CLIENT_TEMPLATE.FAT&amp;display_string=Audit&amp;VAR:KEY=HEXIXEVUHC&amp;VAR:QUERY=RkZfRElWX1lMRChBTk4sNi8wMi8wNSw2LzAyLzA1KQ==&amp;WINDOW=FIRST_POPUP&amp;HEIGHT=450&amp;WIDTH=450&amp;","START_MAXIMIZED=FALSE&amp;VAR:CALENDAR=US&amp;VAR:SYMBOL=RAI&amp;VAR:INDEX=0"}</definedName>
    <definedName name="_3054">#REF!</definedName>
    <definedName name="_3055">#REF!</definedName>
    <definedName name="_3057">#REF!</definedName>
    <definedName name="_3058">#REF!</definedName>
    <definedName name="_306__FDSAUDITLINK__" localSheetId="0" hidden="1">{"fdsup://directions/FAT Viewer?action=UPDATE&amp;creator=factset&amp;DYN_ARGS=TRUE&amp;DOC_NAME=FAT:FQL_AUDITING_CLIENT_TEMPLATE.FAT&amp;display_string=Audit&amp;VAR:KEY=XYXEHEJURQ&amp;VAR:QUERY=RkZfRElWX1lMRChBTk4sNS8yNi8wNSw1LzI2LzA1KQ==&amp;WINDOW=FIRST_POPUP&amp;HEIGHT=450&amp;WIDTH=450&amp;","START_MAXIMIZED=FALSE&amp;VAR:CALENDAR=US&amp;VAR:SYMBOL=RAI&amp;VAR:INDEX=0"}</definedName>
    <definedName name="_306__FDSAUDITLINK__" hidden="1">{"fdsup://directions/FAT Viewer?action=UPDATE&amp;creator=factset&amp;DYN_ARGS=TRUE&amp;DOC_NAME=FAT:FQL_AUDITING_CLIENT_TEMPLATE.FAT&amp;display_string=Audit&amp;VAR:KEY=XYXEHEJURQ&amp;VAR:QUERY=RkZfRElWX1lMRChBTk4sNS8yNi8wNSw1LzI2LzA1KQ==&amp;WINDOW=FIRST_POPUP&amp;HEIGHT=450&amp;WIDTH=450&amp;","START_MAXIMIZED=FALSE&amp;VAR:CALENDAR=US&amp;VAR:SYMBOL=RAI&amp;VAR:INDEX=0"}</definedName>
    <definedName name="_3060">#REF!</definedName>
    <definedName name="_3061">#REF!</definedName>
    <definedName name="_3063">#REF!</definedName>
    <definedName name="_3064">#REF!</definedName>
    <definedName name="_307">#REF!</definedName>
    <definedName name="_307__FDSAUDITLINK__" localSheetId="0" hidden="1">{"fdsup://directions/FAT Viewer?action=UPDATE&amp;creator=factset&amp;DYN_ARGS=TRUE&amp;DOC_NAME=FAT:FQL_AUDITING_CLIENT_TEMPLATE.FAT&amp;display_string=Audit&amp;VAR:KEY=ZSRMVQVMZC&amp;VAR:QUERY=RkZfRElWX1lMRChBTk4sNS8xOS8wNSw1LzE5LzA1KQ==&amp;WINDOW=FIRST_POPUP&amp;HEIGHT=450&amp;WIDTH=450&amp;","START_MAXIMIZED=FALSE&amp;VAR:CALENDAR=US&amp;VAR:SYMBOL=RAI&amp;VAR:INDEX=0"}</definedName>
    <definedName name="_307__FDSAUDITLINK__" hidden="1">{"fdsup://directions/FAT Viewer?action=UPDATE&amp;creator=factset&amp;DYN_ARGS=TRUE&amp;DOC_NAME=FAT:FQL_AUDITING_CLIENT_TEMPLATE.FAT&amp;display_string=Audit&amp;VAR:KEY=ZSRMVQVMZC&amp;VAR:QUERY=RkZfRElWX1lMRChBTk4sNS8xOS8wNSw1LzE5LzA1KQ==&amp;WINDOW=FIRST_POPUP&amp;HEIGHT=450&amp;WIDTH=450&amp;","START_MAXIMIZED=FALSE&amp;VAR:CALENDAR=US&amp;VAR:SYMBOL=RAI&amp;VAR:INDEX=0"}</definedName>
    <definedName name="_308">#REF!</definedName>
    <definedName name="_308__FDSAUDITLINK__" localSheetId="0" hidden="1">{"fdsup://directions/FAT Viewer?action=UPDATE&amp;creator=factset&amp;DYN_ARGS=TRUE&amp;DOC_NAME=FAT:FQL_AUDITING_CLIENT_TEMPLATE.FAT&amp;display_string=Audit&amp;VAR:KEY=NWLQXARGPC&amp;VAR:QUERY=RkZfRElWX1lMRChBTk4sNS8xMi8wNSw1LzEyLzA1KQ==&amp;WINDOW=FIRST_POPUP&amp;HEIGHT=450&amp;WIDTH=450&amp;","START_MAXIMIZED=FALSE&amp;VAR:CALENDAR=US&amp;VAR:SYMBOL=RAI&amp;VAR:INDEX=0"}</definedName>
    <definedName name="_308__FDSAUDITLINK__" hidden="1">{"fdsup://directions/FAT Viewer?action=UPDATE&amp;creator=factset&amp;DYN_ARGS=TRUE&amp;DOC_NAME=FAT:FQL_AUDITING_CLIENT_TEMPLATE.FAT&amp;display_string=Audit&amp;VAR:KEY=NWLQXARGPC&amp;VAR:QUERY=RkZfRElWX1lMRChBTk4sNS8xMi8wNSw1LzEyLzA1KQ==&amp;WINDOW=FIRST_POPUP&amp;HEIGHT=450&amp;WIDTH=450&amp;","START_MAXIMIZED=FALSE&amp;VAR:CALENDAR=US&amp;VAR:SYMBOL=RAI&amp;VAR:INDEX=0"}</definedName>
    <definedName name="_309">#REF!</definedName>
    <definedName name="_309__FDSAUDITLINK__" localSheetId="0" hidden="1">{"fdsup://directions/FAT Viewer?action=UPDATE&amp;creator=factset&amp;DYN_ARGS=TRUE&amp;DOC_NAME=FAT:FQL_AUDITING_CLIENT_TEMPLATE.FAT&amp;display_string=Audit&amp;VAR:KEY=DEZIXKBAFK&amp;VAR:QUERY=RkZfRElWX1lMRChBTk4sNS8wNS8wNSw1LzA1LzA1KQ==&amp;WINDOW=FIRST_POPUP&amp;HEIGHT=450&amp;WIDTH=450&amp;","START_MAXIMIZED=FALSE&amp;VAR:CALENDAR=US&amp;VAR:SYMBOL=RAI&amp;VAR:INDEX=0"}</definedName>
    <definedName name="_309__FDSAUDITLINK__" hidden="1">{"fdsup://directions/FAT Viewer?action=UPDATE&amp;creator=factset&amp;DYN_ARGS=TRUE&amp;DOC_NAME=FAT:FQL_AUDITING_CLIENT_TEMPLATE.FAT&amp;display_string=Audit&amp;VAR:KEY=DEZIXKBAFK&amp;VAR:QUERY=RkZfRElWX1lMRChBTk4sNS8wNS8wNSw1LzA1LzA1KQ==&amp;WINDOW=FIRST_POPUP&amp;HEIGHT=450&amp;WIDTH=450&amp;","START_MAXIMIZED=FALSE&amp;VAR:CALENDAR=US&amp;VAR:SYMBOL=RAI&amp;VAR:INDEX=0"}</definedName>
    <definedName name="_30main_form_account_grants_list_21_j_id1022">#REF!</definedName>
    <definedName name="_30번">#REF!</definedName>
    <definedName name="_31_????_3">#REF!</definedName>
    <definedName name="_31_______B_S">#REF!</definedName>
    <definedName name="_31__123Graph_ATAX_CREDIT">#REF!</definedName>
    <definedName name="_31__123Graph_AWAGES_BY_B_U">#REF!</definedName>
    <definedName name="_31__123Graph_CChart_6J">#REF!</definedName>
    <definedName name="_31__123Graph_CGROWTH_REVS_A" hidden="1">#REF!</definedName>
    <definedName name="_31__123Graph_CQRE_S_BY_TYPE">#REF!</definedName>
    <definedName name="_31__123Graph_CSENS_COMPARISON">#REF!</definedName>
    <definedName name="_31__123Graph_DWAGES_BY_B_U">#REF!</definedName>
    <definedName name="_31__123Graph_EWAGES_BY_B_U">#REF!</definedName>
    <definedName name="_31__123Graph_FCONTRACT_BY_B_U">#REF!</definedName>
    <definedName name="_31__123Graph_FSUPPLIES_BY_B_U" hidden="1">#REF!</definedName>
    <definedName name="_31__123Graph_FWAGES_BY_B_U">#REF!</definedName>
    <definedName name="_31__123Graph_XCONTRACT_BY_B_U">#REF!</definedName>
    <definedName name="_31__123Graph_XQRE_S_BY_CO.">#REF!</definedName>
    <definedName name="_31__FDSAUDITLINK__" localSheetId="0" hidden="1">{"fdsup://directions/FAT Viewer?action=UPDATE&amp;creator=factset&amp;DYN_ARGS=TRUE&amp;DOC_NAME=FAT:FQL_AUDITING_CLIENT_TEMPLATE.FAT&amp;display_string=Audit&amp;VAR:KEY=MPKHATGHUF&amp;VAR:QUERY=RkZfREVCVChBTk4sMCk=&amp;WINDOW=FIRST_POPUP&amp;HEIGHT=450&amp;WIDTH=450&amp;START_MAXIMIZED=FALSE&amp;VA","R:CALENDAR=US&amp;VAR:SYMBOL=PEET&amp;VAR:INDEX=0"}</definedName>
    <definedName name="_31__FDSAUDITLINK__" hidden="1">{"fdsup://directions/FAT Viewer?action=UPDATE&amp;creator=factset&amp;DYN_ARGS=TRUE&amp;DOC_NAME=FAT:FQL_AUDITING_CLIENT_TEMPLATE.FAT&amp;display_string=Audit&amp;VAR:KEY=MPKHATGHUF&amp;VAR:QUERY=RkZfREVCVChBTk4sMCk=&amp;WINDOW=FIRST_POPUP&amp;HEIGHT=450&amp;WIDTH=450&amp;START_MAXIMIZED=FALSE&amp;VA","R:CALENDAR=US&amp;VAR:SYMBOL=PEET&amp;VAR:INDEX=0"}</definedName>
    <definedName name="_31_01_2000">#REF!</definedName>
    <definedName name="_310">#REF!</definedName>
    <definedName name="_310__FDSAUDITLINK__" localSheetId="0" hidden="1">{"fdsup://directions/FAT Viewer?action=UPDATE&amp;creator=factset&amp;DYN_ARGS=TRUE&amp;DOC_NAME=FAT:FQL_AUDITING_CLIENT_TEMPLATE.FAT&amp;display_string=Audit&amp;VAR:KEY=HSZCFUFCVG&amp;VAR:QUERY=RkZfRElWX1lMRChBTk4sNC8yOC8wNSw0LzI4LzA1KQ==&amp;WINDOW=FIRST_POPUP&amp;HEIGHT=450&amp;WIDTH=450&amp;","START_MAXIMIZED=FALSE&amp;VAR:CALENDAR=US&amp;VAR:SYMBOL=RAI&amp;VAR:INDEX=0"}</definedName>
    <definedName name="_310__FDSAUDITLINK__" hidden="1">{"fdsup://directions/FAT Viewer?action=UPDATE&amp;creator=factset&amp;DYN_ARGS=TRUE&amp;DOC_NAME=FAT:FQL_AUDITING_CLIENT_TEMPLATE.FAT&amp;display_string=Audit&amp;VAR:KEY=HSZCFUFCVG&amp;VAR:QUERY=RkZfRElWX1lMRChBTk4sNC8yOC8wNSw0LzI4LzA1KQ==&amp;WINDOW=FIRST_POPUP&amp;HEIGHT=450&amp;WIDTH=450&amp;","START_MAXIMIZED=FALSE&amp;VAR:CALENDAR=US&amp;VAR:SYMBOL=RAI&amp;VAR:INDEX=0"}</definedName>
    <definedName name="_311">#REF!</definedName>
    <definedName name="_311__FDSAUDITLINK__" localSheetId="0" hidden="1">{"fdsup://directions/FAT Viewer?action=UPDATE&amp;creator=factset&amp;DYN_ARGS=TRUE&amp;DOC_NAME=FAT:FQL_AUDITING_CLIENT_TEMPLATE.FAT&amp;display_string=Audit&amp;VAR:KEY=BCPKFSTQFE&amp;VAR:QUERY=RkZfRElWX1lMRChBTk4sNC8yMS8wNSw0LzIxLzA1KQ==&amp;WINDOW=FIRST_POPUP&amp;HEIGHT=450&amp;WIDTH=450&amp;","START_MAXIMIZED=FALSE&amp;VAR:CALENDAR=US&amp;VAR:SYMBOL=RAI&amp;VAR:INDEX=0"}</definedName>
    <definedName name="_311__FDSAUDITLINK__" hidden="1">{"fdsup://directions/FAT Viewer?action=UPDATE&amp;creator=factset&amp;DYN_ARGS=TRUE&amp;DOC_NAME=FAT:FQL_AUDITING_CLIENT_TEMPLATE.FAT&amp;display_string=Audit&amp;VAR:KEY=BCPKFSTQFE&amp;VAR:QUERY=RkZfRElWX1lMRChBTk4sNC8yMS8wNSw0LzIxLzA1KQ==&amp;WINDOW=FIRST_POPUP&amp;HEIGHT=450&amp;WIDTH=450&amp;","START_MAXIMIZED=FALSE&amp;VAR:CALENDAR=US&amp;VAR:SYMBOL=RAI&amp;VAR:INDEX=0"}</definedName>
    <definedName name="_312">#REF!</definedName>
    <definedName name="_312__FDSAUDITLINK__" localSheetId="0" hidden="1">{"fdsup://directions/FAT Viewer?action=UPDATE&amp;creator=factset&amp;DYN_ARGS=TRUE&amp;DOC_NAME=FAT:FQL_AUDITING_CLIENT_TEMPLATE.FAT&amp;display_string=Audit&amp;VAR:KEY=JQZCFCJERO&amp;VAR:QUERY=RkZfRElWX1lMRChBTk4sNC8xNC8wNSw0LzE0LzA1KQ==&amp;WINDOW=FIRST_POPUP&amp;HEIGHT=450&amp;WIDTH=450&amp;","START_MAXIMIZED=FALSE&amp;VAR:CALENDAR=US&amp;VAR:SYMBOL=RAI&amp;VAR:INDEX=0"}</definedName>
    <definedName name="_312__FDSAUDITLINK__" hidden="1">{"fdsup://directions/FAT Viewer?action=UPDATE&amp;creator=factset&amp;DYN_ARGS=TRUE&amp;DOC_NAME=FAT:FQL_AUDITING_CLIENT_TEMPLATE.FAT&amp;display_string=Audit&amp;VAR:KEY=JQZCFCJERO&amp;VAR:QUERY=RkZfRElWX1lMRChBTk4sNC8xNC8wNSw0LzE0LzA1KQ==&amp;WINDOW=FIRST_POPUP&amp;HEIGHT=450&amp;WIDTH=450&amp;","START_MAXIMIZED=FALSE&amp;VAR:CALENDAR=US&amp;VAR:SYMBOL=RAI&amp;VAR:INDEX=0"}</definedName>
    <definedName name="_313">#REF!</definedName>
    <definedName name="_313__FDSAUDITLINK__" localSheetId="0" hidden="1">{"fdsup://directions/FAT Viewer?action=UPDATE&amp;creator=factset&amp;DYN_ARGS=TRUE&amp;DOC_NAME=FAT:FQL_AUDITING_CLIENT_TEMPLATE.FAT&amp;display_string=Audit&amp;VAR:KEY=RMLODMVQHS&amp;VAR:QUERY=RkZfRElWX1lMRChBTk4sNC8wNy8wNSw0LzA3LzA1KQ==&amp;WINDOW=FIRST_POPUP&amp;HEIGHT=450&amp;WIDTH=450&amp;","START_MAXIMIZED=FALSE&amp;VAR:CALENDAR=US&amp;VAR:SYMBOL=RAI&amp;VAR:INDEX=0"}</definedName>
    <definedName name="_313__FDSAUDITLINK__" hidden="1">{"fdsup://directions/FAT Viewer?action=UPDATE&amp;creator=factset&amp;DYN_ARGS=TRUE&amp;DOC_NAME=FAT:FQL_AUDITING_CLIENT_TEMPLATE.FAT&amp;display_string=Audit&amp;VAR:KEY=RMLODMVQHS&amp;VAR:QUERY=RkZfRElWX1lMRChBTk4sNC8wNy8wNSw0LzA3LzA1KQ==&amp;WINDOW=FIRST_POPUP&amp;HEIGHT=450&amp;WIDTH=450&amp;","START_MAXIMIZED=FALSE&amp;VAR:CALENDAR=US&amp;VAR:SYMBOL=RAI&amp;VAR:INDEX=0"}</definedName>
    <definedName name="_314">#REF!</definedName>
    <definedName name="_314__FDSAUDITLINK__" localSheetId="0" hidden="1">{"fdsup://directions/FAT Viewer?action=UPDATE&amp;creator=factset&amp;DYN_ARGS=TRUE&amp;DOC_NAME=FAT:FQL_AUDITING_CLIENT_TEMPLATE.FAT&amp;display_string=Audit&amp;VAR:KEY=XYPWXQLGFI&amp;VAR:QUERY=RkZfRElWX1lMRChBTk4sMy8zMS8wNSwzLzMxLzA1KQ==&amp;WINDOW=FIRST_POPUP&amp;HEIGHT=450&amp;WIDTH=450&amp;","START_MAXIMIZED=FALSE&amp;VAR:CALENDAR=US&amp;VAR:SYMBOL=RAI&amp;VAR:INDEX=0"}</definedName>
    <definedName name="_314__FDSAUDITLINK__" hidden="1">{"fdsup://directions/FAT Viewer?action=UPDATE&amp;creator=factset&amp;DYN_ARGS=TRUE&amp;DOC_NAME=FAT:FQL_AUDITING_CLIENT_TEMPLATE.FAT&amp;display_string=Audit&amp;VAR:KEY=XYPWXQLGFI&amp;VAR:QUERY=RkZfRElWX1lMRChBTk4sMy8zMS8wNSwzLzMxLzA1KQ==&amp;WINDOW=FIRST_POPUP&amp;HEIGHT=450&amp;WIDTH=450&amp;","START_MAXIMIZED=FALSE&amp;VAR:CALENDAR=US&amp;VAR:SYMBOL=RAI&amp;VAR:INDEX=0"}</definedName>
    <definedName name="_315">#REF!</definedName>
    <definedName name="_315__FDSAUDITLINK__" localSheetId="0" hidden="1">{"fdsup://directions/FAT Viewer?action=UPDATE&amp;creator=factset&amp;DYN_ARGS=TRUE&amp;DOC_NAME=FAT:FQL_AUDITING_CLIENT_TEMPLATE.FAT&amp;display_string=Audit&amp;VAR:KEY=VUHIDMXCNK&amp;VAR:QUERY=RkZfRElWX1lMRChBTk4sMy8yNC8wNSwzLzI0LzA1KQ==&amp;WINDOW=FIRST_POPUP&amp;HEIGHT=450&amp;WIDTH=450&amp;","START_MAXIMIZED=FALSE&amp;VAR:CALENDAR=US&amp;VAR:SYMBOL=RAI&amp;VAR:INDEX=0"}</definedName>
    <definedName name="_315__FDSAUDITLINK__" hidden="1">{"fdsup://directions/FAT Viewer?action=UPDATE&amp;creator=factset&amp;DYN_ARGS=TRUE&amp;DOC_NAME=FAT:FQL_AUDITING_CLIENT_TEMPLATE.FAT&amp;display_string=Audit&amp;VAR:KEY=VUHIDMXCNK&amp;VAR:QUERY=RkZfRElWX1lMRChBTk4sMy8yNC8wNSwzLzI0LzA1KQ==&amp;WINDOW=FIRST_POPUP&amp;HEIGHT=450&amp;WIDTH=450&amp;","START_MAXIMIZED=FALSE&amp;VAR:CALENDAR=US&amp;VAR:SYMBOL=RAI&amp;VAR:INDEX=0"}</definedName>
    <definedName name="_316">#REF!</definedName>
    <definedName name="_316__FDSAUDITLINK__" localSheetId="0" hidden="1">{"fdsup://directions/FAT Viewer?action=UPDATE&amp;creator=factset&amp;DYN_ARGS=TRUE&amp;DOC_NAME=FAT:FQL_AUDITING_CLIENT_TEMPLATE.FAT&amp;display_string=Audit&amp;VAR:KEY=ZGRORWXMVC&amp;VAR:QUERY=RkZfRElWX1lMRChBTk4sMy8xNy8wNSwzLzE3LzA1KQ==&amp;WINDOW=FIRST_POPUP&amp;HEIGHT=450&amp;WIDTH=450&amp;","START_MAXIMIZED=FALSE&amp;VAR:CALENDAR=US&amp;VAR:SYMBOL=RAI&amp;VAR:INDEX=0"}</definedName>
    <definedName name="_316__FDSAUDITLINK__" hidden="1">{"fdsup://directions/FAT Viewer?action=UPDATE&amp;creator=factset&amp;DYN_ARGS=TRUE&amp;DOC_NAME=FAT:FQL_AUDITING_CLIENT_TEMPLATE.FAT&amp;display_string=Audit&amp;VAR:KEY=ZGRORWXMVC&amp;VAR:QUERY=RkZfRElWX1lMRChBTk4sMy8xNy8wNSwzLzE3LzA1KQ==&amp;WINDOW=FIRST_POPUP&amp;HEIGHT=450&amp;WIDTH=450&amp;","START_MAXIMIZED=FALSE&amp;VAR:CALENDAR=US&amp;VAR:SYMBOL=RAI&amp;VAR:INDEX=0"}</definedName>
    <definedName name="_317">#REF!</definedName>
    <definedName name="_317__FDSAUDITLINK__" localSheetId="0" hidden="1">{"fdsup://directions/FAT Viewer?action=UPDATE&amp;creator=factset&amp;DYN_ARGS=TRUE&amp;DOC_NAME=FAT:FQL_AUDITING_CLIENT_TEMPLATE.FAT&amp;display_string=Audit&amp;VAR:KEY=NUHILADODG&amp;VAR:QUERY=RkZfRElWX1lMRChBTk4sMy8xMC8wNSwzLzEwLzA1KQ==&amp;WINDOW=FIRST_POPUP&amp;HEIGHT=450&amp;WIDTH=450&amp;","START_MAXIMIZED=FALSE&amp;VAR:CALENDAR=US&amp;VAR:SYMBOL=RAI&amp;VAR:INDEX=0"}</definedName>
    <definedName name="_317__FDSAUDITLINK__" hidden="1">{"fdsup://directions/FAT Viewer?action=UPDATE&amp;creator=factset&amp;DYN_ARGS=TRUE&amp;DOC_NAME=FAT:FQL_AUDITING_CLIENT_TEMPLATE.FAT&amp;display_string=Audit&amp;VAR:KEY=NUHILADODG&amp;VAR:QUERY=RkZfRElWX1lMRChBTk4sMy8xMC8wNSwzLzEwLzA1KQ==&amp;WINDOW=FIRST_POPUP&amp;HEIGHT=450&amp;WIDTH=450&amp;","START_MAXIMIZED=FALSE&amp;VAR:CALENDAR=US&amp;VAR:SYMBOL=RAI&amp;VAR:INDEX=0"}</definedName>
    <definedName name="_318">#REF!</definedName>
    <definedName name="_318__FDSAUDITLINK__" localSheetId="0" hidden="1">{"fdsup://directions/FAT Viewer?action=UPDATE&amp;creator=factset&amp;DYN_ARGS=TRUE&amp;DOC_NAME=FAT:FQL_AUDITING_CLIENT_TEMPLATE.FAT&amp;display_string=Audit&amp;VAR:KEY=RQJSRQBWFK&amp;VAR:QUERY=RkZfRElWX1lMRChBTk4sMy8wMy8wNSwzLzAzLzA1KQ==&amp;WINDOW=FIRST_POPUP&amp;HEIGHT=450&amp;WIDTH=450&amp;","START_MAXIMIZED=FALSE&amp;VAR:CALENDAR=US&amp;VAR:SYMBOL=RAI&amp;VAR:INDEX=0"}</definedName>
    <definedName name="_318__FDSAUDITLINK__" hidden="1">{"fdsup://directions/FAT Viewer?action=UPDATE&amp;creator=factset&amp;DYN_ARGS=TRUE&amp;DOC_NAME=FAT:FQL_AUDITING_CLIENT_TEMPLATE.FAT&amp;display_string=Audit&amp;VAR:KEY=RQJSRQBWFK&amp;VAR:QUERY=RkZfRElWX1lMRChBTk4sMy8wMy8wNSwzLzAzLzA1KQ==&amp;WINDOW=FIRST_POPUP&amp;HEIGHT=450&amp;WIDTH=450&amp;","START_MAXIMIZED=FALSE&amp;VAR:CALENDAR=US&amp;VAR:SYMBOL=RAI&amp;VAR:INDEX=0"}</definedName>
    <definedName name="_319">#REF!</definedName>
    <definedName name="_319__FDSAUDITLINK__" localSheetId="0" hidden="1">{"fdsup://directions/FAT Viewer?action=UPDATE&amp;creator=factset&amp;DYN_ARGS=TRUE&amp;DOC_NAME=FAT:FQL_AUDITING_CLIENT_TEMPLATE.FAT&amp;display_string=Audit&amp;VAR:KEY=POBGJUJWNE&amp;VAR:QUERY=RkZfRElWX1lMRChBTk4sMi8yNC8wNSwyLzI0LzA1KQ==&amp;WINDOW=FIRST_POPUP&amp;HEIGHT=450&amp;WIDTH=450&amp;","START_MAXIMIZED=FALSE&amp;VAR:CALENDAR=US&amp;VAR:SYMBOL=RAI&amp;VAR:INDEX=0"}</definedName>
    <definedName name="_319__FDSAUDITLINK__" hidden="1">{"fdsup://directions/FAT Viewer?action=UPDATE&amp;creator=factset&amp;DYN_ARGS=TRUE&amp;DOC_NAME=FAT:FQL_AUDITING_CLIENT_TEMPLATE.FAT&amp;display_string=Audit&amp;VAR:KEY=POBGJUJWNE&amp;VAR:QUERY=RkZfRElWX1lMRChBTk4sMi8yNC8wNSwyLzI0LzA1KQ==&amp;WINDOW=FIRST_POPUP&amp;HEIGHT=450&amp;WIDTH=450&amp;","START_MAXIMIZED=FALSE&amp;VAR:CALENDAR=US&amp;VAR:SYMBOL=RAI&amp;VAR:INDEX=0"}</definedName>
    <definedName name="_32" hidden="1">{#N/A,#N/A,FALSE,"Title";#N/A,#N/A,FALSE,"Index";#N/A,#N/A,FALSE,"1";#N/A,#N/A,FALSE,"2";#N/A,#N/A,FALSE,"3";#N/A,#N/A,FALSE,"4";#N/A,#N/A,FALSE,"5";#N/A,#N/A,FALSE,"6";#N/A,#N/A,FALSE,"7";#N/A,#N/A,FALSE,"8"}</definedName>
    <definedName name="_32_????8_3">#REF!</definedName>
    <definedName name="_32_______NOTE10_12">#REF!</definedName>
    <definedName name="_32__123Graph_BQRE_S_BY_CO.">#REF!</definedName>
    <definedName name="_32__123Graph_CCHART_1">#REF!</definedName>
    <definedName name="_32__123Graph_CChart_7J">#REF!</definedName>
    <definedName name="_32__123Graph_CGROWTH_REVS_B" hidden="1">#REF!</definedName>
    <definedName name="_32__123Graph_CSUPPLIES_BY_B_U">#REF!</definedName>
    <definedName name="_32__123Graph_ECONTRACT_BY_B_U">#REF!</definedName>
    <definedName name="_32__123Graph_FCONTRACT_BY_B_U">#REF!</definedName>
    <definedName name="_32__123Graph_FQRE_S_BY_CO.">#REF!</definedName>
    <definedName name="_32__123Graph_FWAGES_BY_B_U" hidden="1">#REF!</definedName>
    <definedName name="_32__123Graph_XCONTRACT_BY_B_U">#REF!</definedName>
    <definedName name="_32__123Graph_XQRE_S_BY_CO.">#REF!</definedName>
    <definedName name="_32__123Graph_XQRE_S_BY_TYPE">#REF!</definedName>
    <definedName name="_32__FDSAUDITLINK__" localSheetId="0" hidden="1">{"fdsup://Directions/FactSet Auditing Viewer?action=AUDIT_VALUE&amp;DB=129&amp;ID1=61174010&amp;VALUEID=02001&amp;SDATE=2011&amp;PERIODTYPE=ANN_STD&amp;SCFT=3&amp;window=popup_no_bar&amp;width=385&amp;height=120&amp;START_MAXIMIZED=FALSE&amp;creator=factset&amp;display_string=Audit"}</definedName>
    <definedName name="_32__FDSAUDITLINK__" hidden="1">{"fdsup://Directions/FactSet Auditing Viewer?action=AUDIT_VALUE&amp;DB=129&amp;ID1=61174010&amp;VALUEID=02001&amp;SDATE=2011&amp;PERIODTYPE=ANN_STD&amp;SCFT=3&amp;window=popup_no_bar&amp;width=385&amp;height=120&amp;START_MAXIMIZED=FALSE&amp;creator=factset&amp;display_string=Audit"}</definedName>
    <definedName name="_320">#REF!</definedName>
    <definedName name="_320__FDSAUDITLINK__" localSheetId="0" hidden="1">{"fdsup://directions/FAT Viewer?action=UPDATE&amp;creator=factset&amp;DYN_ARGS=TRUE&amp;DOC_NAME=FAT:FQL_AUDITING_CLIENT_TEMPLATE.FAT&amp;display_string=Audit&amp;VAR:KEY=JYXGZMHYTO&amp;VAR:QUERY=RkZfRElWX1lMRChBTk4sMi8xNy8wNSwyLzE3LzA1KQ==&amp;WINDOW=FIRST_POPUP&amp;HEIGHT=450&amp;WIDTH=450&amp;","START_MAXIMIZED=FALSE&amp;VAR:CALENDAR=US&amp;VAR:SYMBOL=RAI&amp;VAR:INDEX=0"}</definedName>
    <definedName name="_320__FDSAUDITLINK__" hidden="1">{"fdsup://directions/FAT Viewer?action=UPDATE&amp;creator=factset&amp;DYN_ARGS=TRUE&amp;DOC_NAME=FAT:FQL_AUDITING_CLIENT_TEMPLATE.FAT&amp;display_string=Audit&amp;VAR:KEY=JYXGZMHYTO&amp;VAR:QUERY=RkZfRElWX1lMRChBTk4sMi8xNy8wNSwyLzE3LzA1KQ==&amp;WINDOW=FIRST_POPUP&amp;HEIGHT=450&amp;WIDTH=450&amp;","START_MAXIMIZED=FALSE&amp;VAR:CALENDAR=US&amp;VAR:SYMBOL=RAI&amp;VAR:INDEX=0"}</definedName>
    <definedName name="_321">#REF!</definedName>
    <definedName name="_321__FDSAUDITLINK__" localSheetId="0" hidden="1">{"fdsup://directions/FAT Viewer?action=UPDATE&amp;creator=factset&amp;DYN_ARGS=TRUE&amp;DOC_NAME=FAT:FQL_AUDITING_CLIENT_TEMPLATE.FAT&amp;display_string=Audit&amp;VAR:KEY=BEPMNALMBC&amp;VAR:QUERY=RkZfRElWX1lMRChBTk4sMi8xMC8wNSwyLzEwLzA1KQ==&amp;WINDOW=FIRST_POPUP&amp;HEIGHT=450&amp;WIDTH=450&amp;","START_MAXIMIZED=FALSE&amp;VAR:CALENDAR=US&amp;VAR:SYMBOL=RAI&amp;VAR:INDEX=0"}</definedName>
    <definedName name="_321__FDSAUDITLINK__" hidden="1">{"fdsup://directions/FAT Viewer?action=UPDATE&amp;creator=factset&amp;DYN_ARGS=TRUE&amp;DOC_NAME=FAT:FQL_AUDITING_CLIENT_TEMPLATE.FAT&amp;display_string=Audit&amp;VAR:KEY=BEPMNALMBC&amp;VAR:QUERY=RkZfRElWX1lMRChBTk4sMi8xMC8wNSwyLzEwLzA1KQ==&amp;WINDOW=FIRST_POPUP&amp;HEIGHT=450&amp;WIDTH=450&amp;","START_MAXIMIZED=FALSE&amp;VAR:CALENDAR=US&amp;VAR:SYMBOL=RAI&amp;VAR:INDEX=0"}</definedName>
    <definedName name="_322">#REF!</definedName>
    <definedName name="_322__FDSAUDITLINK__" localSheetId="0" hidden="1">{"fdsup://directions/FAT Viewer?action=UPDATE&amp;creator=factset&amp;DYN_ARGS=TRUE&amp;DOC_NAME=FAT:FQL_AUDITING_CLIENT_TEMPLATE.FAT&amp;display_string=Audit&amp;VAR:KEY=TWNARKFENA&amp;VAR:QUERY=RkZfRElWX1lMRChBTk4sMi8wMy8wNSwyLzAzLzA1KQ==&amp;WINDOW=FIRST_POPUP&amp;HEIGHT=450&amp;WIDTH=450&amp;","START_MAXIMIZED=FALSE&amp;VAR:CALENDAR=US&amp;VAR:SYMBOL=RAI&amp;VAR:INDEX=0"}</definedName>
    <definedName name="_322__FDSAUDITLINK__" hidden="1">{"fdsup://directions/FAT Viewer?action=UPDATE&amp;creator=factset&amp;DYN_ARGS=TRUE&amp;DOC_NAME=FAT:FQL_AUDITING_CLIENT_TEMPLATE.FAT&amp;display_string=Audit&amp;VAR:KEY=TWNARKFENA&amp;VAR:QUERY=RkZfRElWX1lMRChBTk4sMi8wMy8wNSwyLzAzLzA1KQ==&amp;WINDOW=FIRST_POPUP&amp;HEIGHT=450&amp;WIDTH=450&amp;","START_MAXIMIZED=FALSE&amp;VAR:CALENDAR=US&amp;VAR:SYMBOL=RAI&amp;VAR:INDEX=0"}</definedName>
    <definedName name="_3225">#REF!</definedName>
    <definedName name="_3226">#REF!</definedName>
    <definedName name="_3228">#REF!</definedName>
    <definedName name="_3229">#REF!</definedName>
    <definedName name="_323">#REF!</definedName>
    <definedName name="_323__FDSAUDITLINK__" localSheetId="0" hidden="1">{"fdsup://directions/FAT Viewer?action=UPDATE&amp;creator=factset&amp;DYN_ARGS=TRUE&amp;DOC_NAME=FAT:FQL_AUDITING_CLIENT_TEMPLATE.FAT&amp;display_string=Audit&amp;VAR:KEY=PCJOBYNWZC&amp;VAR:QUERY=RkZfRElWX1lMRChBTk4sMS8yNy8wNSwxLzI3LzA1KQ==&amp;WINDOW=FIRST_POPUP&amp;HEIGHT=450&amp;WIDTH=450&amp;","START_MAXIMIZED=FALSE&amp;VAR:CALENDAR=US&amp;VAR:SYMBOL=RAI&amp;VAR:INDEX=0"}</definedName>
    <definedName name="_323__FDSAUDITLINK__" hidden="1">{"fdsup://directions/FAT Viewer?action=UPDATE&amp;creator=factset&amp;DYN_ARGS=TRUE&amp;DOC_NAME=FAT:FQL_AUDITING_CLIENT_TEMPLATE.FAT&amp;display_string=Audit&amp;VAR:KEY=PCJOBYNWZC&amp;VAR:QUERY=RkZfRElWX1lMRChBTk4sMS8yNy8wNSwxLzI3LzA1KQ==&amp;WINDOW=FIRST_POPUP&amp;HEIGHT=450&amp;WIDTH=450&amp;","START_MAXIMIZED=FALSE&amp;VAR:CALENDAR=US&amp;VAR:SYMBOL=RAI&amp;VAR:INDEX=0"}</definedName>
    <definedName name="_3231">#REF!</definedName>
    <definedName name="_3232">#REF!</definedName>
    <definedName name="_324">#REF!</definedName>
    <definedName name="_324__FDSAUDITLINK__" localSheetId="0" hidden="1">{"fdsup://directions/FAT Viewer?action=UPDATE&amp;creator=factset&amp;DYN_ARGS=TRUE&amp;DOC_NAME=FAT:FQL_AUDITING_CLIENT_TEMPLATE.FAT&amp;display_string=Audit&amp;VAR:KEY=XSLKVQNSHQ&amp;VAR:QUERY=RkZfRElWX1lMRChBTk4sMS8yMC8wNSwxLzIwLzA1KQ==&amp;WINDOW=FIRST_POPUP&amp;HEIGHT=450&amp;WIDTH=450&amp;","START_MAXIMIZED=FALSE&amp;VAR:CALENDAR=US&amp;VAR:SYMBOL=RAI&amp;VAR:INDEX=0"}</definedName>
    <definedName name="_324__FDSAUDITLINK__" hidden="1">{"fdsup://directions/FAT Viewer?action=UPDATE&amp;creator=factset&amp;DYN_ARGS=TRUE&amp;DOC_NAME=FAT:FQL_AUDITING_CLIENT_TEMPLATE.FAT&amp;display_string=Audit&amp;VAR:KEY=XSLKVQNSHQ&amp;VAR:QUERY=RkZfRElWX1lMRChBTk4sMS8yMC8wNSwxLzIwLzA1KQ==&amp;WINDOW=FIRST_POPUP&amp;HEIGHT=450&amp;WIDTH=450&amp;","START_MAXIMIZED=FALSE&amp;VAR:CALENDAR=US&amp;VAR:SYMBOL=RAI&amp;VAR:INDEX=0"}</definedName>
    <definedName name="_325">#REF!</definedName>
    <definedName name="_325__FDSAUDITLINK__" localSheetId="0" hidden="1">{"fdsup://directions/FAT Viewer?action=UPDATE&amp;creator=factset&amp;DYN_ARGS=TRUE&amp;DOC_NAME=FAT:FQL_AUDITING_CLIENT_TEMPLATE.FAT&amp;display_string=Audit&amp;VAR:KEY=LCVSLINKHC&amp;VAR:QUERY=RkZfRElWX1lMRChBTk4sMS8xMy8wNSwxLzEzLzA1KQ==&amp;WINDOW=FIRST_POPUP&amp;HEIGHT=450&amp;WIDTH=450&amp;","START_MAXIMIZED=FALSE&amp;VAR:CALENDAR=US&amp;VAR:SYMBOL=RAI&amp;VAR:INDEX=0"}</definedName>
    <definedName name="_325__FDSAUDITLINK__" hidden="1">{"fdsup://directions/FAT Viewer?action=UPDATE&amp;creator=factset&amp;DYN_ARGS=TRUE&amp;DOC_NAME=FAT:FQL_AUDITING_CLIENT_TEMPLATE.FAT&amp;display_string=Audit&amp;VAR:KEY=LCVSLINKHC&amp;VAR:QUERY=RkZfRElWX1lMRChBTk4sMS8xMy8wNSwxLzEzLzA1KQ==&amp;WINDOW=FIRST_POPUP&amp;HEIGHT=450&amp;WIDTH=450&amp;","START_MAXIMIZED=FALSE&amp;VAR:CALENDAR=US&amp;VAR:SYMBOL=RAI&amp;VAR:INDEX=0"}</definedName>
    <definedName name="_3258">#REF!</definedName>
    <definedName name="_3259">#REF!</definedName>
    <definedName name="_326">#REF!</definedName>
    <definedName name="_326__FDSAUDITLINK__" localSheetId="0" hidden="1">{"fdsup://directions/FAT Viewer?action=UPDATE&amp;creator=factset&amp;DYN_ARGS=TRUE&amp;DOC_NAME=FAT:FQL_AUDITING_CLIENT_TEMPLATE.FAT&amp;display_string=Audit&amp;VAR:KEY=DURABCBQHC&amp;VAR:QUERY=RkZfRElWX1lMRChBTk4sMS8wNi8wNSwxLzA2LzA1KQ==&amp;WINDOW=FIRST_POPUP&amp;HEIGHT=450&amp;WIDTH=450&amp;","START_MAXIMIZED=FALSE&amp;VAR:CALENDAR=US&amp;VAR:SYMBOL=RAI&amp;VAR:INDEX=0"}</definedName>
    <definedName name="_326__FDSAUDITLINK__" hidden="1">{"fdsup://directions/FAT Viewer?action=UPDATE&amp;creator=factset&amp;DYN_ARGS=TRUE&amp;DOC_NAME=FAT:FQL_AUDITING_CLIENT_TEMPLATE.FAT&amp;display_string=Audit&amp;VAR:KEY=DURABCBQHC&amp;VAR:QUERY=RkZfRElWX1lMRChBTk4sMS8wNi8wNSwxLzA2LzA1KQ==&amp;WINDOW=FIRST_POPUP&amp;HEIGHT=450&amp;WIDTH=450&amp;","START_MAXIMIZED=FALSE&amp;VAR:CALENDAR=US&amp;VAR:SYMBOL=RAI&amp;VAR:INDEX=0"}</definedName>
    <definedName name="_3261">#REF!</definedName>
    <definedName name="_3262">#REF!</definedName>
    <definedName name="_3264">#REF!</definedName>
    <definedName name="_3265">#REF!</definedName>
    <definedName name="_3267">#REF!</definedName>
    <definedName name="_3268">#REF!</definedName>
    <definedName name="_327">#REF!</definedName>
    <definedName name="_327__FDSAUDITLINK__" localSheetId="0" hidden="1">{"fdsup://directions/FAT Viewer?action=UPDATE&amp;creator=factset&amp;DYN_ARGS=TRUE&amp;DOC_NAME=FAT:FQL_AUDITING_CLIENT_TEMPLATE.FAT&amp;display_string=Audit&amp;VAR:KEY=BWJKLWBGJY&amp;VAR:QUERY=RkZfRElWX1lMRChBTk4sMTIvMzAvMDQsMTIvMzAvMDQp&amp;WINDOW=FIRST_POPUP&amp;HEIGHT=450&amp;WIDTH=450&amp;","START_MAXIMIZED=FALSE&amp;VAR:CALENDAR=US&amp;VAR:SYMBOL=RAI&amp;VAR:INDEX=0"}</definedName>
    <definedName name="_327__FDSAUDITLINK__" hidden="1">{"fdsup://directions/FAT Viewer?action=UPDATE&amp;creator=factset&amp;DYN_ARGS=TRUE&amp;DOC_NAME=FAT:FQL_AUDITING_CLIENT_TEMPLATE.FAT&amp;display_string=Audit&amp;VAR:KEY=BWJKLWBGJY&amp;VAR:QUERY=RkZfRElWX1lMRChBTk4sMTIvMzAvMDQsMTIvMzAvMDQp&amp;WINDOW=FIRST_POPUP&amp;HEIGHT=450&amp;WIDTH=450&amp;","START_MAXIMIZED=FALSE&amp;VAR:CALENDAR=US&amp;VAR:SYMBOL=RAI&amp;VAR:INDEX=0"}</definedName>
    <definedName name="_328">#REF!</definedName>
    <definedName name="_328__FDSAUDITLINK__" localSheetId="0" hidden="1">{"fdsup://directions/FAT Viewer?action=UPDATE&amp;creator=factset&amp;DYN_ARGS=TRUE&amp;DOC_NAME=FAT:FQL_AUDITING_CLIENT_TEMPLATE.FAT&amp;display_string=Audit&amp;VAR:KEY=RUNSZGFUHO&amp;VAR:QUERY=RkZfRElWX1lMRChBTk4sMTIvMjMvMDQsMTIvMjMvMDQp&amp;WINDOW=FIRST_POPUP&amp;HEIGHT=450&amp;WIDTH=450&amp;","START_MAXIMIZED=FALSE&amp;VAR:CALENDAR=US&amp;VAR:SYMBOL=RAI&amp;VAR:INDEX=0"}</definedName>
    <definedName name="_328__FDSAUDITLINK__" hidden="1">{"fdsup://directions/FAT Viewer?action=UPDATE&amp;creator=factset&amp;DYN_ARGS=TRUE&amp;DOC_NAME=FAT:FQL_AUDITING_CLIENT_TEMPLATE.FAT&amp;display_string=Audit&amp;VAR:KEY=RUNSZGFUHO&amp;VAR:QUERY=RkZfRElWX1lMRChBTk4sMTIvMjMvMDQsMTIvMjMvMDQp&amp;WINDOW=FIRST_POPUP&amp;HEIGHT=450&amp;WIDTH=450&amp;","START_MAXIMIZED=FALSE&amp;VAR:CALENDAR=US&amp;VAR:SYMBOL=RAI&amp;VAR:INDEX=0"}</definedName>
    <definedName name="_329">#REF!</definedName>
    <definedName name="_329__FDSAUDITLINK__" localSheetId="0" hidden="1">{"fdsup://directions/FAT Viewer?action=UPDATE&amp;creator=factset&amp;DYN_ARGS=TRUE&amp;DOC_NAME=FAT:FQL_AUDITING_CLIENT_TEMPLATE.FAT&amp;display_string=Audit&amp;VAR:KEY=NKVAHADONO&amp;VAR:QUERY=RkZfRElWX1lMRChBTk4sMTIvMTYvMDQsMTIvMTYvMDQp&amp;WINDOW=FIRST_POPUP&amp;HEIGHT=450&amp;WIDTH=450&amp;","START_MAXIMIZED=FALSE&amp;VAR:CALENDAR=US&amp;VAR:SYMBOL=RAI&amp;VAR:INDEX=0"}</definedName>
    <definedName name="_329__FDSAUDITLINK__" hidden="1">{"fdsup://directions/FAT Viewer?action=UPDATE&amp;creator=factset&amp;DYN_ARGS=TRUE&amp;DOC_NAME=FAT:FQL_AUDITING_CLIENT_TEMPLATE.FAT&amp;display_string=Audit&amp;VAR:KEY=NKVAHADONO&amp;VAR:QUERY=RkZfRElWX1lMRChBTk4sMTIvMTYvMDQsMTIvMTYvMDQp&amp;WINDOW=FIRST_POPUP&amp;HEIGHT=450&amp;WIDTH=450&amp;","START_MAXIMIZED=FALSE&amp;VAR:CALENDAR=US&amp;VAR:SYMBOL=RAI&amp;VAR:INDEX=0"}</definedName>
    <definedName name="_32main_form_account_grants_list_22_j_id1022">#REF!</definedName>
    <definedName name="_33_______NOTE1_3">#REF!</definedName>
    <definedName name="_33__123Graph_BCHART_29" hidden="1">#REF!</definedName>
    <definedName name="_33__123Graph_BTAX_CREDIT">#REF!</definedName>
    <definedName name="_33__123Graph_CSENS_COMPARISON">#REF!</definedName>
    <definedName name="_33__123Graph_CSUPPLIES_BY_B_U">#REF!</definedName>
    <definedName name="_33__123Graph_DCHART_112" hidden="1">#REF!</definedName>
    <definedName name="_33__123Graph_EQRE_S_BY_CO.">#REF!</definedName>
    <definedName name="_33__123Graph_FQRE_S_BY_CO.">#REF!</definedName>
    <definedName name="_33__123Graph_FSUPPLIES_BY_B_U">#REF!</definedName>
    <definedName name="_33__123Graph_XChart_17K">#REF!</definedName>
    <definedName name="_33__123Graph_XCONTRACT_BY_B_U" hidden="1">#REF!</definedName>
    <definedName name="_33__123Graph_XQRE_S_BY_CO.">#REF!</definedName>
    <definedName name="_33__123Graph_XQRE_S_BY_TYPE">#REF!</definedName>
    <definedName name="_33__123Graph_XSUPPLIES_BY_B_U">#REF!</definedName>
    <definedName name="_33__FDSAUDITLINK__" localSheetId="0" hidden="1">{"fdsup://directions/FAT Viewer?action=UPDATE&amp;creator=factset&amp;DYN_ARGS=TRUE&amp;DOC_NAME=FAT:FQL_AUDITING_CLIENT_TEMPLATE.FAT&amp;display_string=Audit&amp;VAR:KEY=EXYLEDYFGV&amp;VAR:QUERY=RkZfREVCVChBTk4sMCk=&amp;WINDOW=FIRST_POPUP&amp;HEIGHT=450&amp;WIDTH=450&amp;START_MAXIMIZED=FALSE&amp;VA","R:CALENDAR=US&amp;VAR:SYMBOL=MNST&amp;VAR:INDEX=0"}</definedName>
    <definedName name="_33__FDSAUDITLINK__" hidden="1">{"fdsup://directions/FAT Viewer?action=UPDATE&amp;creator=factset&amp;DYN_ARGS=TRUE&amp;DOC_NAME=FAT:FQL_AUDITING_CLIENT_TEMPLATE.FAT&amp;display_string=Audit&amp;VAR:KEY=EXYLEDYFGV&amp;VAR:QUERY=RkZfREVCVChBTk4sMCk=&amp;WINDOW=FIRST_POPUP&amp;HEIGHT=450&amp;WIDTH=450&amp;START_MAXIMIZED=FALSE&amp;VA","R:CALENDAR=US&amp;VAR:SYMBOL=MNST&amp;VAR:INDEX=0"}</definedName>
    <definedName name="_330">#REF!</definedName>
    <definedName name="_330__FDSAUDITLINK__" localSheetId="0" hidden="1">{"fdsup://directions/FAT Viewer?action=UPDATE&amp;creator=factset&amp;DYN_ARGS=TRUE&amp;DOC_NAME=FAT:FQL_AUDITING_CLIENT_TEMPLATE.FAT&amp;display_string=Audit&amp;VAR:KEY=LCNWJSNYZG&amp;VAR:QUERY=RkZfRElWX1lMRChBTk4sMTIvMDkvMDQsMTIvMDkvMDQp&amp;WINDOW=FIRST_POPUP&amp;HEIGHT=450&amp;WIDTH=450&amp;","START_MAXIMIZED=FALSE&amp;VAR:CALENDAR=US&amp;VAR:SYMBOL=RAI&amp;VAR:INDEX=0"}</definedName>
    <definedName name="_330__FDSAUDITLINK__" hidden="1">{"fdsup://directions/FAT Viewer?action=UPDATE&amp;creator=factset&amp;DYN_ARGS=TRUE&amp;DOC_NAME=FAT:FQL_AUDITING_CLIENT_TEMPLATE.FAT&amp;display_string=Audit&amp;VAR:KEY=LCNWJSNYZG&amp;VAR:QUERY=RkZfRElWX1lMRChBTk4sMTIvMDkvMDQsMTIvMDkvMDQp&amp;WINDOW=FIRST_POPUP&amp;HEIGHT=450&amp;WIDTH=450&amp;","START_MAXIMIZED=FALSE&amp;VAR:CALENDAR=US&amp;VAR:SYMBOL=RAI&amp;VAR:INDEX=0"}</definedName>
    <definedName name="_331">#REF!</definedName>
    <definedName name="_331__FDSAUDITLINK__" localSheetId="0" hidden="1">{"fdsup://directions/FAT Viewer?action=UPDATE&amp;creator=factset&amp;DYN_ARGS=TRUE&amp;DOC_NAME=FAT:FQL_AUDITING_CLIENT_TEMPLATE.FAT&amp;display_string=Audit&amp;VAR:KEY=NKJSZYPODK&amp;VAR:QUERY=RkZfRElWX1lMRChBTk4sMTIvMDIvMDQsMTIvMDIvMDQp&amp;WINDOW=FIRST_POPUP&amp;HEIGHT=450&amp;WIDTH=450&amp;","START_MAXIMIZED=FALSE&amp;VAR:CALENDAR=US&amp;VAR:SYMBOL=RAI&amp;VAR:INDEX=0"}</definedName>
    <definedName name="_331__FDSAUDITLINK__" hidden="1">{"fdsup://directions/FAT Viewer?action=UPDATE&amp;creator=factset&amp;DYN_ARGS=TRUE&amp;DOC_NAME=FAT:FQL_AUDITING_CLIENT_TEMPLATE.FAT&amp;display_string=Audit&amp;VAR:KEY=NKJSZYPODK&amp;VAR:QUERY=RkZfRElWX1lMRChBTk4sMTIvMDIvMDQsMTIvMDIvMDQp&amp;WINDOW=FIRST_POPUP&amp;HEIGHT=450&amp;WIDTH=450&amp;","START_MAXIMIZED=FALSE&amp;VAR:CALENDAR=US&amp;VAR:SYMBOL=RAI&amp;VAR:INDEX=0"}</definedName>
    <definedName name="_332__FDSAUDITLINK__" localSheetId="0" hidden="1">{"fdsup://directions/FAT Viewer?action=UPDATE&amp;creator=factset&amp;DYN_ARGS=TRUE&amp;DOC_NAME=FAT:FQL_AUDITING_CLIENT_TEMPLATE.FAT&amp;display_string=Audit&amp;VAR:KEY=XUHKFSTEFC&amp;VAR:QUERY=RkZfRElWX1lMRChBTk4sMTEvMjQvMDQsMTEvMjQvMDQp&amp;WINDOW=FIRST_POPUP&amp;HEIGHT=450&amp;WIDTH=450&amp;","START_MAXIMIZED=FALSE&amp;VAR:CALENDAR=US&amp;VAR:SYMBOL=RAI&amp;VAR:INDEX=0"}</definedName>
    <definedName name="_332__FDSAUDITLINK__" hidden="1">{"fdsup://directions/FAT Viewer?action=UPDATE&amp;creator=factset&amp;DYN_ARGS=TRUE&amp;DOC_NAME=FAT:FQL_AUDITING_CLIENT_TEMPLATE.FAT&amp;display_string=Audit&amp;VAR:KEY=XUHKFSTEFC&amp;VAR:QUERY=RkZfRElWX1lMRChBTk4sMTEvMjQvMDQsMTEvMjQvMDQp&amp;WINDOW=FIRST_POPUP&amp;HEIGHT=450&amp;WIDTH=450&amp;","START_MAXIMIZED=FALSE&amp;VAR:CALENDAR=US&amp;VAR:SYMBOL=RAI&amp;VAR:INDEX=0"}</definedName>
    <definedName name="_333__FDSAUDITLINK__" localSheetId="0" hidden="1">{"fdsup://directions/FAT Viewer?action=UPDATE&amp;creator=factset&amp;DYN_ARGS=TRUE&amp;DOC_NAME=FAT:FQL_AUDITING_CLIENT_TEMPLATE.FAT&amp;display_string=Audit&amp;VAR:KEY=DYXUTIXSRA&amp;VAR:QUERY=RkZfRElWX1lMRChBTk4sMTEvMTgvMDQsMTEvMTgvMDQp&amp;WINDOW=FIRST_POPUP&amp;HEIGHT=450&amp;WIDTH=450&amp;","START_MAXIMIZED=FALSE&amp;VAR:CALENDAR=US&amp;VAR:SYMBOL=RAI&amp;VAR:INDEX=0"}</definedName>
    <definedName name="_333__FDSAUDITLINK__" hidden="1">{"fdsup://directions/FAT Viewer?action=UPDATE&amp;creator=factset&amp;DYN_ARGS=TRUE&amp;DOC_NAME=FAT:FQL_AUDITING_CLIENT_TEMPLATE.FAT&amp;display_string=Audit&amp;VAR:KEY=DYXUTIXSRA&amp;VAR:QUERY=RkZfRElWX1lMRChBTk4sMTEvMTgvMDQsMTEvMTgvMDQp&amp;WINDOW=FIRST_POPUP&amp;HEIGHT=450&amp;WIDTH=450&amp;","START_MAXIMIZED=FALSE&amp;VAR:CALENDAR=US&amp;VAR:SYMBOL=RAI&amp;VAR:INDEX=0"}</definedName>
    <definedName name="_334__FDSAUDITLINK__" localSheetId="0" hidden="1">{"fdsup://directions/FAT Viewer?action=UPDATE&amp;creator=factset&amp;DYN_ARGS=TRUE&amp;DOC_NAME=FAT:FQL_AUDITING_CLIENT_TEMPLATE.FAT&amp;display_string=Audit&amp;VAR:KEY=DCDEVKXSJO&amp;VAR:QUERY=RkZfRElWX1lMRChBTk4sMTEvMTEvMDQsMTEvMTEvMDQp&amp;WINDOW=FIRST_POPUP&amp;HEIGHT=450&amp;WIDTH=450&amp;","START_MAXIMIZED=FALSE&amp;VAR:CALENDAR=US&amp;VAR:SYMBOL=RAI&amp;VAR:INDEX=0"}</definedName>
    <definedName name="_334__FDSAUDITLINK__" hidden="1">{"fdsup://directions/FAT Viewer?action=UPDATE&amp;creator=factset&amp;DYN_ARGS=TRUE&amp;DOC_NAME=FAT:FQL_AUDITING_CLIENT_TEMPLATE.FAT&amp;display_string=Audit&amp;VAR:KEY=DCDEVKXSJO&amp;VAR:QUERY=RkZfRElWX1lMRChBTk4sMTEvMTEvMDQsMTEvMTEvMDQp&amp;WINDOW=FIRST_POPUP&amp;HEIGHT=450&amp;WIDTH=450&amp;","START_MAXIMIZED=FALSE&amp;VAR:CALENDAR=US&amp;VAR:SYMBOL=RAI&amp;VAR:INDEX=0"}</definedName>
    <definedName name="_335__FDSAUDITLINK__" localSheetId="0" hidden="1">{"fdsup://directions/FAT Viewer?action=UPDATE&amp;creator=factset&amp;DYN_ARGS=TRUE&amp;DOC_NAME=FAT:FQL_AUDITING_CLIENT_TEMPLATE.FAT&amp;display_string=Audit&amp;VAR:KEY=LCNSJEHKBM&amp;VAR:QUERY=RkZfRElWX1lMRChBTk4sMTEvMDQvMDQsMTEvMDQvMDQp&amp;WINDOW=FIRST_POPUP&amp;HEIGHT=450&amp;WIDTH=450&amp;","START_MAXIMIZED=FALSE&amp;VAR:CALENDAR=US&amp;VAR:SYMBOL=RAI&amp;VAR:INDEX=0"}</definedName>
    <definedName name="_335__FDSAUDITLINK__" hidden="1">{"fdsup://directions/FAT Viewer?action=UPDATE&amp;creator=factset&amp;DYN_ARGS=TRUE&amp;DOC_NAME=FAT:FQL_AUDITING_CLIENT_TEMPLATE.FAT&amp;display_string=Audit&amp;VAR:KEY=LCNSJEHKBM&amp;VAR:QUERY=RkZfRElWX1lMRChBTk4sMTEvMDQvMDQsMTEvMDQvMDQp&amp;WINDOW=FIRST_POPUP&amp;HEIGHT=450&amp;WIDTH=450&amp;","START_MAXIMIZED=FALSE&amp;VAR:CALENDAR=US&amp;VAR:SYMBOL=RAI&amp;VAR:INDEX=0"}</definedName>
    <definedName name="_336">#REF!</definedName>
    <definedName name="_336__FDSAUDITLINK__" localSheetId="0" hidden="1">{"fdsup://directions/FAT Viewer?action=UPDATE&amp;creator=factset&amp;DYN_ARGS=TRUE&amp;DOC_NAME=FAT:FQL_AUDITING_CLIENT_TEMPLATE.FAT&amp;display_string=Audit&amp;VAR:KEY=XADUJGDYXG&amp;VAR:QUERY=RkZfRElWX1lMRChBTk4sMTAvMjgvMDQsMTAvMjgvMDQp&amp;WINDOW=FIRST_POPUP&amp;HEIGHT=450&amp;WIDTH=450&amp;","START_MAXIMIZED=FALSE&amp;VAR:CALENDAR=US&amp;VAR:SYMBOL=RAI&amp;VAR:INDEX=0"}</definedName>
    <definedName name="_336__FDSAUDITLINK__" hidden="1">{"fdsup://directions/FAT Viewer?action=UPDATE&amp;creator=factset&amp;DYN_ARGS=TRUE&amp;DOC_NAME=FAT:FQL_AUDITING_CLIENT_TEMPLATE.FAT&amp;display_string=Audit&amp;VAR:KEY=XADUJGDYXG&amp;VAR:QUERY=RkZfRElWX1lMRChBTk4sMTAvMjgvMDQsMTAvMjgvMDQp&amp;WINDOW=FIRST_POPUP&amp;HEIGHT=450&amp;WIDTH=450&amp;","START_MAXIMIZED=FALSE&amp;VAR:CALENDAR=US&amp;VAR:SYMBOL=RAI&amp;VAR:INDEX=0"}</definedName>
    <definedName name="_337">#REF!</definedName>
    <definedName name="_337__FDSAUDITLINK__" localSheetId="0" hidden="1">{"fdsup://directions/FAT Viewer?action=UPDATE&amp;creator=factset&amp;DYN_ARGS=TRUE&amp;DOC_NAME=FAT:FQL_AUDITING_CLIENT_TEMPLATE.FAT&amp;display_string=Audit&amp;VAR:KEY=PIRMFKRAJQ&amp;VAR:QUERY=RkZfRElWX1lMRChBTk4sMTAvMjEvMDQsMTAvMjEvMDQp&amp;WINDOW=FIRST_POPUP&amp;HEIGHT=450&amp;WIDTH=450&amp;","START_MAXIMIZED=FALSE&amp;VAR:CALENDAR=US&amp;VAR:SYMBOL=RAI&amp;VAR:INDEX=0"}</definedName>
    <definedName name="_337__FDSAUDITLINK__" hidden="1">{"fdsup://directions/FAT Viewer?action=UPDATE&amp;creator=factset&amp;DYN_ARGS=TRUE&amp;DOC_NAME=FAT:FQL_AUDITING_CLIENT_TEMPLATE.FAT&amp;display_string=Audit&amp;VAR:KEY=PIRMFKRAJQ&amp;VAR:QUERY=RkZfRElWX1lMRChBTk4sMTAvMjEvMDQsMTAvMjEvMDQp&amp;WINDOW=FIRST_POPUP&amp;HEIGHT=450&amp;WIDTH=450&amp;","START_MAXIMIZED=FALSE&amp;VAR:CALENDAR=US&amp;VAR:SYMBOL=RAI&amp;VAR:INDEX=0"}</definedName>
    <definedName name="_338">#REF!</definedName>
    <definedName name="_338__FDSAUDITLINK__" localSheetId="0" hidden="1">{"fdsup://directions/FAT Viewer?action=UPDATE&amp;creator=factset&amp;DYN_ARGS=TRUE&amp;DOC_NAME=FAT:FQL_AUDITING_CLIENT_TEMPLATE.FAT&amp;display_string=Audit&amp;VAR:KEY=BOHUHALOJM&amp;VAR:QUERY=RkZfRElWX1lMRChBTk4sMTAvMTQvMDQsMTAvMTQvMDQp&amp;WINDOW=FIRST_POPUP&amp;HEIGHT=450&amp;WIDTH=450&amp;","START_MAXIMIZED=FALSE&amp;VAR:CALENDAR=US&amp;VAR:SYMBOL=RAI&amp;VAR:INDEX=0"}</definedName>
    <definedName name="_338__FDSAUDITLINK__" hidden="1">{"fdsup://directions/FAT Viewer?action=UPDATE&amp;creator=factset&amp;DYN_ARGS=TRUE&amp;DOC_NAME=FAT:FQL_AUDITING_CLIENT_TEMPLATE.FAT&amp;display_string=Audit&amp;VAR:KEY=BOHUHALOJM&amp;VAR:QUERY=RkZfRElWX1lMRChBTk4sMTAvMTQvMDQsMTAvMTQvMDQp&amp;WINDOW=FIRST_POPUP&amp;HEIGHT=450&amp;WIDTH=450&amp;","START_MAXIMIZED=FALSE&amp;VAR:CALENDAR=US&amp;VAR:SYMBOL=RAI&amp;VAR:INDEX=0"}</definedName>
    <definedName name="_339">#REF!</definedName>
    <definedName name="_339__FDSAUDITLINK__" localSheetId="0" hidden="1">{"fdsup://directions/FAT Viewer?action=UPDATE&amp;creator=factset&amp;DYN_ARGS=TRUE&amp;DOC_NAME=FAT:FQL_AUDITING_CLIENT_TEMPLATE.FAT&amp;display_string=Audit&amp;VAR:KEY=NWNCRGTURE&amp;VAR:QUERY=RkZfRElWX1lMRChBTk4sMTAvMDcvMDQsMTAvMDcvMDQp&amp;WINDOW=FIRST_POPUP&amp;HEIGHT=450&amp;WIDTH=450&amp;","START_MAXIMIZED=FALSE&amp;VAR:CALENDAR=US&amp;VAR:SYMBOL=RAI&amp;VAR:INDEX=0"}</definedName>
    <definedName name="_339__FDSAUDITLINK__" hidden="1">{"fdsup://directions/FAT Viewer?action=UPDATE&amp;creator=factset&amp;DYN_ARGS=TRUE&amp;DOC_NAME=FAT:FQL_AUDITING_CLIENT_TEMPLATE.FAT&amp;display_string=Audit&amp;VAR:KEY=NWNCRGTURE&amp;VAR:QUERY=RkZfRElWX1lMRChBTk4sMTAvMDcvMDQsMTAvMDcvMDQp&amp;WINDOW=FIRST_POPUP&amp;HEIGHT=450&amp;WIDTH=450&amp;","START_MAXIMIZED=FALSE&amp;VAR:CALENDAR=US&amp;VAR:SYMBOL=RAI&amp;VAR:INDEX=0"}</definedName>
    <definedName name="_34_______NOTE5_7">#REF!</definedName>
    <definedName name="_34__123Graph_ACONTRACT_BY_B_U">#REF!</definedName>
    <definedName name="_34__123Graph_CWAGES_BY_B_U">#REF!</definedName>
    <definedName name="_34__123Graph_DGROWTH_REVS_A" hidden="1">#REF!</definedName>
    <definedName name="_34__123Graph_ESUPPLIES_BY_B_U">#REF!</definedName>
    <definedName name="_34__123Graph_FSUPPLIES_BY_B_U">#REF!</definedName>
    <definedName name="_34__123Graph_FWAGES_BY_B_U">#REF!</definedName>
    <definedName name="_34__123Graph_XChart_18K">#REF!</definedName>
    <definedName name="_34__123Graph_XQRE_S_BY_CO." hidden="1">#REF!</definedName>
    <definedName name="_34__123Graph_XQRE_S_BY_TYPE">#REF!</definedName>
    <definedName name="_34__123Graph_XSUPPLIES_BY_B_U">#REF!</definedName>
    <definedName name="_34__123Graph_XTAX_CREDIT">#REF!</definedName>
    <definedName name="_34__FDSAUDITLINK__" localSheetId="0" hidden="1">{"fdsup://directions/FAT Viewer?action=UPDATE&amp;creator=factset&amp;DYN_ARGS=TRUE&amp;DOC_NAME=FAT:FQL_AUDITING_CLIENT_TEMPLATE.FAT&amp;display_string=Audit&amp;VAR:KEY=DGXSHAFOHQ&amp;VAR:QUERY=RkZfRU5UUlBSX1ZBTF9EQUlMWSgwLCwsLCwnRElMJyk=&amp;WINDOW=FIRST_POPUP&amp;HEIGHT=450&amp;WIDTH=450&amp;","START_MAXIMIZED=FALSE&amp;VAR:CALENDAR=US&amp;VAR:SYMBOL=BEAM&amp;VAR:INDEX=0"}</definedName>
    <definedName name="_34__FDSAUDITLINK__" hidden="1">{"fdsup://directions/FAT Viewer?action=UPDATE&amp;creator=factset&amp;DYN_ARGS=TRUE&amp;DOC_NAME=FAT:FQL_AUDITING_CLIENT_TEMPLATE.FAT&amp;display_string=Audit&amp;VAR:KEY=DGXSHAFOHQ&amp;VAR:QUERY=RkZfRU5UUlBSX1ZBTF9EQUlMWSgwLCwsLCwnRElMJyk=&amp;WINDOW=FIRST_POPUP&amp;HEIGHT=450&amp;WIDTH=450&amp;","START_MAXIMIZED=FALSE&amp;VAR:CALENDAR=US&amp;VAR:SYMBOL=BEAM&amp;VAR:INDEX=0"}</definedName>
    <definedName name="_340">#REF!</definedName>
    <definedName name="_340__FDSAUDITLINK__" localSheetId="0" hidden="1">{"fdsup://directions/FAT Viewer?action=UPDATE&amp;creator=factset&amp;DYN_ARGS=TRUE&amp;DOC_NAME=FAT:FQL_AUDITING_CLIENT_TEMPLATE.FAT&amp;display_string=Audit&amp;VAR:KEY=RYFSVKVITC&amp;VAR:QUERY=RkZfRElWX1lMRChBTk4sOS8zMC8wNCw5LzMwLzA0KQ==&amp;WINDOW=FIRST_POPUP&amp;HEIGHT=450&amp;WIDTH=450&amp;","START_MAXIMIZED=FALSE&amp;VAR:CALENDAR=US&amp;VAR:SYMBOL=RAI&amp;VAR:INDEX=0"}</definedName>
    <definedName name="_340__FDSAUDITLINK__" hidden="1">{"fdsup://directions/FAT Viewer?action=UPDATE&amp;creator=factset&amp;DYN_ARGS=TRUE&amp;DOC_NAME=FAT:FQL_AUDITING_CLIENT_TEMPLATE.FAT&amp;display_string=Audit&amp;VAR:KEY=RYFSVKVITC&amp;VAR:QUERY=RkZfRElWX1lMRChBTk4sOS8zMC8wNCw5LzMwLzA0KQ==&amp;WINDOW=FIRST_POPUP&amp;HEIGHT=450&amp;WIDTH=450&amp;","START_MAXIMIZED=FALSE&amp;VAR:CALENDAR=US&amp;VAR:SYMBOL=RAI&amp;VAR:INDEX=0"}</definedName>
    <definedName name="_341">#REF!</definedName>
    <definedName name="_341__FDSAUDITLINK__" localSheetId="0" hidden="1">{"fdsup://directions/FAT Viewer?action=UPDATE&amp;creator=factset&amp;DYN_ARGS=TRUE&amp;DOC_NAME=FAT:FQL_AUDITING_CLIENT_TEMPLATE.FAT&amp;display_string=Audit&amp;VAR:KEY=HMLCZKBUHU&amp;VAR:QUERY=RkZfRElWX1lMRChBTk4sOS8yMy8wNCw5LzIzLzA0KQ==&amp;WINDOW=FIRST_POPUP&amp;HEIGHT=450&amp;WIDTH=450&amp;","START_MAXIMIZED=FALSE&amp;VAR:CALENDAR=US&amp;VAR:SYMBOL=RAI&amp;VAR:INDEX=0"}</definedName>
    <definedName name="_341__FDSAUDITLINK__" hidden="1">{"fdsup://directions/FAT Viewer?action=UPDATE&amp;creator=factset&amp;DYN_ARGS=TRUE&amp;DOC_NAME=FAT:FQL_AUDITING_CLIENT_TEMPLATE.FAT&amp;display_string=Audit&amp;VAR:KEY=HMLCZKBUHU&amp;VAR:QUERY=RkZfRElWX1lMRChBTk4sOS8yMy8wNCw5LzIzLzA0KQ==&amp;WINDOW=FIRST_POPUP&amp;HEIGHT=450&amp;WIDTH=450&amp;","START_MAXIMIZED=FALSE&amp;VAR:CALENDAR=US&amp;VAR:SYMBOL=RAI&amp;VAR:INDEX=0"}</definedName>
    <definedName name="_342">#REF!</definedName>
    <definedName name="_342__FDSAUDITLINK__" localSheetId="0" hidden="1">{"fdsup://directions/FAT Viewer?action=UPDATE&amp;creator=factset&amp;DYN_ARGS=TRUE&amp;DOC_NAME=FAT:FQL_AUDITING_CLIENT_TEMPLATE.FAT&amp;display_string=Audit&amp;VAR:KEY=TWVAZELIFO&amp;VAR:QUERY=RkZfRElWX1lMRChBTk4sOS8xNi8wNCw5LzE2LzA0KQ==&amp;WINDOW=FIRST_POPUP&amp;HEIGHT=450&amp;WIDTH=450&amp;","START_MAXIMIZED=FALSE&amp;VAR:CALENDAR=US&amp;VAR:SYMBOL=RAI&amp;VAR:INDEX=0"}</definedName>
    <definedName name="_342__FDSAUDITLINK__" hidden="1">{"fdsup://directions/FAT Viewer?action=UPDATE&amp;creator=factset&amp;DYN_ARGS=TRUE&amp;DOC_NAME=FAT:FQL_AUDITING_CLIENT_TEMPLATE.FAT&amp;display_string=Audit&amp;VAR:KEY=TWVAZELIFO&amp;VAR:QUERY=RkZfRElWX1lMRChBTk4sOS8xNi8wNCw5LzE2LzA0KQ==&amp;WINDOW=FIRST_POPUP&amp;HEIGHT=450&amp;WIDTH=450&amp;","START_MAXIMIZED=FALSE&amp;VAR:CALENDAR=US&amp;VAR:SYMBOL=RAI&amp;VAR:INDEX=0"}</definedName>
    <definedName name="_3429">#REF!</definedName>
    <definedName name="_343">#REF!</definedName>
    <definedName name="_343__FDSAUDITLINK__" localSheetId="0" hidden="1">{"fdsup://directions/FAT Viewer?action=UPDATE&amp;creator=factset&amp;DYN_ARGS=TRUE&amp;DOC_NAME=FAT:FQL_AUDITING_CLIENT_TEMPLATE.FAT&amp;display_string=Audit&amp;VAR:KEY=VUXQHWHKBU&amp;VAR:QUERY=RkZfRElWX1lMRChBTk4sOS8wOS8wNCw5LzA5LzA0KQ==&amp;WINDOW=FIRST_POPUP&amp;HEIGHT=450&amp;WIDTH=450&amp;","START_MAXIMIZED=FALSE&amp;VAR:CALENDAR=US&amp;VAR:SYMBOL=RAI&amp;VAR:INDEX=0"}</definedName>
    <definedName name="_343__FDSAUDITLINK__" hidden="1">{"fdsup://directions/FAT Viewer?action=UPDATE&amp;creator=factset&amp;DYN_ARGS=TRUE&amp;DOC_NAME=FAT:FQL_AUDITING_CLIENT_TEMPLATE.FAT&amp;display_string=Audit&amp;VAR:KEY=VUXQHWHKBU&amp;VAR:QUERY=RkZfRElWX1lMRChBTk4sOS8wOS8wNCw5LzA5LzA0KQ==&amp;WINDOW=FIRST_POPUP&amp;HEIGHT=450&amp;WIDTH=450&amp;","START_MAXIMIZED=FALSE&amp;VAR:CALENDAR=US&amp;VAR:SYMBOL=RAI&amp;VAR:INDEX=0"}</definedName>
    <definedName name="_3430">#REF!</definedName>
    <definedName name="_3432">#REF!</definedName>
    <definedName name="_3433">#REF!</definedName>
    <definedName name="_3435">#REF!</definedName>
    <definedName name="_3436">#REF!</definedName>
    <definedName name="_344">#REF!</definedName>
    <definedName name="_344__FDSAUDITLINK__" localSheetId="0" hidden="1">{"fdsup://directions/FAT Viewer?action=UPDATE&amp;creator=factset&amp;DYN_ARGS=TRUE&amp;DOC_NAME=FAT:FQL_AUDITING_CLIENT_TEMPLATE.FAT&amp;display_string=Audit&amp;VAR:KEY=VMXEJUXEZS&amp;VAR:QUERY=RkZfRElWX1lMRChBTk4sOS8wMi8wNCw5LzAyLzA0KQ==&amp;WINDOW=FIRST_POPUP&amp;HEIGHT=450&amp;WIDTH=450&amp;","START_MAXIMIZED=FALSE&amp;VAR:CALENDAR=US&amp;VAR:SYMBOL=RAI&amp;VAR:INDEX=0"}</definedName>
    <definedName name="_344__FDSAUDITLINK__" hidden="1">{"fdsup://directions/FAT Viewer?action=UPDATE&amp;creator=factset&amp;DYN_ARGS=TRUE&amp;DOC_NAME=FAT:FQL_AUDITING_CLIENT_TEMPLATE.FAT&amp;display_string=Audit&amp;VAR:KEY=VMXEJUXEZS&amp;VAR:QUERY=RkZfRElWX1lMRChBTk4sOS8wMi8wNCw5LzAyLzA0KQ==&amp;WINDOW=FIRST_POPUP&amp;HEIGHT=450&amp;WIDTH=450&amp;","START_MAXIMIZED=FALSE&amp;VAR:CALENDAR=US&amp;VAR:SYMBOL=RAI&amp;VAR:INDEX=0"}</definedName>
    <definedName name="_345__FDSAUDITLINK__" localSheetId="0" hidden="1">{"fdsup://directions/FAT Viewer?action=UPDATE&amp;creator=factset&amp;DYN_ARGS=TRUE&amp;DOC_NAME=FAT:FQL_AUDITING_CLIENT_TEMPLATE.FAT&amp;display_string=Audit&amp;VAR:KEY=VUPINCPELC&amp;VAR:QUERY=RkZfRElWX1lMRChBTk4sOC8yNi8wNCw4LzI2LzA0KQ==&amp;WINDOW=FIRST_POPUP&amp;HEIGHT=450&amp;WIDTH=450&amp;","START_MAXIMIZED=FALSE&amp;VAR:CALENDAR=US&amp;VAR:SYMBOL=RAI&amp;VAR:INDEX=0"}</definedName>
    <definedName name="_345__FDSAUDITLINK__" hidden="1">{"fdsup://directions/FAT Viewer?action=UPDATE&amp;creator=factset&amp;DYN_ARGS=TRUE&amp;DOC_NAME=FAT:FQL_AUDITING_CLIENT_TEMPLATE.FAT&amp;display_string=Audit&amp;VAR:KEY=VUPINCPELC&amp;VAR:QUERY=RkZfRElWX1lMRChBTk4sOC8yNi8wNCw4LzI2LzA0KQ==&amp;WINDOW=FIRST_POPUP&amp;HEIGHT=450&amp;WIDTH=450&amp;","START_MAXIMIZED=FALSE&amp;VAR:CALENDAR=US&amp;VAR:SYMBOL=RAI&amp;VAR:INDEX=0"}</definedName>
    <definedName name="_346">#REF!</definedName>
    <definedName name="_346__FDSAUDITLINK__" localSheetId="0" hidden="1">{"fdsup://directions/FAT Viewer?action=UPDATE&amp;creator=factset&amp;DYN_ARGS=TRUE&amp;DOC_NAME=FAT:FQL_AUDITING_CLIENT_TEMPLATE.FAT&amp;display_string=Audit&amp;VAR:KEY=DOLCPYDKRI&amp;VAR:QUERY=RkZfRElWX1lMRChBTk4sOC8xOS8wNCw4LzE5LzA0KQ==&amp;WINDOW=FIRST_POPUP&amp;HEIGHT=450&amp;WIDTH=450&amp;","START_MAXIMIZED=FALSE&amp;VAR:CALENDAR=US&amp;VAR:SYMBOL=RAI&amp;VAR:INDEX=0"}</definedName>
    <definedName name="_346__FDSAUDITLINK__" hidden="1">{"fdsup://directions/FAT Viewer?action=UPDATE&amp;creator=factset&amp;DYN_ARGS=TRUE&amp;DOC_NAME=FAT:FQL_AUDITING_CLIENT_TEMPLATE.FAT&amp;display_string=Audit&amp;VAR:KEY=DOLCPYDKRI&amp;VAR:QUERY=RkZfRElWX1lMRChBTk4sOC8xOS8wNCw4LzE5LzA0KQ==&amp;WINDOW=FIRST_POPUP&amp;HEIGHT=450&amp;WIDTH=450&amp;","START_MAXIMIZED=FALSE&amp;VAR:CALENDAR=US&amp;VAR:SYMBOL=RAI&amp;VAR:INDEX=0"}</definedName>
    <definedName name="_3462">#REF!</definedName>
    <definedName name="_3463">#REF!</definedName>
    <definedName name="_3465">#REF!</definedName>
    <definedName name="_3466">#REF!</definedName>
    <definedName name="_3468">#REF!</definedName>
    <definedName name="_3469">#REF!</definedName>
    <definedName name="_347">#REF!</definedName>
    <definedName name="_347__FDSAUDITLINK__" localSheetId="0" hidden="1">{"fdsup://directions/FAT Viewer?action=UPDATE&amp;creator=factset&amp;DYN_ARGS=TRUE&amp;DOC_NAME=FAT:FQL_AUDITING_CLIENT_TEMPLATE.FAT&amp;display_string=Audit&amp;VAR:KEY=ZAHINOZSZY&amp;VAR:QUERY=RkZfRElWX1lMRChBTk4sOC8xMi8wNCw4LzEyLzA0KQ==&amp;WINDOW=FIRST_POPUP&amp;HEIGHT=450&amp;WIDTH=450&amp;","START_MAXIMIZED=FALSE&amp;VAR:CALENDAR=US&amp;VAR:SYMBOL=RAI&amp;VAR:INDEX=0"}</definedName>
    <definedName name="_347__FDSAUDITLINK__" hidden="1">{"fdsup://directions/FAT Viewer?action=UPDATE&amp;creator=factset&amp;DYN_ARGS=TRUE&amp;DOC_NAME=FAT:FQL_AUDITING_CLIENT_TEMPLATE.FAT&amp;display_string=Audit&amp;VAR:KEY=ZAHINOZSZY&amp;VAR:QUERY=RkZfRElWX1lMRChBTk4sOC8xMi8wNCw4LzEyLzA0KQ==&amp;WINDOW=FIRST_POPUP&amp;HEIGHT=450&amp;WIDTH=450&amp;","START_MAXIMIZED=FALSE&amp;VAR:CALENDAR=US&amp;VAR:SYMBOL=RAI&amp;VAR:INDEX=0"}</definedName>
    <definedName name="_3471">#REF!</definedName>
    <definedName name="_3472">#REF!</definedName>
    <definedName name="_348__FDSAUDITLINK__" localSheetId="0" hidden="1">{"fdsup://directions/FAT Viewer?action=UPDATE&amp;creator=factset&amp;DYN_ARGS=TRUE&amp;DOC_NAME=FAT:FQL_AUDITING_CLIENT_TEMPLATE.FAT&amp;display_string=Audit&amp;VAR:KEY=LKBMHAXIDO&amp;VAR:QUERY=RkZfRElWX1lMRChBTk4sOC8wNS8wNCw4LzA1LzA0KQ==&amp;WINDOW=FIRST_POPUP&amp;HEIGHT=450&amp;WIDTH=450&amp;","START_MAXIMIZED=FALSE&amp;VAR:CALENDAR=US&amp;VAR:SYMBOL=RAI&amp;VAR:INDEX=0"}</definedName>
    <definedName name="_348__FDSAUDITLINK__" hidden="1">{"fdsup://directions/FAT Viewer?action=UPDATE&amp;creator=factset&amp;DYN_ARGS=TRUE&amp;DOC_NAME=FAT:FQL_AUDITING_CLIENT_TEMPLATE.FAT&amp;display_string=Audit&amp;VAR:KEY=LKBMHAXIDO&amp;VAR:QUERY=RkZfRElWX1lMRChBTk4sOC8wNS8wNCw4LzA1LzA0KQ==&amp;WINDOW=FIRST_POPUP&amp;HEIGHT=450&amp;WIDTH=450&amp;","START_MAXIMIZED=FALSE&amp;VAR:CALENDAR=US&amp;VAR:SYMBOL=RAI&amp;VAR:INDEX=0"}</definedName>
    <definedName name="_349">#REF!</definedName>
    <definedName name="_349__FDSAUDITLINK__" localSheetId="0" hidden="1">{"fdsup://directions/FAT Viewer?action=UPDATE&amp;creator=factset&amp;DYN_ARGS=TRUE&amp;DOC_NAME=FAT:FQL_AUDITING_CLIENT_TEMPLATE.FAT&amp;display_string=Audit&amp;VAR:KEY=TUBQJWBWJU&amp;VAR:QUERY=RkZfRElWX1lMRChBTk4sNy8yOS8wNCw3LzI5LzA0KQ==&amp;WINDOW=FIRST_POPUP&amp;HEIGHT=450&amp;WIDTH=450&amp;","START_MAXIMIZED=FALSE&amp;VAR:CALENDAR=US&amp;VAR:SYMBOL=RAI&amp;VAR:INDEX=0"}</definedName>
    <definedName name="_349__FDSAUDITLINK__" hidden="1">{"fdsup://directions/FAT Viewer?action=UPDATE&amp;creator=factset&amp;DYN_ARGS=TRUE&amp;DOC_NAME=FAT:FQL_AUDITING_CLIENT_TEMPLATE.FAT&amp;display_string=Audit&amp;VAR:KEY=TUBQJWBWJU&amp;VAR:QUERY=RkZfRElWX1lMRChBTk4sNy8yOS8wNCw3LzI5LzA0KQ==&amp;WINDOW=FIRST_POPUP&amp;HEIGHT=450&amp;WIDTH=450&amp;","START_MAXIMIZED=FALSE&amp;VAR:CALENDAR=US&amp;VAR:SYMBOL=RAI&amp;VAR:INDEX=0"}</definedName>
    <definedName name="_34main_form_account_grants_list_23_j_id1022">#REF!</definedName>
    <definedName name="_35_______NOTE8_9">#REF!</definedName>
    <definedName name="_35__123Graph_ACHART_8">#REF!</definedName>
    <definedName name="_35__123Graph_AQRE_S_BY_CO.">#REF!</definedName>
    <definedName name="_35__123Graph_CCHART_3">#REF!</definedName>
    <definedName name="_35__123Graph_CSUPPLIES_BY_B_U">#REF!</definedName>
    <definedName name="_35__123Graph_CWAGES_BY_B_U">#REF!</definedName>
    <definedName name="_35__123Graph_DGROWTH_REVS_B" hidden="1">#REF!</definedName>
    <definedName name="_35__123Graph_EWAGES_BY_B_U">#REF!</definedName>
    <definedName name="_35__123Graph_FWAGES_BY_B_U">#REF!</definedName>
    <definedName name="_35__123Graph_XChart_19K">#REF!</definedName>
    <definedName name="_35__123Graph_XCONTRACT_BY_B_U">#REF!</definedName>
    <definedName name="_35__123Graph_XQRE_S_BY_TYPE" hidden="1">#REF!</definedName>
    <definedName name="_35__123Graph_XSUPPLIES_BY_B_U">#REF!</definedName>
    <definedName name="_35__123Graph_XTAX_CREDIT">#REF!</definedName>
    <definedName name="_35__FDSAUDITLINK__" localSheetId="0" hidden="1">{"fdsup://directions/FAT Viewer?action=UPDATE&amp;creator=factset&amp;DYN_ARGS=TRUE&amp;DOC_NAME=FAT:FQL_AUDITING_CLIENT_TEMPLATE.FAT&amp;display_string=Audit&amp;VAR:KEY=WVMBYPAXSN&amp;VAR:QUERY=RkZfREVCVChBTk4sMCk=&amp;WINDOW=FIRST_POPUP&amp;HEIGHT=450&amp;WIDTH=450&amp;START_MAXIMIZED=FALSE&amp;VA","R:CALENDAR=US&amp;VAR:SYMBOL=TAP&amp;VAR:INDEX=0"}</definedName>
    <definedName name="_35__FDSAUDITLINK__" hidden="1">{"fdsup://directions/FAT Viewer?action=UPDATE&amp;creator=factset&amp;DYN_ARGS=TRUE&amp;DOC_NAME=FAT:FQL_AUDITING_CLIENT_TEMPLATE.FAT&amp;display_string=Audit&amp;VAR:KEY=WVMBYPAXSN&amp;VAR:QUERY=RkZfREVCVChBTk4sMCk=&amp;WINDOW=FIRST_POPUP&amp;HEIGHT=450&amp;WIDTH=450&amp;START_MAXIMIZED=FALSE&amp;VA","R:CALENDAR=US&amp;VAR:SYMBOL=TAP&amp;VAR:INDEX=0"}</definedName>
    <definedName name="_350">#REF!</definedName>
    <definedName name="_350__FDSAUDITLINK__" localSheetId="0" hidden="1">{"fdsup://directions/FAT Viewer?action=UPDATE&amp;creator=factset&amp;DYN_ARGS=TRUE&amp;DOC_NAME=FAT:FQL_AUDITING_CLIENT_TEMPLATE.FAT&amp;display_string=Audit&amp;VAR:KEY=DCXOVGBSLI&amp;VAR:QUERY=RkZfRElWX1lMRChBTk4sNy8yMi8wNCw3LzIyLzA0KQ==&amp;WINDOW=FIRST_POPUP&amp;HEIGHT=450&amp;WIDTH=450&amp;","START_MAXIMIZED=FALSE&amp;VAR:CALENDAR=US&amp;VAR:SYMBOL=RAI&amp;VAR:INDEX=0"}</definedName>
    <definedName name="_350__FDSAUDITLINK__" hidden="1">{"fdsup://directions/FAT Viewer?action=UPDATE&amp;creator=factset&amp;DYN_ARGS=TRUE&amp;DOC_NAME=FAT:FQL_AUDITING_CLIENT_TEMPLATE.FAT&amp;display_string=Audit&amp;VAR:KEY=DCXOVGBSLI&amp;VAR:QUERY=RkZfRElWX1lMRChBTk4sNy8yMi8wNCw3LzIyLzA0KQ==&amp;WINDOW=FIRST_POPUP&amp;HEIGHT=450&amp;WIDTH=450&amp;","START_MAXIMIZED=FALSE&amp;VAR:CALENDAR=US&amp;VAR:SYMBOL=RAI&amp;VAR:INDEX=0"}</definedName>
    <definedName name="_351">#REF!</definedName>
    <definedName name="_351__FDSAUDITLINK__" localSheetId="0" hidden="1">{"fdsup://directions/FAT Viewer?action=UPDATE&amp;creator=factset&amp;DYN_ARGS=TRUE&amp;DOC_NAME=FAT:FQL_AUDITING_CLIENT_TEMPLATE.FAT&amp;display_string=Audit&amp;VAR:KEY=VIVEFIHALA&amp;VAR:QUERY=RkZfRElWX1lMRChBTk4sNy8xNS8wNCw3LzE1LzA0KQ==&amp;WINDOW=FIRST_POPUP&amp;HEIGHT=450&amp;WIDTH=450&amp;","START_MAXIMIZED=FALSE&amp;VAR:CALENDAR=US&amp;VAR:SYMBOL=RAI&amp;VAR:INDEX=0"}</definedName>
    <definedName name="_351__FDSAUDITLINK__" hidden="1">{"fdsup://directions/FAT Viewer?action=UPDATE&amp;creator=factset&amp;DYN_ARGS=TRUE&amp;DOC_NAME=FAT:FQL_AUDITING_CLIENT_TEMPLATE.FAT&amp;display_string=Audit&amp;VAR:KEY=VIVEFIHALA&amp;VAR:QUERY=RkZfRElWX1lMRChBTk4sNy8xNS8wNCw3LzE1LzA0KQ==&amp;WINDOW=FIRST_POPUP&amp;HEIGHT=450&amp;WIDTH=450&amp;","START_MAXIMIZED=FALSE&amp;VAR:CALENDAR=US&amp;VAR:SYMBOL=RAI&amp;VAR:INDEX=0"}</definedName>
    <definedName name="_352__FDSAUDITLINK__" localSheetId="0" hidden="1">{"fdsup://directions/FAT Viewer?action=UPDATE&amp;creator=factset&amp;DYN_ARGS=TRUE&amp;DOC_NAME=FAT:FQL_AUDITING_CLIENT_TEMPLATE.FAT&amp;display_string=Audit&amp;VAR:KEY=ZSZEHUXKPW&amp;VAR:QUERY=RkZfRElWX1lMRChBTk4sNy8wOC8wNCw3LzA4LzA0KQ==&amp;WINDOW=FIRST_POPUP&amp;HEIGHT=450&amp;WIDTH=450&amp;","START_MAXIMIZED=FALSE&amp;VAR:CALENDAR=US&amp;VAR:SYMBOL=RAI&amp;VAR:INDEX=0"}</definedName>
    <definedName name="_352__FDSAUDITLINK__" hidden="1">{"fdsup://directions/FAT Viewer?action=UPDATE&amp;creator=factset&amp;DYN_ARGS=TRUE&amp;DOC_NAME=FAT:FQL_AUDITING_CLIENT_TEMPLATE.FAT&amp;display_string=Audit&amp;VAR:KEY=ZSZEHUXKPW&amp;VAR:QUERY=RkZfRElWX1lMRChBTk4sNy8wOC8wNCw3LzA4LzA0KQ==&amp;WINDOW=FIRST_POPUP&amp;HEIGHT=450&amp;WIDTH=450&amp;","START_MAXIMIZED=FALSE&amp;VAR:CALENDAR=US&amp;VAR:SYMBOL=RAI&amp;VAR:INDEX=0"}</definedName>
    <definedName name="_353__FDSAUDITLINK__" localSheetId="0" hidden="1">{"fdsup://directions/FAT Viewer?action=UPDATE&amp;creator=factset&amp;DYN_ARGS=TRUE&amp;DOC_NAME=FAT:FQL_AUDITING_CLIENT_TEMPLATE.FAT&amp;display_string=Audit&amp;VAR:KEY=BARGTGLCZQ&amp;VAR:QUERY=RkZfRElWX1lMRChBTk4sNy8wMS8wNCw3LzAxLzA0KQ==&amp;WINDOW=FIRST_POPUP&amp;HEIGHT=450&amp;WIDTH=450&amp;","START_MAXIMIZED=FALSE&amp;VAR:CALENDAR=US&amp;VAR:SYMBOL=RAI&amp;VAR:INDEX=0"}</definedName>
    <definedName name="_353__FDSAUDITLINK__" hidden="1">{"fdsup://directions/FAT Viewer?action=UPDATE&amp;creator=factset&amp;DYN_ARGS=TRUE&amp;DOC_NAME=FAT:FQL_AUDITING_CLIENT_TEMPLATE.FAT&amp;display_string=Audit&amp;VAR:KEY=BARGTGLCZQ&amp;VAR:QUERY=RkZfRElWX1lMRChBTk4sNy8wMS8wNCw3LzAxLzA0KQ==&amp;WINDOW=FIRST_POPUP&amp;HEIGHT=450&amp;WIDTH=450&amp;","START_MAXIMIZED=FALSE&amp;VAR:CALENDAR=US&amp;VAR:SYMBOL=RAI&amp;VAR:INDEX=0"}</definedName>
    <definedName name="_354">#REF!</definedName>
    <definedName name="_354__FDSAUDITLINK__" localSheetId="0" hidden="1">{"fdsup://directions/FAT Viewer?action=UPDATE&amp;creator=factset&amp;DYN_ARGS=TRUE&amp;DOC_NAME=FAT:FQL_AUDITING_CLIENT_TEMPLATE.FAT&amp;display_string=Audit&amp;VAR:KEY=XAVYZKTAHY&amp;VAR:QUERY=RkZfRElWX1lMRChBTk4sNi8yNC8wNCw2LzI0LzA0KQ==&amp;WINDOW=FIRST_POPUP&amp;HEIGHT=450&amp;WIDTH=450&amp;","START_MAXIMIZED=FALSE&amp;VAR:CALENDAR=US&amp;VAR:SYMBOL=RAI&amp;VAR:INDEX=0"}</definedName>
    <definedName name="_354__FDSAUDITLINK__" hidden="1">{"fdsup://directions/FAT Viewer?action=UPDATE&amp;creator=factset&amp;DYN_ARGS=TRUE&amp;DOC_NAME=FAT:FQL_AUDITING_CLIENT_TEMPLATE.FAT&amp;display_string=Audit&amp;VAR:KEY=XAVYZKTAHY&amp;VAR:QUERY=RkZfRElWX1lMRChBTk4sNi8yNC8wNCw2LzI0LzA0KQ==&amp;WINDOW=FIRST_POPUP&amp;HEIGHT=450&amp;WIDTH=450&amp;","START_MAXIMIZED=FALSE&amp;VAR:CALENDAR=US&amp;VAR:SYMBOL=RAI&amp;VAR:INDEX=0"}</definedName>
    <definedName name="_355">#REF!</definedName>
    <definedName name="_355__FDSAUDITLINK__" localSheetId="0" hidden="1">{"fdsup://directions/FAT Viewer?action=UPDATE&amp;creator=factset&amp;DYN_ARGS=TRUE&amp;DOC_NAME=FAT:FQL_AUDITING_CLIENT_TEMPLATE.FAT&amp;display_string=Audit&amp;VAR:KEY=TCVKPQBGXU&amp;VAR:QUERY=RkZfRElWX1lMRChBTk4sNi8xNy8wNCw2LzE3LzA0KQ==&amp;WINDOW=FIRST_POPUP&amp;HEIGHT=450&amp;WIDTH=450&amp;","START_MAXIMIZED=FALSE&amp;VAR:CALENDAR=US&amp;VAR:SYMBOL=RAI&amp;VAR:INDEX=0"}</definedName>
    <definedName name="_355__FDSAUDITLINK__" hidden="1">{"fdsup://directions/FAT Viewer?action=UPDATE&amp;creator=factset&amp;DYN_ARGS=TRUE&amp;DOC_NAME=FAT:FQL_AUDITING_CLIENT_TEMPLATE.FAT&amp;display_string=Audit&amp;VAR:KEY=TCVKPQBGXU&amp;VAR:QUERY=RkZfRElWX1lMRChBTk4sNi8xNy8wNCw2LzE3LzA0KQ==&amp;WINDOW=FIRST_POPUP&amp;HEIGHT=450&amp;WIDTH=450&amp;","START_MAXIMIZED=FALSE&amp;VAR:CALENDAR=US&amp;VAR:SYMBOL=RAI&amp;VAR:INDEX=0"}</definedName>
    <definedName name="_356">#REF!</definedName>
    <definedName name="_356__FDSAUDITLINK__" localSheetId="0" hidden="1">{"fdsup://directions/FAT Viewer?action=UPDATE&amp;creator=factset&amp;DYN_ARGS=TRUE&amp;DOC_NAME=FAT:FQL_AUDITING_CLIENT_TEMPLATE.FAT&amp;display_string=Audit&amp;VAR:KEY=HSVOBSZCDE&amp;VAR:QUERY=RkZfRElWX1lMRChBTk4sNi8xMC8wNCw2LzEwLzA0KQ==&amp;WINDOW=FIRST_POPUP&amp;HEIGHT=450&amp;WIDTH=450&amp;","START_MAXIMIZED=FALSE&amp;VAR:CALENDAR=US&amp;VAR:SYMBOL=RAI&amp;VAR:INDEX=0"}</definedName>
    <definedName name="_356__FDSAUDITLINK__" hidden="1">{"fdsup://directions/FAT Viewer?action=UPDATE&amp;creator=factset&amp;DYN_ARGS=TRUE&amp;DOC_NAME=FAT:FQL_AUDITING_CLIENT_TEMPLATE.FAT&amp;display_string=Audit&amp;VAR:KEY=HSVOBSZCDE&amp;VAR:QUERY=RkZfRElWX1lMRChBTk4sNi8xMC8wNCw2LzEwLzA0KQ==&amp;WINDOW=FIRST_POPUP&amp;HEIGHT=450&amp;WIDTH=450&amp;","START_MAXIMIZED=FALSE&amp;VAR:CALENDAR=US&amp;VAR:SYMBOL=RAI&amp;VAR:INDEX=0"}</definedName>
    <definedName name="_357">#REF!</definedName>
    <definedName name="_357__FDSAUDITLINK__" localSheetId="0" hidden="1">{"fdsup://directions/FAT Viewer?action=UPDATE&amp;creator=factset&amp;DYN_ARGS=TRUE&amp;DOC_NAME=FAT:FQL_AUDITING_CLIENT_TEMPLATE.FAT&amp;display_string=Audit&amp;VAR:KEY=VGNEREVURW&amp;VAR:QUERY=RkZfRElWX1lMRChBTk4sNi8wMy8wNCw2LzAzLzA0KQ==&amp;WINDOW=FIRST_POPUP&amp;HEIGHT=450&amp;WIDTH=450&amp;","START_MAXIMIZED=FALSE&amp;VAR:CALENDAR=US&amp;VAR:SYMBOL=RAI&amp;VAR:INDEX=0"}</definedName>
    <definedName name="_357__FDSAUDITLINK__" hidden="1">{"fdsup://directions/FAT Viewer?action=UPDATE&amp;creator=factset&amp;DYN_ARGS=TRUE&amp;DOC_NAME=FAT:FQL_AUDITING_CLIENT_TEMPLATE.FAT&amp;display_string=Audit&amp;VAR:KEY=VGNEREVURW&amp;VAR:QUERY=RkZfRElWX1lMRChBTk4sNi8wMy8wNCw2LzAzLzA0KQ==&amp;WINDOW=FIRST_POPUP&amp;HEIGHT=450&amp;WIDTH=450&amp;","START_MAXIMIZED=FALSE&amp;VAR:CALENDAR=US&amp;VAR:SYMBOL=RAI&amp;VAR:INDEX=0"}</definedName>
    <definedName name="_358">#REF!</definedName>
    <definedName name="_358__FDSAUDITLINK__" localSheetId="0" hidden="1">{"fdsup://directions/FAT Viewer?action=UPDATE&amp;creator=factset&amp;DYN_ARGS=TRUE&amp;DOC_NAME=FAT:FQL_AUDITING_CLIENT_TEMPLATE.FAT&amp;display_string=Audit&amp;VAR:KEY=XYFEBKZOPG&amp;VAR:QUERY=RkZfRElWX1lMRChBTk4sNS8yNy8wNCw1LzI3LzA0KQ==&amp;WINDOW=FIRST_POPUP&amp;HEIGHT=450&amp;WIDTH=450&amp;","START_MAXIMIZED=FALSE&amp;VAR:CALENDAR=US&amp;VAR:SYMBOL=RAI&amp;VAR:INDEX=0"}</definedName>
    <definedName name="_358__FDSAUDITLINK__" hidden="1">{"fdsup://directions/FAT Viewer?action=UPDATE&amp;creator=factset&amp;DYN_ARGS=TRUE&amp;DOC_NAME=FAT:FQL_AUDITING_CLIENT_TEMPLATE.FAT&amp;display_string=Audit&amp;VAR:KEY=XYFEBKZOPG&amp;VAR:QUERY=RkZfRElWX1lMRChBTk4sNS8yNy8wNCw1LzI3LzA0KQ==&amp;WINDOW=FIRST_POPUP&amp;HEIGHT=450&amp;WIDTH=450&amp;","START_MAXIMIZED=FALSE&amp;VAR:CALENDAR=US&amp;VAR:SYMBOL=RAI&amp;VAR:INDEX=0"}</definedName>
    <definedName name="_359">#REF!</definedName>
    <definedName name="_359__FDSAUDITLINK__" localSheetId="0" hidden="1">{"fdsup://directions/FAT Viewer?action=UPDATE&amp;creator=factset&amp;DYN_ARGS=TRUE&amp;DOC_NAME=FAT:FQL_AUDITING_CLIENT_TEMPLATE.FAT&amp;display_string=Audit&amp;VAR:KEY=VKBIHAXSHK&amp;VAR:QUERY=RkZfRElWX1lMRChBTk4sNS8yMC8wNCw1LzIwLzA0KQ==&amp;WINDOW=FIRST_POPUP&amp;HEIGHT=450&amp;WIDTH=450&amp;","START_MAXIMIZED=FALSE&amp;VAR:CALENDAR=US&amp;VAR:SYMBOL=RAI&amp;VAR:INDEX=0"}</definedName>
    <definedName name="_359__FDSAUDITLINK__" hidden="1">{"fdsup://directions/FAT Viewer?action=UPDATE&amp;creator=factset&amp;DYN_ARGS=TRUE&amp;DOC_NAME=FAT:FQL_AUDITING_CLIENT_TEMPLATE.FAT&amp;display_string=Audit&amp;VAR:KEY=VKBIHAXSHK&amp;VAR:QUERY=RkZfRElWX1lMRChBTk4sNS8yMC8wNCw1LzIwLzA0KQ==&amp;WINDOW=FIRST_POPUP&amp;HEIGHT=450&amp;WIDTH=450&amp;","START_MAXIMIZED=FALSE&amp;VAR:CALENDAR=US&amp;VAR:SYMBOL=RAI&amp;VAR:INDEX=0"}</definedName>
    <definedName name="_36_______P_L">#REF!</definedName>
    <definedName name="_36__123Graph_ASENS_COMPARISON">#REF!</definedName>
    <definedName name="_36__123Graph_AWAGES_BY_B_U">#REF!</definedName>
    <definedName name="_36__123Graph_BCONTRACT_BY_B_U">#REF!</definedName>
    <definedName name="_36__123Graph_BGROSS_MARGINS" hidden="1">#REF!</definedName>
    <definedName name="_36__123Graph_BSENS_COMPARISON">#REF!</definedName>
    <definedName name="_36__123Graph_BWAGES_BY_B_U">#REF!</definedName>
    <definedName name="_36__123Graph_DCONTRACT_BY_B_U">#REF!</definedName>
    <definedName name="_36__123Graph_FCONTRACT_BY_B_U">#REF!</definedName>
    <definedName name="_36__123Graph_XCHART_112" hidden="1">#REF!</definedName>
    <definedName name="_36__123Graph_XChart_20K">#REF!</definedName>
    <definedName name="_36__123Graph_XCONTRACT_BY_B_U">#REF!</definedName>
    <definedName name="_36__123Graph_XQRE_S_BY_CO.">#REF!</definedName>
    <definedName name="_36__123Graph_XSUPPLIES_BY_B_U" hidden="1">#REF!</definedName>
    <definedName name="_36__123Graph_XTAX_CREDIT">#REF!</definedName>
    <definedName name="_36__FDSAUDITLINK__" localSheetId="0" hidden="1">{"fdsup://Directions/FactSet Auditing Viewer?action=AUDIT_VALUE&amp;DB=129&amp;ID1=39312210&amp;VALUEID=02001&amp;SDATE=2011&amp;PERIODTYPE=ANN_STD&amp;SCFT=3&amp;window=popup_no_bar&amp;width=385&amp;height=120&amp;START_MAXIMIZED=FALSE&amp;creator=factset&amp;display_string=Audit"}</definedName>
    <definedName name="_36__FDSAUDITLINK__" hidden="1">{"fdsup://Directions/FactSet Auditing Viewer?action=AUDIT_VALUE&amp;DB=129&amp;ID1=39312210&amp;VALUEID=02001&amp;SDATE=2011&amp;PERIODTYPE=ANN_STD&amp;SCFT=3&amp;window=popup_no_bar&amp;width=385&amp;height=120&amp;START_MAXIMIZED=FALSE&amp;creator=factset&amp;display_string=Audit"}</definedName>
    <definedName name="_360">2</definedName>
    <definedName name="_360__FDSAUDITLINK__" localSheetId="0" hidden="1">{"fdsup://directions/FAT Viewer?action=UPDATE&amp;creator=factset&amp;DYN_ARGS=TRUE&amp;DOC_NAME=FAT:FQL_AUDITING_CLIENT_TEMPLATE.FAT&amp;display_string=Audit&amp;VAR:KEY=RSZADAZSDE&amp;VAR:QUERY=RkZfRElWX1lMRChBTk4sNS8xMy8wNCw1LzEzLzA0KQ==&amp;WINDOW=FIRST_POPUP&amp;HEIGHT=450&amp;WIDTH=450&amp;","START_MAXIMIZED=FALSE&amp;VAR:CALENDAR=US&amp;VAR:SYMBOL=RAI&amp;VAR:INDEX=0"}</definedName>
    <definedName name="_360__FDSAUDITLINK__" hidden="1">{"fdsup://directions/FAT Viewer?action=UPDATE&amp;creator=factset&amp;DYN_ARGS=TRUE&amp;DOC_NAME=FAT:FQL_AUDITING_CLIENT_TEMPLATE.FAT&amp;display_string=Audit&amp;VAR:KEY=RSZADAZSDE&amp;VAR:QUERY=RkZfRElWX1lMRChBTk4sNS8xMy8wNCw1LzEzLzA0KQ==&amp;WINDOW=FIRST_POPUP&amp;HEIGHT=450&amp;WIDTH=450&amp;","START_MAXIMIZED=FALSE&amp;VAR:CALENDAR=US&amp;VAR:SYMBOL=RAI&amp;VAR:INDEX=0"}</definedName>
    <definedName name="_361">#REF!</definedName>
    <definedName name="_361__FDSAUDITLINK__" localSheetId="0" hidden="1">{"fdsup://directions/FAT Viewer?action=UPDATE&amp;creator=factset&amp;DYN_ARGS=TRUE&amp;DOC_NAME=FAT:FQL_AUDITING_CLIENT_TEMPLATE.FAT&amp;display_string=Audit&amp;VAR:KEY=PAVWZOJQXY&amp;VAR:QUERY=RkZfRElWX1lMRChBTk4sNS8wNi8wNCw1LzA2LzA0KQ==&amp;WINDOW=FIRST_POPUP&amp;HEIGHT=450&amp;WIDTH=450&amp;","START_MAXIMIZED=FALSE&amp;VAR:CALENDAR=US&amp;VAR:SYMBOL=RAI&amp;VAR:INDEX=0"}</definedName>
    <definedName name="_361__FDSAUDITLINK__" hidden="1">{"fdsup://directions/FAT Viewer?action=UPDATE&amp;creator=factset&amp;DYN_ARGS=TRUE&amp;DOC_NAME=FAT:FQL_AUDITING_CLIENT_TEMPLATE.FAT&amp;display_string=Audit&amp;VAR:KEY=PAVWZOJQXY&amp;VAR:QUERY=RkZfRElWX1lMRChBTk4sNS8wNi8wNCw1LzA2LzA0KQ==&amp;WINDOW=FIRST_POPUP&amp;HEIGHT=450&amp;WIDTH=450&amp;","START_MAXIMIZED=FALSE&amp;VAR:CALENDAR=US&amp;VAR:SYMBOL=RAI&amp;VAR:INDEX=0"}</definedName>
    <definedName name="_362">#REF!</definedName>
    <definedName name="_362__FDSAUDITLINK__" localSheetId="0" hidden="1">{"fdsup://directions/FAT Viewer?action=UPDATE&amp;creator=factset&amp;DYN_ARGS=TRUE&amp;DOC_NAME=FAT:FQL_AUDITING_CLIENT_TEMPLATE.FAT&amp;display_string=Audit&amp;VAR:KEY=PAFCPCFGNM&amp;VAR:QUERY=RkZfRElWX1lMRChBTk4sNC8yOS8wNCw0LzI5LzA0KQ==&amp;WINDOW=FIRST_POPUP&amp;HEIGHT=450&amp;WIDTH=450&amp;","START_MAXIMIZED=FALSE&amp;VAR:CALENDAR=US&amp;VAR:SYMBOL=RAI&amp;VAR:INDEX=0"}</definedName>
    <definedName name="_362__FDSAUDITLINK__" hidden="1">{"fdsup://directions/FAT Viewer?action=UPDATE&amp;creator=factset&amp;DYN_ARGS=TRUE&amp;DOC_NAME=FAT:FQL_AUDITING_CLIENT_TEMPLATE.FAT&amp;display_string=Audit&amp;VAR:KEY=PAFCPCFGNM&amp;VAR:QUERY=RkZfRElWX1lMRChBTk4sNC8yOS8wNCw0LzI5LzA0KQ==&amp;WINDOW=FIRST_POPUP&amp;HEIGHT=450&amp;WIDTH=450&amp;","START_MAXIMIZED=FALSE&amp;VAR:CALENDAR=US&amp;VAR:SYMBOL=RAI&amp;VAR:INDEX=0"}</definedName>
    <definedName name="_363">#REF!</definedName>
    <definedName name="_363__FDSAUDITLINK__" localSheetId="0" hidden="1">{"fdsup://directions/FAT Viewer?action=UPDATE&amp;creator=factset&amp;DYN_ARGS=TRUE&amp;DOC_NAME=FAT:FQL_AUDITING_CLIENT_TEMPLATE.FAT&amp;display_string=Audit&amp;VAR:KEY=TODSRATUVA&amp;VAR:QUERY=RkZfRElWX1lMRChBTk4sNC8yMi8wNCw0LzIyLzA0KQ==&amp;WINDOW=FIRST_POPUP&amp;HEIGHT=450&amp;WIDTH=450&amp;","START_MAXIMIZED=FALSE&amp;VAR:CALENDAR=US&amp;VAR:SYMBOL=RAI&amp;VAR:INDEX=0"}</definedName>
    <definedName name="_363__FDSAUDITLINK__" hidden="1">{"fdsup://directions/FAT Viewer?action=UPDATE&amp;creator=factset&amp;DYN_ARGS=TRUE&amp;DOC_NAME=FAT:FQL_AUDITING_CLIENT_TEMPLATE.FAT&amp;display_string=Audit&amp;VAR:KEY=TODSRATUVA&amp;VAR:QUERY=RkZfRElWX1lMRChBTk4sNC8yMi8wNCw0LzIyLzA0KQ==&amp;WINDOW=FIRST_POPUP&amp;HEIGHT=450&amp;WIDTH=450&amp;","START_MAXIMIZED=FALSE&amp;VAR:CALENDAR=US&amp;VAR:SYMBOL=RAI&amp;VAR:INDEX=0"}</definedName>
    <definedName name="_364">#REF!</definedName>
    <definedName name="_364__FDSAUDITLINK__" localSheetId="0" hidden="1">{"fdsup://directions/FAT Viewer?action=UPDATE&amp;creator=factset&amp;DYN_ARGS=TRUE&amp;DOC_NAME=FAT:FQL_AUDITING_CLIENT_TEMPLATE.FAT&amp;display_string=Audit&amp;VAR:KEY=NKDKZITENA&amp;VAR:QUERY=RkZfRElWX1lMRChBTk4sNC8xNS8wNCw0LzE1LzA0KQ==&amp;WINDOW=FIRST_POPUP&amp;HEIGHT=450&amp;WIDTH=450&amp;","START_MAXIMIZED=FALSE&amp;VAR:CALENDAR=US&amp;VAR:SYMBOL=RAI&amp;VAR:INDEX=0"}</definedName>
    <definedName name="_364__FDSAUDITLINK__" hidden="1">{"fdsup://directions/FAT Viewer?action=UPDATE&amp;creator=factset&amp;DYN_ARGS=TRUE&amp;DOC_NAME=FAT:FQL_AUDITING_CLIENT_TEMPLATE.FAT&amp;display_string=Audit&amp;VAR:KEY=NKDKZITENA&amp;VAR:QUERY=RkZfRElWX1lMRChBTk4sNC8xNS8wNCw0LzE1LzA0KQ==&amp;WINDOW=FIRST_POPUP&amp;HEIGHT=450&amp;WIDTH=450&amp;","START_MAXIMIZED=FALSE&amp;VAR:CALENDAR=US&amp;VAR:SYMBOL=RAI&amp;VAR:INDEX=0"}</definedName>
    <definedName name="_365">#REF!</definedName>
    <definedName name="_365__FDSAUDITLINK__" localSheetId="0" hidden="1">{"fdsup://directions/FAT Viewer?action=UPDATE&amp;creator=factset&amp;DYN_ARGS=TRUE&amp;DOC_NAME=FAT:FQL_AUDITING_CLIENT_TEMPLATE.FAT&amp;display_string=Audit&amp;VAR:KEY=RYFSFMNGBE&amp;VAR:QUERY=RkZfRElWX1lMRChBTk4sNC8wOC8wNCw0LzA4LzA0KQ==&amp;WINDOW=FIRST_POPUP&amp;HEIGHT=450&amp;WIDTH=450&amp;","START_MAXIMIZED=FALSE&amp;VAR:CALENDAR=US&amp;VAR:SYMBOL=RAI&amp;VAR:INDEX=0"}</definedName>
    <definedName name="_365__FDSAUDITLINK__" hidden="1">{"fdsup://directions/FAT Viewer?action=UPDATE&amp;creator=factset&amp;DYN_ARGS=TRUE&amp;DOC_NAME=FAT:FQL_AUDITING_CLIENT_TEMPLATE.FAT&amp;display_string=Audit&amp;VAR:KEY=RYFSFMNGBE&amp;VAR:QUERY=RkZfRElWX1lMRChBTk4sNC8wOC8wNCw0LzA4LzA0KQ==&amp;WINDOW=FIRST_POPUP&amp;HEIGHT=450&amp;WIDTH=450&amp;","START_MAXIMIZED=FALSE&amp;VAR:CALENDAR=US&amp;VAR:SYMBOL=RAI&amp;VAR:INDEX=0"}</definedName>
    <definedName name="_366">#REF!</definedName>
    <definedName name="_366__FDSAUDITLINK__" localSheetId="0" hidden="1">{"fdsup://directions/FAT Viewer?action=UPDATE&amp;creator=factset&amp;DYN_ARGS=TRUE&amp;DOC_NAME=FAT:FQL_AUDITING_CLIENT_TEMPLATE.FAT&amp;display_string=Audit&amp;VAR:KEY=NULINKRMXW&amp;VAR:QUERY=RkZfRElWX1lMRChBTk4sNC8wMS8wNCw0LzAxLzA0KQ==&amp;WINDOW=FIRST_POPUP&amp;HEIGHT=450&amp;WIDTH=450&amp;","START_MAXIMIZED=FALSE&amp;VAR:CALENDAR=US&amp;VAR:SYMBOL=RAI&amp;VAR:INDEX=0"}</definedName>
    <definedName name="_366__FDSAUDITLINK__" hidden="1">{"fdsup://directions/FAT Viewer?action=UPDATE&amp;creator=factset&amp;DYN_ARGS=TRUE&amp;DOC_NAME=FAT:FQL_AUDITING_CLIENT_TEMPLATE.FAT&amp;display_string=Audit&amp;VAR:KEY=NULINKRMXW&amp;VAR:QUERY=RkZfRElWX1lMRChBTk4sNC8wMS8wNCw0LzAxLzA0KQ==&amp;WINDOW=FIRST_POPUP&amp;HEIGHT=450&amp;WIDTH=450&amp;","START_MAXIMIZED=FALSE&amp;VAR:CALENDAR=US&amp;VAR:SYMBOL=RAI&amp;VAR:INDEX=0"}</definedName>
    <definedName name="_367">#REF!</definedName>
    <definedName name="_367__FDSAUDITLINK__" localSheetId="0" hidden="1">{"fdsup://directions/FAT Viewer?action=UPDATE&amp;creator=factset&amp;DYN_ARGS=TRUE&amp;DOC_NAME=FAT:FQL_AUDITING_CLIENT_TEMPLATE.FAT&amp;display_string=Audit&amp;VAR:KEY=HETQDAJGZQ&amp;VAR:QUERY=RkZfRElWX1lMRChBTk4sMy8yNS8wNCwzLzI1LzA0KQ==&amp;WINDOW=FIRST_POPUP&amp;HEIGHT=450&amp;WIDTH=450&amp;","START_MAXIMIZED=FALSE&amp;VAR:CALENDAR=US&amp;VAR:SYMBOL=RAI&amp;VAR:INDEX=0"}</definedName>
    <definedName name="_367__FDSAUDITLINK__" hidden="1">{"fdsup://directions/FAT Viewer?action=UPDATE&amp;creator=factset&amp;DYN_ARGS=TRUE&amp;DOC_NAME=FAT:FQL_AUDITING_CLIENT_TEMPLATE.FAT&amp;display_string=Audit&amp;VAR:KEY=HETQDAJGZQ&amp;VAR:QUERY=RkZfRElWX1lMRChBTk4sMy8yNS8wNCwzLzI1LzA0KQ==&amp;WINDOW=FIRST_POPUP&amp;HEIGHT=450&amp;WIDTH=450&amp;","START_MAXIMIZED=FALSE&amp;VAR:CALENDAR=US&amp;VAR:SYMBOL=RAI&amp;VAR:INDEX=0"}</definedName>
    <definedName name="_368">#REF!</definedName>
    <definedName name="_368__FDSAUDITLINK__" localSheetId="0" hidden="1">{"fdsup://directions/FAT Viewer?action=UPDATE&amp;creator=factset&amp;DYN_ARGS=TRUE&amp;DOC_NAME=FAT:FQL_AUDITING_CLIENT_TEMPLATE.FAT&amp;display_string=Audit&amp;VAR:KEY=DWBEXWPKLG&amp;VAR:QUERY=RkZfRElWX1lMRChBTk4sMy8xOC8wNCwzLzE4LzA0KQ==&amp;WINDOW=FIRST_POPUP&amp;HEIGHT=450&amp;WIDTH=450&amp;","START_MAXIMIZED=FALSE&amp;VAR:CALENDAR=US&amp;VAR:SYMBOL=RAI&amp;VAR:INDEX=0"}</definedName>
    <definedName name="_368__FDSAUDITLINK__" hidden="1">{"fdsup://directions/FAT Viewer?action=UPDATE&amp;creator=factset&amp;DYN_ARGS=TRUE&amp;DOC_NAME=FAT:FQL_AUDITING_CLIENT_TEMPLATE.FAT&amp;display_string=Audit&amp;VAR:KEY=DWBEXWPKLG&amp;VAR:QUERY=RkZfRElWX1lMRChBTk4sMy8xOC8wNCwzLzE4LzA0KQ==&amp;WINDOW=FIRST_POPUP&amp;HEIGHT=450&amp;WIDTH=450&amp;","START_MAXIMIZED=FALSE&amp;VAR:CALENDAR=US&amp;VAR:SYMBOL=RAI&amp;VAR:INDEX=0"}</definedName>
    <definedName name="_369">#REF!</definedName>
    <definedName name="_369__FDSAUDITLINK__" localSheetId="0" hidden="1">{"fdsup://directions/FAT Viewer?action=UPDATE&amp;creator=factset&amp;DYN_ARGS=TRUE&amp;DOC_NAME=FAT:FQL_AUDITING_CLIENT_TEMPLATE.FAT&amp;display_string=Audit&amp;VAR:KEY=ZYFSXEFGRK&amp;VAR:QUERY=RkZfRElWX1lMRChBTk4sMy8xMS8wNCwzLzExLzA0KQ==&amp;WINDOW=FIRST_POPUP&amp;HEIGHT=450&amp;WIDTH=450&amp;","START_MAXIMIZED=FALSE&amp;VAR:CALENDAR=US&amp;VAR:SYMBOL=RAI&amp;VAR:INDEX=0"}</definedName>
    <definedName name="_369__FDSAUDITLINK__" hidden="1">{"fdsup://directions/FAT Viewer?action=UPDATE&amp;creator=factset&amp;DYN_ARGS=TRUE&amp;DOC_NAME=FAT:FQL_AUDITING_CLIENT_TEMPLATE.FAT&amp;display_string=Audit&amp;VAR:KEY=ZYFSXEFGRK&amp;VAR:QUERY=RkZfRElWX1lMRChBTk4sMy8xMS8wNCwzLzExLzA0KQ==&amp;WINDOW=FIRST_POPUP&amp;HEIGHT=450&amp;WIDTH=450&amp;","START_MAXIMIZED=FALSE&amp;VAR:CALENDAR=US&amp;VAR:SYMBOL=RAI&amp;VAR:INDEX=0"}</definedName>
    <definedName name="_36main_form_account_grants_list_24_j_id1022">#REF!</definedName>
    <definedName name="_37______B_S">#REF!</definedName>
    <definedName name="_37__123Graph_ASUPPLIES_BY_B_U">#REF!</definedName>
    <definedName name="_37__123Graph_AWAGES_BY_B_U">#REF!</definedName>
    <definedName name="_37__123Graph_CWAGES_BY_B_U">#REF!</definedName>
    <definedName name="_37__123Graph_DCONTRACT_BY_B_U">#REF!</definedName>
    <definedName name="_37__123Graph_FQRE_S_BY_CO.">#REF!</definedName>
    <definedName name="_37__123Graph_XChart_1A" hidden="1">#REF!</definedName>
    <definedName name="_37__123Graph_XQRE_S_BY_CO.">#REF!</definedName>
    <definedName name="_37__123Graph_XQRE_S_BY_TYPE">#REF!</definedName>
    <definedName name="_37__123Graph_XTAX_CREDIT" hidden="1">#REF!</definedName>
    <definedName name="_37__FDSAUDITLINK__" localSheetId="0" hidden="1">{"fdsup://directions/FAT Viewer?action=UPDATE&amp;creator=factset&amp;DYN_ARGS=TRUE&amp;DOC_NAME=FAT:FQL_AUDITING_CLIENT_TEMPLATE.FAT&amp;display_string=Audit&amp;VAR:KEY=DIBQVEXIXW&amp;VAR:QUERY=RkZfRU5UUlBSX1ZBTF9EQUlMWSgwLCwsLCwnRElMJyk=&amp;WINDOW=FIRST_POPUP&amp;HEIGHT=450&amp;WIDTH=450&amp;","START_MAXIMIZED=FALSE&amp;VAR:CALENDAR=US&amp;VAR:SYMBOL=BUD&amp;VAR:INDEX=0"}</definedName>
    <definedName name="_37__FDSAUDITLINK__" hidden="1">{"fdsup://directions/FAT Viewer?action=UPDATE&amp;creator=factset&amp;DYN_ARGS=TRUE&amp;DOC_NAME=FAT:FQL_AUDITING_CLIENT_TEMPLATE.FAT&amp;display_string=Audit&amp;VAR:KEY=DIBQVEXIXW&amp;VAR:QUERY=RkZfRU5UUlBSX1ZBTF9EQUlMWSgwLCwsLCwnRElMJyk=&amp;WINDOW=FIRST_POPUP&amp;HEIGHT=450&amp;WIDTH=450&amp;","START_MAXIMIZED=FALSE&amp;VAR:CALENDAR=US&amp;VAR:SYMBOL=BUD&amp;VAR:INDEX=0"}</definedName>
    <definedName name="_370">#REF!</definedName>
    <definedName name="_370__FDSAUDITLINK__" localSheetId="0" hidden="1">{"fdsup://directions/FAT Viewer?action=UPDATE&amp;creator=factset&amp;DYN_ARGS=TRUE&amp;DOC_NAME=FAT:FQL_AUDITING_CLIENT_TEMPLATE.FAT&amp;display_string=Audit&amp;VAR:KEY=DSJWBWDUTM&amp;VAR:QUERY=RkZfRElWX1lMRChBTk4sMy8wNC8wNCwzLzA0LzA0KQ==&amp;WINDOW=FIRST_POPUP&amp;HEIGHT=450&amp;WIDTH=450&amp;","START_MAXIMIZED=FALSE&amp;VAR:CALENDAR=US&amp;VAR:SYMBOL=RAI&amp;VAR:INDEX=0"}</definedName>
    <definedName name="_370__FDSAUDITLINK__" hidden="1">{"fdsup://directions/FAT Viewer?action=UPDATE&amp;creator=factset&amp;DYN_ARGS=TRUE&amp;DOC_NAME=FAT:FQL_AUDITING_CLIENT_TEMPLATE.FAT&amp;display_string=Audit&amp;VAR:KEY=DSJWBWDUTM&amp;VAR:QUERY=RkZfRElWX1lMRChBTk4sMy8wNC8wNCwzLzA0LzA0KQ==&amp;WINDOW=FIRST_POPUP&amp;HEIGHT=450&amp;WIDTH=450&amp;","START_MAXIMIZED=FALSE&amp;VAR:CALENDAR=US&amp;VAR:SYMBOL=RAI&amp;VAR:INDEX=0"}</definedName>
    <definedName name="_371">#REF!</definedName>
    <definedName name="_371__FDSAUDITLINK__" localSheetId="0" hidden="1">{"fdsup://directions/FAT Viewer?action=UPDATE&amp;creator=factset&amp;DYN_ARGS=TRUE&amp;DOC_NAME=FAT:FQL_AUDITING_CLIENT_TEMPLATE.FAT&amp;display_string=Audit&amp;VAR:KEY=HMPQBKHWJG&amp;VAR:QUERY=RkZfRElWX1lMRChBTk4sMi8yNi8wNCwyLzI2LzA0KQ==&amp;WINDOW=FIRST_POPUP&amp;HEIGHT=450&amp;WIDTH=450&amp;","START_MAXIMIZED=FALSE&amp;VAR:CALENDAR=US&amp;VAR:SYMBOL=RAI&amp;VAR:INDEX=0"}</definedName>
    <definedName name="_371__FDSAUDITLINK__" hidden="1">{"fdsup://directions/FAT Viewer?action=UPDATE&amp;creator=factset&amp;DYN_ARGS=TRUE&amp;DOC_NAME=FAT:FQL_AUDITING_CLIENT_TEMPLATE.FAT&amp;display_string=Audit&amp;VAR:KEY=HMPQBKHWJG&amp;VAR:QUERY=RkZfRElWX1lMRChBTk4sMi8yNi8wNCwyLzI2LzA0KQ==&amp;WINDOW=FIRST_POPUP&amp;HEIGHT=450&amp;WIDTH=450&amp;","START_MAXIMIZED=FALSE&amp;VAR:CALENDAR=US&amp;VAR:SYMBOL=RAI&amp;VAR:INDEX=0"}</definedName>
    <definedName name="_3718">#REF!</definedName>
    <definedName name="_3719">#REF!</definedName>
    <definedName name="_372">#REF!</definedName>
    <definedName name="_372__FDSAUDITLINK__" localSheetId="0" hidden="1">{"fdsup://directions/FAT Viewer?action=UPDATE&amp;creator=factset&amp;DYN_ARGS=TRUE&amp;DOC_NAME=FAT:FQL_AUDITING_CLIENT_TEMPLATE.FAT&amp;display_string=Audit&amp;VAR:KEY=ZWRGRELUHM&amp;VAR:QUERY=RkZfRElWX1lMRChBTk4sMi8xOS8wNCwyLzE5LzA0KQ==&amp;WINDOW=FIRST_POPUP&amp;HEIGHT=450&amp;WIDTH=450&amp;","START_MAXIMIZED=FALSE&amp;VAR:CALENDAR=US&amp;VAR:SYMBOL=RAI&amp;VAR:INDEX=0"}</definedName>
    <definedName name="_372__FDSAUDITLINK__" hidden="1">{"fdsup://directions/FAT Viewer?action=UPDATE&amp;creator=factset&amp;DYN_ARGS=TRUE&amp;DOC_NAME=FAT:FQL_AUDITING_CLIENT_TEMPLATE.FAT&amp;display_string=Audit&amp;VAR:KEY=ZWRGRELUHM&amp;VAR:QUERY=RkZfRElWX1lMRChBTk4sMi8xOS8wNCwyLzE5LzA0KQ==&amp;WINDOW=FIRST_POPUP&amp;HEIGHT=450&amp;WIDTH=450&amp;","START_MAXIMIZED=FALSE&amp;VAR:CALENDAR=US&amp;VAR:SYMBOL=RAI&amp;VAR:INDEX=0"}</definedName>
    <definedName name="_3721">#REF!</definedName>
    <definedName name="_3722">#REF!</definedName>
    <definedName name="_3724">#REF!</definedName>
    <definedName name="_3725">#REF!</definedName>
    <definedName name="_3727">#REF!</definedName>
    <definedName name="_3728">#REF!</definedName>
    <definedName name="_373">#REF!</definedName>
    <definedName name="_373__FDSAUDITLINK__" localSheetId="0" hidden="1">{"fdsup://directions/FAT Viewer?action=UPDATE&amp;creator=factset&amp;DYN_ARGS=TRUE&amp;DOC_NAME=FAT:FQL_AUDITING_CLIENT_TEMPLATE.FAT&amp;display_string=Audit&amp;VAR:KEY=PWNUNYPOXE&amp;VAR:QUERY=RkZfRElWX1lMRChBTk4sMi8xMi8wNCwyLzEyLzA0KQ==&amp;WINDOW=FIRST_POPUP&amp;HEIGHT=450&amp;WIDTH=450&amp;","START_MAXIMIZED=FALSE&amp;VAR:CALENDAR=US&amp;VAR:SYMBOL=RAI&amp;VAR:INDEX=0"}</definedName>
    <definedName name="_373__FDSAUDITLINK__" hidden="1">{"fdsup://directions/FAT Viewer?action=UPDATE&amp;creator=factset&amp;DYN_ARGS=TRUE&amp;DOC_NAME=FAT:FQL_AUDITING_CLIENT_TEMPLATE.FAT&amp;display_string=Audit&amp;VAR:KEY=PWNUNYPOXE&amp;VAR:QUERY=RkZfRElWX1lMRChBTk4sMi8xMi8wNCwyLzEyLzA0KQ==&amp;WINDOW=FIRST_POPUP&amp;HEIGHT=450&amp;WIDTH=450&amp;","START_MAXIMIZED=FALSE&amp;VAR:CALENDAR=US&amp;VAR:SYMBOL=RAI&amp;VAR:INDEX=0"}</definedName>
    <definedName name="_3737">#REF!</definedName>
    <definedName name="_3738">#REF!</definedName>
    <definedName name="_374__FDSAUDITLINK__" localSheetId="0" hidden="1">{"fdsup://directions/FAT Viewer?action=UPDATE&amp;creator=factset&amp;DYN_ARGS=TRUE&amp;DOC_NAME=FAT:FQL_AUDITING_CLIENT_TEMPLATE.FAT&amp;display_string=Audit&amp;VAR:KEY=RENMXUHGHW&amp;VAR:QUERY=RkZfRElWX1lMRChBTk4sMi8wNS8wNCwyLzA1LzA0KQ==&amp;WINDOW=FIRST_POPUP&amp;HEIGHT=450&amp;WIDTH=450&amp;","START_MAXIMIZED=FALSE&amp;VAR:CALENDAR=US&amp;VAR:SYMBOL=RAI&amp;VAR:INDEX=0"}</definedName>
    <definedName name="_374__FDSAUDITLINK__" hidden="1">{"fdsup://directions/FAT Viewer?action=UPDATE&amp;creator=factset&amp;DYN_ARGS=TRUE&amp;DOC_NAME=FAT:FQL_AUDITING_CLIENT_TEMPLATE.FAT&amp;display_string=Audit&amp;VAR:KEY=RENMXUHGHW&amp;VAR:QUERY=RkZfRElWX1lMRChBTk4sMi8wNS8wNCwyLzA1LzA0KQ==&amp;WINDOW=FIRST_POPUP&amp;HEIGHT=450&amp;WIDTH=450&amp;","START_MAXIMIZED=FALSE&amp;VAR:CALENDAR=US&amp;VAR:SYMBOL=RAI&amp;VAR:INDEX=0"}</definedName>
    <definedName name="_3740">#REF!</definedName>
    <definedName name="_3741">#REF!</definedName>
    <definedName name="_3743">#REF!</definedName>
    <definedName name="_3744">#REF!</definedName>
    <definedName name="_375__FDSAUDITLINK__" localSheetId="0" hidden="1">{"fdsup://directions/FAT Viewer?action=UPDATE&amp;creator=factset&amp;DYN_ARGS=TRUE&amp;DOC_NAME=FAT:FQL_AUDITING_CLIENT_TEMPLATE.FAT&amp;display_string=Audit&amp;VAR:KEY=HCJILGFMTM&amp;VAR:QUERY=RkZfRElWX1lMRChBTk4sMS8yOS8wNCwxLzI5LzA0KQ==&amp;WINDOW=FIRST_POPUP&amp;HEIGHT=450&amp;WIDTH=450&amp;","START_MAXIMIZED=FALSE&amp;VAR:CALENDAR=US&amp;VAR:SYMBOL=RAI&amp;VAR:INDEX=0"}</definedName>
    <definedName name="_375__FDSAUDITLINK__" hidden="1">{"fdsup://directions/FAT Viewer?action=UPDATE&amp;creator=factset&amp;DYN_ARGS=TRUE&amp;DOC_NAME=FAT:FQL_AUDITING_CLIENT_TEMPLATE.FAT&amp;display_string=Audit&amp;VAR:KEY=HCJILGFMTM&amp;VAR:QUERY=RkZfRElWX1lMRChBTk4sMS8yOS8wNCwxLzI5LzA0KQ==&amp;WINDOW=FIRST_POPUP&amp;HEIGHT=450&amp;WIDTH=450&amp;","START_MAXIMIZED=FALSE&amp;VAR:CALENDAR=US&amp;VAR:SYMBOL=RAI&amp;VAR:INDEX=0"}</definedName>
    <definedName name="_376__FDSAUDITLINK__" localSheetId="0" hidden="1">{"fdsup://directions/FAT Viewer?action=UPDATE&amp;creator=factset&amp;DYN_ARGS=TRUE&amp;DOC_NAME=FAT:FQL_AUDITING_CLIENT_TEMPLATE.FAT&amp;display_string=Audit&amp;VAR:KEY=RYTABGBQLC&amp;VAR:QUERY=RkZfRElWX1lMRChBTk4sMS8yMi8wNCwxLzIyLzA0KQ==&amp;WINDOW=FIRST_POPUP&amp;HEIGHT=450&amp;WIDTH=450&amp;","START_MAXIMIZED=FALSE&amp;VAR:CALENDAR=US&amp;VAR:SYMBOL=RAI&amp;VAR:INDEX=0"}</definedName>
    <definedName name="_376__FDSAUDITLINK__" hidden="1">{"fdsup://directions/FAT Viewer?action=UPDATE&amp;creator=factset&amp;DYN_ARGS=TRUE&amp;DOC_NAME=FAT:FQL_AUDITING_CLIENT_TEMPLATE.FAT&amp;display_string=Audit&amp;VAR:KEY=RYTABGBQLC&amp;VAR:QUERY=RkZfRElWX1lMRChBTk4sMS8yMi8wNCwxLzIyLzA0KQ==&amp;WINDOW=FIRST_POPUP&amp;HEIGHT=450&amp;WIDTH=450&amp;","START_MAXIMIZED=FALSE&amp;VAR:CALENDAR=US&amp;VAR:SYMBOL=RAI&amp;VAR:INDEX=0"}</definedName>
    <definedName name="_377">#REF!</definedName>
    <definedName name="_377__FDSAUDITLINK__" localSheetId="0" hidden="1">{"fdsup://directions/FAT Viewer?action=UPDATE&amp;creator=factset&amp;DYN_ARGS=TRUE&amp;DOC_NAME=FAT:FQL_AUDITING_CLIENT_TEMPLATE.FAT&amp;display_string=Audit&amp;VAR:KEY=BETETGDUZE&amp;VAR:QUERY=RkZfRElWX1lMRChBTk4sMS8xNS8wNCwxLzE1LzA0KQ==&amp;WINDOW=FIRST_POPUP&amp;HEIGHT=450&amp;WIDTH=450&amp;","START_MAXIMIZED=FALSE&amp;VAR:CALENDAR=US&amp;VAR:SYMBOL=RAI&amp;VAR:INDEX=0"}</definedName>
    <definedName name="_377__FDSAUDITLINK__" hidden="1">{"fdsup://directions/FAT Viewer?action=UPDATE&amp;creator=factset&amp;DYN_ARGS=TRUE&amp;DOC_NAME=FAT:FQL_AUDITING_CLIENT_TEMPLATE.FAT&amp;display_string=Audit&amp;VAR:KEY=BETETGDUZE&amp;VAR:QUERY=RkZfRElWX1lMRChBTk4sMS8xNS8wNCwxLzE1LzA0KQ==&amp;WINDOW=FIRST_POPUP&amp;HEIGHT=450&amp;WIDTH=450&amp;","START_MAXIMIZED=FALSE&amp;VAR:CALENDAR=US&amp;VAR:SYMBOL=RAI&amp;VAR:INDEX=0"}</definedName>
    <definedName name="_378__FDSAUDITLINK__" localSheetId="0" hidden="1">{"fdsup://directions/FAT Viewer?action=UPDATE&amp;creator=factset&amp;DYN_ARGS=TRUE&amp;DOC_NAME=FAT:FQL_AUDITING_CLIENT_TEMPLATE.FAT&amp;display_string=Audit&amp;VAR:KEY=JIPCBWXMBA&amp;VAR:QUERY=RkZfRElWX1lMRChBTk4sMS8wOC8wNCwxLzA4LzA0KQ==&amp;WINDOW=FIRST_POPUP&amp;HEIGHT=450&amp;WIDTH=450&amp;","START_MAXIMIZED=FALSE&amp;VAR:CALENDAR=US&amp;VAR:SYMBOL=RAI&amp;VAR:INDEX=0"}</definedName>
    <definedName name="_378__FDSAUDITLINK__" hidden="1">{"fdsup://directions/FAT Viewer?action=UPDATE&amp;creator=factset&amp;DYN_ARGS=TRUE&amp;DOC_NAME=FAT:FQL_AUDITING_CLIENT_TEMPLATE.FAT&amp;display_string=Audit&amp;VAR:KEY=JIPCBWXMBA&amp;VAR:QUERY=RkZfRElWX1lMRChBTk4sMS8wOC8wNCwxLzA4LzA0KQ==&amp;WINDOW=FIRST_POPUP&amp;HEIGHT=450&amp;WIDTH=450&amp;","START_MAXIMIZED=FALSE&amp;VAR:CALENDAR=US&amp;VAR:SYMBOL=RAI&amp;VAR:INDEX=0"}</definedName>
    <definedName name="_379__FDSAUDITLINK__" localSheetId="0" hidden="1">{"fdsup://directions/FAT Viewer?action=UPDATE&amp;creator=factset&amp;DYN_ARGS=TRUE&amp;DOC_NAME=FAT:FQL_AUDITING_CLIENT_TEMPLATE.FAT&amp;display_string=Audit&amp;VAR:KEY=HWJKBOTIFI&amp;VAR:QUERY=RkZfRElWX1lMRChBTk4sMTIvMzEvMDMsMTIvMzEvMDMp&amp;WINDOW=FIRST_POPUP&amp;HEIGHT=450&amp;WIDTH=450&amp;","START_MAXIMIZED=FALSE&amp;VAR:CALENDAR=US&amp;VAR:SYMBOL=RAI&amp;VAR:INDEX=0"}</definedName>
    <definedName name="_379__FDSAUDITLINK__" hidden="1">{"fdsup://directions/FAT Viewer?action=UPDATE&amp;creator=factset&amp;DYN_ARGS=TRUE&amp;DOC_NAME=FAT:FQL_AUDITING_CLIENT_TEMPLATE.FAT&amp;display_string=Audit&amp;VAR:KEY=HWJKBOTIFI&amp;VAR:QUERY=RkZfRElWX1lMRChBTk4sMTIvMzEvMDMsMTIvMzEvMDMp&amp;WINDOW=FIRST_POPUP&amp;HEIGHT=450&amp;WIDTH=450&amp;","START_MAXIMIZED=FALSE&amp;VAR:CALENDAR=US&amp;VAR:SYMBOL=RAI&amp;VAR:INDEX=0"}</definedName>
    <definedName name="_38_????1_3">#REF!</definedName>
    <definedName name="_38______NOTE10_12">#REF!</definedName>
    <definedName name="_38__123Graph_ATAX_CREDIT">#REF!</definedName>
    <definedName name="_38__123Graph_CCHART_8">#REF!</definedName>
    <definedName name="_38__123Graph_DQRE_S_BY_CO.">#REF!</definedName>
    <definedName name="_38__123Graph_FSUPPLIES_BY_B_U">#REF!</definedName>
    <definedName name="_38__123Graph_XChart_2A" hidden="1">#REF!</definedName>
    <definedName name="_38__123Graph_XQRE_S_BY_TYPE">#REF!</definedName>
    <definedName name="_38__123Graph_XSUPPLIES_BY_B_U">#REF!</definedName>
    <definedName name="_38__FDSAUDITLINK__" localSheetId="0" hidden="1">{"fdsup://directions/FAT Viewer?action=UPDATE&amp;creator=factset&amp;DYN_ARGS=TRUE&amp;DOC_NAME=FAT:FQL_AUDITING_CLIENT_TEMPLATE.FAT&amp;display_string=Audit&amp;VAR:KEY=BAJQNGFQJQ&amp;VAR:QUERY=RkZfREVCVChBTk4sMCk=&amp;WINDOW=FIRST_POPUP&amp;HEIGHT=450&amp;WIDTH=450&amp;START_MAXIMIZED=FALSE&amp;VA","R:CALENDAR=US&amp;VAR:SYMBOL=BUD&amp;VAR:INDEX=0"}</definedName>
    <definedName name="_38__FDSAUDITLINK__" hidden="1">{"fdsup://directions/FAT Viewer?action=UPDATE&amp;creator=factset&amp;DYN_ARGS=TRUE&amp;DOC_NAME=FAT:FQL_AUDITING_CLIENT_TEMPLATE.FAT&amp;display_string=Audit&amp;VAR:KEY=BAJQNGFQJQ&amp;VAR:QUERY=RkZfREVCVChBTk4sMCk=&amp;WINDOW=FIRST_POPUP&amp;HEIGHT=450&amp;WIDTH=450&amp;START_MAXIMIZED=FALSE&amp;VA","R:CALENDAR=US&amp;VAR:SYMBOL=BUD&amp;VAR:INDEX=0"}</definedName>
    <definedName name="_380__FDSAUDITLINK__" localSheetId="0" hidden="1">{"fdsup://directions/FAT Viewer?action=UPDATE&amp;creator=factset&amp;DYN_ARGS=TRUE&amp;DOC_NAME=FAT:FQL_AUDITING_CLIENT_TEMPLATE.FAT&amp;display_string=Audit&amp;VAR:KEY=PYDKPIPIDY&amp;VAR:QUERY=RkZfRElWX1lMRChBTk4sMTIvMjQvMDMsMTIvMjQvMDMp&amp;WINDOW=FIRST_POPUP&amp;HEIGHT=450&amp;WIDTH=450&amp;","START_MAXIMIZED=FALSE&amp;VAR:CALENDAR=US&amp;VAR:SYMBOL=RAI&amp;VAR:INDEX=0"}</definedName>
    <definedName name="_380__FDSAUDITLINK__" hidden="1">{"fdsup://directions/FAT Viewer?action=UPDATE&amp;creator=factset&amp;DYN_ARGS=TRUE&amp;DOC_NAME=FAT:FQL_AUDITING_CLIENT_TEMPLATE.FAT&amp;display_string=Audit&amp;VAR:KEY=PYDKPIPIDY&amp;VAR:QUERY=RkZfRElWX1lMRChBTk4sMTIvMjQvMDMsMTIvMjQvMDMp&amp;WINDOW=FIRST_POPUP&amp;HEIGHT=450&amp;WIDTH=450&amp;","START_MAXIMIZED=FALSE&amp;VAR:CALENDAR=US&amp;VAR:SYMBOL=RAI&amp;VAR:INDEX=0"}</definedName>
    <definedName name="_381">#REF!</definedName>
    <definedName name="_381__FDSAUDITLINK__" localSheetId="0" hidden="1">{"fdsup://directions/FAT Viewer?action=UPDATE&amp;creator=factset&amp;DYN_ARGS=TRUE&amp;DOC_NAME=FAT:FQL_AUDITING_CLIENT_TEMPLATE.FAT&amp;display_string=Audit&amp;VAR:KEY=NQZAJETEFI&amp;VAR:QUERY=RkZfRElWX1lMRChBTk4sMTIvMTgvMDMsMTIvMTgvMDMp&amp;WINDOW=FIRST_POPUP&amp;HEIGHT=450&amp;WIDTH=450&amp;","START_MAXIMIZED=FALSE&amp;VAR:CALENDAR=US&amp;VAR:SYMBOL=RAI&amp;VAR:INDEX=0"}</definedName>
    <definedName name="_381__FDSAUDITLINK__" hidden="1">{"fdsup://directions/FAT Viewer?action=UPDATE&amp;creator=factset&amp;DYN_ARGS=TRUE&amp;DOC_NAME=FAT:FQL_AUDITING_CLIENT_TEMPLATE.FAT&amp;display_string=Audit&amp;VAR:KEY=NQZAJETEFI&amp;VAR:QUERY=RkZfRElWX1lMRChBTk4sMTIvMTgvMDMsMTIvMTgvMDMp&amp;WINDOW=FIRST_POPUP&amp;HEIGHT=450&amp;WIDTH=450&amp;","START_MAXIMIZED=FALSE&amp;VAR:CALENDAR=US&amp;VAR:SYMBOL=RAI&amp;VAR:INDEX=0"}</definedName>
    <definedName name="_382">#REF!</definedName>
    <definedName name="_382__FDSAUDITLINK__" localSheetId="0" hidden="1">{"fdsup://directions/FAT Viewer?action=UPDATE&amp;creator=factset&amp;DYN_ARGS=TRUE&amp;DOC_NAME=FAT:FQL_AUDITING_CLIENT_TEMPLATE.FAT&amp;display_string=Audit&amp;VAR:KEY=LOFYFUBEFQ&amp;VAR:QUERY=RkZfRElWX1lMRChBTk4sMTIvMTEvMDMsMTIvMTEvMDMp&amp;WINDOW=FIRST_POPUP&amp;HEIGHT=450&amp;WIDTH=450&amp;","START_MAXIMIZED=FALSE&amp;VAR:CALENDAR=US&amp;VAR:SYMBOL=RAI&amp;VAR:INDEX=0"}</definedName>
    <definedName name="_382__FDSAUDITLINK__" hidden="1">{"fdsup://directions/FAT Viewer?action=UPDATE&amp;creator=factset&amp;DYN_ARGS=TRUE&amp;DOC_NAME=FAT:FQL_AUDITING_CLIENT_TEMPLATE.FAT&amp;display_string=Audit&amp;VAR:KEY=LOFYFUBEFQ&amp;VAR:QUERY=RkZfRElWX1lMRChBTk4sMTIvMTEvMDMsMTIvMTEvMDMp&amp;WINDOW=FIRST_POPUP&amp;HEIGHT=450&amp;WIDTH=450&amp;","START_MAXIMIZED=FALSE&amp;VAR:CALENDAR=US&amp;VAR:SYMBOL=RAI&amp;VAR:INDEX=0"}</definedName>
    <definedName name="_383">#REF!</definedName>
    <definedName name="_383__FDSAUDITLINK__" localSheetId="0" hidden="1">{"fdsup://directions/FAT Viewer?action=UPDATE&amp;creator=factset&amp;DYN_ARGS=TRUE&amp;DOC_NAME=FAT:FQL_AUDITING_CLIENT_TEMPLATE.FAT&amp;display_string=Audit&amp;VAR:KEY=XQNUVGJQXY&amp;VAR:QUERY=RkZfRElWX1lMRChBTk4sMTIvMDQvMDMsMTIvMDQvMDMp&amp;WINDOW=FIRST_POPUP&amp;HEIGHT=450&amp;WIDTH=450&amp;","START_MAXIMIZED=FALSE&amp;VAR:CALENDAR=US&amp;VAR:SYMBOL=RAI&amp;VAR:INDEX=0"}</definedName>
    <definedName name="_383__FDSAUDITLINK__" hidden="1">{"fdsup://directions/FAT Viewer?action=UPDATE&amp;creator=factset&amp;DYN_ARGS=TRUE&amp;DOC_NAME=FAT:FQL_AUDITING_CLIENT_TEMPLATE.FAT&amp;display_string=Audit&amp;VAR:KEY=XQNUVGJQXY&amp;VAR:QUERY=RkZfRElWX1lMRChBTk4sMTIvMDQvMDMsMTIvMDQvMDMp&amp;WINDOW=FIRST_POPUP&amp;HEIGHT=450&amp;WIDTH=450&amp;","START_MAXIMIZED=FALSE&amp;VAR:CALENDAR=US&amp;VAR:SYMBOL=RAI&amp;VAR:INDEX=0"}</definedName>
    <definedName name="_384">#REF!</definedName>
    <definedName name="_384__FDSAUDITLINK__" localSheetId="0" hidden="1">{"fdsup://directions/FAT Viewer?action=UPDATE&amp;creator=factset&amp;DYN_ARGS=TRUE&amp;DOC_NAME=FAT:FQL_AUDITING_CLIENT_TEMPLATE.FAT&amp;display_string=Audit&amp;VAR:KEY=PYZYPMBILS&amp;VAR:QUERY=RkZfRElWX1lMRChBTk4sMTEvMjYvMDMsMTEvMjYvMDMp&amp;WINDOW=FIRST_POPUP&amp;HEIGHT=450&amp;WIDTH=450&amp;","START_MAXIMIZED=FALSE&amp;VAR:CALENDAR=US&amp;VAR:SYMBOL=RAI&amp;VAR:INDEX=0"}</definedName>
    <definedName name="_384__FDSAUDITLINK__" hidden="1">{"fdsup://directions/FAT Viewer?action=UPDATE&amp;creator=factset&amp;DYN_ARGS=TRUE&amp;DOC_NAME=FAT:FQL_AUDITING_CLIENT_TEMPLATE.FAT&amp;display_string=Audit&amp;VAR:KEY=PYZYPMBILS&amp;VAR:QUERY=RkZfRElWX1lMRChBTk4sMTEvMjYvMDMsMTEvMjYvMDMp&amp;WINDOW=FIRST_POPUP&amp;HEIGHT=450&amp;WIDTH=450&amp;","START_MAXIMIZED=FALSE&amp;VAR:CALENDAR=US&amp;VAR:SYMBOL=RAI&amp;VAR:INDEX=0"}</definedName>
    <definedName name="_385">#REF!</definedName>
    <definedName name="_385__FDSAUDITLINK__" localSheetId="0" hidden="1">{"fdsup://directions/FAT Viewer?action=UPDATE&amp;creator=factset&amp;DYN_ARGS=TRUE&amp;DOC_NAME=FAT:FQL_AUDITING_CLIENT_TEMPLATE.FAT&amp;display_string=Audit&amp;VAR:KEY=JEDCBCXOTU&amp;VAR:QUERY=RkZfRElWX1lMRChBTk4sMTEvMjAvMDMsMTEvMjAvMDMp&amp;WINDOW=FIRST_POPUP&amp;HEIGHT=450&amp;WIDTH=450&amp;","START_MAXIMIZED=FALSE&amp;VAR:CALENDAR=US&amp;VAR:SYMBOL=RAI&amp;VAR:INDEX=0"}</definedName>
    <definedName name="_385__FDSAUDITLINK__" hidden="1">{"fdsup://directions/FAT Viewer?action=UPDATE&amp;creator=factset&amp;DYN_ARGS=TRUE&amp;DOC_NAME=FAT:FQL_AUDITING_CLIENT_TEMPLATE.FAT&amp;display_string=Audit&amp;VAR:KEY=JEDCBCXOTU&amp;VAR:QUERY=RkZfRElWX1lMRChBTk4sMTEvMjAvMDMsMTEvMjAvMDMp&amp;WINDOW=FIRST_POPUP&amp;HEIGHT=450&amp;WIDTH=450&amp;","START_MAXIMIZED=FALSE&amp;VAR:CALENDAR=US&amp;VAR:SYMBOL=RAI&amp;VAR:INDEX=0"}</definedName>
    <definedName name="_386">#REF!</definedName>
    <definedName name="_386__FDSAUDITLINK__" localSheetId="0" hidden="1">{"fdsup://directions/FAT Viewer?action=UPDATE&amp;creator=factset&amp;DYN_ARGS=TRUE&amp;DOC_NAME=FAT:FQL_AUDITING_CLIENT_TEMPLATE.FAT&amp;display_string=Audit&amp;VAR:KEY=DABULIDUFK&amp;VAR:QUERY=RkZfRElWX1lMRChBTk4sMTEvMTMvMDMsMTEvMTMvMDMp&amp;WINDOW=FIRST_POPUP&amp;HEIGHT=450&amp;WIDTH=450&amp;","START_MAXIMIZED=FALSE&amp;VAR:CALENDAR=US&amp;VAR:SYMBOL=RAI&amp;VAR:INDEX=0"}</definedName>
    <definedName name="_386__FDSAUDITLINK__" hidden="1">{"fdsup://directions/FAT Viewer?action=UPDATE&amp;creator=factset&amp;DYN_ARGS=TRUE&amp;DOC_NAME=FAT:FQL_AUDITING_CLIENT_TEMPLATE.FAT&amp;display_string=Audit&amp;VAR:KEY=DABULIDUFK&amp;VAR:QUERY=RkZfRElWX1lMRChBTk4sMTEvMTMvMDMsMTEvMTMvMDMp&amp;WINDOW=FIRST_POPUP&amp;HEIGHT=450&amp;WIDTH=450&amp;","START_MAXIMIZED=FALSE&amp;VAR:CALENDAR=US&amp;VAR:SYMBOL=RAI&amp;VAR:INDEX=0"}</definedName>
    <definedName name="_387">#REF!</definedName>
    <definedName name="_387__FDSAUDITLINK__" localSheetId="0" hidden="1">{"fdsup://directions/FAT Viewer?action=UPDATE&amp;creator=factset&amp;DYN_ARGS=TRUE&amp;DOC_NAME=FAT:FQL_AUDITING_CLIENT_TEMPLATE.FAT&amp;display_string=Audit&amp;VAR:KEY=ZYRKNKHALY&amp;VAR:QUERY=RkZfRElWX1lMRChBTk4sMTEvMDYvMDMsMTEvMDYvMDMp&amp;WINDOW=FIRST_POPUP&amp;HEIGHT=450&amp;WIDTH=450&amp;","START_MAXIMIZED=FALSE&amp;VAR:CALENDAR=US&amp;VAR:SYMBOL=RAI&amp;VAR:INDEX=0"}</definedName>
    <definedName name="_387__FDSAUDITLINK__" hidden="1">{"fdsup://directions/FAT Viewer?action=UPDATE&amp;creator=factset&amp;DYN_ARGS=TRUE&amp;DOC_NAME=FAT:FQL_AUDITING_CLIENT_TEMPLATE.FAT&amp;display_string=Audit&amp;VAR:KEY=ZYRKNKHALY&amp;VAR:QUERY=RkZfRElWX1lMRChBTk4sMTEvMDYvMDMsMTEvMDYvMDMp&amp;WINDOW=FIRST_POPUP&amp;HEIGHT=450&amp;WIDTH=450&amp;","START_MAXIMIZED=FALSE&amp;VAR:CALENDAR=US&amp;VAR:SYMBOL=RAI&amp;VAR:INDEX=0"}</definedName>
    <definedName name="_388__FDSAUDITLINK__" localSheetId="0" hidden="1">{"fdsup://directions/FAT Viewer?action=UPDATE&amp;creator=factset&amp;DYN_ARGS=TRUE&amp;DOC_NAME=FAT:FQL_AUDITING_CLIENT_TEMPLATE.FAT&amp;display_string=Audit&amp;VAR:KEY=NSJSVUHKRC&amp;VAR:QUERY=RkZfRElWX1lMRChBTk4sMTAvMzAvMDMsMTAvMzAvMDMp&amp;WINDOW=FIRST_POPUP&amp;HEIGHT=450&amp;WIDTH=450&amp;","START_MAXIMIZED=FALSE&amp;VAR:CALENDAR=US&amp;VAR:SYMBOL=RAI&amp;VAR:INDEX=0"}</definedName>
    <definedName name="_388__FDSAUDITLINK__" hidden="1">{"fdsup://directions/FAT Viewer?action=UPDATE&amp;creator=factset&amp;DYN_ARGS=TRUE&amp;DOC_NAME=FAT:FQL_AUDITING_CLIENT_TEMPLATE.FAT&amp;display_string=Audit&amp;VAR:KEY=NSJSVUHKRC&amp;VAR:QUERY=RkZfRElWX1lMRChBTk4sMTAvMzAvMDMsMTAvMzAvMDMp&amp;WINDOW=FIRST_POPUP&amp;HEIGHT=450&amp;WIDTH=450&amp;","START_MAXIMIZED=FALSE&amp;VAR:CALENDAR=US&amp;VAR:SYMBOL=RAI&amp;VAR:INDEX=0"}</definedName>
    <definedName name="_389__FDSAUDITLINK__" localSheetId="0" hidden="1">{"fdsup://directions/FAT Viewer?action=UPDATE&amp;creator=factset&amp;DYN_ARGS=TRUE&amp;DOC_NAME=FAT:FQL_AUDITING_CLIENT_TEMPLATE.FAT&amp;display_string=Audit&amp;VAR:KEY=LIZGJGRCBA&amp;VAR:QUERY=RkZfRElWX1lMRChBTk4sMTAvMjMvMDMsMTAvMjMvMDMp&amp;WINDOW=FIRST_POPUP&amp;HEIGHT=450&amp;WIDTH=450&amp;","START_MAXIMIZED=FALSE&amp;VAR:CALENDAR=US&amp;VAR:SYMBOL=RAI&amp;VAR:INDEX=0"}</definedName>
    <definedName name="_389__FDSAUDITLINK__" hidden="1">{"fdsup://directions/FAT Viewer?action=UPDATE&amp;creator=factset&amp;DYN_ARGS=TRUE&amp;DOC_NAME=FAT:FQL_AUDITING_CLIENT_TEMPLATE.FAT&amp;display_string=Audit&amp;VAR:KEY=LIZGJGRCBA&amp;VAR:QUERY=RkZfRElWX1lMRChBTk4sMTAvMjMvMDMsMTAvMjMvMDMp&amp;WINDOW=FIRST_POPUP&amp;HEIGHT=450&amp;WIDTH=450&amp;","START_MAXIMIZED=FALSE&amp;VAR:CALENDAR=US&amp;VAR:SYMBOL=RAI&amp;VAR:INDEX=0"}</definedName>
    <definedName name="_38main_form_account_grants_list_25_j_id1022">#REF!</definedName>
    <definedName name="_39______NOTE1_3">#REF!</definedName>
    <definedName name="_39__123Graph_AWAGES_BY_B_U">#REF!</definedName>
    <definedName name="_39__123Graph_BGROWTH_REVS_A" hidden="1">#REF!</definedName>
    <definedName name="_39__123Graph_CCONTRACT_BY_B_U">#REF!</definedName>
    <definedName name="_39__123Graph_DCONTRACT_BY_B_U">#REF!</definedName>
    <definedName name="_39__123Graph_DQRE_S_BY_CO.">#REF!</definedName>
    <definedName name="_39__123Graph_FWAGES_BY_B_U">#REF!</definedName>
    <definedName name="_39__123Graph_XCHART_30" hidden="1">#REF!</definedName>
    <definedName name="_39__123Graph_XSUPPLIES_BY_B_U">#REF!</definedName>
    <definedName name="_39__123Graph_XTAX_CREDIT">#REF!</definedName>
    <definedName name="_39__FDSAUDITLINK__" localSheetId="0" hidden="1">{"fdsup://directions/FAT Viewer?action=UPDATE&amp;creator=factset&amp;DYN_ARGS=TRUE&amp;DOC_NAME=FAT:FQL_AUDITING_CLIENT_TEMPLATE.FAT&amp;display_string=Audit&amp;VAR:KEY=XIPARWZSLC&amp;VAR:QUERY=RkZfRU5UUlBSX1ZBTF9EQUlMWSgwLCwsLCwnRElMJyk=&amp;WINDOW=FIRST_POPUP&amp;HEIGHT=450&amp;WIDTH=450&amp;","START_MAXIMIZED=FALSE&amp;VAR:CALENDAR=US&amp;VAR:SYMBOL=STZ&amp;VAR:INDEX=0"}</definedName>
    <definedName name="_39__FDSAUDITLINK__" hidden="1">{"fdsup://directions/FAT Viewer?action=UPDATE&amp;creator=factset&amp;DYN_ARGS=TRUE&amp;DOC_NAME=FAT:FQL_AUDITING_CLIENT_TEMPLATE.FAT&amp;display_string=Audit&amp;VAR:KEY=XIPARWZSLC&amp;VAR:QUERY=RkZfRU5UUlBSX1ZBTF9EQUlMWSgwLCwsLCwnRElMJyk=&amp;WINDOW=FIRST_POPUP&amp;HEIGHT=450&amp;WIDTH=450&amp;","START_MAXIMIZED=FALSE&amp;VAR:CALENDAR=US&amp;VAR:SYMBOL=STZ&amp;VAR:INDEX=0"}</definedName>
    <definedName name="_390">#REF!</definedName>
    <definedName name="_390__FDSAUDITLINK__" localSheetId="0" hidden="1">{"fdsup://directions/FAT Viewer?action=UPDATE&amp;creator=factset&amp;DYN_ARGS=TRUE&amp;DOC_NAME=FAT:FQL_AUDITING_CLIENT_TEMPLATE.FAT&amp;display_string=Audit&amp;VAR:KEY=BCFUTCPSLK&amp;VAR:QUERY=RkZfRElWX1lMRChBTk4sMTAvMTYvMDMsMTAvMTYvMDMp&amp;WINDOW=FIRST_POPUP&amp;HEIGHT=450&amp;WIDTH=450&amp;","START_MAXIMIZED=FALSE&amp;VAR:CALENDAR=US&amp;VAR:SYMBOL=RAI&amp;VAR:INDEX=0"}</definedName>
    <definedName name="_390__FDSAUDITLINK__" hidden="1">{"fdsup://directions/FAT Viewer?action=UPDATE&amp;creator=factset&amp;DYN_ARGS=TRUE&amp;DOC_NAME=FAT:FQL_AUDITING_CLIENT_TEMPLATE.FAT&amp;display_string=Audit&amp;VAR:KEY=BCFUTCPSLK&amp;VAR:QUERY=RkZfRElWX1lMRChBTk4sMTAvMTYvMDMsMTAvMTYvMDMp&amp;WINDOW=FIRST_POPUP&amp;HEIGHT=450&amp;WIDTH=450&amp;","START_MAXIMIZED=FALSE&amp;VAR:CALENDAR=US&amp;VAR:SYMBOL=RAI&amp;VAR:INDEX=0"}</definedName>
    <definedName name="_391">#REF!</definedName>
    <definedName name="_391__FDSAUDITLINK__" localSheetId="0" hidden="1">{"fdsup://directions/FAT Viewer?action=UPDATE&amp;creator=factset&amp;DYN_ARGS=TRUE&amp;DOC_NAME=FAT:FQL_AUDITING_CLIENT_TEMPLATE.FAT&amp;display_string=Audit&amp;VAR:KEY=LIXCXYRWDU&amp;VAR:QUERY=RkZfRElWX1lMRChBTk4sMTAvMDkvMDMsMTAvMDkvMDMp&amp;WINDOW=FIRST_POPUP&amp;HEIGHT=450&amp;WIDTH=450&amp;","START_MAXIMIZED=FALSE&amp;VAR:CALENDAR=US&amp;VAR:SYMBOL=RAI&amp;VAR:INDEX=0"}</definedName>
    <definedName name="_391__FDSAUDITLINK__" hidden="1">{"fdsup://directions/FAT Viewer?action=UPDATE&amp;creator=factset&amp;DYN_ARGS=TRUE&amp;DOC_NAME=FAT:FQL_AUDITING_CLIENT_TEMPLATE.FAT&amp;display_string=Audit&amp;VAR:KEY=LIXCXYRWDU&amp;VAR:QUERY=RkZfRElWX1lMRChBTk4sMTAvMDkvMDMsMTAvMDkvMDMp&amp;WINDOW=FIRST_POPUP&amp;HEIGHT=450&amp;WIDTH=450&amp;","START_MAXIMIZED=FALSE&amp;VAR:CALENDAR=US&amp;VAR:SYMBOL=RAI&amp;VAR:INDEX=0"}</definedName>
    <definedName name="_392">#REF!</definedName>
    <definedName name="_392__FDSAUDITLINK__" localSheetId="0" hidden="1">{"fdsup://directions/FAT Viewer?action=UPDATE&amp;creator=factset&amp;DYN_ARGS=TRUE&amp;DOC_NAME=FAT:FQL_AUDITING_CLIENT_TEMPLATE.FAT&amp;display_string=Audit&amp;VAR:KEY=XQRSZAFELE&amp;VAR:QUERY=RkZfRElWX1lMRChBTk4sMTAvMDIvMDMsMTAvMDIvMDMp&amp;WINDOW=FIRST_POPUP&amp;HEIGHT=450&amp;WIDTH=450&amp;","START_MAXIMIZED=FALSE&amp;VAR:CALENDAR=US&amp;VAR:SYMBOL=RAI&amp;VAR:INDEX=0"}</definedName>
    <definedName name="_392__FDSAUDITLINK__" hidden="1">{"fdsup://directions/FAT Viewer?action=UPDATE&amp;creator=factset&amp;DYN_ARGS=TRUE&amp;DOC_NAME=FAT:FQL_AUDITING_CLIENT_TEMPLATE.FAT&amp;display_string=Audit&amp;VAR:KEY=XQRSZAFELE&amp;VAR:QUERY=RkZfRElWX1lMRChBTk4sMTAvMDIvMDMsMTAvMDIvMDMp&amp;WINDOW=FIRST_POPUP&amp;HEIGHT=450&amp;WIDTH=450&amp;","START_MAXIMIZED=FALSE&amp;VAR:CALENDAR=US&amp;VAR:SYMBOL=RAI&amp;VAR:INDEX=0"}</definedName>
    <definedName name="_393">#REF!</definedName>
    <definedName name="_393__FDSAUDITLINK__" localSheetId="0" hidden="1">{"fdsup://directions/FAT Viewer?action=UPDATE&amp;creator=factset&amp;DYN_ARGS=TRUE&amp;DOC_NAME=FAT:FQL_AUDITING_CLIENT_TEMPLATE.FAT&amp;display_string=Audit&amp;VAR:KEY=TMRCTYFABG&amp;VAR:QUERY=RkZfRElWX1lMRChBTk4sOS8yNS8wMyw5LzI1LzAzKQ==&amp;WINDOW=FIRST_POPUP&amp;HEIGHT=450&amp;WIDTH=450&amp;","START_MAXIMIZED=FALSE&amp;VAR:CALENDAR=US&amp;VAR:SYMBOL=RAI&amp;VAR:INDEX=0"}</definedName>
    <definedName name="_393__FDSAUDITLINK__" hidden="1">{"fdsup://directions/FAT Viewer?action=UPDATE&amp;creator=factset&amp;DYN_ARGS=TRUE&amp;DOC_NAME=FAT:FQL_AUDITING_CLIENT_TEMPLATE.FAT&amp;display_string=Audit&amp;VAR:KEY=TMRCTYFABG&amp;VAR:QUERY=RkZfRElWX1lMRChBTk4sOS8yNS8wMyw5LzI1LzAzKQ==&amp;WINDOW=FIRST_POPUP&amp;HEIGHT=450&amp;WIDTH=450&amp;","START_MAXIMIZED=FALSE&amp;VAR:CALENDAR=US&amp;VAR:SYMBOL=RAI&amp;VAR:INDEX=0"}</definedName>
    <definedName name="_394">#REF!</definedName>
    <definedName name="_394__FDSAUDITLINK__" localSheetId="0" hidden="1">{"fdsup://directions/FAT Viewer?action=UPDATE&amp;creator=factset&amp;DYN_ARGS=TRUE&amp;DOC_NAME=FAT:FQL_AUDITING_CLIENT_TEMPLATE.FAT&amp;display_string=Audit&amp;VAR:KEY=DQFKDOZUPI&amp;VAR:QUERY=RkZfRElWX1lMRChBTk4sOS8xOC8wMyw5LzE4LzAzKQ==&amp;WINDOW=FIRST_POPUP&amp;HEIGHT=450&amp;WIDTH=450&amp;","START_MAXIMIZED=FALSE&amp;VAR:CALENDAR=US&amp;VAR:SYMBOL=RAI&amp;VAR:INDEX=0"}</definedName>
    <definedName name="_394__FDSAUDITLINK__" hidden="1">{"fdsup://directions/FAT Viewer?action=UPDATE&amp;creator=factset&amp;DYN_ARGS=TRUE&amp;DOC_NAME=FAT:FQL_AUDITING_CLIENT_TEMPLATE.FAT&amp;display_string=Audit&amp;VAR:KEY=DQFKDOZUPI&amp;VAR:QUERY=RkZfRElWX1lMRChBTk4sOS8xOC8wMyw5LzE4LzAzKQ==&amp;WINDOW=FIRST_POPUP&amp;HEIGHT=450&amp;WIDTH=450&amp;","START_MAXIMIZED=FALSE&amp;VAR:CALENDAR=US&amp;VAR:SYMBOL=RAI&amp;VAR:INDEX=0"}</definedName>
    <definedName name="_395">#REF!</definedName>
    <definedName name="_395__FDSAUDITLINK__" localSheetId="0" hidden="1">{"fdsup://directions/FAT Viewer?action=UPDATE&amp;creator=factset&amp;DYN_ARGS=TRUE&amp;DOC_NAME=FAT:FQL_AUDITING_CLIENT_TEMPLATE.FAT&amp;display_string=Audit&amp;VAR:KEY=VSDKFQTYRU&amp;VAR:QUERY=RkZfRElWX1lMRChBTk4sOS8xMS8wMyw5LzExLzAzKQ==&amp;WINDOW=FIRST_POPUP&amp;HEIGHT=450&amp;WIDTH=450&amp;","START_MAXIMIZED=FALSE&amp;VAR:CALENDAR=US&amp;VAR:SYMBOL=RAI&amp;VAR:INDEX=0"}</definedName>
    <definedName name="_395__FDSAUDITLINK__" hidden="1">{"fdsup://directions/FAT Viewer?action=UPDATE&amp;creator=factset&amp;DYN_ARGS=TRUE&amp;DOC_NAME=FAT:FQL_AUDITING_CLIENT_TEMPLATE.FAT&amp;display_string=Audit&amp;VAR:KEY=VSDKFQTYRU&amp;VAR:QUERY=RkZfRElWX1lMRChBTk4sOS8xMS8wMyw5LzExLzAzKQ==&amp;WINDOW=FIRST_POPUP&amp;HEIGHT=450&amp;WIDTH=450&amp;","START_MAXIMIZED=FALSE&amp;VAR:CALENDAR=US&amp;VAR:SYMBOL=RAI&amp;VAR:INDEX=0"}</definedName>
    <definedName name="_396">#REF!</definedName>
    <definedName name="_396__FDSAUDITLINK__" localSheetId="0" hidden="1">{"fdsup://directions/FAT Viewer?action=UPDATE&amp;creator=factset&amp;DYN_ARGS=TRUE&amp;DOC_NAME=FAT:FQL_AUDITING_CLIENT_TEMPLATE.FAT&amp;display_string=Audit&amp;VAR:KEY=TCZAHCPYBK&amp;VAR:QUERY=RkZfRElWX1lMRChBTk4sOS8wNC8wMyw5LzA0LzAzKQ==&amp;WINDOW=FIRST_POPUP&amp;HEIGHT=450&amp;WIDTH=450&amp;","START_MAXIMIZED=FALSE&amp;VAR:CALENDAR=US&amp;VAR:SYMBOL=RAI&amp;VAR:INDEX=0"}</definedName>
    <definedName name="_396__FDSAUDITLINK__" hidden="1">{"fdsup://directions/FAT Viewer?action=UPDATE&amp;creator=factset&amp;DYN_ARGS=TRUE&amp;DOC_NAME=FAT:FQL_AUDITING_CLIENT_TEMPLATE.FAT&amp;display_string=Audit&amp;VAR:KEY=TCZAHCPYBK&amp;VAR:QUERY=RkZfRElWX1lMRChBTk4sOS8wNC8wMyw5LzA0LzAzKQ==&amp;WINDOW=FIRST_POPUP&amp;HEIGHT=450&amp;WIDTH=450&amp;","START_MAXIMIZED=FALSE&amp;VAR:CALENDAR=US&amp;VAR:SYMBOL=RAI&amp;VAR:INDEX=0"}</definedName>
    <definedName name="_397__FDSAUDITLINK__" localSheetId="0" hidden="1">{"fdsup://directions/FAT Viewer?action=UPDATE&amp;creator=factset&amp;DYN_ARGS=TRUE&amp;DOC_NAME=FAT:FQL_AUDITING_CLIENT_TEMPLATE.FAT&amp;display_string=Audit&amp;VAR:KEY=NOZYLSXIHO&amp;VAR:QUERY=RkZfRElWX1lMRChBTk4sOC8yOC8wMyw4LzI4LzAzKQ==&amp;WINDOW=FIRST_POPUP&amp;HEIGHT=450&amp;WIDTH=450&amp;","START_MAXIMIZED=FALSE&amp;VAR:CALENDAR=US&amp;VAR:SYMBOL=RAI&amp;VAR:INDEX=0"}</definedName>
    <definedName name="_397__FDSAUDITLINK__" hidden="1">{"fdsup://directions/FAT Viewer?action=UPDATE&amp;creator=factset&amp;DYN_ARGS=TRUE&amp;DOC_NAME=FAT:FQL_AUDITING_CLIENT_TEMPLATE.FAT&amp;display_string=Audit&amp;VAR:KEY=NOZYLSXIHO&amp;VAR:QUERY=RkZfRElWX1lMRChBTk4sOC8yOC8wMyw4LzI4LzAzKQ==&amp;WINDOW=FIRST_POPUP&amp;HEIGHT=450&amp;WIDTH=450&amp;","START_MAXIMIZED=FALSE&amp;VAR:CALENDAR=US&amp;VAR:SYMBOL=RAI&amp;VAR:INDEX=0"}</definedName>
    <definedName name="_398__FDSAUDITLINK__" localSheetId="0" hidden="1">{"fdsup://directions/FAT Viewer?action=UPDATE&amp;creator=factset&amp;DYN_ARGS=TRUE&amp;DOC_NAME=FAT:FQL_AUDITING_CLIENT_TEMPLATE.FAT&amp;display_string=Audit&amp;VAR:KEY=XYTUXYFIBE&amp;VAR:QUERY=RkZfRElWX1lMRChBTk4sOC8yMS8wMyw4LzIxLzAzKQ==&amp;WINDOW=FIRST_POPUP&amp;HEIGHT=450&amp;WIDTH=450&amp;","START_MAXIMIZED=FALSE&amp;VAR:CALENDAR=US&amp;VAR:SYMBOL=RAI&amp;VAR:INDEX=0"}</definedName>
    <definedName name="_398__FDSAUDITLINK__" hidden="1">{"fdsup://directions/FAT Viewer?action=UPDATE&amp;creator=factset&amp;DYN_ARGS=TRUE&amp;DOC_NAME=FAT:FQL_AUDITING_CLIENT_TEMPLATE.FAT&amp;display_string=Audit&amp;VAR:KEY=XYTUXYFIBE&amp;VAR:QUERY=RkZfRElWX1lMRChBTk4sOC8yMS8wMyw4LzIxLzAzKQ==&amp;WINDOW=FIRST_POPUP&amp;HEIGHT=450&amp;WIDTH=450&amp;","START_MAXIMIZED=FALSE&amp;VAR:CALENDAR=US&amp;VAR:SYMBOL=RAI&amp;VAR:INDEX=0"}</definedName>
    <definedName name="_399">#REF!</definedName>
    <definedName name="_399__FDSAUDITLINK__" localSheetId="0" hidden="1">{"fdsup://directions/FAT Viewer?action=UPDATE&amp;creator=factset&amp;DYN_ARGS=TRUE&amp;DOC_NAME=FAT:FQL_AUDITING_CLIENT_TEMPLATE.FAT&amp;display_string=Audit&amp;VAR:KEY=VQDADQJEFS&amp;VAR:QUERY=RkZfRElWX1lMRChBTk4sOC8xNC8wMyw4LzE0LzAzKQ==&amp;WINDOW=FIRST_POPUP&amp;HEIGHT=450&amp;WIDTH=450&amp;","START_MAXIMIZED=FALSE&amp;VAR:CALENDAR=US&amp;VAR:SYMBOL=RAI&amp;VAR:INDEX=0"}</definedName>
    <definedName name="_399__FDSAUDITLINK__" hidden="1">{"fdsup://directions/FAT Viewer?action=UPDATE&amp;creator=factset&amp;DYN_ARGS=TRUE&amp;DOC_NAME=FAT:FQL_AUDITING_CLIENT_TEMPLATE.FAT&amp;display_string=Audit&amp;VAR:KEY=VQDADQJEFS&amp;VAR:QUERY=RkZfRElWX1lMRChBTk4sOC8xNC8wMyw4LzE0LzAzKQ==&amp;WINDOW=FIRST_POPUP&amp;HEIGHT=450&amp;WIDTH=450&amp;","START_MAXIMIZED=FALSE&amp;VAR:CALENDAR=US&amp;VAR:SYMBOL=RAI&amp;VAR:INDEX=0"}</definedName>
    <definedName name="_3item">#REF!</definedName>
    <definedName name="_3M">#REF!</definedName>
    <definedName name="_3MatInverse" hidden="1">#REF!</definedName>
    <definedName name="_3O2_">#REF!</definedName>
    <definedName name="_3S">#REF!</definedName>
    <definedName name="_3Table2_" hidden="1">#REF!</definedName>
    <definedName name="_4">#REF!</definedName>
    <definedName name="_4_????_3">#REF!</definedName>
    <definedName name="_4_??_3">#REF!</definedName>
    <definedName name="_4____________NOTE5_7">#REF!</definedName>
    <definedName name="_4__123Graph_AChart_1I">#REF!</definedName>
    <definedName name="_4__123Graph_ACHART_3">#REF!</definedName>
    <definedName name="_4__123Graph_ACONTRACT_BY_B_U">#REF!</definedName>
    <definedName name="_4__123Graph_AQRE_S_BY_CO.">#REF!</definedName>
    <definedName name="_4__123Graph_ASENS_COMPARISON">#REF!</definedName>
    <definedName name="_4__123Graph_ASUPPLIES_BY_B_U">#REF!</definedName>
    <definedName name="_4__123Graph_BCHART_3">#REF!</definedName>
    <definedName name="_4__123Graph_BQRE_S_BY_TYPE" hidden="1">#REF!</definedName>
    <definedName name="_4__FDSAUDITLINK__" localSheetId="0" hidden="1">{"fdsup://directions/FAT Viewer?action=UPDATE&amp;creator=factset&amp;DYN_ARGS=TRUE&amp;DOC_NAME=FAT:FQL_AUDITING_CLIENT_TEMPLATE.FAT&amp;display_string=Audit&amp;VAR:KEY=CBOVYBQVYB&amp;VAR:QUERY=Q1NGX0RJVl9ZTEQoUVRSX1IsMy8zMS8yMDEwKQ==&amp;WINDOW=FIRST_POPUP&amp;HEIGHT=450&amp;WIDTH=450&amp;STAR","T_MAXIMIZED=FALSE&amp;VAR:CALENDAR=US&amp;VAR:SYMBOL=MO&amp;VAR:INDEX=0"}</definedName>
    <definedName name="_4__FDSAUDITLINK__" hidden="1">{"fdsup://directions/FAT Viewer?action=UPDATE&amp;creator=factset&amp;DYN_ARGS=TRUE&amp;DOC_NAME=FAT:FQL_AUDITING_CLIENT_TEMPLATE.FAT&amp;display_string=Audit&amp;VAR:KEY=CBOVYBQVYB&amp;VAR:QUERY=Q1NGX0RJVl9ZTEQoUVRSX1IsMy8zMS8yMDEwKQ==&amp;WINDOW=FIRST_POPUP&amp;HEIGHT=450&amp;WIDTH=450&amp;STAR","T_MAXIMIZED=FALSE&amp;VAR:CALENDAR=US&amp;VAR:SYMBOL=MO&amp;VAR:INDEX=0"}</definedName>
    <definedName name="_4_0__123Grap" hidden="1">#REF!</definedName>
    <definedName name="_4_0_0_MatInverse" hidden="1">#REF!</definedName>
    <definedName name="_4_0_0Chargeba">#REF!</definedName>
    <definedName name="_4_0_Table2_">#REF!</definedName>
    <definedName name="_4_0TAB">#REF!</definedName>
    <definedName name="_4_0translation_">#REF!</definedName>
    <definedName name="_4_123Graph_FEX">#REF!</definedName>
    <definedName name="_4_15000">#NAME?</definedName>
    <definedName name="_40_??1???_3">#REF!</definedName>
    <definedName name="_40______NOTE5_7">#REF!</definedName>
    <definedName name="_40__123Graph_BCHART_1">#REF!</definedName>
    <definedName name="_40__123Graph_BCONTRACT_BY_B_U">#REF!</definedName>
    <definedName name="_40__123Graph_BSUPPLIES_BY_B_U">#REF!</definedName>
    <definedName name="_40__123Graph_DSUPPLIES_BY_B_U">#REF!</definedName>
    <definedName name="_40__123Graph_XCONTRACT_BY_B_U">#REF!</definedName>
    <definedName name="_40__123Graph_XTAX_CREDIT">#REF!</definedName>
    <definedName name="_40__FDSAUDITLINK__" localSheetId="0" hidden="1">{"fdsup://directions/FAT Viewer?action=UPDATE&amp;creator=factset&amp;DYN_ARGS=TRUE&amp;DOC_NAME=FAT:FQL_AUDITING_CLIENT_TEMPLATE.FAT&amp;display_string=Audit&amp;VAR:KEY=XABCVUPAFK&amp;VAR:QUERY=RkZfRU5UUlBSX1ZBTF9EQUlMWSgwLCwsLCwnRElMJyk=&amp;WINDOW=FIRST_POPUP&amp;HEIGHT=450&amp;WIDTH=450&amp;","START_MAXIMIZED=FALSE&amp;VAR:CALENDAR=US&amp;VAR:SYMBOL=BEAM&amp;VAR:INDEX=0"}</definedName>
    <definedName name="_40__FDSAUDITLINK__" hidden="1">{"fdsup://directions/FAT Viewer?action=UPDATE&amp;creator=factset&amp;DYN_ARGS=TRUE&amp;DOC_NAME=FAT:FQL_AUDITING_CLIENT_TEMPLATE.FAT&amp;display_string=Audit&amp;VAR:KEY=XABCVUPAFK&amp;VAR:QUERY=RkZfRU5UUlBSX1ZBTF9EQUlMWSgwLCwsLCwnRElMJyk=&amp;WINDOW=FIRST_POPUP&amp;HEIGHT=450&amp;WIDTH=450&amp;","START_MAXIMIZED=FALSE&amp;VAR:CALENDAR=US&amp;VAR:SYMBOL=BEAM&amp;VAR:INDEX=0"}</definedName>
    <definedName name="_400">#REF!</definedName>
    <definedName name="_400__FDSAUDITLINK__" localSheetId="0" hidden="1">{"fdsup://directions/FAT Viewer?action=UPDATE&amp;creator=factset&amp;DYN_ARGS=TRUE&amp;DOC_NAME=FAT:FQL_AUDITING_CLIENT_TEMPLATE.FAT&amp;display_string=Audit&amp;VAR:KEY=FAXAXSZILK&amp;VAR:QUERY=RkZfRElWX1lMRChBTk4sOC8wNy8wMyw4LzA3LzAzKQ==&amp;WINDOW=FIRST_POPUP&amp;HEIGHT=450&amp;WIDTH=450&amp;","START_MAXIMIZED=FALSE&amp;VAR:CALENDAR=US&amp;VAR:SYMBOL=RAI&amp;VAR:INDEX=0"}</definedName>
    <definedName name="_400__FDSAUDITLINK__" hidden="1">{"fdsup://directions/FAT Viewer?action=UPDATE&amp;creator=factset&amp;DYN_ARGS=TRUE&amp;DOC_NAME=FAT:FQL_AUDITING_CLIENT_TEMPLATE.FAT&amp;display_string=Audit&amp;VAR:KEY=FAXAXSZILK&amp;VAR:QUERY=RkZfRElWX1lMRChBTk4sOC8wNy8wMyw4LzA3LzAzKQ==&amp;WINDOW=FIRST_POPUP&amp;HEIGHT=450&amp;WIDTH=450&amp;","START_MAXIMIZED=FALSE&amp;VAR:CALENDAR=US&amp;VAR:SYMBOL=RAI&amp;VAR:INDEX=0"}</definedName>
    <definedName name="_401">#REF!</definedName>
    <definedName name="_401__FDSAUDITLINK__" localSheetId="0" hidden="1">{"fdsup://directions/FAT Viewer?action=UPDATE&amp;creator=factset&amp;DYN_ARGS=TRUE&amp;DOC_NAME=FAT:FQL_AUDITING_CLIENT_TEMPLATE.FAT&amp;display_string=Audit&amp;VAR:KEY=LMFARSFYVA&amp;VAR:QUERY=RkZfRElWX1lMRChBTk4sNy8zMS8wMyw3LzMxLzAzKQ==&amp;WINDOW=FIRST_POPUP&amp;HEIGHT=450&amp;WIDTH=450&amp;","START_MAXIMIZED=FALSE&amp;VAR:CALENDAR=US&amp;VAR:SYMBOL=RAI&amp;VAR:INDEX=0"}</definedName>
    <definedName name="_401__FDSAUDITLINK__" hidden="1">{"fdsup://directions/FAT Viewer?action=UPDATE&amp;creator=factset&amp;DYN_ARGS=TRUE&amp;DOC_NAME=FAT:FQL_AUDITING_CLIENT_TEMPLATE.FAT&amp;display_string=Audit&amp;VAR:KEY=LMFARSFYVA&amp;VAR:QUERY=RkZfRElWX1lMRChBTk4sNy8zMS8wMyw3LzMxLzAzKQ==&amp;WINDOW=FIRST_POPUP&amp;HEIGHT=450&amp;WIDTH=450&amp;","START_MAXIMIZED=FALSE&amp;VAR:CALENDAR=US&amp;VAR:SYMBOL=RAI&amp;VAR:INDEX=0"}</definedName>
    <definedName name="_402">#REF!</definedName>
    <definedName name="_402__FDSAUDITLINK__" localSheetId="0" hidden="1">{"fdsup://directions/FAT Viewer?action=UPDATE&amp;creator=factset&amp;DYN_ARGS=TRUE&amp;DOC_NAME=FAT:FQL_AUDITING_CLIENT_TEMPLATE.FAT&amp;display_string=Audit&amp;VAR:KEY=ZUXCTMLGDG&amp;VAR:QUERY=RkZfRElWX1lMRChBTk4sNy8yNC8wMyw3LzI0LzAzKQ==&amp;WINDOW=FIRST_POPUP&amp;HEIGHT=450&amp;WIDTH=450&amp;","START_MAXIMIZED=FALSE&amp;VAR:CALENDAR=US&amp;VAR:SYMBOL=RAI&amp;VAR:INDEX=0"}</definedName>
    <definedName name="_402__FDSAUDITLINK__" hidden="1">{"fdsup://directions/FAT Viewer?action=UPDATE&amp;creator=factset&amp;DYN_ARGS=TRUE&amp;DOC_NAME=FAT:FQL_AUDITING_CLIENT_TEMPLATE.FAT&amp;display_string=Audit&amp;VAR:KEY=ZUXCTMLGDG&amp;VAR:QUERY=RkZfRElWX1lMRChBTk4sNy8yNC8wMyw3LzI0LzAzKQ==&amp;WINDOW=FIRST_POPUP&amp;HEIGHT=450&amp;WIDTH=450&amp;","START_MAXIMIZED=FALSE&amp;VAR:CALENDAR=US&amp;VAR:SYMBOL=RAI&amp;VAR:INDEX=0"}</definedName>
    <definedName name="_403">#REF!</definedName>
    <definedName name="_403__FDSAUDITLINK__" localSheetId="0" hidden="1">{"fdsup://directions/FAT Viewer?action=UPDATE&amp;creator=factset&amp;DYN_ARGS=TRUE&amp;DOC_NAME=FAT:FQL_AUDITING_CLIENT_TEMPLATE.FAT&amp;display_string=Audit&amp;VAR:KEY=JILEZYXSRG&amp;VAR:QUERY=RkZfRElWX1lMRChBTk4sNy8xNy8wMyw3LzE3LzAzKQ==&amp;WINDOW=FIRST_POPUP&amp;HEIGHT=450&amp;WIDTH=450&amp;","START_MAXIMIZED=FALSE&amp;VAR:CALENDAR=US&amp;VAR:SYMBOL=RAI&amp;VAR:INDEX=0"}</definedName>
    <definedName name="_403__FDSAUDITLINK__" hidden="1">{"fdsup://directions/FAT Viewer?action=UPDATE&amp;creator=factset&amp;DYN_ARGS=TRUE&amp;DOC_NAME=FAT:FQL_AUDITING_CLIENT_TEMPLATE.FAT&amp;display_string=Audit&amp;VAR:KEY=JILEZYXSRG&amp;VAR:QUERY=RkZfRElWX1lMRChBTk4sNy8xNy8wMyw3LzE3LzAzKQ==&amp;WINDOW=FIRST_POPUP&amp;HEIGHT=450&amp;WIDTH=450&amp;","START_MAXIMIZED=FALSE&amp;VAR:CALENDAR=US&amp;VAR:SYMBOL=RAI&amp;VAR:INDEX=0"}</definedName>
    <definedName name="_404">#REF!</definedName>
    <definedName name="_404__FDSAUDITLINK__" localSheetId="0" hidden="1">{"fdsup://directions/FAT Viewer?action=UPDATE&amp;creator=factset&amp;DYN_ARGS=TRUE&amp;DOC_NAME=FAT:FQL_AUDITING_CLIENT_TEMPLATE.FAT&amp;display_string=Audit&amp;VAR:KEY=HSDKXQRQFA&amp;VAR:QUERY=RkZfRElWX1lMRChBTk4sNy8xMC8wMyw3LzEwLzAzKQ==&amp;WINDOW=FIRST_POPUP&amp;HEIGHT=450&amp;WIDTH=450&amp;","START_MAXIMIZED=FALSE&amp;VAR:CALENDAR=US&amp;VAR:SYMBOL=RAI&amp;VAR:INDEX=0"}</definedName>
    <definedName name="_404__FDSAUDITLINK__" hidden="1">{"fdsup://directions/FAT Viewer?action=UPDATE&amp;creator=factset&amp;DYN_ARGS=TRUE&amp;DOC_NAME=FAT:FQL_AUDITING_CLIENT_TEMPLATE.FAT&amp;display_string=Audit&amp;VAR:KEY=HSDKXQRQFA&amp;VAR:QUERY=RkZfRElWX1lMRChBTk4sNy8xMC8wMyw3LzEwLzAzKQ==&amp;WINDOW=FIRST_POPUP&amp;HEIGHT=450&amp;WIDTH=450&amp;","START_MAXIMIZED=FALSE&amp;VAR:CALENDAR=US&amp;VAR:SYMBOL=RAI&amp;VAR:INDEX=0"}</definedName>
    <definedName name="_405">#REF!</definedName>
    <definedName name="_405__FDSAUDITLINK__" localSheetId="0" hidden="1">{"fdsup://directions/FAT Viewer?action=UPDATE&amp;creator=factset&amp;DYN_ARGS=TRUE&amp;DOC_NAME=FAT:FQL_AUDITING_CLIENT_TEMPLATE.FAT&amp;display_string=Audit&amp;VAR:KEY=RAVWXIXCLC&amp;VAR:QUERY=RkZfRElWX1lMRChBTk4sNy8wMy8wMyw3LzAzLzAzKQ==&amp;WINDOW=FIRST_POPUP&amp;HEIGHT=450&amp;WIDTH=450&amp;","START_MAXIMIZED=FALSE&amp;VAR:CALENDAR=US&amp;VAR:SYMBOL=RAI&amp;VAR:INDEX=0"}</definedName>
    <definedName name="_405__FDSAUDITLINK__" hidden="1">{"fdsup://directions/FAT Viewer?action=UPDATE&amp;creator=factset&amp;DYN_ARGS=TRUE&amp;DOC_NAME=FAT:FQL_AUDITING_CLIENT_TEMPLATE.FAT&amp;display_string=Audit&amp;VAR:KEY=RAVWXIXCLC&amp;VAR:QUERY=RkZfRElWX1lMRChBTk4sNy8wMy8wMyw3LzAzLzAzKQ==&amp;WINDOW=FIRST_POPUP&amp;HEIGHT=450&amp;WIDTH=450&amp;","START_MAXIMIZED=FALSE&amp;VAR:CALENDAR=US&amp;VAR:SYMBOL=RAI&amp;VAR:INDEX=0"}</definedName>
    <definedName name="_406">#REF!</definedName>
    <definedName name="_406__FDSAUDITLINK__" localSheetId="0" hidden="1">{"fdsup://directions/FAT Viewer?action=UPDATE&amp;creator=factset&amp;DYN_ARGS=TRUE&amp;DOC_NAME=FAT:FQL_AUDITING_CLIENT_TEMPLATE.FAT&amp;display_string=Audit&amp;VAR:KEY=FKRCJWJQFE&amp;VAR:QUERY=RkZfRElWX1lMRChBTk4sNi8yNi8wMyw2LzI2LzAzKQ==&amp;WINDOW=FIRST_POPUP&amp;HEIGHT=450&amp;WIDTH=450&amp;","START_MAXIMIZED=FALSE&amp;VAR:CALENDAR=US&amp;VAR:SYMBOL=RAI&amp;VAR:INDEX=0"}</definedName>
    <definedName name="_406__FDSAUDITLINK__" hidden="1">{"fdsup://directions/FAT Viewer?action=UPDATE&amp;creator=factset&amp;DYN_ARGS=TRUE&amp;DOC_NAME=FAT:FQL_AUDITING_CLIENT_TEMPLATE.FAT&amp;display_string=Audit&amp;VAR:KEY=FKRCJWJQFE&amp;VAR:QUERY=RkZfRElWX1lMRChBTk4sNi8yNi8wMyw2LzI2LzAzKQ==&amp;WINDOW=FIRST_POPUP&amp;HEIGHT=450&amp;WIDTH=450&amp;","START_MAXIMIZED=FALSE&amp;VAR:CALENDAR=US&amp;VAR:SYMBOL=RAI&amp;VAR:INDEX=0"}</definedName>
    <definedName name="_407">#REF!</definedName>
    <definedName name="_407__FDSAUDITLINK__" localSheetId="0" hidden="1">{"fdsup://directions/FAT Viewer?action=UPDATE&amp;creator=factset&amp;DYN_ARGS=TRUE&amp;DOC_NAME=FAT:FQL_AUDITING_CLIENT_TEMPLATE.FAT&amp;display_string=Audit&amp;VAR:KEY=FQNYLYZKXY&amp;VAR:QUERY=RkZfRElWX1lMRChBTk4sNi8xOS8wMyw2LzE5LzAzKQ==&amp;WINDOW=FIRST_POPUP&amp;HEIGHT=450&amp;WIDTH=450&amp;","START_MAXIMIZED=FALSE&amp;VAR:CALENDAR=US&amp;VAR:SYMBOL=RAI&amp;VAR:INDEX=0"}</definedName>
    <definedName name="_407__FDSAUDITLINK__" hidden="1">{"fdsup://directions/FAT Viewer?action=UPDATE&amp;creator=factset&amp;DYN_ARGS=TRUE&amp;DOC_NAME=FAT:FQL_AUDITING_CLIENT_TEMPLATE.FAT&amp;display_string=Audit&amp;VAR:KEY=FQNYLYZKXY&amp;VAR:QUERY=RkZfRElWX1lMRChBTk4sNi8xOS8wMyw2LzE5LzAzKQ==&amp;WINDOW=FIRST_POPUP&amp;HEIGHT=450&amp;WIDTH=450&amp;","START_MAXIMIZED=FALSE&amp;VAR:CALENDAR=US&amp;VAR:SYMBOL=RAI&amp;VAR:INDEX=0"}</definedName>
    <definedName name="_408">#REF!</definedName>
    <definedName name="_408__FDSAUDITLINK__" localSheetId="0" hidden="1">{"fdsup://directions/FAT Viewer?action=UPDATE&amp;creator=factset&amp;DYN_ARGS=TRUE&amp;DOC_NAME=FAT:FQL_AUDITING_CLIENT_TEMPLATE.FAT&amp;display_string=Audit&amp;VAR:KEY=XSNWZCPMDY&amp;VAR:QUERY=RkZfRElWX1lMRChBTk4sNi8xMi8wMyw2LzEyLzAzKQ==&amp;WINDOW=FIRST_POPUP&amp;HEIGHT=450&amp;WIDTH=450&amp;","START_MAXIMIZED=FALSE&amp;VAR:CALENDAR=US&amp;VAR:SYMBOL=RAI&amp;VAR:INDEX=0"}</definedName>
    <definedName name="_408__FDSAUDITLINK__" hidden="1">{"fdsup://directions/FAT Viewer?action=UPDATE&amp;creator=factset&amp;DYN_ARGS=TRUE&amp;DOC_NAME=FAT:FQL_AUDITING_CLIENT_TEMPLATE.FAT&amp;display_string=Audit&amp;VAR:KEY=XSNWZCPMDY&amp;VAR:QUERY=RkZfRElWX1lMRChBTk4sNi8xMi8wMyw2LzEyLzAzKQ==&amp;WINDOW=FIRST_POPUP&amp;HEIGHT=450&amp;WIDTH=450&amp;","START_MAXIMIZED=FALSE&amp;VAR:CALENDAR=US&amp;VAR:SYMBOL=RAI&amp;VAR:INDEX=0"}</definedName>
    <definedName name="_409">#REF!</definedName>
    <definedName name="_409__FDSAUDITLINK__" localSheetId="0" hidden="1">{"fdsup://directions/FAT Viewer?action=UPDATE&amp;creator=factset&amp;DYN_ARGS=TRUE&amp;DOC_NAME=FAT:FQL_AUDITING_CLIENT_TEMPLATE.FAT&amp;display_string=Audit&amp;VAR:KEY=RCXWTGRUZI&amp;VAR:QUERY=RkZfRElWX1lMRChBTk4sNi8wNS8wMyw2LzA1LzAzKQ==&amp;WINDOW=FIRST_POPUP&amp;HEIGHT=450&amp;WIDTH=450&amp;","START_MAXIMIZED=FALSE&amp;VAR:CALENDAR=US&amp;VAR:SYMBOL=RAI&amp;VAR:INDEX=0"}</definedName>
    <definedName name="_409__FDSAUDITLINK__" hidden="1">{"fdsup://directions/FAT Viewer?action=UPDATE&amp;creator=factset&amp;DYN_ARGS=TRUE&amp;DOC_NAME=FAT:FQL_AUDITING_CLIENT_TEMPLATE.FAT&amp;display_string=Audit&amp;VAR:KEY=RCXWTGRUZI&amp;VAR:QUERY=RkZfRElWX1lMRChBTk4sNi8wNS8wMyw2LzA1LzAzKQ==&amp;WINDOW=FIRST_POPUP&amp;HEIGHT=450&amp;WIDTH=450&amp;","START_MAXIMIZED=FALSE&amp;VAR:CALENDAR=US&amp;VAR:SYMBOL=RAI&amp;VAR:INDEX=0"}</definedName>
    <definedName name="_40main_form_account_grants_list_26_j_id1022">#REF!</definedName>
    <definedName name="_40T1">#REF!</definedName>
    <definedName name="_40T2">#REF!</definedName>
    <definedName name="_41______NOTE8_9">#REF!</definedName>
    <definedName name="_41__123Graph_BQRE_S_BY_CO.">#REF!</definedName>
    <definedName name="_41__123Graph_DCHART_1">#REF!</definedName>
    <definedName name="_41__123Graph_DQRE_S_BY_CO.">#REF!</definedName>
    <definedName name="_41__123Graph_DSUPPLIES_BY_B_U">#REF!</definedName>
    <definedName name="_41__123Graph_XQRE_S_BY_CO.">#REF!</definedName>
    <definedName name="_41__FDSAUDITLINK__" localSheetId="0" hidden="1">{"fdsup://directions/FAT Viewer?action=UPDATE&amp;creator=factset&amp;DYN_ARGS=TRUE&amp;DOC_NAME=FAT:FQL_AUDITING_CLIENT_TEMPLATE.FAT&amp;display_string=Audit&amp;VAR:KEY=JYVABMRCRU&amp;VAR:QUERY=RkZfREVCVChBTk4sMCwsLCxVU0Qp&amp;WINDOW=FIRST_POPUP&amp;HEIGHT=450&amp;WIDTH=450&amp;START_MAXIMIZED=","FALSE&amp;VAR:CALENDAR=US&amp;VAR:SYMBOL=028758&amp;VAR:INDEX=0"}</definedName>
    <definedName name="_41__FDSAUDITLINK__" hidden="1">{"fdsup://directions/FAT Viewer?action=UPDATE&amp;creator=factset&amp;DYN_ARGS=TRUE&amp;DOC_NAME=FAT:FQL_AUDITING_CLIENT_TEMPLATE.FAT&amp;display_string=Audit&amp;VAR:KEY=JYVABMRCRU&amp;VAR:QUERY=RkZfREVCVChBTk4sMCwsLCxVU0Qp&amp;WINDOW=FIRST_POPUP&amp;HEIGHT=450&amp;WIDTH=450&amp;START_MAXIMIZED=","FALSE&amp;VAR:CALENDAR=US&amp;VAR:SYMBOL=028758&amp;VAR:INDEX=0"}</definedName>
    <definedName name="_410">#REF!</definedName>
    <definedName name="_410__FDSAUDITLINK__" localSheetId="0" hidden="1">{"fdsup://directions/FAT Viewer?action=UPDATE&amp;creator=factset&amp;DYN_ARGS=TRUE&amp;DOC_NAME=FAT:FQL_AUDITING_CLIENT_TEMPLATE.FAT&amp;display_string=Audit&amp;VAR:KEY=TIJGTEDETC&amp;VAR:QUERY=RkZfRElWX1lMRChBTk4sNS8yOS8wMyw1LzI5LzAzKQ==&amp;WINDOW=FIRST_POPUP&amp;HEIGHT=450&amp;WIDTH=450&amp;","START_MAXIMIZED=FALSE&amp;VAR:CALENDAR=US&amp;VAR:SYMBOL=RAI&amp;VAR:INDEX=0"}</definedName>
    <definedName name="_410__FDSAUDITLINK__" hidden="1">{"fdsup://directions/FAT Viewer?action=UPDATE&amp;creator=factset&amp;DYN_ARGS=TRUE&amp;DOC_NAME=FAT:FQL_AUDITING_CLIENT_TEMPLATE.FAT&amp;display_string=Audit&amp;VAR:KEY=TIJGTEDETC&amp;VAR:QUERY=RkZfRElWX1lMRChBTk4sNS8yOS8wMyw1LzI5LzAzKQ==&amp;WINDOW=FIRST_POPUP&amp;HEIGHT=450&amp;WIDTH=450&amp;","START_MAXIMIZED=FALSE&amp;VAR:CALENDAR=US&amp;VAR:SYMBOL=RAI&amp;VAR:INDEX=0"}</definedName>
    <definedName name="_411">#REF!</definedName>
    <definedName name="_411__FDSAUDITLINK__" localSheetId="0" hidden="1">{"fdsup://directions/FAT Viewer?action=UPDATE&amp;creator=factset&amp;DYN_ARGS=TRUE&amp;DOC_NAME=FAT:FQL_AUDITING_CLIENT_TEMPLATE.FAT&amp;display_string=Audit&amp;VAR:KEY=JCHOJMTSNE&amp;VAR:QUERY=RkZfRElWX1lMRChBTk4sNS8yMi8wMyw1LzIyLzAzKQ==&amp;WINDOW=FIRST_POPUP&amp;HEIGHT=450&amp;WIDTH=450&amp;","START_MAXIMIZED=FALSE&amp;VAR:CALENDAR=US&amp;VAR:SYMBOL=RAI&amp;VAR:INDEX=0"}</definedName>
    <definedName name="_411__FDSAUDITLINK__" hidden="1">{"fdsup://directions/FAT Viewer?action=UPDATE&amp;creator=factset&amp;DYN_ARGS=TRUE&amp;DOC_NAME=FAT:FQL_AUDITING_CLIENT_TEMPLATE.FAT&amp;display_string=Audit&amp;VAR:KEY=JCHOJMTSNE&amp;VAR:QUERY=RkZfRElWX1lMRChBTk4sNS8yMi8wMyw1LzIyLzAzKQ==&amp;WINDOW=FIRST_POPUP&amp;HEIGHT=450&amp;WIDTH=450&amp;","START_MAXIMIZED=FALSE&amp;VAR:CALENDAR=US&amp;VAR:SYMBOL=RAI&amp;VAR:INDEX=0"}</definedName>
    <definedName name="_412">#REF!</definedName>
    <definedName name="_412__FDSAUDITLINK__" localSheetId="0" hidden="1">{"fdsup://directions/FAT Viewer?action=UPDATE&amp;creator=factset&amp;DYN_ARGS=TRUE&amp;DOC_NAME=FAT:FQL_AUDITING_CLIENT_TEMPLATE.FAT&amp;display_string=Audit&amp;VAR:KEY=PGVMLWNKDA&amp;VAR:QUERY=RkZfRElWX1lMRChBTk4sNS8xNS8wMyw1LzE1LzAzKQ==&amp;WINDOW=FIRST_POPUP&amp;HEIGHT=450&amp;WIDTH=450&amp;","START_MAXIMIZED=FALSE&amp;VAR:CALENDAR=US&amp;VAR:SYMBOL=RAI&amp;VAR:INDEX=0"}</definedName>
    <definedName name="_412__FDSAUDITLINK__" hidden="1">{"fdsup://directions/FAT Viewer?action=UPDATE&amp;creator=factset&amp;DYN_ARGS=TRUE&amp;DOC_NAME=FAT:FQL_AUDITING_CLIENT_TEMPLATE.FAT&amp;display_string=Audit&amp;VAR:KEY=PGVMLWNKDA&amp;VAR:QUERY=RkZfRElWX1lMRChBTk4sNS8xNS8wMyw1LzE1LzAzKQ==&amp;WINDOW=FIRST_POPUP&amp;HEIGHT=450&amp;WIDTH=450&amp;","START_MAXIMIZED=FALSE&amp;VAR:CALENDAR=US&amp;VAR:SYMBOL=RAI&amp;VAR:INDEX=0"}</definedName>
    <definedName name="_413">#REF!</definedName>
    <definedName name="_413__FDSAUDITLINK__" localSheetId="0" hidden="1">{"fdsup://directions/FAT Viewer?action=UPDATE&amp;creator=factset&amp;DYN_ARGS=TRUE&amp;DOC_NAME=FAT:FQL_AUDITING_CLIENT_TEMPLATE.FAT&amp;display_string=Audit&amp;VAR:KEY=ZUDYBARKJC&amp;VAR:QUERY=RkZfRElWX1lMRChBTk4sNS8wOC8wMyw1LzA4LzAzKQ==&amp;WINDOW=FIRST_POPUP&amp;HEIGHT=450&amp;WIDTH=450&amp;","START_MAXIMIZED=FALSE&amp;VAR:CALENDAR=US&amp;VAR:SYMBOL=RAI&amp;VAR:INDEX=0"}</definedName>
    <definedName name="_413__FDSAUDITLINK__" hidden="1">{"fdsup://directions/FAT Viewer?action=UPDATE&amp;creator=factset&amp;DYN_ARGS=TRUE&amp;DOC_NAME=FAT:FQL_AUDITING_CLIENT_TEMPLATE.FAT&amp;display_string=Audit&amp;VAR:KEY=ZUDYBARKJC&amp;VAR:QUERY=RkZfRElWX1lMRChBTk4sNS8wOC8wMyw1LzA4LzAzKQ==&amp;WINDOW=FIRST_POPUP&amp;HEIGHT=450&amp;WIDTH=450&amp;","START_MAXIMIZED=FALSE&amp;VAR:CALENDAR=US&amp;VAR:SYMBOL=RAI&amp;VAR:INDEX=0"}</definedName>
    <definedName name="_4130">#REF!</definedName>
    <definedName name="_4131">#REF!</definedName>
    <definedName name="_4133">#REF!</definedName>
    <definedName name="_4134">#REF!</definedName>
    <definedName name="_4136">#REF!</definedName>
    <definedName name="_4137">#REF!</definedName>
    <definedName name="_4139">#REF!</definedName>
    <definedName name="_414">#REF!</definedName>
    <definedName name="_414__FDSAUDITLINK__" localSheetId="0" hidden="1">{"fdsup://directions/FAT Viewer?action=UPDATE&amp;creator=factset&amp;DYN_ARGS=TRUE&amp;DOC_NAME=FAT:FQL_AUDITING_CLIENT_TEMPLATE.FAT&amp;display_string=Audit&amp;VAR:KEY=DQFIJIBADI&amp;VAR:QUERY=RkZfRElWX1lMRChBTk4sNS8wMS8wMyw1LzAxLzAzKQ==&amp;WINDOW=FIRST_POPUP&amp;HEIGHT=450&amp;WIDTH=450&amp;","START_MAXIMIZED=FALSE&amp;VAR:CALENDAR=US&amp;VAR:SYMBOL=RAI&amp;VAR:INDEX=0"}</definedName>
    <definedName name="_414__FDSAUDITLINK__" hidden="1">{"fdsup://directions/FAT Viewer?action=UPDATE&amp;creator=factset&amp;DYN_ARGS=TRUE&amp;DOC_NAME=FAT:FQL_AUDITING_CLIENT_TEMPLATE.FAT&amp;display_string=Audit&amp;VAR:KEY=DQFIJIBADI&amp;VAR:QUERY=RkZfRElWX1lMRChBTk4sNS8wMS8wMyw1LzAxLzAzKQ==&amp;WINDOW=FIRST_POPUP&amp;HEIGHT=450&amp;WIDTH=450&amp;","START_MAXIMIZED=FALSE&amp;VAR:CALENDAR=US&amp;VAR:SYMBOL=RAI&amp;VAR:INDEX=0"}</definedName>
    <definedName name="_4140">#REF!</definedName>
    <definedName name="_4149">#REF!</definedName>
    <definedName name="_415">#REF!</definedName>
    <definedName name="_415__FDSAUDITLINK__" localSheetId="0" hidden="1">{"fdsup://directions/FAT Viewer?action=UPDATE&amp;creator=factset&amp;DYN_ARGS=TRUE&amp;DOC_NAME=FAT:FQL_AUDITING_CLIENT_TEMPLATE.FAT&amp;display_string=Audit&amp;VAR:KEY=ZEDMLIJARO&amp;VAR:QUERY=RkZfRElWX1lMRChBTk4sNC8yNC8wMyw0LzI0LzAzKQ==&amp;WINDOW=FIRST_POPUP&amp;HEIGHT=450&amp;WIDTH=450&amp;","START_MAXIMIZED=FALSE&amp;VAR:CALENDAR=US&amp;VAR:SYMBOL=RAI&amp;VAR:INDEX=0"}</definedName>
    <definedName name="_415__FDSAUDITLINK__" hidden="1">{"fdsup://directions/FAT Viewer?action=UPDATE&amp;creator=factset&amp;DYN_ARGS=TRUE&amp;DOC_NAME=FAT:FQL_AUDITING_CLIENT_TEMPLATE.FAT&amp;display_string=Audit&amp;VAR:KEY=ZEDMLIJARO&amp;VAR:QUERY=RkZfRElWX1lMRChBTk4sNC8yNC8wMyw0LzI0LzAzKQ==&amp;WINDOW=FIRST_POPUP&amp;HEIGHT=450&amp;WIDTH=450&amp;","START_MAXIMIZED=FALSE&amp;VAR:CALENDAR=US&amp;VAR:SYMBOL=RAI&amp;VAR:INDEX=0"}</definedName>
    <definedName name="_4150">#REF!</definedName>
    <definedName name="_4152">#REF!</definedName>
    <definedName name="_4153">#REF!</definedName>
    <definedName name="_4155">#REF!</definedName>
    <definedName name="_4156">#REF!</definedName>
    <definedName name="_416">#REF!</definedName>
    <definedName name="_416__FDSAUDITLINK__" localSheetId="0" hidden="1">{"fdsup://directions/FAT Viewer?action=UPDATE&amp;creator=factset&amp;DYN_ARGS=TRUE&amp;DOC_NAME=FAT:FQL_AUDITING_CLIENT_TEMPLATE.FAT&amp;display_string=Audit&amp;VAR:KEY=LCHQDYXOTA&amp;VAR:QUERY=RkZfRElWX1lMRChBTk4sNC8xNy8wMyw0LzE3LzAzKQ==&amp;WINDOW=FIRST_POPUP&amp;HEIGHT=450&amp;WIDTH=450&amp;","START_MAXIMIZED=FALSE&amp;VAR:CALENDAR=US&amp;VAR:SYMBOL=RAI&amp;VAR:INDEX=0"}</definedName>
    <definedName name="_416__FDSAUDITLINK__" hidden="1">{"fdsup://directions/FAT Viewer?action=UPDATE&amp;creator=factset&amp;DYN_ARGS=TRUE&amp;DOC_NAME=FAT:FQL_AUDITING_CLIENT_TEMPLATE.FAT&amp;display_string=Audit&amp;VAR:KEY=LCHQDYXOTA&amp;VAR:QUERY=RkZfRElWX1lMRChBTk4sNC8xNy8wMyw0LzE3LzAzKQ==&amp;WINDOW=FIRST_POPUP&amp;HEIGHT=450&amp;WIDTH=450&amp;","START_MAXIMIZED=FALSE&amp;VAR:CALENDAR=US&amp;VAR:SYMBOL=RAI&amp;VAR:INDEX=0"}</definedName>
    <definedName name="_417">#REF!</definedName>
    <definedName name="_417__FDSAUDITLINK__" localSheetId="0" hidden="1">{"fdsup://directions/FAT Viewer?action=UPDATE&amp;creator=factset&amp;DYN_ARGS=TRUE&amp;DOC_NAME=FAT:FQL_AUDITING_CLIENT_TEMPLATE.FAT&amp;display_string=Audit&amp;VAR:KEY=VYJYVULAXU&amp;VAR:QUERY=RkZfRElWX1lMRChBTk4sNC8xMC8wMyw0LzEwLzAzKQ==&amp;WINDOW=FIRST_POPUP&amp;HEIGHT=450&amp;WIDTH=450&amp;","START_MAXIMIZED=FALSE&amp;VAR:CALENDAR=US&amp;VAR:SYMBOL=RAI&amp;VAR:INDEX=0"}</definedName>
    <definedName name="_417__FDSAUDITLINK__" hidden="1">{"fdsup://directions/FAT Viewer?action=UPDATE&amp;creator=factset&amp;DYN_ARGS=TRUE&amp;DOC_NAME=FAT:FQL_AUDITING_CLIENT_TEMPLATE.FAT&amp;display_string=Audit&amp;VAR:KEY=VYJYVULAXU&amp;VAR:QUERY=RkZfRElWX1lMRChBTk4sNC8xMC8wMyw0LzEwLzAzKQ==&amp;WINDOW=FIRST_POPUP&amp;HEIGHT=450&amp;WIDTH=450&amp;","START_MAXIMIZED=FALSE&amp;VAR:CALENDAR=US&amp;VAR:SYMBOL=RAI&amp;VAR:INDEX=0"}</definedName>
    <definedName name="_418__FDSAUDITLINK__" localSheetId="0" hidden="1">{"fdsup://directions/FAT Viewer?action=UPDATE&amp;creator=factset&amp;DYN_ARGS=TRUE&amp;DOC_NAME=FAT:FQL_AUDITING_CLIENT_TEMPLATE.FAT&amp;display_string=Audit&amp;VAR:KEY=DWVWBSFYBY&amp;VAR:QUERY=RkZfRElWX1lMRChBTk4sNC8wMy8wMyw0LzAzLzAzKQ==&amp;WINDOW=FIRST_POPUP&amp;HEIGHT=450&amp;WIDTH=450&amp;","START_MAXIMIZED=FALSE&amp;VAR:CALENDAR=US&amp;VAR:SYMBOL=RAI&amp;VAR:INDEX=0"}</definedName>
    <definedName name="_418__FDSAUDITLINK__" hidden="1">{"fdsup://directions/FAT Viewer?action=UPDATE&amp;creator=factset&amp;DYN_ARGS=TRUE&amp;DOC_NAME=FAT:FQL_AUDITING_CLIENT_TEMPLATE.FAT&amp;display_string=Audit&amp;VAR:KEY=DWVWBSFYBY&amp;VAR:QUERY=RkZfRElWX1lMRChBTk4sNC8wMy8wMyw0LzAzLzAzKQ==&amp;WINDOW=FIRST_POPUP&amp;HEIGHT=450&amp;WIDTH=450&amp;","START_MAXIMIZED=FALSE&amp;VAR:CALENDAR=US&amp;VAR:SYMBOL=RAI&amp;VAR:INDEX=0"}</definedName>
    <definedName name="_419">#REF!</definedName>
    <definedName name="_419__FDSAUDITLINK__" localSheetId="0" hidden="1">{"fdsup://directions/FAT Viewer?action=UPDATE&amp;creator=factset&amp;DYN_ARGS=TRUE&amp;DOC_NAME=FAT:FQL_AUDITING_CLIENT_TEMPLATE.FAT&amp;display_string=Audit&amp;VAR:KEY=DIZCTYDYDG&amp;VAR:QUERY=RkZfRElWX1lMRChBTk4sMy8yNy8wMywzLzI3LzAzKQ==&amp;WINDOW=FIRST_POPUP&amp;HEIGHT=450&amp;WIDTH=450&amp;","START_MAXIMIZED=FALSE&amp;VAR:CALENDAR=US&amp;VAR:SYMBOL=RAI&amp;VAR:INDEX=0"}</definedName>
    <definedName name="_419__FDSAUDITLINK__" hidden="1">{"fdsup://directions/FAT Viewer?action=UPDATE&amp;creator=factset&amp;DYN_ARGS=TRUE&amp;DOC_NAME=FAT:FQL_AUDITING_CLIENT_TEMPLATE.FAT&amp;display_string=Audit&amp;VAR:KEY=DIZCTYDYDG&amp;VAR:QUERY=RkZfRElWX1lMRChBTk4sMy8yNy8wMywzLzI3LzAzKQ==&amp;WINDOW=FIRST_POPUP&amp;HEIGHT=450&amp;WIDTH=450&amp;","START_MAXIMIZED=FALSE&amp;VAR:CALENDAR=US&amp;VAR:SYMBOL=RAI&amp;VAR:INDEX=0"}</definedName>
    <definedName name="_42">#REF!</definedName>
    <definedName name="_42_????1_3">#REF!</definedName>
    <definedName name="_42______P_L">#REF!</definedName>
    <definedName name="_42__123Graph_BCONTRACT_BY_B_U">#REF!</definedName>
    <definedName name="_42__123Graph_BGROWTH_REVS_B" hidden="1">#REF!</definedName>
    <definedName name="_42__123Graph_BSENS_COMPARISON">#REF!</definedName>
    <definedName name="_42__123Graph_CQRE_S_BY_CO.">#REF!</definedName>
    <definedName name="_42__123Graph_DWAGES_BY_B_U">#REF!</definedName>
    <definedName name="_42__123Graph_XQRE_S_BY_TYPE">#REF!</definedName>
    <definedName name="_42__FDSAUDITLINK__" localSheetId="0" hidden="1">{"fdsup://directions/FAT Viewer?action=UPDATE&amp;creator=factset&amp;DYN_ARGS=TRUE&amp;DOC_NAME=FAT:FQL_AUDITING_CLIENT_TEMPLATE.FAT&amp;display_string=Audit&amp;VAR:KEY=PYXQXKXIHE&amp;VAR:QUERY=RkZfRU5UUlBSX1ZBTF9EQUlMWSgwLCwsLFVTRCwnRElMJyk=&amp;WINDOW=FIRST_POPUP&amp;HEIGHT=450&amp;WIDTH=","450&amp;START_MAXIMIZED=FALSE&amp;VAR:CALENDAR=US&amp;VAR:SYMBOL=504856&amp;VAR:INDEX=0"}</definedName>
    <definedName name="_42__FDSAUDITLINK__" hidden="1">{"fdsup://directions/FAT Viewer?action=UPDATE&amp;creator=factset&amp;DYN_ARGS=TRUE&amp;DOC_NAME=FAT:FQL_AUDITING_CLIENT_TEMPLATE.FAT&amp;display_string=Audit&amp;VAR:KEY=PYXQXKXIHE&amp;VAR:QUERY=RkZfRU5UUlBSX1ZBTF9EQUlMWSgwLCwsLFVTRCwnRElMJyk=&amp;WINDOW=FIRST_POPUP&amp;HEIGHT=450&amp;WIDTH=","450&amp;START_MAXIMIZED=FALSE&amp;VAR:CALENDAR=US&amp;VAR:SYMBOL=504856&amp;VAR:INDEX=0"}</definedName>
    <definedName name="_420">#REF!</definedName>
    <definedName name="_420__FDSAUDITLINK__" localSheetId="0" hidden="1">{"fdsup://directions/FAT Viewer?action=UPDATE&amp;creator=factset&amp;DYN_ARGS=TRUE&amp;DOC_NAME=FAT:FQL_AUDITING_CLIENT_TEMPLATE.FAT&amp;display_string=Audit&amp;VAR:KEY=DSHALAHKLW&amp;VAR:QUERY=RkZfRElWX1lMRChBTk4sMy8yMC8wMywzLzIwLzAzKQ==&amp;WINDOW=FIRST_POPUP&amp;HEIGHT=450&amp;WIDTH=450&amp;","START_MAXIMIZED=FALSE&amp;VAR:CALENDAR=US&amp;VAR:SYMBOL=RAI&amp;VAR:INDEX=0"}</definedName>
    <definedName name="_420__FDSAUDITLINK__" hidden="1">{"fdsup://directions/FAT Viewer?action=UPDATE&amp;creator=factset&amp;DYN_ARGS=TRUE&amp;DOC_NAME=FAT:FQL_AUDITING_CLIENT_TEMPLATE.FAT&amp;display_string=Audit&amp;VAR:KEY=DSHALAHKLW&amp;VAR:QUERY=RkZfRElWX1lMRChBTk4sMy8yMC8wMywzLzIwLzAzKQ==&amp;WINDOW=FIRST_POPUP&amp;HEIGHT=450&amp;WIDTH=450&amp;","START_MAXIMIZED=FALSE&amp;VAR:CALENDAR=US&amp;VAR:SYMBOL=RAI&amp;VAR:INDEX=0"}</definedName>
    <definedName name="_421">#REF!</definedName>
    <definedName name="_421__FDSAUDITLINK__" localSheetId="0" hidden="1">{"fdsup://directions/FAT Viewer?action=UPDATE&amp;creator=factset&amp;DYN_ARGS=TRUE&amp;DOC_NAME=FAT:FQL_AUDITING_CLIENT_TEMPLATE.FAT&amp;display_string=Audit&amp;VAR:KEY=XUVGPQXAPS&amp;VAR:QUERY=RkZfRElWX1lMRChBTk4sMy8xMy8wMywzLzEzLzAzKQ==&amp;WINDOW=FIRST_POPUP&amp;HEIGHT=450&amp;WIDTH=450&amp;","START_MAXIMIZED=FALSE&amp;VAR:CALENDAR=US&amp;VAR:SYMBOL=RAI&amp;VAR:INDEX=0"}</definedName>
    <definedName name="_421__FDSAUDITLINK__" hidden="1">{"fdsup://directions/FAT Viewer?action=UPDATE&amp;creator=factset&amp;DYN_ARGS=TRUE&amp;DOC_NAME=FAT:FQL_AUDITING_CLIENT_TEMPLATE.FAT&amp;display_string=Audit&amp;VAR:KEY=XUVGPQXAPS&amp;VAR:QUERY=RkZfRElWX1lMRChBTk4sMy8xMy8wMywzLzEzLzAzKQ==&amp;WINDOW=FIRST_POPUP&amp;HEIGHT=450&amp;WIDTH=450&amp;","START_MAXIMIZED=FALSE&amp;VAR:CALENDAR=US&amp;VAR:SYMBOL=RAI&amp;VAR:INDEX=0"}</definedName>
    <definedName name="_422">#REF!</definedName>
    <definedName name="_422__FDSAUDITLINK__" localSheetId="0" hidden="1">{"fdsup://directions/FAT Viewer?action=UPDATE&amp;creator=factset&amp;DYN_ARGS=TRUE&amp;DOC_NAME=FAT:FQL_AUDITING_CLIENT_TEMPLATE.FAT&amp;display_string=Audit&amp;VAR:KEY=JYBEFEHMXQ&amp;VAR:QUERY=RkZfRElWX1lMRChBTk4sMy8wNi8wMywzLzA2LzAzKQ==&amp;WINDOW=FIRST_POPUP&amp;HEIGHT=450&amp;WIDTH=450&amp;","START_MAXIMIZED=FALSE&amp;VAR:CALENDAR=US&amp;VAR:SYMBOL=RAI&amp;VAR:INDEX=0"}</definedName>
    <definedName name="_422__FDSAUDITLINK__" hidden="1">{"fdsup://directions/FAT Viewer?action=UPDATE&amp;creator=factset&amp;DYN_ARGS=TRUE&amp;DOC_NAME=FAT:FQL_AUDITING_CLIENT_TEMPLATE.FAT&amp;display_string=Audit&amp;VAR:KEY=JYBEFEHMXQ&amp;VAR:QUERY=RkZfRElWX1lMRChBTk4sMy8wNi8wMywzLzA2LzAzKQ==&amp;WINDOW=FIRST_POPUP&amp;HEIGHT=450&amp;WIDTH=450&amp;","START_MAXIMIZED=FALSE&amp;VAR:CALENDAR=US&amp;VAR:SYMBOL=RAI&amp;VAR:INDEX=0"}</definedName>
    <definedName name="_423">#REF!</definedName>
    <definedName name="_423__FDSAUDITLINK__" localSheetId="0" hidden="1">{"fdsup://directions/FAT Viewer?action=UPDATE&amp;creator=factset&amp;DYN_ARGS=TRUE&amp;DOC_NAME=FAT:FQL_AUDITING_CLIENT_TEMPLATE.FAT&amp;display_string=Audit&amp;VAR:KEY=LKJUZMRWFQ&amp;VAR:QUERY=RkZfRElWX1lMRChBTk4sMi8yNy8wMywyLzI3LzAzKQ==&amp;WINDOW=FIRST_POPUP&amp;HEIGHT=450&amp;WIDTH=450&amp;","START_MAXIMIZED=FALSE&amp;VAR:CALENDAR=US&amp;VAR:SYMBOL=RAI&amp;VAR:INDEX=0"}</definedName>
    <definedName name="_423__FDSAUDITLINK__" hidden="1">{"fdsup://directions/FAT Viewer?action=UPDATE&amp;creator=factset&amp;DYN_ARGS=TRUE&amp;DOC_NAME=FAT:FQL_AUDITING_CLIENT_TEMPLATE.FAT&amp;display_string=Audit&amp;VAR:KEY=LKJUZMRWFQ&amp;VAR:QUERY=RkZfRElWX1lMRChBTk4sMi8yNy8wMywyLzI3LzAzKQ==&amp;WINDOW=FIRST_POPUP&amp;HEIGHT=450&amp;WIDTH=450&amp;","START_MAXIMIZED=FALSE&amp;VAR:CALENDAR=US&amp;VAR:SYMBOL=RAI&amp;VAR:INDEX=0"}</definedName>
    <definedName name="_424__FDSAUDITLINK__" localSheetId="0" hidden="1">{"fdsup://directions/FAT Viewer?action=UPDATE&amp;creator=factset&amp;DYN_ARGS=TRUE&amp;DOC_NAME=FAT:FQL_AUDITING_CLIENT_TEMPLATE.FAT&amp;display_string=Audit&amp;VAR:KEY=XYLWBOFSBM&amp;VAR:QUERY=RkZfRElWX1lMRChBTk4sMi8yMC8wMywyLzIwLzAzKQ==&amp;WINDOW=FIRST_POPUP&amp;HEIGHT=450&amp;WIDTH=450&amp;","START_MAXIMIZED=FALSE&amp;VAR:CALENDAR=US&amp;VAR:SYMBOL=RAI&amp;VAR:INDEX=0"}</definedName>
    <definedName name="_424__FDSAUDITLINK__" hidden="1">{"fdsup://directions/FAT Viewer?action=UPDATE&amp;creator=factset&amp;DYN_ARGS=TRUE&amp;DOC_NAME=FAT:FQL_AUDITING_CLIENT_TEMPLATE.FAT&amp;display_string=Audit&amp;VAR:KEY=XYLWBOFSBM&amp;VAR:QUERY=RkZfRElWX1lMRChBTk4sMi8yMC8wMywyLzIwLzAzKQ==&amp;WINDOW=FIRST_POPUP&amp;HEIGHT=450&amp;WIDTH=450&amp;","START_MAXIMIZED=FALSE&amp;VAR:CALENDAR=US&amp;VAR:SYMBOL=RAI&amp;VAR:INDEX=0"}</definedName>
    <definedName name="_425__FDSAUDITLINK__" localSheetId="0" hidden="1">{"fdsup://directions/FAT Viewer?action=UPDATE&amp;creator=factset&amp;DYN_ARGS=TRUE&amp;DOC_NAME=FAT:FQL_AUDITING_CLIENT_TEMPLATE.FAT&amp;display_string=Audit&amp;VAR:KEY=DCBQJAXWVU&amp;VAR:QUERY=RkZfRElWX1lMRChBTk4sMi8xMy8wMywyLzEzLzAzKQ==&amp;WINDOW=FIRST_POPUP&amp;HEIGHT=450&amp;WIDTH=450&amp;","START_MAXIMIZED=FALSE&amp;VAR:CALENDAR=US&amp;VAR:SYMBOL=RAI&amp;VAR:INDEX=0"}</definedName>
    <definedName name="_425__FDSAUDITLINK__" hidden="1">{"fdsup://directions/FAT Viewer?action=UPDATE&amp;creator=factset&amp;DYN_ARGS=TRUE&amp;DOC_NAME=FAT:FQL_AUDITING_CLIENT_TEMPLATE.FAT&amp;display_string=Audit&amp;VAR:KEY=DCBQJAXWVU&amp;VAR:QUERY=RkZfRElWX1lMRChBTk4sMi8xMy8wMywyLzEzLzAzKQ==&amp;WINDOW=FIRST_POPUP&amp;HEIGHT=450&amp;WIDTH=450&amp;","START_MAXIMIZED=FALSE&amp;VAR:CALENDAR=US&amp;VAR:SYMBOL=RAI&amp;VAR:INDEX=0"}</definedName>
    <definedName name="_426__FDSAUDITLINK__" localSheetId="0" hidden="1">{"fdsup://directions/FAT Viewer?action=UPDATE&amp;creator=factset&amp;DYN_ARGS=TRUE&amp;DOC_NAME=FAT:FQL_AUDITING_CLIENT_TEMPLATE.FAT&amp;display_string=Audit&amp;VAR:KEY=BYJWHKVCHE&amp;VAR:QUERY=RkZfRElWX1lMRChBTk4sMi8wNi8wMywyLzA2LzAzKQ==&amp;WINDOW=FIRST_POPUP&amp;HEIGHT=450&amp;WIDTH=450&amp;","START_MAXIMIZED=FALSE&amp;VAR:CALENDAR=US&amp;VAR:SYMBOL=RAI&amp;VAR:INDEX=0"}</definedName>
    <definedName name="_426__FDSAUDITLINK__" hidden="1">{"fdsup://directions/FAT Viewer?action=UPDATE&amp;creator=factset&amp;DYN_ARGS=TRUE&amp;DOC_NAME=FAT:FQL_AUDITING_CLIENT_TEMPLATE.FAT&amp;display_string=Audit&amp;VAR:KEY=BYJWHKVCHE&amp;VAR:QUERY=RkZfRElWX1lMRChBTk4sMi8wNi8wMywyLzA2LzAzKQ==&amp;WINDOW=FIRST_POPUP&amp;HEIGHT=450&amp;WIDTH=450&amp;","START_MAXIMIZED=FALSE&amp;VAR:CALENDAR=US&amp;VAR:SYMBOL=RAI&amp;VAR:INDEX=0"}</definedName>
    <definedName name="_427__FDSAUDITLINK__" localSheetId="0" hidden="1">{"fdsup://directions/FAT Viewer?action=UPDATE&amp;creator=factset&amp;DYN_ARGS=TRUE&amp;DOC_NAME=FAT:FQL_AUDITING_CLIENT_TEMPLATE.FAT&amp;display_string=Audit&amp;VAR:KEY=XOBKXOXUTG&amp;VAR:QUERY=RkZfRElWX1lMRChBTk4sMS8zMC8wMywxLzMwLzAzKQ==&amp;WINDOW=FIRST_POPUP&amp;HEIGHT=450&amp;WIDTH=450&amp;","START_MAXIMIZED=FALSE&amp;VAR:CALENDAR=US&amp;VAR:SYMBOL=RAI&amp;VAR:INDEX=0"}</definedName>
    <definedName name="_427__FDSAUDITLINK__" hidden="1">{"fdsup://directions/FAT Viewer?action=UPDATE&amp;creator=factset&amp;DYN_ARGS=TRUE&amp;DOC_NAME=FAT:FQL_AUDITING_CLIENT_TEMPLATE.FAT&amp;display_string=Audit&amp;VAR:KEY=XOBKXOXUTG&amp;VAR:QUERY=RkZfRElWX1lMRChBTk4sMS8zMC8wMywxLzMwLzAzKQ==&amp;WINDOW=FIRST_POPUP&amp;HEIGHT=450&amp;WIDTH=450&amp;","START_MAXIMIZED=FALSE&amp;VAR:CALENDAR=US&amp;VAR:SYMBOL=RAI&amp;VAR:INDEX=0"}</definedName>
    <definedName name="_428">#REF!</definedName>
    <definedName name="_428__FDSAUDITLINK__" localSheetId="0" hidden="1">{"fdsup://directions/FAT Viewer?action=UPDATE&amp;creator=factset&amp;DYN_ARGS=TRUE&amp;DOC_NAME=FAT:FQL_AUDITING_CLIENT_TEMPLATE.FAT&amp;display_string=Audit&amp;VAR:KEY=LUHGRAHYTK&amp;VAR:QUERY=RkZfRElWX1lMRChBTk4sMS8yMy8wMywxLzIzLzAzKQ==&amp;WINDOW=FIRST_POPUP&amp;HEIGHT=450&amp;WIDTH=450&amp;","START_MAXIMIZED=FALSE&amp;VAR:CALENDAR=US&amp;VAR:SYMBOL=RAI&amp;VAR:INDEX=0"}</definedName>
    <definedName name="_428__FDSAUDITLINK__" hidden="1">{"fdsup://directions/FAT Viewer?action=UPDATE&amp;creator=factset&amp;DYN_ARGS=TRUE&amp;DOC_NAME=FAT:FQL_AUDITING_CLIENT_TEMPLATE.FAT&amp;display_string=Audit&amp;VAR:KEY=LUHGRAHYTK&amp;VAR:QUERY=RkZfRElWX1lMRChBTk4sMS8yMy8wMywxLzIzLzAzKQ==&amp;WINDOW=FIRST_POPUP&amp;HEIGHT=450&amp;WIDTH=450&amp;","START_MAXIMIZED=FALSE&amp;VAR:CALENDAR=US&amp;VAR:SYMBOL=RAI&amp;VAR:INDEX=0"}</definedName>
    <definedName name="_429__FDSAUDITLINK__" localSheetId="0" hidden="1">{"fdsup://directions/FAT Viewer?action=UPDATE&amp;creator=factset&amp;DYN_ARGS=TRUE&amp;DOC_NAME=FAT:FQL_AUDITING_CLIENT_TEMPLATE.FAT&amp;display_string=Audit&amp;VAR:KEY=RYFSTYJOTI&amp;VAR:QUERY=RkZfRElWX1lMRChBTk4sMS8xNi8wMywxLzE2LzAzKQ==&amp;WINDOW=FIRST_POPUP&amp;HEIGHT=450&amp;WIDTH=450&amp;","START_MAXIMIZED=FALSE&amp;VAR:CALENDAR=US&amp;VAR:SYMBOL=RAI&amp;VAR:INDEX=0"}</definedName>
    <definedName name="_429__FDSAUDITLINK__" hidden="1">{"fdsup://directions/FAT Viewer?action=UPDATE&amp;creator=factset&amp;DYN_ARGS=TRUE&amp;DOC_NAME=FAT:FQL_AUDITING_CLIENT_TEMPLATE.FAT&amp;display_string=Audit&amp;VAR:KEY=RYFSTYJOTI&amp;VAR:QUERY=RkZfRElWX1lMRChBTk4sMS8xNi8wMywxLzE2LzAzKQ==&amp;WINDOW=FIRST_POPUP&amp;HEIGHT=450&amp;WIDTH=450&amp;","START_MAXIMIZED=FALSE&amp;VAR:CALENDAR=US&amp;VAR:SYMBOL=RAI&amp;VAR:INDEX=0"}</definedName>
    <definedName name="_42main_form_account_grants_list_27_j_id1022">#REF!</definedName>
    <definedName name="_43">#REF!</definedName>
    <definedName name="_43_____B_S">#REF!</definedName>
    <definedName name="_43__123Graph_BCONTRACT_BY_B_U">#REF!</definedName>
    <definedName name="_43__123Graph_BSUPPLIES_BY_B_U">#REF!</definedName>
    <definedName name="_43__123Graph_CCHART_111" hidden="1">#REF!</definedName>
    <definedName name="_43__123Graph_DSUPPLIES_BY_B_U">#REF!</definedName>
    <definedName name="_43__123Graph_DWAGES_BY_B_U">#REF!</definedName>
    <definedName name="_43__123Graph_XSUPPLIES_BY_B_U">#REF!</definedName>
    <definedName name="_43__FDSAUDITLINK__" localSheetId="0" hidden="1">{"fdsup://directions/FAT Viewer?action=UPDATE&amp;creator=factset&amp;DYN_ARGS=TRUE&amp;DOC_NAME=FAT:FQL_AUDITING_CLIENT_TEMPLATE.FAT&amp;display_string=Audit&amp;VAR:KEY=JCTWDIJABK&amp;VAR:QUERY=RkZfRU5UUlBSX1ZBTF9EQUlMWSgwLCwsLFVTRCwnRElMJyk=&amp;WINDOW=FIRST_POPUP&amp;HEIGHT=450&amp;WIDTH=","450&amp;START_MAXIMIZED=FALSE&amp;VAR:CALENDAR=US&amp;VAR:SYMBOL=SWM&amp;VAR:INDEX=0"}</definedName>
    <definedName name="_43__FDSAUDITLINK__" hidden="1">{"fdsup://directions/FAT Viewer?action=UPDATE&amp;creator=factset&amp;DYN_ARGS=TRUE&amp;DOC_NAME=FAT:FQL_AUDITING_CLIENT_TEMPLATE.FAT&amp;display_string=Audit&amp;VAR:KEY=JCTWDIJABK&amp;VAR:QUERY=RkZfRU5UUlBSX1ZBTF9EQUlMWSgwLCwsLFVTRCwnRElMJyk=&amp;WINDOW=FIRST_POPUP&amp;HEIGHT=450&amp;WIDTH=","450&amp;START_MAXIMIZED=FALSE&amp;VAR:CALENDAR=US&amp;VAR:SYMBOL=SWM&amp;VAR:INDEX=0"}</definedName>
    <definedName name="_430">#REF!</definedName>
    <definedName name="_430__FDSAUDITLINK__" localSheetId="0" hidden="1">{"fdsup://directions/FAT Viewer?action=UPDATE&amp;creator=factset&amp;DYN_ARGS=TRUE&amp;DOC_NAME=FAT:FQL_AUDITING_CLIENT_TEMPLATE.FAT&amp;display_string=Audit&amp;VAR:KEY=JUTSRYHSFE&amp;VAR:QUERY=RkZfRElWX1lMRChBTk4sMS8wOS8wMywxLzA5LzAzKQ==&amp;WINDOW=FIRST_POPUP&amp;HEIGHT=450&amp;WIDTH=450&amp;","START_MAXIMIZED=FALSE&amp;VAR:CALENDAR=US&amp;VAR:SYMBOL=RAI&amp;VAR:INDEX=0"}</definedName>
    <definedName name="_430__FDSAUDITLINK__" hidden="1">{"fdsup://directions/FAT Viewer?action=UPDATE&amp;creator=factset&amp;DYN_ARGS=TRUE&amp;DOC_NAME=FAT:FQL_AUDITING_CLIENT_TEMPLATE.FAT&amp;display_string=Audit&amp;VAR:KEY=JUTSRYHSFE&amp;VAR:QUERY=RkZfRElWX1lMRChBTk4sMS8wOS8wMywxLzA5LzAzKQ==&amp;WINDOW=FIRST_POPUP&amp;HEIGHT=450&amp;WIDTH=450&amp;","START_MAXIMIZED=FALSE&amp;VAR:CALENDAR=US&amp;VAR:SYMBOL=RAI&amp;VAR:INDEX=0"}</definedName>
    <definedName name="_431">#REF!</definedName>
    <definedName name="_431__FDSAUDITLINK__" localSheetId="0" hidden="1">{"fdsup://directions/FAT Viewer?action=UPDATE&amp;creator=factset&amp;DYN_ARGS=TRUE&amp;DOC_NAME=FAT:FQL_AUDITING_CLIENT_TEMPLATE.FAT&amp;display_string=Audit&amp;VAR:KEY=BANAJUTIFA&amp;VAR:QUERY=RkZfRElWX1lMRChBTk4sMS8wMi8wMywxLzAyLzAzKQ==&amp;WINDOW=FIRST_POPUP&amp;HEIGHT=450&amp;WIDTH=450&amp;","START_MAXIMIZED=FALSE&amp;VAR:CALENDAR=US&amp;VAR:SYMBOL=RAI&amp;VAR:INDEX=0"}</definedName>
    <definedName name="_431__FDSAUDITLINK__" hidden="1">{"fdsup://directions/FAT Viewer?action=UPDATE&amp;creator=factset&amp;DYN_ARGS=TRUE&amp;DOC_NAME=FAT:FQL_AUDITING_CLIENT_TEMPLATE.FAT&amp;display_string=Audit&amp;VAR:KEY=BANAJUTIFA&amp;VAR:QUERY=RkZfRElWX1lMRChBTk4sMS8wMi8wMywxLzAyLzAzKQ==&amp;WINDOW=FIRST_POPUP&amp;HEIGHT=450&amp;WIDTH=450&amp;","START_MAXIMIZED=FALSE&amp;VAR:CALENDAR=US&amp;VAR:SYMBOL=RAI&amp;VAR:INDEX=0"}</definedName>
    <definedName name="_432">#REF!</definedName>
    <definedName name="_432__FDSAUDITLINK__" localSheetId="0" hidden="1">{"fdsup://directions/FAT Viewer?action=UPDATE&amp;creator=factset&amp;DYN_ARGS=TRUE&amp;DOC_NAME=FAT:FQL_AUDITING_CLIENT_TEMPLATE.FAT&amp;display_string=Audit&amp;VAR:KEY=HSZGDYFEFI&amp;VAR:QUERY=RkZfRElWX1lMRChBTk4sMTIvMjYvMDIsMTIvMjYvMDIp&amp;WINDOW=FIRST_POPUP&amp;HEIGHT=450&amp;WIDTH=450&amp;","START_MAXIMIZED=FALSE&amp;VAR:CALENDAR=US&amp;VAR:SYMBOL=RAI&amp;VAR:INDEX=0"}</definedName>
    <definedName name="_432__FDSAUDITLINK__" hidden="1">{"fdsup://directions/FAT Viewer?action=UPDATE&amp;creator=factset&amp;DYN_ARGS=TRUE&amp;DOC_NAME=FAT:FQL_AUDITING_CLIENT_TEMPLATE.FAT&amp;display_string=Audit&amp;VAR:KEY=HSZGDYFEFI&amp;VAR:QUERY=RkZfRElWX1lMRChBTk4sMTIvMjYvMDIsMTIvMjYvMDIp&amp;WINDOW=FIRST_POPUP&amp;HEIGHT=450&amp;WIDTH=450&amp;","START_MAXIMIZED=FALSE&amp;VAR:CALENDAR=US&amp;VAR:SYMBOL=RAI&amp;VAR:INDEX=0"}</definedName>
    <definedName name="_433">#REF!</definedName>
    <definedName name="_433__FDSAUDITLINK__" localSheetId="0" hidden="1">{"fdsup://directions/FAT Viewer?action=UPDATE&amp;creator=factset&amp;DYN_ARGS=TRUE&amp;DOC_NAME=FAT:FQL_AUDITING_CLIENT_TEMPLATE.FAT&amp;display_string=Audit&amp;VAR:KEY=NCRYNYHCDK&amp;VAR:QUERY=RkZfRElWX1lMRChBTk4sMTIvMTkvMDIsMTIvMTkvMDIp&amp;WINDOW=FIRST_POPUP&amp;HEIGHT=450&amp;WIDTH=450&amp;","START_MAXIMIZED=FALSE&amp;VAR:CALENDAR=US&amp;VAR:SYMBOL=RAI&amp;VAR:INDEX=0"}</definedName>
    <definedName name="_433__FDSAUDITLINK__" hidden="1">{"fdsup://directions/FAT Viewer?action=UPDATE&amp;creator=factset&amp;DYN_ARGS=TRUE&amp;DOC_NAME=FAT:FQL_AUDITING_CLIENT_TEMPLATE.FAT&amp;display_string=Audit&amp;VAR:KEY=NCRYNYHCDK&amp;VAR:QUERY=RkZfRElWX1lMRChBTk4sMTIvMTkvMDIsMTIvMTkvMDIp&amp;WINDOW=FIRST_POPUP&amp;HEIGHT=450&amp;WIDTH=450&amp;","START_MAXIMIZED=FALSE&amp;VAR:CALENDAR=US&amp;VAR:SYMBOL=RAI&amp;VAR:INDEX=0"}</definedName>
    <definedName name="_434">#REF!</definedName>
    <definedName name="_434__FDSAUDITLINK__" localSheetId="0" hidden="1">{"fdsup://directions/FAT Viewer?action=UPDATE&amp;creator=factset&amp;DYN_ARGS=TRUE&amp;DOC_NAME=FAT:FQL_AUDITING_CLIENT_TEMPLATE.FAT&amp;display_string=Audit&amp;VAR:KEY=XMJMDEVEVG&amp;VAR:QUERY=RkZfRElWX1lMRChBTk4sMTIvMTIvMDIsMTIvMTIvMDIp&amp;WINDOW=FIRST_POPUP&amp;HEIGHT=450&amp;WIDTH=450&amp;","START_MAXIMIZED=FALSE&amp;VAR:CALENDAR=US&amp;VAR:SYMBOL=RAI&amp;VAR:INDEX=0"}</definedName>
    <definedName name="_434__FDSAUDITLINK__" hidden="1">{"fdsup://directions/FAT Viewer?action=UPDATE&amp;creator=factset&amp;DYN_ARGS=TRUE&amp;DOC_NAME=FAT:FQL_AUDITING_CLIENT_TEMPLATE.FAT&amp;display_string=Audit&amp;VAR:KEY=XMJMDEVEVG&amp;VAR:QUERY=RkZfRElWX1lMRChBTk4sMTIvMTIvMDIsMTIvMTIvMDIp&amp;WINDOW=FIRST_POPUP&amp;HEIGHT=450&amp;WIDTH=450&amp;","START_MAXIMIZED=FALSE&amp;VAR:CALENDAR=US&amp;VAR:SYMBOL=RAI&amp;VAR:INDEX=0"}</definedName>
    <definedName name="_435">#REF!</definedName>
    <definedName name="_435__FDSAUDITLINK__" localSheetId="0" hidden="1">{"fdsup://directions/FAT Viewer?action=UPDATE&amp;creator=factset&amp;DYN_ARGS=TRUE&amp;DOC_NAME=FAT:FQL_AUDITING_CLIENT_TEMPLATE.FAT&amp;display_string=Audit&amp;VAR:KEY=LUZEHQFYZI&amp;VAR:QUERY=RkZfRElWX1lMRChBTk4sMTIvMDUvMDIsMTIvMDUvMDIp&amp;WINDOW=FIRST_POPUP&amp;HEIGHT=450&amp;WIDTH=450&amp;","START_MAXIMIZED=FALSE&amp;VAR:CALENDAR=US&amp;VAR:SYMBOL=RAI&amp;VAR:INDEX=0"}</definedName>
    <definedName name="_435__FDSAUDITLINK__" hidden="1">{"fdsup://directions/FAT Viewer?action=UPDATE&amp;creator=factset&amp;DYN_ARGS=TRUE&amp;DOC_NAME=FAT:FQL_AUDITING_CLIENT_TEMPLATE.FAT&amp;display_string=Audit&amp;VAR:KEY=LUZEHQFYZI&amp;VAR:QUERY=RkZfRElWX1lMRChBTk4sMTIvMDUvMDIsMTIvMDUvMDIp&amp;WINDOW=FIRST_POPUP&amp;HEIGHT=450&amp;WIDTH=450&amp;","START_MAXIMIZED=FALSE&amp;VAR:CALENDAR=US&amp;VAR:SYMBOL=RAI&amp;VAR:INDEX=0"}</definedName>
    <definedName name="_436__FDSAUDITLINK__" localSheetId="0" hidden="1">{"fdsup://directions/FAT Viewer?action=UPDATE&amp;creator=factset&amp;DYN_ARGS=TRUE&amp;DOC_NAME=FAT:FQL_AUDITING_CLIENT_TEMPLATE.FAT&amp;display_string=Audit&amp;VAR:KEY=RKPATMXMRY&amp;VAR:QUERY=RkZfRElWX1lMRChBTk4sMTEvMjcvMDIsMTEvMjcvMDIp&amp;WINDOW=FIRST_POPUP&amp;HEIGHT=450&amp;WIDTH=450&amp;","START_MAXIMIZED=FALSE&amp;VAR:CALENDAR=US&amp;VAR:SYMBOL=RAI&amp;VAR:INDEX=0"}</definedName>
    <definedName name="_436__FDSAUDITLINK__" hidden="1">{"fdsup://directions/FAT Viewer?action=UPDATE&amp;creator=factset&amp;DYN_ARGS=TRUE&amp;DOC_NAME=FAT:FQL_AUDITING_CLIENT_TEMPLATE.FAT&amp;display_string=Audit&amp;VAR:KEY=RKPATMXMRY&amp;VAR:QUERY=RkZfRElWX1lMRChBTk4sMTEvMjcvMDIsMTEvMjcvMDIp&amp;WINDOW=FIRST_POPUP&amp;HEIGHT=450&amp;WIDTH=450&amp;","START_MAXIMIZED=FALSE&amp;VAR:CALENDAR=US&amp;VAR:SYMBOL=RAI&amp;VAR:INDEX=0"}</definedName>
    <definedName name="_437__FDSAUDITLINK__" localSheetId="0" hidden="1">{"fdsup://directions/FAT Viewer?action=UPDATE&amp;creator=factset&amp;DYN_ARGS=TRUE&amp;DOC_NAME=FAT:FQL_AUDITING_CLIENT_TEMPLATE.FAT&amp;display_string=Audit&amp;VAR:KEY=XYVGVKPYRO&amp;VAR:QUERY=RkZfRElWX1lMRChBTk4sMTEvMjEvMDIsMTEvMjEvMDIp&amp;WINDOW=FIRST_POPUP&amp;HEIGHT=450&amp;WIDTH=450&amp;","START_MAXIMIZED=FALSE&amp;VAR:CALENDAR=US&amp;VAR:SYMBOL=RAI&amp;VAR:INDEX=0"}</definedName>
    <definedName name="_437__FDSAUDITLINK__" hidden="1">{"fdsup://directions/FAT Viewer?action=UPDATE&amp;creator=factset&amp;DYN_ARGS=TRUE&amp;DOC_NAME=FAT:FQL_AUDITING_CLIENT_TEMPLATE.FAT&amp;display_string=Audit&amp;VAR:KEY=XYVGVKPYRO&amp;VAR:QUERY=RkZfRElWX1lMRChBTk4sMTEvMjEvMDIsMTEvMjEvMDIp&amp;WINDOW=FIRST_POPUP&amp;HEIGHT=450&amp;WIDTH=450&amp;","START_MAXIMIZED=FALSE&amp;VAR:CALENDAR=US&amp;VAR:SYMBOL=RAI&amp;VAR:INDEX=0"}</definedName>
    <definedName name="_438__FDSAUDITLINK__" localSheetId="0" hidden="1">{"fdsup://directions/FAT Viewer?action=UPDATE&amp;creator=factset&amp;DYN_ARGS=TRUE&amp;DOC_NAME=FAT:FQL_AUDITING_CLIENT_TEMPLATE.FAT&amp;display_string=Audit&amp;VAR:KEY=VWJYHCTUTI&amp;VAR:QUERY=RkZfRElWX1lMRChBTk4sMTEvMTQvMDIsMTEvMTQvMDIp&amp;WINDOW=FIRST_POPUP&amp;HEIGHT=450&amp;WIDTH=450&amp;","START_MAXIMIZED=FALSE&amp;VAR:CALENDAR=US&amp;VAR:SYMBOL=RAI&amp;VAR:INDEX=0"}</definedName>
    <definedName name="_438__FDSAUDITLINK__" hidden="1">{"fdsup://directions/FAT Viewer?action=UPDATE&amp;creator=factset&amp;DYN_ARGS=TRUE&amp;DOC_NAME=FAT:FQL_AUDITING_CLIENT_TEMPLATE.FAT&amp;display_string=Audit&amp;VAR:KEY=VWJYHCTUTI&amp;VAR:QUERY=RkZfRElWX1lMRChBTk4sMTEvMTQvMDIsMTEvMTQvMDIp&amp;WINDOW=FIRST_POPUP&amp;HEIGHT=450&amp;WIDTH=450&amp;","START_MAXIMIZED=FALSE&amp;VAR:CALENDAR=US&amp;VAR:SYMBOL=RAI&amp;VAR:INDEX=0"}</definedName>
    <definedName name="_439__FDSAUDITLINK__" localSheetId="0" hidden="1">{"fdsup://directions/FAT Viewer?action=UPDATE&amp;creator=factset&amp;DYN_ARGS=TRUE&amp;DOC_NAME=FAT:FQL_AUDITING_CLIENT_TEMPLATE.FAT&amp;display_string=Audit&amp;VAR:KEY=VWNKTKRCHK&amp;VAR:QUERY=RkZfRElWX1lMRChBTk4sMTEvMDcvMDIsMTEvMDcvMDIp&amp;WINDOW=FIRST_POPUP&amp;HEIGHT=450&amp;WIDTH=450&amp;","START_MAXIMIZED=FALSE&amp;VAR:CALENDAR=US&amp;VAR:SYMBOL=RAI&amp;VAR:INDEX=0"}</definedName>
    <definedName name="_439__FDSAUDITLINK__" hidden="1">{"fdsup://directions/FAT Viewer?action=UPDATE&amp;creator=factset&amp;DYN_ARGS=TRUE&amp;DOC_NAME=FAT:FQL_AUDITING_CLIENT_TEMPLATE.FAT&amp;display_string=Audit&amp;VAR:KEY=VWNKTKRCHK&amp;VAR:QUERY=RkZfRElWX1lMRChBTk4sMTEvMDcvMDIsMTEvMDcvMDIp&amp;WINDOW=FIRST_POPUP&amp;HEIGHT=450&amp;WIDTH=450&amp;","START_MAXIMIZED=FALSE&amp;VAR:CALENDAR=US&amp;VAR:SYMBOL=RAI&amp;VAR:INDEX=0"}</definedName>
    <definedName name="_44">#REF!</definedName>
    <definedName name="_44_____NOTE10_12">#REF!</definedName>
    <definedName name="_44__123Graph_BTAX_CREDIT">#REF!</definedName>
    <definedName name="_44__123Graph_CCHART_112" hidden="1">#REF!</definedName>
    <definedName name="_44__123Graph_DCHART_8">#REF!</definedName>
    <definedName name="_44__123Graph_ECONTRACT_BY_B_U">#REF!</definedName>
    <definedName name="_44__123Graph_XChart_5J">#REF!</definedName>
    <definedName name="_44__123Graph_XTAX_CREDIT">#REF!</definedName>
    <definedName name="_44__FDSAUDITLINK__" localSheetId="0" hidden="1">{"fdsup://directions/FAT Viewer?action=UPDATE&amp;creator=factset&amp;DYN_ARGS=TRUE&amp;DOC_NAME=FAT:FQL_AUDITING_CLIENT_TEMPLATE.FAT&amp;display_string=Audit&amp;VAR:KEY=ZUZERMVAZY&amp;VAR:QUERY=RkZfRU5UUlBSX1ZBTF9EQUlMWSgwLCwsLFVTRCwnRElMJyk=&amp;WINDOW=FIRST_POPUP&amp;HEIGHT=450&amp;WIDTH=","450&amp;START_MAXIMIZED=FALSE&amp;VAR:CALENDAR=US&amp;VAR:SYMBOL=647453&amp;VAR:INDEX=0"}</definedName>
    <definedName name="_44__FDSAUDITLINK__" hidden="1">{"fdsup://directions/FAT Viewer?action=UPDATE&amp;creator=factset&amp;DYN_ARGS=TRUE&amp;DOC_NAME=FAT:FQL_AUDITING_CLIENT_TEMPLATE.FAT&amp;display_string=Audit&amp;VAR:KEY=ZUZERMVAZY&amp;VAR:QUERY=RkZfRU5UUlBSX1ZBTF9EQUlMWSgwLCwsLFVTRCwnRElMJyk=&amp;WINDOW=FIRST_POPUP&amp;HEIGHT=450&amp;WIDTH=","450&amp;START_MAXIMIZED=FALSE&amp;VAR:CALENDAR=US&amp;VAR:SYMBOL=647453&amp;VAR:INDEX=0"}</definedName>
    <definedName name="_440">#REF!</definedName>
    <definedName name="_440__FDSAUDITLINK__" localSheetId="0" hidden="1">{"fdsup://directions/FAT Viewer?action=UPDATE&amp;creator=factset&amp;DYN_ARGS=TRUE&amp;DOC_NAME=FAT:FQL_AUDITING_CLIENT_TEMPLATE.FAT&amp;display_string=Audit&amp;VAR:KEY=TWZMLOTCNU&amp;VAR:QUERY=RkZfRElWX1lMRChBTk4sMTAvMzEvMDIsMTAvMzEvMDIp&amp;WINDOW=FIRST_POPUP&amp;HEIGHT=450&amp;WIDTH=450&amp;","START_MAXIMIZED=FALSE&amp;VAR:CALENDAR=US&amp;VAR:SYMBOL=RAI&amp;VAR:INDEX=0"}</definedName>
    <definedName name="_440__FDSAUDITLINK__" hidden="1">{"fdsup://directions/FAT Viewer?action=UPDATE&amp;creator=factset&amp;DYN_ARGS=TRUE&amp;DOC_NAME=FAT:FQL_AUDITING_CLIENT_TEMPLATE.FAT&amp;display_string=Audit&amp;VAR:KEY=TWZMLOTCNU&amp;VAR:QUERY=RkZfRElWX1lMRChBTk4sMTAvMzEvMDIsMTAvMzEvMDIp&amp;WINDOW=FIRST_POPUP&amp;HEIGHT=450&amp;WIDTH=450&amp;","START_MAXIMIZED=FALSE&amp;VAR:CALENDAR=US&amp;VAR:SYMBOL=RAI&amp;VAR:INDEX=0"}</definedName>
    <definedName name="_441">#REF!</definedName>
    <definedName name="_441__FDSAUDITLINK__" localSheetId="0" hidden="1">{"fdsup://directions/FAT Viewer?action=UPDATE&amp;creator=factset&amp;DYN_ARGS=TRUE&amp;DOC_NAME=FAT:FQL_AUDITING_CLIENT_TEMPLATE.FAT&amp;display_string=Audit&amp;VAR:KEY=RORWZWBAZO&amp;VAR:QUERY=RkZfRElWX1lMRChBTk4sMTAvMjQvMDIsMTAvMjQvMDIp&amp;WINDOW=FIRST_POPUP&amp;HEIGHT=450&amp;WIDTH=450&amp;","START_MAXIMIZED=FALSE&amp;VAR:CALENDAR=US&amp;VAR:SYMBOL=RAI&amp;VAR:INDEX=0"}</definedName>
    <definedName name="_441__FDSAUDITLINK__" hidden="1">{"fdsup://directions/FAT Viewer?action=UPDATE&amp;creator=factset&amp;DYN_ARGS=TRUE&amp;DOC_NAME=FAT:FQL_AUDITING_CLIENT_TEMPLATE.FAT&amp;display_string=Audit&amp;VAR:KEY=RORWZWBAZO&amp;VAR:QUERY=RkZfRElWX1lMRChBTk4sMTAvMjQvMDIsMTAvMjQvMDIp&amp;WINDOW=FIRST_POPUP&amp;HEIGHT=450&amp;WIDTH=450&amp;","START_MAXIMIZED=FALSE&amp;VAR:CALENDAR=US&amp;VAR:SYMBOL=RAI&amp;VAR:INDEX=0"}</definedName>
    <definedName name="_442__FDSAUDITLINK__" localSheetId="0" hidden="1">{"fdsup://directions/FAT Viewer?action=UPDATE&amp;creator=factset&amp;DYN_ARGS=TRUE&amp;DOC_NAME=FAT:FQL_AUDITING_CLIENT_TEMPLATE.FAT&amp;display_string=Audit&amp;VAR:KEY=BIJMVURQVQ&amp;VAR:QUERY=RkZfRElWX1lMRChBTk4sMTAvMTcvMDIsMTAvMTcvMDIp&amp;WINDOW=FIRST_POPUP&amp;HEIGHT=450&amp;WIDTH=450&amp;","START_MAXIMIZED=FALSE&amp;VAR:CALENDAR=US&amp;VAR:SYMBOL=RAI&amp;VAR:INDEX=0"}</definedName>
    <definedName name="_442__FDSAUDITLINK__" hidden="1">{"fdsup://directions/FAT Viewer?action=UPDATE&amp;creator=factset&amp;DYN_ARGS=TRUE&amp;DOC_NAME=FAT:FQL_AUDITING_CLIENT_TEMPLATE.FAT&amp;display_string=Audit&amp;VAR:KEY=BIJMVURQVQ&amp;VAR:QUERY=RkZfRElWX1lMRChBTk4sMTAvMTcvMDIsMTAvMTcvMDIp&amp;WINDOW=FIRST_POPUP&amp;HEIGHT=450&amp;WIDTH=450&amp;","START_MAXIMIZED=FALSE&amp;VAR:CALENDAR=US&amp;VAR:SYMBOL=RAI&amp;VAR:INDEX=0"}</definedName>
    <definedName name="_443">#REF!</definedName>
    <definedName name="_443__FDSAUDITLINK__" localSheetId="0" hidden="1">{"fdsup://directions/FAT Viewer?action=UPDATE&amp;creator=factset&amp;DYN_ARGS=TRUE&amp;DOC_NAME=FAT:FQL_AUDITING_CLIENT_TEMPLATE.FAT&amp;display_string=Audit&amp;VAR:KEY=FYJEPWHKLS&amp;VAR:QUERY=RkZfRElWX1lMRChBTk4sMTAvMTAvMDIsMTAvMTAvMDIp&amp;WINDOW=FIRST_POPUP&amp;HEIGHT=450&amp;WIDTH=450&amp;","START_MAXIMIZED=FALSE&amp;VAR:CALENDAR=US&amp;VAR:SYMBOL=RAI&amp;VAR:INDEX=0"}</definedName>
    <definedName name="_443__FDSAUDITLINK__" hidden="1">{"fdsup://directions/FAT Viewer?action=UPDATE&amp;creator=factset&amp;DYN_ARGS=TRUE&amp;DOC_NAME=FAT:FQL_AUDITING_CLIENT_TEMPLATE.FAT&amp;display_string=Audit&amp;VAR:KEY=FYJEPWHKLS&amp;VAR:QUERY=RkZfRElWX1lMRChBTk4sMTAvMTAvMDIsMTAvMTAvMDIp&amp;WINDOW=FIRST_POPUP&amp;HEIGHT=450&amp;WIDTH=450&amp;","START_MAXIMIZED=FALSE&amp;VAR:CALENDAR=US&amp;VAR:SYMBOL=RAI&amp;VAR:INDEX=0"}</definedName>
    <definedName name="_444">#REF!</definedName>
    <definedName name="_444__FDSAUDITLINK__" localSheetId="0" hidden="1">{"fdsup://directions/FAT Viewer?action=UPDATE&amp;creator=factset&amp;DYN_ARGS=TRUE&amp;DOC_NAME=FAT:FQL_AUDITING_CLIENT_TEMPLATE.FAT&amp;display_string=Audit&amp;VAR:KEY=BUHMJINYVU&amp;VAR:QUERY=RkZfRElWX1lMRChBTk4sMTAvMDMvMDIsMTAvMDMvMDIp&amp;WINDOW=FIRST_POPUP&amp;HEIGHT=450&amp;WIDTH=450&amp;","START_MAXIMIZED=FALSE&amp;VAR:CALENDAR=US&amp;VAR:SYMBOL=RAI&amp;VAR:INDEX=0"}</definedName>
    <definedName name="_444__FDSAUDITLINK__" hidden="1">{"fdsup://directions/FAT Viewer?action=UPDATE&amp;creator=factset&amp;DYN_ARGS=TRUE&amp;DOC_NAME=FAT:FQL_AUDITING_CLIENT_TEMPLATE.FAT&amp;display_string=Audit&amp;VAR:KEY=BUHMJINYVU&amp;VAR:QUERY=RkZfRElWX1lMRChBTk4sMTAvMDMvMDIsMTAvMDMvMDIp&amp;WINDOW=FIRST_POPUP&amp;HEIGHT=450&amp;WIDTH=450&amp;","START_MAXIMIZED=FALSE&amp;VAR:CALENDAR=US&amp;VAR:SYMBOL=RAI&amp;VAR:INDEX=0"}</definedName>
    <definedName name="_445">#REF!</definedName>
    <definedName name="_445__FDSAUDITLINK__" localSheetId="0" hidden="1">{"fdsup://directions/FAT Viewer?action=UPDATE&amp;creator=factset&amp;DYN_ARGS=TRUE&amp;DOC_NAME=FAT:FQL_AUDITING_CLIENT_TEMPLATE.FAT&amp;display_string=Audit&amp;VAR:KEY=PCHGTEXUDE&amp;VAR:QUERY=RkZfRElWX1lMRChBTk4sOS8yNi8wMiw5LzI2LzAyKQ==&amp;WINDOW=FIRST_POPUP&amp;HEIGHT=450&amp;WIDTH=450&amp;","START_MAXIMIZED=FALSE&amp;VAR:CALENDAR=US&amp;VAR:SYMBOL=RAI&amp;VAR:INDEX=0"}</definedName>
    <definedName name="_445__FDSAUDITLINK__" hidden="1">{"fdsup://directions/FAT Viewer?action=UPDATE&amp;creator=factset&amp;DYN_ARGS=TRUE&amp;DOC_NAME=FAT:FQL_AUDITING_CLIENT_TEMPLATE.FAT&amp;display_string=Audit&amp;VAR:KEY=PCHGTEXUDE&amp;VAR:QUERY=RkZfRElWX1lMRChBTk4sOS8yNi8wMiw5LzI2LzAyKQ==&amp;WINDOW=FIRST_POPUP&amp;HEIGHT=450&amp;WIDTH=450&amp;","START_MAXIMIZED=FALSE&amp;VAR:CALENDAR=US&amp;VAR:SYMBOL=RAI&amp;VAR:INDEX=0"}</definedName>
    <definedName name="_446">#REF!</definedName>
    <definedName name="_446__FDSAUDITLINK__" localSheetId="0" hidden="1">{"fdsup://directions/FAT Viewer?action=UPDATE&amp;creator=factset&amp;DYN_ARGS=TRUE&amp;DOC_NAME=FAT:FQL_AUDITING_CLIENT_TEMPLATE.FAT&amp;display_string=Audit&amp;VAR:KEY=ZOHMROPIHA&amp;VAR:QUERY=RkZfRElWX1lMRChBTk4sOS8xOS8wMiw5LzE5LzAyKQ==&amp;WINDOW=FIRST_POPUP&amp;HEIGHT=450&amp;WIDTH=450&amp;","START_MAXIMIZED=FALSE&amp;VAR:CALENDAR=US&amp;VAR:SYMBOL=RAI&amp;VAR:INDEX=0"}</definedName>
    <definedName name="_446__FDSAUDITLINK__" hidden="1">{"fdsup://directions/FAT Viewer?action=UPDATE&amp;creator=factset&amp;DYN_ARGS=TRUE&amp;DOC_NAME=FAT:FQL_AUDITING_CLIENT_TEMPLATE.FAT&amp;display_string=Audit&amp;VAR:KEY=ZOHMROPIHA&amp;VAR:QUERY=RkZfRElWX1lMRChBTk4sOS8xOS8wMiw5LzE5LzAyKQ==&amp;WINDOW=FIRST_POPUP&amp;HEIGHT=450&amp;WIDTH=450&amp;","START_MAXIMIZED=FALSE&amp;VAR:CALENDAR=US&amp;VAR:SYMBOL=RAI&amp;VAR:INDEX=0"}</definedName>
    <definedName name="_447">#REF!</definedName>
    <definedName name="_447__FDSAUDITLINK__" localSheetId="0" hidden="1">{"fdsup://directions/FAT Viewer?action=UPDATE&amp;creator=factset&amp;DYN_ARGS=TRUE&amp;DOC_NAME=FAT:FQL_AUDITING_CLIENT_TEMPLATE.FAT&amp;display_string=Audit&amp;VAR:KEY=RABCVCTWFW&amp;VAR:QUERY=RkZfRElWX1lMRChBTk4sOS8xMi8wMiw5LzEyLzAyKQ==&amp;WINDOW=FIRST_POPUP&amp;HEIGHT=450&amp;WIDTH=450&amp;","START_MAXIMIZED=FALSE&amp;VAR:CALENDAR=US&amp;VAR:SYMBOL=RAI&amp;VAR:INDEX=0"}</definedName>
    <definedName name="_447__FDSAUDITLINK__" hidden="1">{"fdsup://directions/FAT Viewer?action=UPDATE&amp;creator=factset&amp;DYN_ARGS=TRUE&amp;DOC_NAME=FAT:FQL_AUDITING_CLIENT_TEMPLATE.FAT&amp;display_string=Audit&amp;VAR:KEY=RABCVCTWFW&amp;VAR:QUERY=RkZfRElWX1lMRChBTk4sOS8xMi8wMiw5LzEyLzAyKQ==&amp;WINDOW=FIRST_POPUP&amp;HEIGHT=450&amp;WIDTH=450&amp;","START_MAXIMIZED=FALSE&amp;VAR:CALENDAR=US&amp;VAR:SYMBOL=RAI&amp;VAR:INDEX=0"}</definedName>
    <definedName name="_448">#REF!</definedName>
    <definedName name="_448__FDSAUDITLINK__" localSheetId="0" hidden="1">{"fdsup://directions/FAT Viewer?action=UPDATE&amp;creator=factset&amp;DYN_ARGS=TRUE&amp;DOC_NAME=FAT:FQL_AUDITING_CLIENT_TEMPLATE.FAT&amp;display_string=Audit&amp;VAR:KEY=HIBANKBKLK&amp;VAR:QUERY=RkZfRElWX1lMRChBTk4sOS8wNS8wMiw5LzA1LzAyKQ==&amp;WINDOW=FIRST_POPUP&amp;HEIGHT=450&amp;WIDTH=450&amp;","START_MAXIMIZED=FALSE&amp;VAR:CALENDAR=US&amp;VAR:SYMBOL=RAI&amp;VAR:INDEX=0"}</definedName>
    <definedName name="_448__FDSAUDITLINK__" hidden="1">{"fdsup://directions/FAT Viewer?action=UPDATE&amp;creator=factset&amp;DYN_ARGS=TRUE&amp;DOC_NAME=FAT:FQL_AUDITING_CLIENT_TEMPLATE.FAT&amp;display_string=Audit&amp;VAR:KEY=HIBANKBKLK&amp;VAR:QUERY=RkZfRElWX1lMRChBTk4sOS8wNS8wMiw5LzA1LzAyKQ==&amp;WINDOW=FIRST_POPUP&amp;HEIGHT=450&amp;WIDTH=450&amp;","START_MAXIMIZED=FALSE&amp;VAR:CALENDAR=US&amp;VAR:SYMBOL=RAI&amp;VAR:INDEX=0"}</definedName>
    <definedName name="_449">#REF!</definedName>
    <definedName name="_449__FDSAUDITLINK__" localSheetId="0" hidden="1">{"fdsup://directions/FAT Viewer?action=UPDATE&amp;creator=factset&amp;DYN_ARGS=TRUE&amp;DOC_NAME=FAT:FQL_AUDITING_CLIENT_TEMPLATE.FAT&amp;display_string=Audit&amp;VAR:KEY=TEHATYHIHO&amp;VAR:QUERY=RkZfRElWX1lMRChBTk4sOC8yOS8wMiw4LzI5LzAyKQ==&amp;WINDOW=FIRST_POPUP&amp;HEIGHT=450&amp;WIDTH=450&amp;","START_MAXIMIZED=FALSE&amp;VAR:CALENDAR=US&amp;VAR:SYMBOL=RAI&amp;VAR:INDEX=0"}</definedName>
    <definedName name="_449__FDSAUDITLINK__" hidden="1">{"fdsup://directions/FAT Viewer?action=UPDATE&amp;creator=factset&amp;DYN_ARGS=TRUE&amp;DOC_NAME=FAT:FQL_AUDITING_CLIENT_TEMPLATE.FAT&amp;display_string=Audit&amp;VAR:KEY=TEHATYHIHO&amp;VAR:QUERY=RkZfRElWX1lMRChBTk4sOC8yOS8wMiw4LzI5LzAyKQ==&amp;WINDOW=FIRST_POPUP&amp;HEIGHT=450&amp;WIDTH=450&amp;","START_MAXIMIZED=FALSE&amp;VAR:CALENDAR=US&amp;VAR:SYMBOL=RAI&amp;VAR:INDEX=0"}</definedName>
    <definedName name="_44main_form_account_grants_list_28_j_id1022">#REF!</definedName>
    <definedName name="_45">#REF!</definedName>
    <definedName name="_45_____NOTE1_3">#REF!</definedName>
    <definedName name="_45__123Graph_BCHART_3">#REF!</definedName>
    <definedName name="_45__123Graph_BWAGES_BY_B_U">#REF!</definedName>
    <definedName name="_45__123Graph_CCHART_26" hidden="1">#REF!</definedName>
    <definedName name="_45__123Graph_CSENS_COMPARISON">#REF!</definedName>
    <definedName name="_45__123Graph_DWAGES_BY_B_U">#REF!</definedName>
    <definedName name="_45__123Graph_ECONTRACT_BY_B_U">#REF!</definedName>
    <definedName name="_45__123Graph_XChart_6J">#REF!</definedName>
    <definedName name="_45__FDSAUDITLINK__" localSheetId="0" hidden="1">{"fdsup://directions/FAT Viewer?action=UPDATE&amp;creator=factset&amp;DYN_ARGS=TRUE&amp;DOC_NAME=FAT:FQL_AUDITING_CLIENT_TEMPLATE.FAT&amp;display_string=Audit&amp;VAR:KEY=VEROLOXQDI&amp;VAR:QUERY=RkZfRU5UUlBSX1ZBTF9EQUlMWSgwLCwsLFVTRCwnRElMJyk=&amp;WINDOW=FIRST_POPUP&amp;HEIGHT=450&amp;WIDTH=","450&amp;START_MAXIMIZED=FALSE&amp;VAR:CALENDAR=US&amp;VAR:SYMBOL=028758&amp;VAR:INDEX=0"}</definedName>
    <definedName name="_45__FDSAUDITLINK__" hidden="1">{"fdsup://directions/FAT Viewer?action=UPDATE&amp;creator=factset&amp;DYN_ARGS=TRUE&amp;DOC_NAME=FAT:FQL_AUDITING_CLIENT_TEMPLATE.FAT&amp;display_string=Audit&amp;VAR:KEY=VEROLOXQDI&amp;VAR:QUERY=RkZfRU5UUlBSX1ZBTF9EQUlMWSgwLCwsLFVTRCwnRElMJyk=&amp;WINDOW=FIRST_POPUP&amp;HEIGHT=450&amp;WIDTH=","450&amp;START_MAXIMIZED=FALSE&amp;VAR:CALENDAR=US&amp;VAR:SYMBOL=028758&amp;VAR:INDEX=0"}</definedName>
    <definedName name="_450">#REF!</definedName>
    <definedName name="_450__FDSAUDITLINK__" localSheetId="0" hidden="1">{"fdsup://directions/FAT Viewer?action=UPDATE&amp;creator=factset&amp;DYN_ARGS=TRUE&amp;DOC_NAME=FAT:FQL_AUDITING_CLIENT_TEMPLATE.FAT&amp;display_string=Audit&amp;VAR:KEY=XCDAHSBQFM&amp;VAR:QUERY=RkZfRElWX1lMRChBTk4sOC8yMi8wMiw4LzIyLzAyKQ==&amp;WINDOW=FIRST_POPUP&amp;HEIGHT=450&amp;WIDTH=450&amp;","START_MAXIMIZED=FALSE&amp;VAR:CALENDAR=US&amp;VAR:SYMBOL=RAI&amp;VAR:INDEX=0"}</definedName>
    <definedName name="_450__FDSAUDITLINK__" hidden="1">{"fdsup://directions/FAT Viewer?action=UPDATE&amp;creator=factset&amp;DYN_ARGS=TRUE&amp;DOC_NAME=FAT:FQL_AUDITING_CLIENT_TEMPLATE.FAT&amp;display_string=Audit&amp;VAR:KEY=XCDAHSBQFM&amp;VAR:QUERY=RkZfRElWX1lMRChBTk4sOC8yMi8wMiw4LzIyLzAyKQ==&amp;WINDOW=FIRST_POPUP&amp;HEIGHT=450&amp;WIDTH=450&amp;","START_MAXIMIZED=FALSE&amp;VAR:CALENDAR=US&amp;VAR:SYMBOL=RAI&amp;VAR:INDEX=0"}</definedName>
    <definedName name="_451">#REF!</definedName>
    <definedName name="_451__FDSAUDITLINK__" localSheetId="0" hidden="1">{"fdsup://directions/FAT Viewer?action=UPDATE&amp;creator=factset&amp;DYN_ARGS=TRUE&amp;DOC_NAME=FAT:FQL_AUDITING_CLIENT_TEMPLATE.FAT&amp;display_string=Audit&amp;VAR:KEY=PIRYRUHGZQ&amp;VAR:QUERY=RkZfRElWX1lMRChBTk4sOC8xNS8wMiw4LzE1LzAyKQ==&amp;WINDOW=FIRST_POPUP&amp;HEIGHT=450&amp;WIDTH=450&amp;","START_MAXIMIZED=FALSE&amp;VAR:CALENDAR=US&amp;VAR:SYMBOL=RAI&amp;VAR:INDEX=0"}</definedName>
    <definedName name="_451__FDSAUDITLINK__" hidden="1">{"fdsup://directions/FAT Viewer?action=UPDATE&amp;creator=factset&amp;DYN_ARGS=TRUE&amp;DOC_NAME=FAT:FQL_AUDITING_CLIENT_TEMPLATE.FAT&amp;display_string=Audit&amp;VAR:KEY=PIRYRUHGZQ&amp;VAR:QUERY=RkZfRElWX1lMRChBTk4sOC8xNS8wMiw4LzE1LzAyKQ==&amp;WINDOW=FIRST_POPUP&amp;HEIGHT=450&amp;WIDTH=450&amp;","START_MAXIMIZED=FALSE&amp;VAR:CALENDAR=US&amp;VAR:SYMBOL=RAI&amp;VAR:INDEX=0"}</definedName>
    <definedName name="_452">#REF!</definedName>
    <definedName name="_452__FDSAUDITLINK__" localSheetId="0" hidden="1">{"fdsup://directions/FAT Viewer?action=UPDATE&amp;creator=factset&amp;DYN_ARGS=TRUE&amp;DOC_NAME=FAT:FQL_AUDITING_CLIENT_TEMPLATE.FAT&amp;display_string=Audit&amp;VAR:KEY=BGDCPUDORI&amp;VAR:QUERY=RkZfRElWX1lMRChBTk4sOC8wOC8wMiw4LzA4LzAyKQ==&amp;WINDOW=FIRST_POPUP&amp;HEIGHT=450&amp;WIDTH=450&amp;","START_MAXIMIZED=FALSE&amp;VAR:CALENDAR=US&amp;VAR:SYMBOL=RAI&amp;VAR:INDEX=0"}</definedName>
    <definedName name="_452__FDSAUDITLINK__" hidden="1">{"fdsup://directions/FAT Viewer?action=UPDATE&amp;creator=factset&amp;DYN_ARGS=TRUE&amp;DOC_NAME=FAT:FQL_AUDITING_CLIENT_TEMPLATE.FAT&amp;display_string=Audit&amp;VAR:KEY=BGDCPUDORI&amp;VAR:QUERY=RkZfRElWX1lMRChBTk4sOC8wOC8wMiw4LzA4LzAyKQ==&amp;WINDOW=FIRST_POPUP&amp;HEIGHT=450&amp;WIDTH=450&amp;","START_MAXIMIZED=FALSE&amp;VAR:CALENDAR=US&amp;VAR:SYMBOL=RAI&amp;VAR:INDEX=0"}</definedName>
    <definedName name="_453">#REF!</definedName>
    <definedName name="_453__FDSAUDITLINK__" localSheetId="0" hidden="1">{"fdsup://directions/FAT Viewer?action=UPDATE&amp;creator=factset&amp;DYN_ARGS=TRUE&amp;DOC_NAME=FAT:FQL_AUDITING_CLIENT_TEMPLATE.FAT&amp;display_string=Audit&amp;VAR:KEY=ZIXWXWVWZU&amp;VAR:QUERY=RkZfRElWX1lMRChBTk4sOC8wMS8wMiw4LzAxLzAyKQ==&amp;WINDOW=FIRST_POPUP&amp;HEIGHT=450&amp;WIDTH=450&amp;","START_MAXIMIZED=FALSE&amp;VAR:CALENDAR=US&amp;VAR:SYMBOL=RAI&amp;VAR:INDEX=0"}</definedName>
    <definedName name="_453__FDSAUDITLINK__" hidden="1">{"fdsup://directions/FAT Viewer?action=UPDATE&amp;creator=factset&amp;DYN_ARGS=TRUE&amp;DOC_NAME=FAT:FQL_AUDITING_CLIENT_TEMPLATE.FAT&amp;display_string=Audit&amp;VAR:KEY=ZIXWXWVWZU&amp;VAR:QUERY=RkZfRElWX1lMRChBTk4sOC8wMS8wMiw4LzAxLzAyKQ==&amp;WINDOW=FIRST_POPUP&amp;HEIGHT=450&amp;WIDTH=450&amp;","START_MAXIMIZED=FALSE&amp;VAR:CALENDAR=US&amp;VAR:SYMBOL=RAI&amp;VAR:INDEX=0"}</definedName>
    <definedName name="_454">#REF!</definedName>
    <definedName name="_454__FDSAUDITLINK__" localSheetId="0" hidden="1">{"fdsup://directions/FAT Viewer?action=UPDATE&amp;creator=factset&amp;DYN_ARGS=TRUE&amp;DOC_NAME=FAT:FQL_AUDITING_CLIENT_TEMPLATE.FAT&amp;display_string=Audit&amp;VAR:KEY=DKJCDCBYHE&amp;VAR:QUERY=RkZfRElWX1lMRChBTk4sNy8yNS8wMiw3LzI1LzAyKQ==&amp;WINDOW=FIRST_POPUP&amp;HEIGHT=450&amp;WIDTH=450&amp;","START_MAXIMIZED=FALSE&amp;VAR:CALENDAR=US&amp;VAR:SYMBOL=RAI&amp;VAR:INDEX=0"}</definedName>
    <definedName name="_454__FDSAUDITLINK__" hidden="1">{"fdsup://directions/FAT Viewer?action=UPDATE&amp;creator=factset&amp;DYN_ARGS=TRUE&amp;DOC_NAME=FAT:FQL_AUDITING_CLIENT_TEMPLATE.FAT&amp;display_string=Audit&amp;VAR:KEY=DKJCDCBYHE&amp;VAR:QUERY=RkZfRElWX1lMRChBTk4sNy8yNS8wMiw3LzI1LzAyKQ==&amp;WINDOW=FIRST_POPUP&amp;HEIGHT=450&amp;WIDTH=450&amp;","START_MAXIMIZED=FALSE&amp;VAR:CALENDAR=US&amp;VAR:SYMBOL=RAI&amp;VAR:INDEX=0"}</definedName>
    <definedName name="_455">#REF!</definedName>
    <definedName name="_455__FDSAUDITLINK__" localSheetId="0" hidden="1">{"fdsup://directions/FAT Viewer?action=UPDATE&amp;creator=factset&amp;DYN_ARGS=TRUE&amp;DOC_NAME=FAT:FQL_AUDITING_CLIENT_TEMPLATE.FAT&amp;display_string=Audit&amp;VAR:KEY=VMLEPYPIDY&amp;VAR:QUERY=RkZfRElWX1lMRChBTk4sNy8xOC8wMiw3LzE4LzAyKQ==&amp;WINDOW=FIRST_POPUP&amp;HEIGHT=450&amp;WIDTH=450&amp;","START_MAXIMIZED=FALSE&amp;VAR:CALENDAR=US&amp;VAR:SYMBOL=RAI&amp;VAR:INDEX=0"}</definedName>
    <definedName name="_455__FDSAUDITLINK__" hidden="1">{"fdsup://directions/FAT Viewer?action=UPDATE&amp;creator=factset&amp;DYN_ARGS=TRUE&amp;DOC_NAME=FAT:FQL_AUDITING_CLIENT_TEMPLATE.FAT&amp;display_string=Audit&amp;VAR:KEY=VMLEPYPIDY&amp;VAR:QUERY=RkZfRElWX1lMRChBTk4sNy8xOC8wMiw3LzE4LzAyKQ==&amp;WINDOW=FIRST_POPUP&amp;HEIGHT=450&amp;WIDTH=450&amp;","START_MAXIMIZED=FALSE&amp;VAR:CALENDAR=US&amp;VAR:SYMBOL=RAI&amp;VAR:INDEX=0"}</definedName>
    <definedName name="_456">#REF!</definedName>
    <definedName name="_456__FDSAUDITLINK__" localSheetId="0" hidden="1">{"fdsup://directions/FAT Viewer?action=UPDATE&amp;creator=factset&amp;DYN_ARGS=TRUE&amp;DOC_NAME=FAT:FQL_AUDITING_CLIENT_TEMPLATE.FAT&amp;display_string=Audit&amp;VAR:KEY=VSTAHQZSHM&amp;VAR:QUERY=RkZfRElWX1lMRChBTk4sNy8xMS8wMiw3LzExLzAyKQ==&amp;WINDOW=FIRST_POPUP&amp;HEIGHT=450&amp;WIDTH=450&amp;","START_MAXIMIZED=FALSE&amp;VAR:CALENDAR=US&amp;VAR:SYMBOL=RAI&amp;VAR:INDEX=0"}</definedName>
    <definedName name="_456__FDSAUDITLINK__" hidden="1">{"fdsup://directions/FAT Viewer?action=UPDATE&amp;creator=factset&amp;DYN_ARGS=TRUE&amp;DOC_NAME=FAT:FQL_AUDITING_CLIENT_TEMPLATE.FAT&amp;display_string=Audit&amp;VAR:KEY=VSTAHQZSHM&amp;VAR:QUERY=RkZfRElWX1lMRChBTk4sNy8xMS8wMiw3LzExLzAyKQ==&amp;WINDOW=FIRST_POPUP&amp;HEIGHT=450&amp;WIDTH=450&amp;","START_MAXIMIZED=FALSE&amp;VAR:CALENDAR=US&amp;VAR:SYMBOL=RAI&amp;VAR:INDEX=0"}</definedName>
    <definedName name="_4561">#REF!</definedName>
    <definedName name="_4562">#REF!</definedName>
    <definedName name="_4564">#REF!</definedName>
    <definedName name="_4565">#REF!</definedName>
    <definedName name="_4567">#REF!</definedName>
    <definedName name="_4568">#REF!</definedName>
    <definedName name="_457">#REF!</definedName>
    <definedName name="_457__FDSAUDITLINK__" localSheetId="0" hidden="1">{"fdsup://directions/FAT Viewer?action=UPDATE&amp;creator=factset&amp;DYN_ARGS=TRUE&amp;DOC_NAME=FAT:FQL_AUDITING_CLIENT_TEMPLATE.FAT&amp;display_string=Audit&amp;VAR:KEY=HQJKZKXSJC&amp;VAR:QUERY=RkZfRElWX1lMRChBTk4sNy8wMy8wMiw3LzAzLzAyKQ==&amp;WINDOW=FIRST_POPUP&amp;HEIGHT=450&amp;WIDTH=450&amp;","START_MAXIMIZED=FALSE&amp;VAR:CALENDAR=US&amp;VAR:SYMBOL=RAI&amp;VAR:INDEX=0"}</definedName>
    <definedName name="_457__FDSAUDITLINK__" hidden="1">{"fdsup://directions/FAT Viewer?action=UPDATE&amp;creator=factset&amp;DYN_ARGS=TRUE&amp;DOC_NAME=FAT:FQL_AUDITING_CLIENT_TEMPLATE.FAT&amp;display_string=Audit&amp;VAR:KEY=HQJKZKXSJC&amp;VAR:QUERY=RkZfRElWX1lMRChBTk4sNy8wMy8wMiw3LzAzLzAyKQ==&amp;WINDOW=FIRST_POPUP&amp;HEIGHT=450&amp;WIDTH=450&amp;","START_MAXIMIZED=FALSE&amp;VAR:CALENDAR=US&amp;VAR:SYMBOL=RAI&amp;VAR:INDEX=0"}</definedName>
    <definedName name="_458">#REF!</definedName>
    <definedName name="_458__FDSAUDITLINK__" localSheetId="0" hidden="1">{"fdsup://directions/FAT Viewer?action=UPDATE&amp;creator=factset&amp;DYN_ARGS=TRUE&amp;DOC_NAME=FAT:FQL_AUDITING_CLIENT_TEMPLATE.FAT&amp;display_string=Audit&amp;VAR:KEY=VKHIXONEHU&amp;VAR:QUERY=RkZfRElWX1lMRChBTk4sNi8yNy8wMiw2LzI3LzAyKQ==&amp;WINDOW=FIRST_POPUP&amp;HEIGHT=450&amp;WIDTH=450&amp;","START_MAXIMIZED=FALSE&amp;VAR:CALENDAR=US&amp;VAR:SYMBOL=RAI&amp;VAR:INDEX=0"}</definedName>
    <definedName name="_458__FDSAUDITLINK__" hidden="1">{"fdsup://directions/FAT Viewer?action=UPDATE&amp;creator=factset&amp;DYN_ARGS=TRUE&amp;DOC_NAME=FAT:FQL_AUDITING_CLIENT_TEMPLATE.FAT&amp;display_string=Audit&amp;VAR:KEY=VKHIXONEHU&amp;VAR:QUERY=RkZfRElWX1lMRChBTk4sNi8yNy8wMiw2LzI3LzAyKQ==&amp;WINDOW=FIRST_POPUP&amp;HEIGHT=450&amp;WIDTH=450&amp;","START_MAXIMIZED=FALSE&amp;VAR:CALENDAR=US&amp;VAR:SYMBOL=RAI&amp;VAR:INDEX=0"}</definedName>
    <definedName name="_459">#REF!</definedName>
    <definedName name="_459__FDSAUDITLINK__" localSheetId="0" hidden="1">{"fdsup://directions/FAT Viewer?action=UPDATE&amp;creator=factset&amp;DYN_ARGS=TRUE&amp;DOC_NAME=FAT:FQL_AUDITING_CLIENT_TEMPLATE.FAT&amp;display_string=Audit&amp;VAR:KEY=TWVUNWDIJG&amp;VAR:QUERY=RkZfRElWX1lMRChBTk4sNi8yMC8wMiw2LzIwLzAyKQ==&amp;WINDOW=FIRST_POPUP&amp;HEIGHT=450&amp;WIDTH=450&amp;","START_MAXIMIZED=FALSE&amp;VAR:CALENDAR=US&amp;VAR:SYMBOL=RAI&amp;VAR:INDEX=0"}</definedName>
    <definedName name="_459__FDSAUDITLINK__" hidden="1">{"fdsup://directions/FAT Viewer?action=UPDATE&amp;creator=factset&amp;DYN_ARGS=TRUE&amp;DOC_NAME=FAT:FQL_AUDITING_CLIENT_TEMPLATE.FAT&amp;display_string=Audit&amp;VAR:KEY=TWVUNWDIJG&amp;VAR:QUERY=RkZfRElWX1lMRChBTk4sNi8yMC8wMiw2LzIwLzAyKQ==&amp;WINDOW=FIRST_POPUP&amp;HEIGHT=450&amp;WIDTH=450&amp;","START_MAXIMIZED=FALSE&amp;VAR:CALENDAR=US&amp;VAR:SYMBOL=RAI&amp;VAR:INDEX=0"}</definedName>
    <definedName name="_46_____NOTE5_7">#REF!</definedName>
    <definedName name="_46__123Graph_BSENS_COMPARISON">#REF!</definedName>
    <definedName name="_46__123Graph_CCHART_30" hidden="1">#REF!</definedName>
    <definedName name="_46__123Graph_CCONTRACT_BY_B_U">#REF!</definedName>
    <definedName name="_46__123Graph_EQRE_S_BY_CO.">#REF!</definedName>
    <definedName name="_46__123Graph_XChart_7J">#REF!</definedName>
    <definedName name="_46__FDSAUDITLINK__" localSheetId="0" hidden="1">{"fdsup://directions/FAT Viewer?action=UPDATE&amp;creator=factset&amp;DYN_ARGS=TRUE&amp;DOC_NAME=FAT:FQL_AUDITING_CLIENT_TEMPLATE.FAT&amp;display_string=Audit&amp;VAR:KEY=XQTELYJUVI&amp;VAR:QUERY=RkZfREVCVChBTk4sMCk=&amp;WINDOW=FIRST_POPUP&amp;HEIGHT=450&amp;WIDTH=450&amp;START_MAXIMIZED=FALSE&amp;VA","R:CALENDAR=US&amp;VAR:SYMBOL=214189&amp;VAR:INDEX=0"}</definedName>
    <definedName name="_46__FDSAUDITLINK__" hidden="1">{"fdsup://directions/FAT Viewer?action=UPDATE&amp;creator=factset&amp;DYN_ARGS=TRUE&amp;DOC_NAME=FAT:FQL_AUDITING_CLIENT_TEMPLATE.FAT&amp;display_string=Audit&amp;VAR:KEY=XQTELYJUVI&amp;VAR:QUERY=RkZfREVCVChBTk4sMCk=&amp;WINDOW=FIRST_POPUP&amp;HEIGHT=450&amp;WIDTH=450&amp;START_MAXIMIZED=FALSE&amp;VA","R:CALENDAR=US&amp;VAR:SYMBOL=214189&amp;VAR:INDEX=0"}</definedName>
    <definedName name="_46_0_S" hidden="1">#REF!</definedName>
    <definedName name="_460">#REF!</definedName>
    <definedName name="_460__FDSAUDITLINK__" localSheetId="0" hidden="1">{"fdsup://directions/FAT Viewer?action=UPDATE&amp;creator=factset&amp;DYN_ARGS=TRUE&amp;DOC_NAME=FAT:FQL_AUDITING_CLIENT_TEMPLATE.FAT&amp;display_string=Audit&amp;VAR:KEY=XADOJMRODA&amp;VAR:QUERY=RkZfRElWX1lMRChBTk4sNi8xMy8wMiw2LzEzLzAyKQ==&amp;WINDOW=FIRST_POPUP&amp;HEIGHT=450&amp;WIDTH=450&amp;","START_MAXIMIZED=FALSE&amp;VAR:CALENDAR=US&amp;VAR:SYMBOL=RAI&amp;VAR:INDEX=0"}</definedName>
    <definedName name="_460__FDSAUDITLINK__" hidden="1">{"fdsup://directions/FAT Viewer?action=UPDATE&amp;creator=factset&amp;DYN_ARGS=TRUE&amp;DOC_NAME=FAT:FQL_AUDITING_CLIENT_TEMPLATE.FAT&amp;display_string=Audit&amp;VAR:KEY=XADOJMRODA&amp;VAR:QUERY=RkZfRElWX1lMRChBTk4sNi8xMy8wMiw2LzEzLzAyKQ==&amp;WINDOW=FIRST_POPUP&amp;HEIGHT=450&amp;WIDTH=450&amp;","START_MAXIMIZED=FALSE&amp;VAR:CALENDAR=US&amp;VAR:SYMBOL=RAI&amp;VAR:INDEX=0"}</definedName>
    <definedName name="_461">#REF!</definedName>
    <definedName name="_461__FDSAUDITLINK__" localSheetId="0" hidden="1">{"fdsup://directions/FAT Viewer?action=UPDATE&amp;creator=factset&amp;DYN_ARGS=TRUE&amp;DOC_NAME=FAT:FQL_AUDITING_CLIENT_TEMPLATE.FAT&amp;display_string=Audit&amp;VAR:KEY=HWHSDORYNA&amp;VAR:QUERY=RkZfRElWX1lMRChBTk4sNi8wNi8wMiw2LzA2LzAyKQ==&amp;WINDOW=FIRST_POPUP&amp;HEIGHT=450&amp;WIDTH=450&amp;","START_MAXIMIZED=FALSE&amp;VAR:CALENDAR=US&amp;VAR:SYMBOL=RAI&amp;VAR:INDEX=0"}</definedName>
    <definedName name="_461__FDSAUDITLINK__" hidden="1">{"fdsup://directions/FAT Viewer?action=UPDATE&amp;creator=factset&amp;DYN_ARGS=TRUE&amp;DOC_NAME=FAT:FQL_AUDITING_CLIENT_TEMPLATE.FAT&amp;display_string=Audit&amp;VAR:KEY=HWHSDORYNA&amp;VAR:QUERY=RkZfRElWX1lMRChBTk4sNi8wNi8wMiw2LzA2LzAyKQ==&amp;WINDOW=FIRST_POPUP&amp;HEIGHT=450&amp;WIDTH=450&amp;","START_MAXIMIZED=FALSE&amp;VAR:CALENDAR=US&amp;VAR:SYMBOL=RAI&amp;VAR:INDEX=0"}</definedName>
    <definedName name="_462">#REF!</definedName>
    <definedName name="_462__FDSAUDITLINK__" localSheetId="0" hidden="1">{"fdsup://directions/FAT Viewer?action=UPDATE&amp;creator=factset&amp;DYN_ARGS=TRUE&amp;DOC_NAME=FAT:FQL_AUDITING_CLIENT_TEMPLATE.FAT&amp;display_string=Audit&amp;VAR:KEY=PKRWVSDKHI&amp;VAR:QUERY=RkZfRElWX1lMRChBTk4sNS8zMC8wMiw1LzMwLzAyKQ==&amp;WINDOW=FIRST_POPUP&amp;HEIGHT=450&amp;WIDTH=450&amp;","START_MAXIMIZED=FALSE&amp;VAR:CALENDAR=US&amp;VAR:SYMBOL=RAI&amp;VAR:INDEX=0"}</definedName>
    <definedName name="_462__FDSAUDITLINK__" hidden="1">{"fdsup://directions/FAT Viewer?action=UPDATE&amp;creator=factset&amp;DYN_ARGS=TRUE&amp;DOC_NAME=FAT:FQL_AUDITING_CLIENT_TEMPLATE.FAT&amp;display_string=Audit&amp;VAR:KEY=PKRWVSDKHI&amp;VAR:QUERY=RkZfRElWX1lMRChBTk4sNS8zMC8wMiw1LzMwLzAyKQ==&amp;WINDOW=FIRST_POPUP&amp;HEIGHT=450&amp;WIDTH=450&amp;","START_MAXIMIZED=FALSE&amp;VAR:CALENDAR=US&amp;VAR:SYMBOL=RAI&amp;VAR:INDEX=0"}</definedName>
    <definedName name="_463">#REF!</definedName>
    <definedName name="_463__FDSAUDITLINK__" localSheetId="0" hidden="1">{"fdsup://directions/FAT Viewer?action=UPDATE&amp;creator=factset&amp;DYN_ARGS=TRUE&amp;DOC_NAME=FAT:FQL_AUDITING_CLIENT_TEMPLATE.FAT&amp;display_string=Audit&amp;VAR:KEY=HCBCFOVGDM&amp;VAR:QUERY=RkZfRElWX1lMRChBTk4sNS8yMy8wMiw1LzIzLzAyKQ==&amp;WINDOW=FIRST_POPUP&amp;HEIGHT=450&amp;WIDTH=450&amp;","START_MAXIMIZED=FALSE&amp;VAR:CALENDAR=US&amp;VAR:SYMBOL=RAI&amp;VAR:INDEX=0"}</definedName>
    <definedName name="_463__FDSAUDITLINK__" hidden="1">{"fdsup://directions/FAT Viewer?action=UPDATE&amp;creator=factset&amp;DYN_ARGS=TRUE&amp;DOC_NAME=FAT:FQL_AUDITING_CLIENT_TEMPLATE.FAT&amp;display_string=Audit&amp;VAR:KEY=HCBCFOVGDM&amp;VAR:QUERY=RkZfRElWX1lMRChBTk4sNS8yMy8wMiw1LzIzLzAyKQ==&amp;WINDOW=FIRST_POPUP&amp;HEIGHT=450&amp;WIDTH=450&amp;","START_MAXIMIZED=FALSE&amp;VAR:CALENDAR=US&amp;VAR:SYMBOL=RAI&amp;VAR:INDEX=0"}</definedName>
    <definedName name="_464">#REF!</definedName>
    <definedName name="_464__FDSAUDITLINK__" localSheetId="0" hidden="1">{"fdsup://directions/FAT Viewer?action=UPDATE&amp;creator=factset&amp;DYN_ARGS=TRUE&amp;DOC_NAME=FAT:FQL_AUDITING_CLIENT_TEMPLATE.FAT&amp;display_string=Audit&amp;VAR:KEY=TWZGDMNGLI&amp;VAR:QUERY=RkZfRElWX1lMRChBTk4sNS8xNi8wMiw1LzE2LzAyKQ==&amp;WINDOW=FIRST_POPUP&amp;HEIGHT=450&amp;WIDTH=450&amp;","START_MAXIMIZED=FALSE&amp;VAR:CALENDAR=US&amp;VAR:SYMBOL=RAI&amp;VAR:INDEX=0"}</definedName>
    <definedName name="_464__FDSAUDITLINK__" hidden="1">{"fdsup://directions/FAT Viewer?action=UPDATE&amp;creator=factset&amp;DYN_ARGS=TRUE&amp;DOC_NAME=FAT:FQL_AUDITING_CLIENT_TEMPLATE.FAT&amp;display_string=Audit&amp;VAR:KEY=TWZGDMNGLI&amp;VAR:QUERY=RkZfRElWX1lMRChBTk4sNS8xNi8wMiw1LzE2LzAyKQ==&amp;WINDOW=FIRST_POPUP&amp;HEIGHT=450&amp;WIDTH=450&amp;","START_MAXIMIZED=FALSE&amp;VAR:CALENDAR=US&amp;VAR:SYMBOL=RAI&amp;VAR:INDEX=0"}</definedName>
    <definedName name="_465__FDSAUDITLINK__" localSheetId="0" hidden="1">{"fdsup://directions/FAT Viewer?action=UPDATE&amp;creator=factset&amp;DYN_ARGS=TRUE&amp;DOC_NAME=FAT:FQL_AUDITING_CLIENT_TEMPLATE.FAT&amp;display_string=Audit&amp;VAR:KEY=FOJOFGJIHI&amp;VAR:QUERY=RkZfRElWX1lMRChBTk4sNS8wOS8wMiw1LzA5LzAyKQ==&amp;WINDOW=FIRST_POPUP&amp;HEIGHT=450&amp;WIDTH=450&amp;","START_MAXIMIZED=FALSE&amp;VAR:CALENDAR=US&amp;VAR:SYMBOL=RAI&amp;VAR:INDEX=0"}</definedName>
    <definedName name="_465__FDSAUDITLINK__" hidden="1">{"fdsup://directions/FAT Viewer?action=UPDATE&amp;creator=factset&amp;DYN_ARGS=TRUE&amp;DOC_NAME=FAT:FQL_AUDITING_CLIENT_TEMPLATE.FAT&amp;display_string=Audit&amp;VAR:KEY=FOJOFGJIHI&amp;VAR:QUERY=RkZfRElWX1lMRChBTk4sNS8wOS8wMiw1LzA5LzAyKQ==&amp;WINDOW=FIRST_POPUP&amp;HEIGHT=450&amp;WIDTH=450&amp;","START_MAXIMIZED=FALSE&amp;VAR:CALENDAR=US&amp;VAR:SYMBOL=RAI&amp;VAR:INDEX=0"}</definedName>
    <definedName name="_466__FDSAUDITLINK__" localSheetId="0" hidden="1">{"fdsup://directions/FAT Viewer?action=UPDATE&amp;creator=factset&amp;DYN_ARGS=TRUE&amp;DOC_NAME=FAT:FQL_AUDITING_CLIENT_TEMPLATE.FAT&amp;display_string=Audit&amp;VAR:KEY=VGLSLSDOBA&amp;VAR:QUERY=RkZfRElWX1lMRChBTk4sNS8wMi8wMiw1LzAyLzAyKQ==&amp;WINDOW=FIRST_POPUP&amp;HEIGHT=450&amp;WIDTH=450&amp;","START_MAXIMIZED=FALSE&amp;VAR:CALENDAR=US&amp;VAR:SYMBOL=RAI&amp;VAR:INDEX=0"}</definedName>
    <definedName name="_466__FDSAUDITLINK__" hidden="1">{"fdsup://directions/FAT Viewer?action=UPDATE&amp;creator=factset&amp;DYN_ARGS=TRUE&amp;DOC_NAME=FAT:FQL_AUDITING_CLIENT_TEMPLATE.FAT&amp;display_string=Audit&amp;VAR:KEY=VGLSLSDOBA&amp;VAR:QUERY=RkZfRElWX1lMRChBTk4sNS8wMi8wMiw1LzAyLzAyKQ==&amp;WINDOW=FIRST_POPUP&amp;HEIGHT=450&amp;WIDTH=450&amp;","START_MAXIMIZED=FALSE&amp;VAR:CALENDAR=US&amp;VAR:SYMBOL=RAI&amp;VAR:INDEX=0"}</definedName>
    <definedName name="_467__FDSAUDITLINK__" localSheetId="0" hidden="1">{"fdsup://directions/FAT Viewer?action=UPDATE&amp;creator=factset&amp;DYN_ARGS=TRUE&amp;DOC_NAME=FAT:FQL_AUDITING_CLIENT_TEMPLATE.FAT&amp;display_string=Audit&amp;VAR:KEY=PSTSDMRMBI&amp;VAR:QUERY=RkZfRElWX1lMRChBTk4sNC8yNS8wMiw0LzI1LzAyKQ==&amp;WINDOW=FIRST_POPUP&amp;HEIGHT=450&amp;WIDTH=450&amp;","START_MAXIMIZED=FALSE&amp;VAR:CALENDAR=US&amp;VAR:SYMBOL=RAI&amp;VAR:INDEX=0"}</definedName>
    <definedName name="_467__FDSAUDITLINK__" hidden="1">{"fdsup://directions/FAT Viewer?action=UPDATE&amp;creator=factset&amp;DYN_ARGS=TRUE&amp;DOC_NAME=FAT:FQL_AUDITING_CLIENT_TEMPLATE.FAT&amp;display_string=Audit&amp;VAR:KEY=PSTSDMRMBI&amp;VAR:QUERY=RkZfRElWX1lMRChBTk4sNC8yNS8wMiw0LzI1LzAyKQ==&amp;WINDOW=FIRST_POPUP&amp;HEIGHT=450&amp;WIDTH=450&amp;","START_MAXIMIZED=FALSE&amp;VAR:CALENDAR=US&amp;VAR:SYMBOL=RAI&amp;VAR:INDEX=0"}</definedName>
    <definedName name="_468">#REF!</definedName>
    <definedName name="_468__FDSAUDITLINK__" localSheetId="0" hidden="1">{"fdsup://directions/FAT Viewer?action=UPDATE&amp;creator=factset&amp;DYN_ARGS=TRUE&amp;DOC_NAME=FAT:FQL_AUDITING_CLIENT_TEMPLATE.FAT&amp;display_string=Audit&amp;VAR:KEY=ZGLMRYJIVW&amp;VAR:QUERY=RkZfRElWX1lMRChBTk4sNC8xOC8wMiw0LzE4LzAyKQ==&amp;WINDOW=FIRST_POPUP&amp;HEIGHT=450&amp;WIDTH=450&amp;","START_MAXIMIZED=FALSE&amp;VAR:CALENDAR=US&amp;VAR:SYMBOL=RAI&amp;VAR:INDEX=0"}</definedName>
    <definedName name="_468__FDSAUDITLINK__" hidden="1">{"fdsup://directions/FAT Viewer?action=UPDATE&amp;creator=factset&amp;DYN_ARGS=TRUE&amp;DOC_NAME=FAT:FQL_AUDITING_CLIENT_TEMPLATE.FAT&amp;display_string=Audit&amp;VAR:KEY=ZGLMRYJIVW&amp;VAR:QUERY=RkZfRElWX1lMRChBTk4sNC8xOC8wMiw0LzE4LzAyKQ==&amp;WINDOW=FIRST_POPUP&amp;HEIGHT=450&amp;WIDTH=450&amp;","START_MAXIMIZED=FALSE&amp;VAR:CALENDAR=US&amp;VAR:SYMBOL=RAI&amp;VAR:INDEX=0"}</definedName>
    <definedName name="_469__FDSAUDITLINK__" localSheetId="0" hidden="1">{"fdsup://directions/FAT Viewer?action=UPDATE&amp;creator=factset&amp;DYN_ARGS=TRUE&amp;DOC_NAME=FAT:FQL_AUDITING_CLIENT_TEMPLATE.FAT&amp;display_string=Audit&amp;VAR:KEY=TGHMTIVEDA&amp;VAR:QUERY=RkZfRElWX1lMRChBTk4sNC8xMS8wMiw0LzExLzAyKQ==&amp;WINDOW=FIRST_POPUP&amp;HEIGHT=450&amp;WIDTH=450&amp;","START_MAXIMIZED=FALSE&amp;VAR:CALENDAR=US&amp;VAR:SYMBOL=RAI&amp;VAR:INDEX=0"}</definedName>
    <definedName name="_469__FDSAUDITLINK__" hidden="1">{"fdsup://directions/FAT Viewer?action=UPDATE&amp;creator=factset&amp;DYN_ARGS=TRUE&amp;DOC_NAME=FAT:FQL_AUDITING_CLIENT_TEMPLATE.FAT&amp;display_string=Audit&amp;VAR:KEY=TGHMTIVEDA&amp;VAR:QUERY=RkZfRElWX1lMRChBTk4sNC8xMS8wMiw0LzExLzAyKQ==&amp;WINDOW=FIRST_POPUP&amp;HEIGHT=450&amp;WIDTH=450&amp;","START_MAXIMIZED=FALSE&amp;VAR:CALENDAR=US&amp;VAR:SYMBOL=RAI&amp;VAR:INDEX=0"}</definedName>
    <definedName name="_46main_form_account_grants_list_29_j_id1022">#REF!</definedName>
    <definedName name="_47">#REF!</definedName>
    <definedName name="_47_____NOTE8_9">#REF!</definedName>
    <definedName name="_47__123Graph_CQRE_S_BY_CO.">#REF!</definedName>
    <definedName name="_47__123Graph_ECONTRACT_BY_B_U">#REF!</definedName>
    <definedName name="_47__123Graph_EQRE_S_BY_CO.">#REF!</definedName>
    <definedName name="_47__123Graph_LBL_ACHART_3">#REF!</definedName>
    <definedName name="_47__123Graph_XChart_8J">#REF!</definedName>
    <definedName name="_47__FDSAUDITLINK__" localSheetId="0" hidden="1">{"fdsup://directions/FAT Viewer?action=UPDATE&amp;creator=factset&amp;DYN_ARGS=TRUE&amp;DOC_NAME=FAT:FQL_AUDITING_CLIENT_TEMPLATE.FAT&amp;display_string=Audit&amp;VAR:KEY=NIPAJQRYHA&amp;VAR:QUERY=QVZHKEZGX0RJVl9ZTEQoQU5OLDQwOTk0LC0xQVkpKQ==&amp;WINDOW=FIRST_POPUP&amp;HEIGHT=450&amp;WIDTH=450&amp;","START_MAXIMIZED=FALSE&amp;VAR:CALENDAR=US&amp;VAR:SYMBOL=MO"}</definedName>
    <definedName name="_47__FDSAUDITLINK__" hidden="1">{"fdsup://directions/FAT Viewer?action=UPDATE&amp;creator=factset&amp;DYN_ARGS=TRUE&amp;DOC_NAME=FAT:FQL_AUDITING_CLIENT_TEMPLATE.FAT&amp;display_string=Audit&amp;VAR:KEY=NIPAJQRYHA&amp;VAR:QUERY=QVZHKEZGX0RJVl9ZTEQoQU5OLDQwOTk0LC0xQVkpKQ==&amp;WINDOW=FIRST_POPUP&amp;HEIGHT=450&amp;WIDTH=450&amp;","START_MAXIMIZED=FALSE&amp;VAR:CALENDAR=US&amp;VAR:SYMBOL=MO"}</definedName>
    <definedName name="_47_0_S" hidden="1">#REF!</definedName>
    <definedName name="_470__FDSAUDITLINK__" localSheetId="0" hidden="1">{"fdsup://directions/FAT Viewer?action=UPDATE&amp;creator=factset&amp;DYN_ARGS=TRUE&amp;DOC_NAME=FAT:FQL_AUDITING_CLIENT_TEMPLATE.FAT&amp;display_string=Audit&amp;VAR:KEY=REZMBQBMDI&amp;VAR:QUERY=RkZfRElWX1lMRChBTk4sNC8wNC8wMiw0LzA0LzAyKQ==&amp;WINDOW=FIRST_POPUP&amp;HEIGHT=450&amp;WIDTH=450&amp;","START_MAXIMIZED=FALSE&amp;VAR:CALENDAR=US&amp;VAR:SYMBOL=RAI&amp;VAR:INDEX=0"}</definedName>
    <definedName name="_470__FDSAUDITLINK__" hidden="1">{"fdsup://directions/FAT Viewer?action=UPDATE&amp;creator=factset&amp;DYN_ARGS=TRUE&amp;DOC_NAME=FAT:FQL_AUDITING_CLIENT_TEMPLATE.FAT&amp;display_string=Audit&amp;VAR:KEY=REZMBQBMDI&amp;VAR:QUERY=RkZfRElWX1lMRChBTk4sNC8wNC8wMiw0LzA0LzAyKQ==&amp;WINDOW=FIRST_POPUP&amp;HEIGHT=450&amp;WIDTH=450&amp;","START_MAXIMIZED=FALSE&amp;VAR:CALENDAR=US&amp;VAR:SYMBOL=RAI&amp;VAR:INDEX=0"}</definedName>
    <definedName name="_471__FDSAUDITLINK__" localSheetId="0" hidden="1">{"fdsup://directions/FAT Viewer?action=UPDATE&amp;creator=factset&amp;DYN_ARGS=TRUE&amp;DOC_NAME=FAT:FQL_AUDITING_CLIENT_TEMPLATE.FAT&amp;display_string=Audit&amp;VAR:KEY=XMDEHSRYNS&amp;VAR:QUERY=RkZfRElWX1lMRChBTk4sMy8yOC8wMiwzLzI4LzAyKQ==&amp;WINDOW=FIRST_POPUP&amp;HEIGHT=450&amp;WIDTH=450&amp;","START_MAXIMIZED=FALSE&amp;VAR:CALENDAR=US&amp;VAR:SYMBOL=RAI&amp;VAR:INDEX=0"}</definedName>
    <definedName name="_471__FDSAUDITLINK__" hidden="1">{"fdsup://directions/FAT Viewer?action=UPDATE&amp;creator=factset&amp;DYN_ARGS=TRUE&amp;DOC_NAME=FAT:FQL_AUDITING_CLIENT_TEMPLATE.FAT&amp;display_string=Audit&amp;VAR:KEY=XMDEHSRYNS&amp;VAR:QUERY=RkZfRElWX1lMRChBTk4sMy8yOC8wMiwzLzI4LzAyKQ==&amp;WINDOW=FIRST_POPUP&amp;HEIGHT=450&amp;WIDTH=450&amp;","START_MAXIMIZED=FALSE&amp;VAR:CALENDAR=US&amp;VAR:SYMBOL=RAI&amp;VAR:INDEX=0"}</definedName>
    <definedName name="_472">#REF!</definedName>
    <definedName name="_472__FDSAUDITLINK__" localSheetId="0" hidden="1">{"fdsup://directions/FAT Viewer?action=UPDATE&amp;creator=factset&amp;DYN_ARGS=TRUE&amp;DOC_NAME=FAT:FQL_AUDITING_CLIENT_TEMPLATE.FAT&amp;display_string=Audit&amp;VAR:KEY=FIDCDIHQVW&amp;VAR:QUERY=RkZfRElWX1lMRChBTk4sMy8yMS8wMiwzLzIxLzAyKQ==&amp;WINDOW=FIRST_POPUP&amp;HEIGHT=450&amp;WIDTH=450&amp;","START_MAXIMIZED=FALSE&amp;VAR:CALENDAR=US&amp;VAR:SYMBOL=RAI&amp;VAR:INDEX=0"}</definedName>
    <definedName name="_472__FDSAUDITLINK__" hidden="1">{"fdsup://directions/FAT Viewer?action=UPDATE&amp;creator=factset&amp;DYN_ARGS=TRUE&amp;DOC_NAME=FAT:FQL_AUDITING_CLIENT_TEMPLATE.FAT&amp;display_string=Audit&amp;VAR:KEY=FIDCDIHQVW&amp;VAR:QUERY=RkZfRElWX1lMRChBTk4sMy8yMS8wMiwzLzIxLzAyKQ==&amp;WINDOW=FIRST_POPUP&amp;HEIGHT=450&amp;WIDTH=450&amp;","START_MAXIMIZED=FALSE&amp;VAR:CALENDAR=US&amp;VAR:SYMBOL=RAI&amp;VAR:INDEX=0"}</definedName>
    <definedName name="_473">#REF!</definedName>
    <definedName name="_473__FDSAUDITLINK__" localSheetId="0" hidden="1">{"fdsup://directions/FAT Viewer?action=UPDATE&amp;creator=factset&amp;DYN_ARGS=TRUE&amp;DOC_NAME=FAT:FQL_AUDITING_CLIENT_TEMPLATE.FAT&amp;display_string=Audit&amp;VAR:KEY=HEXENGRCDI&amp;VAR:QUERY=RkZfRElWX1lMRChBTk4sMy8xNC8wMiwzLzE0LzAyKQ==&amp;WINDOW=FIRST_POPUP&amp;HEIGHT=450&amp;WIDTH=450&amp;","START_MAXIMIZED=FALSE&amp;VAR:CALENDAR=US&amp;VAR:SYMBOL=RAI&amp;VAR:INDEX=0"}</definedName>
    <definedName name="_473__FDSAUDITLINK__" hidden="1">{"fdsup://directions/FAT Viewer?action=UPDATE&amp;creator=factset&amp;DYN_ARGS=TRUE&amp;DOC_NAME=FAT:FQL_AUDITING_CLIENT_TEMPLATE.FAT&amp;display_string=Audit&amp;VAR:KEY=HEXENGRCDI&amp;VAR:QUERY=RkZfRElWX1lMRChBTk4sMy8xNC8wMiwzLzE0LzAyKQ==&amp;WINDOW=FIRST_POPUP&amp;HEIGHT=450&amp;WIDTH=450&amp;","START_MAXIMIZED=FALSE&amp;VAR:CALENDAR=US&amp;VAR:SYMBOL=RAI&amp;VAR:INDEX=0"}</definedName>
    <definedName name="_474">#REF!</definedName>
    <definedName name="_474__FDSAUDITLINK__" localSheetId="0" hidden="1">{"fdsup://directions/FAT Viewer?action=UPDATE&amp;creator=factset&amp;DYN_ARGS=TRUE&amp;DOC_NAME=FAT:FQL_AUDITING_CLIENT_TEMPLATE.FAT&amp;display_string=Audit&amp;VAR:KEY=NKZKTOROPE&amp;VAR:QUERY=RkZfRElWX1lMRChBTk4sMy8wNy8wMiwzLzA3LzAyKQ==&amp;WINDOW=FIRST_POPUP&amp;HEIGHT=450&amp;WIDTH=450&amp;","START_MAXIMIZED=FALSE&amp;VAR:CALENDAR=US&amp;VAR:SYMBOL=RAI&amp;VAR:INDEX=0"}</definedName>
    <definedName name="_474__FDSAUDITLINK__" hidden="1">{"fdsup://directions/FAT Viewer?action=UPDATE&amp;creator=factset&amp;DYN_ARGS=TRUE&amp;DOC_NAME=FAT:FQL_AUDITING_CLIENT_TEMPLATE.FAT&amp;display_string=Audit&amp;VAR:KEY=NKZKTOROPE&amp;VAR:QUERY=RkZfRElWX1lMRChBTk4sMy8wNy8wMiwzLzA3LzAyKQ==&amp;WINDOW=FIRST_POPUP&amp;HEIGHT=450&amp;WIDTH=450&amp;","START_MAXIMIZED=FALSE&amp;VAR:CALENDAR=US&amp;VAR:SYMBOL=RAI&amp;VAR:INDEX=0"}</definedName>
    <definedName name="_475">#REF!</definedName>
    <definedName name="_475__FDSAUDITLINK__" localSheetId="0" hidden="1">{"fdsup://directions/FAT Viewer?action=UPDATE&amp;creator=factset&amp;DYN_ARGS=TRUE&amp;DOC_NAME=FAT:FQL_AUDITING_CLIENT_TEMPLATE.FAT&amp;display_string=Audit&amp;VAR:KEY=DCNCFOXGDM&amp;VAR:QUERY=RkZfRElWX1lMRChBTk4sMi8yOC8wMiwyLzI4LzAyKQ==&amp;WINDOW=FIRST_POPUP&amp;HEIGHT=450&amp;WIDTH=450&amp;","START_MAXIMIZED=FALSE&amp;VAR:CALENDAR=US&amp;VAR:SYMBOL=RAI&amp;VAR:INDEX=0"}</definedName>
    <definedName name="_475__FDSAUDITLINK__" hidden="1">{"fdsup://directions/FAT Viewer?action=UPDATE&amp;creator=factset&amp;DYN_ARGS=TRUE&amp;DOC_NAME=FAT:FQL_AUDITING_CLIENT_TEMPLATE.FAT&amp;display_string=Audit&amp;VAR:KEY=DCNCFOXGDM&amp;VAR:QUERY=RkZfRElWX1lMRChBTk4sMi8yOC8wMiwyLzI4LzAyKQ==&amp;WINDOW=FIRST_POPUP&amp;HEIGHT=450&amp;WIDTH=450&amp;","START_MAXIMIZED=FALSE&amp;VAR:CALENDAR=US&amp;VAR:SYMBOL=RAI&amp;VAR:INDEX=0"}</definedName>
    <definedName name="_476">#REF!</definedName>
    <definedName name="_476__FDSAUDITLINK__" localSheetId="0" hidden="1">{"fdsup://directions/FAT Viewer?action=UPDATE&amp;creator=factset&amp;DYN_ARGS=TRUE&amp;DOC_NAME=FAT:FQL_AUDITING_CLIENT_TEMPLATE.FAT&amp;display_string=Audit&amp;VAR:KEY=ZWLMHSBYRU&amp;VAR:QUERY=RkZfRElWX1lMRChBTk4sMi8yMS8wMiwyLzIxLzAyKQ==&amp;WINDOW=FIRST_POPUP&amp;HEIGHT=450&amp;WIDTH=450&amp;","START_MAXIMIZED=FALSE&amp;VAR:CALENDAR=US&amp;VAR:SYMBOL=RAI&amp;VAR:INDEX=0"}</definedName>
    <definedName name="_476__FDSAUDITLINK__" hidden="1">{"fdsup://directions/FAT Viewer?action=UPDATE&amp;creator=factset&amp;DYN_ARGS=TRUE&amp;DOC_NAME=FAT:FQL_AUDITING_CLIENT_TEMPLATE.FAT&amp;display_string=Audit&amp;VAR:KEY=ZWLMHSBYRU&amp;VAR:QUERY=RkZfRElWX1lMRChBTk4sMi8yMS8wMiwyLzIxLzAyKQ==&amp;WINDOW=FIRST_POPUP&amp;HEIGHT=450&amp;WIDTH=450&amp;","START_MAXIMIZED=FALSE&amp;VAR:CALENDAR=US&amp;VAR:SYMBOL=RAI&amp;VAR:INDEX=0"}</definedName>
    <definedName name="_477">#REF!</definedName>
    <definedName name="_477__FDSAUDITLINK__" localSheetId="0" hidden="1">{"fdsup://directions/FAT Viewer?action=UPDATE&amp;creator=factset&amp;DYN_ARGS=TRUE&amp;DOC_NAME=FAT:FQL_AUDITING_CLIENT_TEMPLATE.FAT&amp;display_string=Audit&amp;VAR:KEY=NENIXSXIHU&amp;VAR:QUERY=RkZfRElWX1lMRChBTk4sMi8xNC8wMiwyLzE0LzAyKQ==&amp;WINDOW=FIRST_POPUP&amp;HEIGHT=450&amp;WIDTH=450&amp;","START_MAXIMIZED=FALSE&amp;VAR:CALENDAR=US&amp;VAR:SYMBOL=RAI&amp;VAR:INDEX=0"}</definedName>
    <definedName name="_477__FDSAUDITLINK__" hidden="1">{"fdsup://directions/FAT Viewer?action=UPDATE&amp;creator=factset&amp;DYN_ARGS=TRUE&amp;DOC_NAME=FAT:FQL_AUDITING_CLIENT_TEMPLATE.FAT&amp;display_string=Audit&amp;VAR:KEY=NENIXSXIHU&amp;VAR:QUERY=RkZfRElWX1lMRChBTk4sMi8xNC8wMiwyLzE0LzAyKQ==&amp;WINDOW=FIRST_POPUP&amp;HEIGHT=450&amp;WIDTH=450&amp;","START_MAXIMIZED=FALSE&amp;VAR:CALENDAR=US&amp;VAR:SYMBOL=RAI&amp;VAR:INDEX=0"}</definedName>
    <definedName name="_478">#REF!</definedName>
    <definedName name="_478__FDSAUDITLINK__" localSheetId="0" hidden="1">{"fdsup://directions/FAT Viewer?action=UPDATE&amp;creator=factset&amp;DYN_ARGS=TRUE&amp;DOC_NAME=FAT:FQL_AUDITING_CLIENT_TEMPLATE.FAT&amp;display_string=Audit&amp;VAR:KEY=PWLAZONSJS&amp;VAR:QUERY=RkZfRElWX1lMRChBTk4sMi8wNy8wMiwyLzA3LzAyKQ==&amp;WINDOW=FIRST_POPUP&amp;HEIGHT=450&amp;WIDTH=450&amp;","START_MAXIMIZED=FALSE&amp;VAR:CALENDAR=US&amp;VAR:SYMBOL=RAI&amp;VAR:INDEX=0"}</definedName>
    <definedName name="_478__FDSAUDITLINK__" hidden="1">{"fdsup://directions/FAT Viewer?action=UPDATE&amp;creator=factset&amp;DYN_ARGS=TRUE&amp;DOC_NAME=FAT:FQL_AUDITING_CLIENT_TEMPLATE.FAT&amp;display_string=Audit&amp;VAR:KEY=PWLAZONSJS&amp;VAR:QUERY=RkZfRElWX1lMRChBTk4sMi8wNy8wMiwyLzA3LzAyKQ==&amp;WINDOW=FIRST_POPUP&amp;HEIGHT=450&amp;WIDTH=450&amp;","START_MAXIMIZED=FALSE&amp;VAR:CALENDAR=US&amp;VAR:SYMBOL=RAI&amp;VAR:INDEX=0"}</definedName>
    <definedName name="_479__FDSAUDITLINK__" localSheetId="0" hidden="1">{"fdsup://directions/FAT Viewer?action=UPDATE&amp;creator=factset&amp;DYN_ARGS=TRUE&amp;DOC_NAME=FAT:FQL_AUDITING_CLIENT_TEMPLATE.FAT&amp;display_string=Audit&amp;VAR:KEY=DYLAFGJOFO&amp;VAR:QUERY=RkZfRElWX1lMRChBTk4sMS8zMS8wMiwxLzMxLzAyKQ==&amp;WINDOW=FIRST_POPUP&amp;HEIGHT=450&amp;WIDTH=450&amp;","START_MAXIMIZED=FALSE&amp;VAR:CALENDAR=US&amp;VAR:SYMBOL=RAI&amp;VAR:INDEX=0"}</definedName>
    <definedName name="_479__FDSAUDITLINK__" hidden="1">{"fdsup://directions/FAT Viewer?action=UPDATE&amp;creator=factset&amp;DYN_ARGS=TRUE&amp;DOC_NAME=FAT:FQL_AUDITING_CLIENT_TEMPLATE.FAT&amp;display_string=Audit&amp;VAR:KEY=DYLAFGJOFO&amp;VAR:QUERY=RkZfRElWX1lMRChBTk4sMS8zMS8wMiwxLzMxLzAyKQ==&amp;WINDOW=FIRST_POPUP&amp;HEIGHT=450&amp;WIDTH=450&amp;","START_MAXIMIZED=FALSE&amp;VAR:CALENDAR=US&amp;VAR:SYMBOL=RAI&amp;VAR:INDEX=0"}</definedName>
    <definedName name="_47J_0_K" hidden="1">#REF!</definedName>
    <definedName name="_48">#REF!</definedName>
    <definedName name="_48_____P_L">#REF!</definedName>
    <definedName name="_48__123Graph_BQRE_S_BY_CO.">#REF!</definedName>
    <definedName name="_48__123Graph_BWAGES_BY_B_U">#REF!</definedName>
    <definedName name="_48__123Graph_CSENS_COMPARISON">#REF!</definedName>
    <definedName name="_48__123Graph_CSUPPLIES_BY_B_U">#REF!</definedName>
    <definedName name="_48__123Graph_ESUPPLIES_BY_B_U">#REF!</definedName>
    <definedName name="_48__FDSAUDITLINK__" localSheetId="0" hidden="1">{"fdsup://directions/FAT Viewer?action=UPDATE&amp;creator=factset&amp;DYN_ARGS=TRUE&amp;DOC_NAME=FAT:FQL_AUDITING_CLIENT_TEMPLATE.FAT&amp;display_string=Audit&amp;VAR:KEY=ALERAFMLYH&amp;VAR:QUERY=RkZfREVCVChBTk4sMCk=&amp;WINDOW=FIRST_POPUP&amp;HEIGHT=450&amp;WIDTH=450&amp;START_MAXIMIZED=FALSE&amp;VA","R:CALENDAR=US&amp;VAR:SYMBOL=COKE&amp;VAR:INDEX=0"}</definedName>
    <definedName name="_48__FDSAUDITLINK__" hidden="1">{"fdsup://directions/FAT Viewer?action=UPDATE&amp;creator=factset&amp;DYN_ARGS=TRUE&amp;DOC_NAME=FAT:FQL_AUDITING_CLIENT_TEMPLATE.FAT&amp;display_string=Audit&amp;VAR:KEY=ALERAFMLYH&amp;VAR:QUERY=RkZfREVCVChBTk4sMCk=&amp;WINDOW=FIRST_POPUP&amp;HEIGHT=450&amp;WIDTH=450&amp;START_MAXIMIZED=FALSE&amp;VA","R:CALENDAR=US&amp;VAR:SYMBOL=COKE&amp;VAR:INDEX=0"}</definedName>
    <definedName name="_48_0_S" hidden="1">#REF!</definedName>
    <definedName name="_480__FDSAUDITLINK__" localSheetId="0" hidden="1">{"fdsup://directions/FAT Viewer?action=UPDATE&amp;creator=factset&amp;DYN_ARGS=TRUE&amp;DOC_NAME=FAT:FQL_AUDITING_CLIENT_TEMPLATE.FAT&amp;display_string=Audit&amp;VAR:KEY=NERCVKPUZU&amp;VAR:QUERY=RkZfRElWX1lMRChBTk4sMS8yNC8wMiwxLzI0LzAyKQ==&amp;WINDOW=FIRST_POPUP&amp;HEIGHT=450&amp;WIDTH=450&amp;","START_MAXIMIZED=FALSE&amp;VAR:CALENDAR=US&amp;VAR:SYMBOL=RAI&amp;VAR:INDEX=0"}</definedName>
    <definedName name="_480__FDSAUDITLINK__" hidden="1">{"fdsup://directions/FAT Viewer?action=UPDATE&amp;creator=factset&amp;DYN_ARGS=TRUE&amp;DOC_NAME=FAT:FQL_AUDITING_CLIENT_TEMPLATE.FAT&amp;display_string=Audit&amp;VAR:KEY=NERCVKPUZU&amp;VAR:QUERY=RkZfRElWX1lMRChBTk4sMS8yNC8wMiwxLzI0LzAyKQ==&amp;WINDOW=FIRST_POPUP&amp;HEIGHT=450&amp;WIDTH=450&amp;","START_MAXIMIZED=FALSE&amp;VAR:CALENDAR=US&amp;VAR:SYMBOL=RAI&amp;VAR:INDEX=0"}</definedName>
    <definedName name="_481__FDSAUDITLINK__" localSheetId="0" hidden="1">{"fdsup://directions/FAT Viewer?action=UPDATE&amp;creator=factset&amp;DYN_ARGS=TRUE&amp;DOC_NAME=FAT:FQL_AUDITING_CLIENT_TEMPLATE.FAT&amp;display_string=Audit&amp;VAR:KEY=VGFEJODSLK&amp;VAR:QUERY=RkZfRElWX1lMRChBTk4sMS8xNy8wMiwxLzE3LzAyKQ==&amp;WINDOW=FIRST_POPUP&amp;HEIGHT=450&amp;WIDTH=450&amp;","START_MAXIMIZED=FALSE&amp;VAR:CALENDAR=US&amp;VAR:SYMBOL=RAI&amp;VAR:INDEX=0"}</definedName>
    <definedName name="_481__FDSAUDITLINK__" hidden="1">{"fdsup://directions/FAT Viewer?action=UPDATE&amp;creator=factset&amp;DYN_ARGS=TRUE&amp;DOC_NAME=FAT:FQL_AUDITING_CLIENT_TEMPLATE.FAT&amp;display_string=Audit&amp;VAR:KEY=VGFEJODSLK&amp;VAR:QUERY=RkZfRElWX1lMRChBTk4sMS8xNy8wMiwxLzE3LzAyKQ==&amp;WINDOW=FIRST_POPUP&amp;HEIGHT=450&amp;WIDTH=450&amp;","START_MAXIMIZED=FALSE&amp;VAR:CALENDAR=US&amp;VAR:SYMBOL=RAI&amp;VAR:INDEX=0"}</definedName>
    <definedName name="_482">#REF!</definedName>
    <definedName name="_482__FDSAUDITLINK__" localSheetId="0" hidden="1">{"fdsup://directions/FAT Viewer?action=UPDATE&amp;creator=factset&amp;DYN_ARGS=TRUE&amp;DOC_NAME=FAT:FQL_AUDITING_CLIENT_TEMPLATE.FAT&amp;display_string=Audit&amp;VAR:KEY=FUPQBQLMJO&amp;VAR:QUERY=RkZfRElWX1lMRChBTk4sMS8xMC8wMiwxLzEwLzAyKQ==&amp;WINDOW=FIRST_POPUP&amp;HEIGHT=450&amp;WIDTH=450&amp;","START_MAXIMIZED=FALSE&amp;VAR:CALENDAR=US&amp;VAR:SYMBOL=RAI&amp;VAR:INDEX=0"}</definedName>
    <definedName name="_482__FDSAUDITLINK__" hidden="1">{"fdsup://directions/FAT Viewer?action=UPDATE&amp;creator=factset&amp;DYN_ARGS=TRUE&amp;DOC_NAME=FAT:FQL_AUDITING_CLIENT_TEMPLATE.FAT&amp;display_string=Audit&amp;VAR:KEY=FUPQBQLMJO&amp;VAR:QUERY=RkZfRElWX1lMRChBTk4sMS8xMC8wMiwxLzEwLzAyKQ==&amp;WINDOW=FIRST_POPUP&amp;HEIGHT=450&amp;WIDTH=450&amp;","START_MAXIMIZED=FALSE&amp;VAR:CALENDAR=US&amp;VAR:SYMBOL=RAI&amp;VAR:INDEX=0"}</definedName>
    <definedName name="_483">#REF!</definedName>
    <definedName name="_483__FDSAUDITLINK__" localSheetId="0" hidden="1">{"fdsup://directions/FAT Viewer?action=UPDATE&amp;creator=factset&amp;DYN_ARGS=TRUE&amp;DOC_NAME=FAT:FQL_AUDITING_CLIENT_TEMPLATE.FAT&amp;display_string=Audit&amp;VAR:KEY=FOTQHOTQPQ&amp;VAR:QUERY=RkZfRElWX1lMRChBTk4sMS8wMy8wMiwxLzAzLzAyKQ==&amp;WINDOW=FIRST_POPUP&amp;HEIGHT=450&amp;WIDTH=450&amp;","START_MAXIMIZED=FALSE&amp;VAR:CALENDAR=US&amp;VAR:SYMBOL=RAI&amp;VAR:INDEX=0"}</definedName>
    <definedName name="_483__FDSAUDITLINK__" hidden="1">{"fdsup://directions/FAT Viewer?action=UPDATE&amp;creator=factset&amp;DYN_ARGS=TRUE&amp;DOC_NAME=FAT:FQL_AUDITING_CLIENT_TEMPLATE.FAT&amp;display_string=Audit&amp;VAR:KEY=FOTQHOTQPQ&amp;VAR:QUERY=RkZfRElWX1lMRChBTk4sMS8wMy8wMiwxLzAzLzAyKQ==&amp;WINDOW=FIRST_POPUP&amp;HEIGHT=450&amp;WIDTH=450&amp;","START_MAXIMIZED=FALSE&amp;VAR:CALENDAR=US&amp;VAR:SYMBOL=RAI&amp;VAR:INDEX=0"}</definedName>
    <definedName name="_484">#REF!</definedName>
    <definedName name="_484__FDSAUDITLINK__" localSheetId="0" hidden="1">{"fdsup://directions/FAT Viewer?action=UPDATE&amp;creator=factset&amp;DYN_ARGS=TRUE&amp;DOC_NAME=FAT:FQL_AUDITING_CLIENT_TEMPLATE.FAT&amp;display_string=Audit&amp;VAR:KEY=RIHYTETMZC&amp;VAR:QUERY=RkZfRElWX1lMRChBTk4sMTIvMjcvMDEsMTIvMjcvMDEp&amp;WINDOW=FIRST_POPUP&amp;HEIGHT=450&amp;WIDTH=450&amp;","START_MAXIMIZED=FALSE&amp;VAR:CALENDAR=US&amp;VAR:SYMBOL=RAI&amp;VAR:INDEX=0"}</definedName>
    <definedName name="_484__FDSAUDITLINK__" hidden="1">{"fdsup://directions/FAT Viewer?action=UPDATE&amp;creator=factset&amp;DYN_ARGS=TRUE&amp;DOC_NAME=FAT:FQL_AUDITING_CLIENT_TEMPLATE.FAT&amp;display_string=Audit&amp;VAR:KEY=RIHYTETMZC&amp;VAR:QUERY=RkZfRElWX1lMRChBTk4sMTIvMjcvMDEsMTIvMjcvMDEp&amp;WINDOW=FIRST_POPUP&amp;HEIGHT=450&amp;WIDTH=450&amp;","START_MAXIMIZED=FALSE&amp;VAR:CALENDAR=US&amp;VAR:SYMBOL=RAI&amp;VAR:INDEX=0"}</definedName>
    <definedName name="_485">#REF!</definedName>
    <definedName name="_485__FDSAUDITLINK__" localSheetId="0" hidden="1">{"fdsup://directions/FAT Viewer?action=UPDATE&amp;creator=factset&amp;DYN_ARGS=TRUE&amp;DOC_NAME=FAT:FQL_AUDITING_CLIENT_TEMPLATE.FAT&amp;display_string=Audit&amp;VAR:KEY=FKZMHALGFM&amp;VAR:QUERY=RkZfRElWX1lMRChBTk4sMTIvMjAvMDEsMTIvMjAvMDEp&amp;WINDOW=FIRST_POPUP&amp;HEIGHT=450&amp;WIDTH=450&amp;","START_MAXIMIZED=FALSE&amp;VAR:CALENDAR=US&amp;VAR:SYMBOL=RAI&amp;VAR:INDEX=0"}</definedName>
    <definedName name="_485__FDSAUDITLINK__" hidden="1">{"fdsup://directions/FAT Viewer?action=UPDATE&amp;creator=factset&amp;DYN_ARGS=TRUE&amp;DOC_NAME=FAT:FQL_AUDITING_CLIENT_TEMPLATE.FAT&amp;display_string=Audit&amp;VAR:KEY=FKZMHALGFM&amp;VAR:QUERY=RkZfRElWX1lMRChBTk4sMTIvMjAvMDEsMTIvMjAvMDEp&amp;WINDOW=FIRST_POPUP&amp;HEIGHT=450&amp;WIDTH=450&amp;","START_MAXIMIZED=FALSE&amp;VAR:CALENDAR=US&amp;VAR:SYMBOL=RAI&amp;VAR:INDEX=0"}</definedName>
    <definedName name="_486">#REF!</definedName>
    <definedName name="_486__FDSAUDITLINK__" localSheetId="0" hidden="1">{"fdsup://directions/FAT Viewer?action=UPDATE&amp;creator=factset&amp;DYN_ARGS=TRUE&amp;DOC_NAME=FAT:FQL_AUDITING_CLIENT_TEMPLATE.FAT&amp;display_string=Audit&amp;VAR:KEY=DYPURUDOTC&amp;VAR:QUERY=RkZfRElWX1lMRChBTk4sMTIvMTMvMDEsMTIvMTMvMDEp&amp;WINDOW=FIRST_POPUP&amp;HEIGHT=450&amp;WIDTH=450&amp;","START_MAXIMIZED=FALSE&amp;VAR:CALENDAR=US&amp;VAR:SYMBOL=RAI&amp;VAR:INDEX=0"}</definedName>
    <definedName name="_486__FDSAUDITLINK__" hidden="1">{"fdsup://directions/FAT Viewer?action=UPDATE&amp;creator=factset&amp;DYN_ARGS=TRUE&amp;DOC_NAME=FAT:FQL_AUDITING_CLIENT_TEMPLATE.FAT&amp;display_string=Audit&amp;VAR:KEY=DYPURUDOTC&amp;VAR:QUERY=RkZfRElWX1lMRChBTk4sMTIvMTMvMDEsMTIvMTMvMDEp&amp;WINDOW=FIRST_POPUP&amp;HEIGHT=450&amp;WIDTH=450&amp;","START_MAXIMIZED=FALSE&amp;VAR:CALENDAR=US&amp;VAR:SYMBOL=RAI&amp;VAR:INDEX=0"}</definedName>
    <definedName name="_487">#REF!</definedName>
    <definedName name="_487__FDSAUDITLINK__" localSheetId="0" hidden="1">{"fdsup://directions/FAT Viewer?action=UPDATE&amp;creator=factset&amp;DYN_ARGS=TRUE&amp;DOC_NAME=FAT:FQL_AUDITING_CLIENT_TEMPLATE.FAT&amp;display_string=Audit&amp;VAR:KEY=FEJKJATODE&amp;VAR:QUERY=RkZfRElWX1lMRChBTk4sMTIvMDYvMDEsMTIvMDYvMDEp&amp;WINDOW=FIRST_POPUP&amp;HEIGHT=450&amp;WIDTH=450&amp;","START_MAXIMIZED=FALSE&amp;VAR:CALENDAR=US&amp;VAR:SYMBOL=RAI&amp;VAR:INDEX=0"}</definedName>
    <definedName name="_487__FDSAUDITLINK__" hidden="1">{"fdsup://directions/FAT Viewer?action=UPDATE&amp;creator=factset&amp;DYN_ARGS=TRUE&amp;DOC_NAME=FAT:FQL_AUDITING_CLIENT_TEMPLATE.FAT&amp;display_string=Audit&amp;VAR:KEY=FEJKJATODE&amp;VAR:QUERY=RkZfRElWX1lMRChBTk4sMTIvMDYvMDEsMTIvMDYvMDEp&amp;WINDOW=FIRST_POPUP&amp;HEIGHT=450&amp;WIDTH=450&amp;","START_MAXIMIZED=FALSE&amp;VAR:CALENDAR=US&amp;VAR:SYMBOL=RAI&amp;VAR:INDEX=0"}</definedName>
    <definedName name="_488">#REF!</definedName>
    <definedName name="_488__FDSAUDITLINK__" localSheetId="0" hidden="1">{"fdsup://directions/FAT Viewer?action=UPDATE&amp;creator=factset&amp;DYN_ARGS=TRUE&amp;DOC_NAME=FAT:FQL_AUDITING_CLIENT_TEMPLATE.FAT&amp;display_string=Audit&amp;VAR:KEY=LINAHQZWZC&amp;VAR:QUERY=RkZfRElWX1lMRChBTk4sMTEvMjkvMDEsMTEvMjkvMDEp&amp;WINDOW=FIRST_POPUP&amp;HEIGHT=450&amp;WIDTH=450&amp;","START_MAXIMIZED=FALSE&amp;VAR:CALENDAR=US&amp;VAR:SYMBOL=RAI&amp;VAR:INDEX=0"}</definedName>
    <definedName name="_488__FDSAUDITLINK__" hidden="1">{"fdsup://directions/FAT Viewer?action=UPDATE&amp;creator=factset&amp;DYN_ARGS=TRUE&amp;DOC_NAME=FAT:FQL_AUDITING_CLIENT_TEMPLATE.FAT&amp;display_string=Audit&amp;VAR:KEY=LINAHQZWZC&amp;VAR:QUERY=RkZfRElWX1lMRChBTk4sMTEvMjkvMDEsMTEvMjkvMDEp&amp;WINDOW=FIRST_POPUP&amp;HEIGHT=450&amp;WIDTH=450&amp;","START_MAXIMIZED=FALSE&amp;VAR:CALENDAR=US&amp;VAR:SYMBOL=RAI&amp;VAR:INDEX=0"}</definedName>
    <definedName name="_489">#REF!</definedName>
    <definedName name="_489__FDSAUDITLINK__" localSheetId="0" hidden="1">{"fdsup://directions/FAT Viewer?action=UPDATE&amp;creator=factset&amp;DYN_ARGS=TRUE&amp;DOC_NAME=FAT:FQL_AUDITING_CLIENT_TEMPLATE.FAT&amp;display_string=Audit&amp;VAR:KEY=LIFINAJWRO&amp;VAR:QUERY=RkZfRElWX1lMRChBTk4sMTEvMjEvMDEsMTEvMjEvMDEp&amp;WINDOW=FIRST_POPUP&amp;HEIGHT=450&amp;WIDTH=450&amp;","START_MAXIMIZED=FALSE&amp;VAR:CALENDAR=US&amp;VAR:SYMBOL=RAI&amp;VAR:INDEX=0"}</definedName>
    <definedName name="_489__FDSAUDITLINK__" hidden="1">{"fdsup://directions/FAT Viewer?action=UPDATE&amp;creator=factset&amp;DYN_ARGS=TRUE&amp;DOC_NAME=FAT:FQL_AUDITING_CLIENT_TEMPLATE.FAT&amp;display_string=Audit&amp;VAR:KEY=LIFINAJWRO&amp;VAR:QUERY=RkZfRElWX1lMRChBTk4sMTEvMjEvMDEsMTEvMjEvMDEp&amp;WINDOW=FIRST_POPUP&amp;HEIGHT=450&amp;WIDTH=450&amp;","START_MAXIMIZED=FALSE&amp;VAR:CALENDAR=US&amp;VAR:SYMBOL=RAI&amp;VAR:INDEX=0"}</definedName>
    <definedName name="_48M_0_S" hidden="1">#REF!</definedName>
    <definedName name="_48main_form_account_grants_list_3_j_id1022">#REF!</definedName>
    <definedName name="_49">#REF!</definedName>
    <definedName name="_49_????8_3">#REF!</definedName>
    <definedName name="_49____B_S">#REF!</definedName>
    <definedName name="_49__123Graph_BQRE_S_BY_CO.">#REF!</definedName>
    <definedName name="_49__123Graph_CGROWTH_REVS_A" hidden="1">#REF!</definedName>
    <definedName name="_49__123Graph_CSUPPLIES_BY_B_U">#REF!</definedName>
    <definedName name="_49__123Graph_EQRE_S_BY_CO.">#REF!</definedName>
    <definedName name="_49__123Graph_ESUPPLIES_BY_B_U">#REF!</definedName>
    <definedName name="_49__FDSAUDITLINK__" localSheetId="0" hidden="1">{"fdsup://Directions/FactSet Auditing Viewer?action=AUDIT_VALUE&amp;DB=129&amp;ID1=11563720&amp;VALUEID=02001&amp;SDATE=2011&amp;PERIODTYPE=ANN_STD&amp;SCFT=3&amp;window=popup_no_bar&amp;width=385&amp;height=120&amp;START_MAXIMIZED=FALSE&amp;creator=factset&amp;display_string=Audit"}</definedName>
    <definedName name="_49__FDSAUDITLINK__" hidden="1">{"fdsup://Directions/FactSet Auditing Viewer?action=AUDIT_VALUE&amp;DB=129&amp;ID1=11563720&amp;VALUEID=02001&amp;SDATE=2011&amp;PERIODTYPE=ANN_STD&amp;SCFT=3&amp;window=popup_no_bar&amp;width=385&amp;height=120&amp;START_MAXIMIZED=FALSE&amp;creator=factset&amp;display_string=Audit"}</definedName>
    <definedName name="_490">#REF!</definedName>
    <definedName name="_490__FDSAUDITLINK__" localSheetId="0" hidden="1">{"fdsup://directions/FAT Viewer?action=UPDATE&amp;creator=factset&amp;DYN_ARGS=TRUE&amp;DOC_NAME=FAT:FQL_AUDITING_CLIENT_TEMPLATE.FAT&amp;display_string=Audit&amp;VAR:KEY=LUZYHMXIVQ&amp;VAR:QUERY=RkZfRElWX1lMRChBTk4sMTEvMTUvMDEsMTEvMTUvMDEp&amp;WINDOW=FIRST_POPUP&amp;HEIGHT=450&amp;WIDTH=450&amp;","START_MAXIMIZED=FALSE&amp;VAR:CALENDAR=US&amp;VAR:SYMBOL=RAI&amp;VAR:INDEX=0"}</definedName>
    <definedName name="_490__FDSAUDITLINK__" hidden="1">{"fdsup://directions/FAT Viewer?action=UPDATE&amp;creator=factset&amp;DYN_ARGS=TRUE&amp;DOC_NAME=FAT:FQL_AUDITING_CLIENT_TEMPLATE.FAT&amp;display_string=Audit&amp;VAR:KEY=LUZYHMXIVQ&amp;VAR:QUERY=RkZfRElWX1lMRChBTk4sMTEvMTUvMDEsMTEvMTUvMDEp&amp;WINDOW=FIRST_POPUP&amp;HEIGHT=450&amp;WIDTH=450&amp;","START_MAXIMIZED=FALSE&amp;VAR:CALENDAR=US&amp;VAR:SYMBOL=RAI&amp;VAR:INDEX=0"}</definedName>
    <definedName name="_491">#REF!</definedName>
    <definedName name="_491__FDSAUDITLINK__" localSheetId="0" hidden="1">{"fdsup://directions/FAT Viewer?action=UPDATE&amp;creator=factset&amp;DYN_ARGS=TRUE&amp;DOC_NAME=FAT:FQL_AUDITING_CLIENT_TEMPLATE.FAT&amp;display_string=Audit&amp;VAR:KEY=PGDIJIZELE&amp;VAR:QUERY=RkZfRElWX1lMRChBTk4sMTEvMDgvMDEsMTEvMDgvMDEp&amp;WINDOW=FIRST_POPUP&amp;HEIGHT=450&amp;WIDTH=450&amp;","START_MAXIMIZED=FALSE&amp;VAR:CALENDAR=US&amp;VAR:SYMBOL=RAI&amp;VAR:INDEX=0"}</definedName>
    <definedName name="_491__FDSAUDITLINK__" hidden="1">{"fdsup://directions/FAT Viewer?action=UPDATE&amp;creator=factset&amp;DYN_ARGS=TRUE&amp;DOC_NAME=FAT:FQL_AUDITING_CLIENT_TEMPLATE.FAT&amp;display_string=Audit&amp;VAR:KEY=PGDIJIZELE&amp;VAR:QUERY=RkZfRElWX1lMRChBTk4sMTEvMDgvMDEsMTEvMDgvMDEp&amp;WINDOW=FIRST_POPUP&amp;HEIGHT=450&amp;WIDTH=450&amp;","START_MAXIMIZED=FALSE&amp;VAR:CALENDAR=US&amp;VAR:SYMBOL=RAI&amp;VAR:INDEX=0"}</definedName>
    <definedName name="_492">#REF!</definedName>
    <definedName name="_492__FDSAUDITLINK__" localSheetId="0" hidden="1">{"fdsup://directions/FAT Viewer?action=UPDATE&amp;creator=factset&amp;DYN_ARGS=TRUE&amp;DOC_NAME=FAT:FQL_AUDITING_CLIENT_TEMPLATE.FAT&amp;display_string=Audit&amp;VAR:KEY=ZODUZIVIFM&amp;VAR:QUERY=RkZfRElWX1lMRChBTk4sMTEvMDEvMDEsMTEvMDEvMDEp&amp;WINDOW=FIRST_POPUP&amp;HEIGHT=450&amp;WIDTH=450&amp;","START_MAXIMIZED=FALSE&amp;VAR:CALENDAR=US&amp;VAR:SYMBOL=RAI&amp;VAR:INDEX=0"}</definedName>
    <definedName name="_492__FDSAUDITLINK__" hidden="1">{"fdsup://directions/FAT Viewer?action=UPDATE&amp;creator=factset&amp;DYN_ARGS=TRUE&amp;DOC_NAME=FAT:FQL_AUDITING_CLIENT_TEMPLATE.FAT&amp;display_string=Audit&amp;VAR:KEY=ZODUZIVIFM&amp;VAR:QUERY=RkZfRElWX1lMRChBTk4sMTEvMDEvMDEsMTEvMDEvMDEp&amp;WINDOW=FIRST_POPUP&amp;HEIGHT=450&amp;WIDTH=450&amp;","START_MAXIMIZED=FALSE&amp;VAR:CALENDAR=US&amp;VAR:SYMBOL=RAI&amp;VAR:INDEX=0"}</definedName>
    <definedName name="_493">#REF!</definedName>
    <definedName name="_493__FDSAUDITLINK__" localSheetId="0" hidden="1">{"fdsup://directions/FAT Viewer?action=UPDATE&amp;creator=factset&amp;DYN_ARGS=TRUE&amp;DOC_NAME=FAT:FQL_AUDITING_CLIENT_TEMPLATE.FAT&amp;display_string=Audit&amp;VAR:KEY=JMDWXMDEBU&amp;VAR:QUERY=RkZfRElWX1lMRChBTk4sMTAvMjUvMDEsMTAvMjUvMDEp&amp;WINDOW=FIRST_POPUP&amp;HEIGHT=450&amp;WIDTH=450&amp;","START_MAXIMIZED=FALSE&amp;VAR:CALENDAR=US&amp;VAR:SYMBOL=RAI&amp;VAR:INDEX=0"}</definedName>
    <definedName name="_493__FDSAUDITLINK__" hidden="1">{"fdsup://directions/FAT Viewer?action=UPDATE&amp;creator=factset&amp;DYN_ARGS=TRUE&amp;DOC_NAME=FAT:FQL_AUDITING_CLIENT_TEMPLATE.FAT&amp;display_string=Audit&amp;VAR:KEY=JMDWXMDEBU&amp;VAR:QUERY=RkZfRElWX1lMRChBTk4sMTAvMjUvMDEsMTAvMjUvMDEp&amp;WINDOW=FIRST_POPUP&amp;HEIGHT=450&amp;WIDTH=450&amp;","START_MAXIMIZED=FALSE&amp;VAR:CALENDAR=US&amp;VAR:SYMBOL=RAI&amp;VAR:INDEX=0"}</definedName>
    <definedName name="_494">#REF!</definedName>
    <definedName name="_494__FDSAUDITLINK__" localSheetId="0" hidden="1">{"fdsup://directions/FAT Viewer?action=UPDATE&amp;creator=factset&amp;DYN_ARGS=TRUE&amp;DOC_NAME=FAT:FQL_AUDITING_CLIENT_TEMPLATE.FAT&amp;display_string=Audit&amp;VAR:KEY=TYBGTAPURG&amp;VAR:QUERY=RkZfRElWX1lMRChBTk4sMTAvMTgvMDEsMTAvMTgvMDEp&amp;WINDOW=FIRST_POPUP&amp;HEIGHT=450&amp;WIDTH=450&amp;","START_MAXIMIZED=FALSE&amp;VAR:CALENDAR=US&amp;VAR:SYMBOL=RAI&amp;VAR:INDEX=0"}</definedName>
    <definedName name="_494__FDSAUDITLINK__" hidden="1">{"fdsup://directions/FAT Viewer?action=UPDATE&amp;creator=factset&amp;DYN_ARGS=TRUE&amp;DOC_NAME=FAT:FQL_AUDITING_CLIENT_TEMPLATE.FAT&amp;display_string=Audit&amp;VAR:KEY=TYBGTAPURG&amp;VAR:QUERY=RkZfRElWX1lMRChBTk4sMTAvMTgvMDEsMTAvMTgvMDEp&amp;WINDOW=FIRST_POPUP&amp;HEIGHT=450&amp;WIDTH=450&amp;","START_MAXIMIZED=FALSE&amp;VAR:CALENDAR=US&amp;VAR:SYMBOL=RAI&amp;VAR:INDEX=0"}</definedName>
    <definedName name="_495">#REF!</definedName>
    <definedName name="_495__FDSAUDITLINK__" localSheetId="0" hidden="1">{"fdsup://directions/FAT Viewer?action=UPDATE&amp;creator=factset&amp;DYN_ARGS=TRUE&amp;DOC_NAME=FAT:FQL_AUDITING_CLIENT_TEMPLATE.FAT&amp;display_string=Audit&amp;VAR:KEY=LIRMTQBYPM&amp;VAR:QUERY=RkZfRElWX1lMRChBTk4sMTAvMTEvMDEsMTAvMTEvMDEp&amp;WINDOW=FIRST_POPUP&amp;HEIGHT=450&amp;WIDTH=450&amp;","START_MAXIMIZED=FALSE&amp;VAR:CALENDAR=US&amp;VAR:SYMBOL=RAI&amp;VAR:INDEX=0"}</definedName>
    <definedName name="_495__FDSAUDITLINK__" hidden="1">{"fdsup://directions/FAT Viewer?action=UPDATE&amp;creator=factset&amp;DYN_ARGS=TRUE&amp;DOC_NAME=FAT:FQL_AUDITING_CLIENT_TEMPLATE.FAT&amp;display_string=Audit&amp;VAR:KEY=LIRMTQBYPM&amp;VAR:QUERY=RkZfRElWX1lMRChBTk4sMTAvMTEvMDEsMTAvMTEvMDEp&amp;WINDOW=FIRST_POPUP&amp;HEIGHT=450&amp;WIDTH=450&amp;","START_MAXIMIZED=FALSE&amp;VAR:CALENDAR=US&amp;VAR:SYMBOL=RAI&amp;VAR:INDEX=0"}</definedName>
    <definedName name="_496">#REF!</definedName>
    <definedName name="_496__FDSAUDITLINK__" localSheetId="0" hidden="1">{"fdsup://directions/FAT Viewer?action=UPDATE&amp;creator=factset&amp;DYN_ARGS=TRUE&amp;DOC_NAME=FAT:FQL_AUDITING_CLIENT_TEMPLATE.FAT&amp;display_string=Audit&amp;VAR:KEY=VUFWPQXCJG&amp;VAR:QUERY=RkZfRElWX1lMRChBTk4sMTAvMDQvMDEsMTAvMDQvMDEp&amp;WINDOW=FIRST_POPUP&amp;HEIGHT=450&amp;WIDTH=450&amp;","START_MAXIMIZED=FALSE&amp;VAR:CALENDAR=US&amp;VAR:SYMBOL=RAI&amp;VAR:INDEX=0"}</definedName>
    <definedName name="_496__FDSAUDITLINK__" hidden="1">{"fdsup://directions/FAT Viewer?action=UPDATE&amp;creator=factset&amp;DYN_ARGS=TRUE&amp;DOC_NAME=FAT:FQL_AUDITING_CLIENT_TEMPLATE.FAT&amp;display_string=Audit&amp;VAR:KEY=VUFWPQXCJG&amp;VAR:QUERY=RkZfRElWX1lMRChBTk4sMTAvMDQvMDEsMTAvMDQvMDEp&amp;WINDOW=FIRST_POPUP&amp;HEIGHT=450&amp;WIDTH=450&amp;","START_MAXIMIZED=FALSE&amp;VAR:CALENDAR=US&amp;VAR:SYMBOL=RAI&amp;VAR:INDEX=0"}</definedName>
    <definedName name="_497">#REF!</definedName>
    <definedName name="_497__FDSAUDITLINK__" localSheetId="0" hidden="1">{"fdsup://directions/FAT Viewer?action=UPDATE&amp;creator=factset&amp;DYN_ARGS=TRUE&amp;DOC_NAME=FAT:FQL_AUDITING_CLIENT_TEMPLATE.FAT&amp;display_string=Audit&amp;VAR:KEY=ZWFORMVQJU&amp;VAR:QUERY=RkZfRElWX1lMRChBTk4sOS8yNy8wMSw5LzI3LzAxKQ==&amp;WINDOW=FIRST_POPUP&amp;HEIGHT=450&amp;WIDTH=450&amp;","START_MAXIMIZED=FALSE&amp;VAR:CALENDAR=US&amp;VAR:SYMBOL=RAI&amp;VAR:INDEX=0"}</definedName>
    <definedName name="_497__FDSAUDITLINK__" hidden="1">{"fdsup://directions/FAT Viewer?action=UPDATE&amp;creator=factset&amp;DYN_ARGS=TRUE&amp;DOC_NAME=FAT:FQL_AUDITING_CLIENT_TEMPLATE.FAT&amp;display_string=Audit&amp;VAR:KEY=ZWFORMVQJU&amp;VAR:QUERY=RkZfRElWX1lMRChBTk4sOS8yNy8wMSw5LzI3LzAxKQ==&amp;WINDOW=FIRST_POPUP&amp;HEIGHT=450&amp;WIDTH=450&amp;","START_MAXIMIZED=FALSE&amp;VAR:CALENDAR=US&amp;VAR:SYMBOL=RAI&amp;VAR:INDEX=0"}</definedName>
    <definedName name="_498">#REF!</definedName>
    <definedName name="_498__FDSAUDITLINK__" localSheetId="0" hidden="1">{"fdsup://directions/FAT Viewer?action=UPDATE&amp;creator=factset&amp;DYN_ARGS=TRUE&amp;DOC_NAME=FAT:FQL_AUDITING_CLIENT_TEMPLATE.FAT&amp;display_string=Audit&amp;VAR:KEY=BWPWHKXOHY&amp;VAR:QUERY=RkZfRElWX1lMRChBTk4sOS8yMC8wMSw5LzIwLzAxKQ==&amp;WINDOW=FIRST_POPUP&amp;HEIGHT=450&amp;WIDTH=450&amp;","START_MAXIMIZED=FALSE&amp;VAR:CALENDAR=US&amp;VAR:SYMBOL=RAI&amp;VAR:INDEX=0"}</definedName>
    <definedName name="_498__FDSAUDITLINK__" hidden="1">{"fdsup://directions/FAT Viewer?action=UPDATE&amp;creator=factset&amp;DYN_ARGS=TRUE&amp;DOC_NAME=FAT:FQL_AUDITING_CLIENT_TEMPLATE.FAT&amp;display_string=Audit&amp;VAR:KEY=BWPWHKXOHY&amp;VAR:QUERY=RkZfRElWX1lMRChBTk4sOS8yMC8wMSw5LzIwLzAxKQ==&amp;WINDOW=FIRST_POPUP&amp;HEIGHT=450&amp;WIDTH=450&amp;","START_MAXIMIZED=FALSE&amp;VAR:CALENDAR=US&amp;VAR:SYMBOL=RAI&amp;VAR:INDEX=0"}</definedName>
    <definedName name="_499">#REF!</definedName>
    <definedName name="_499__FDSAUDITLINK__" localSheetId="0" hidden="1">{"fdsup://directions/FAT Viewer?action=UPDATE&amp;creator=factset&amp;DYN_ARGS=TRUE&amp;DOC_NAME=FAT:FQL_AUDITING_CLIENT_TEMPLATE.FAT&amp;display_string=Audit&amp;VAR:KEY=HKRKDCZUDQ&amp;VAR:QUERY=RkZfRElWX1lMRChBTk4sOS8xMC8wMSw5LzEwLzAxKQ==&amp;WINDOW=FIRST_POPUP&amp;HEIGHT=450&amp;WIDTH=450&amp;","START_MAXIMIZED=FALSE&amp;VAR:CALENDAR=US&amp;VAR:SYMBOL=RAI&amp;VAR:INDEX=0"}</definedName>
    <definedName name="_499__FDSAUDITLINK__" hidden="1">{"fdsup://directions/FAT Viewer?action=UPDATE&amp;creator=factset&amp;DYN_ARGS=TRUE&amp;DOC_NAME=FAT:FQL_AUDITING_CLIENT_TEMPLATE.FAT&amp;display_string=Audit&amp;VAR:KEY=HKRKDCZUDQ&amp;VAR:QUERY=RkZfRElWX1lMRChBTk4sOS8xMC8wMSw5LzEwLzAxKQ==&amp;WINDOW=FIRST_POPUP&amp;HEIGHT=450&amp;WIDTH=450&amp;","START_MAXIMIZED=FALSE&amp;VAR:CALENDAR=US&amp;VAR:SYMBOL=RAI&amp;VAR:INDEX=0"}</definedName>
    <definedName name="_4a01_" hidden="1">{#N/A,#N/A,FALSE,"Aging Summary";#N/A,#N/A,FALSE,"Ratio Analysis";#N/A,#N/A,FALSE,"Test 120 Day Accts";#N/A,#N/A,FALSE,"Tickmarks"}</definedName>
    <definedName name="_4item">#REF!</definedName>
    <definedName name="_4main_form_account_grants_list_1_j_id1022">#REF!</definedName>
    <definedName name="_4s1_" hidden="1">{#N/A,#N/A,FALSE,"UNIT";#N/A,#N/A,FALSE,"UNIT";#N/A,#N/A,FALSE,"계정"}</definedName>
    <definedName name="_4Table2_">#REF!</definedName>
    <definedName name="_5">#REF!</definedName>
    <definedName name="_5____________NOTE8_9">#REF!</definedName>
    <definedName name="_5__123Graph_AChart_20K">#REF!</definedName>
    <definedName name="_5__123Graph_ACHART_3">#REF!</definedName>
    <definedName name="_5__123Graph_ACONTRACT_BY_B_U">#REF!</definedName>
    <definedName name="_5__123Graph_AQRE_S_BY_CO.">#REF!</definedName>
    <definedName name="_5__123Graph_AQRE_S_BY_TYPE">#REF!</definedName>
    <definedName name="_5__123Graph_ASENS_COMPARISON" hidden="1">#REF!</definedName>
    <definedName name="_5__123Graph_ASUPPLIES_BY_B_U">#REF!</definedName>
    <definedName name="_5__123Graph_ATAX_CREDIT">#REF!</definedName>
    <definedName name="_5__123Graph_BCHART_3">#REF!</definedName>
    <definedName name="_5__123Graph_CQRE_S_BY_TYPE" hidden="1">#REF!</definedName>
    <definedName name="_5__FDSAUDITLINK__" localSheetId="0" hidden="1">{"fdsup://directions/FAT Viewer?action=UPDATE&amp;creator=factset&amp;DYN_ARGS=TRUE&amp;DOC_NAME=FAT:FQL_AUDITING_CLIENT_TEMPLATE.FAT&amp;display_string=Audit&amp;VAR:KEY=CNKVOBAVMR&amp;VAR:QUERY=Q1NGX0RJVl9ZTEQoUVRSX1IsMTIvMzEvMjAwOSk=&amp;WINDOW=FIRST_POPUP&amp;HEIGHT=450&amp;WIDTH=450&amp;STAR","T_MAXIMIZED=FALSE&amp;VAR:CALENDAR=US&amp;VAR:SYMBOL=MO&amp;VAR:INDEX=0"}</definedName>
    <definedName name="_5__FDSAUDITLINK__" hidden="1">{"fdsup://directions/FAT Viewer?action=UPDATE&amp;creator=factset&amp;DYN_ARGS=TRUE&amp;DOC_NAME=FAT:FQL_AUDITING_CLIENT_TEMPLATE.FAT&amp;display_string=Audit&amp;VAR:KEY=CNKVOBAVMR&amp;VAR:QUERY=Q1NGX0RJVl9ZTEQoUVRSX1IsMTIvMzEvMjAwOSk=&amp;WINDOW=FIRST_POPUP&amp;HEIGHT=450&amp;WIDTH=450&amp;STAR","T_MAXIMIZED=FALSE&amp;VAR:CALENDAR=US&amp;VAR:SYMBOL=MO&amp;VAR:INDEX=0"}</definedName>
    <definedName name="_5_0_0CO">#REF!</definedName>
    <definedName name="_5_0_Table2_" hidden="1">#REF!</definedName>
    <definedName name="_5_0TAB">#REF!</definedName>
    <definedName name="_5_25000">#NAME?</definedName>
    <definedName name="_50">#REF!</definedName>
    <definedName name="_50____NOTE10_12">#REF!</definedName>
    <definedName name="_50__123Graph_BCHART_4">#REF!</definedName>
    <definedName name="_50__123Graph_CWAGES_BY_B_U">#REF!</definedName>
    <definedName name="_50__123Graph_EWAGES_BY_B_U">#REF!</definedName>
    <definedName name="_50__123Graph_LBL_ACHART_4">#REF!</definedName>
    <definedName name="_50__FDSAUDITLINK__" localSheetId="0" hidden="1">{"fdsup://directions/FAT Viewer?action=UPDATE&amp;creator=factset&amp;DYN_ARGS=TRUE&amp;DOC_NAME=FAT:FQL_AUDITING_CLIENT_TEMPLATE.FAT&amp;display_string=Audit&amp;VAR:KEY=TCTUVSTIDM&amp;VAR:QUERY=RkZfREVCVChBTk4sMCk=&amp;WINDOW=FIRST_POPUP&amp;HEIGHT=450&amp;WIDTH=450&amp;START_MAXIMIZED=FALSE&amp;VA","R:CALENDAR=US&amp;VAR:SYMBOL=11563720&amp;VAR:INDEX=0"}</definedName>
    <definedName name="_50__FDSAUDITLINK__" hidden="1">{"fdsup://directions/FAT Viewer?action=UPDATE&amp;creator=factset&amp;DYN_ARGS=TRUE&amp;DOC_NAME=FAT:FQL_AUDITING_CLIENT_TEMPLATE.FAT&amp;display_string=Audit&amp;VAR:KEY=TCTUVSTIDM&amp;VAR:QUERY=RkZfREVCVChBTk4sMCk=&amp;WINDOW=FIRST_POPUP&amp;HEIGHT=450&amp;WIDTH=450&amp;START_MAXIMIZED=FALSE&amp;VA","R:CALENDAR=US&amp;VAR:SYMBOL=11563720&amp;VAR:INDEX=0"}</definedName>
    <definedName name="_500">#REF!</definedName>
    <definedName name="_500__FDSAUDITLINK__" localSheetId="0" hidden="1">{"fdsup://directions/FAT Viewer?action=UPDATE&amp;creator=factset&amp;DYN_ARGS=TRUE&amp;DOC_NAME=FAT:FQL_AUDITING_CLIENT_TEMPLATE.FAT&amp;display_string=Audit&amp;VAR:KEY=FYTQTWNQXC&amp;VAR:QUERY=RkZfRElWX1lMRChBTk4sOS8wNi8wMSw5LzA2LzAxKQ==&amp;WINDOW=FIRST_POPUP&amp;HEIGHT=450&amp;WIDTH=450&amp;","START_MAXIMIZED=FALSE&amp;VAR:CALENDAR=US&amp;VAR:SYMBOL=RAI&amp;VAR:INDEX=0"}</definedName>
    <definedName name="_500__FDSAUDITLINK__" hidden="1">{"fdsup://directions/FAT Viewer?action=UPDATE&amp;creator=factset&amp;DYN_ARGS=TRUE&amp;DOC_NAME=FAT:FQL_AUDITING_CLIENT_TEMPLATE.FAT&amp;display_string=Audit&amp;VAR:KEY=FYTQTWNQXC&amp;VAR:QUERY=RkZfRElWX1lMRChBTk4sOS8wNi8wMSw5LzA2LzAxKQ==&amp;WINDOW=FIRST_POPUP&amp;HEIGHT=450&amp;WIDTH=450&amp;","START_MAXIMIZED=FALSE&amp;VAR:CALENDAR=US&amp;VAR:SYMBOL=RAI&amp;VAR:INDEX=0"}</definedName>
    <definedName name="_501">#REF!</definedName>
    <definedName name="_501__FDSAUDITLINK__" localSheetId="0" hidden="1">{"fdsup://directions/FAT Viewer?action=UPDATE&amp;creator=factset&amp;DYN_ARGS=TRUE&amp;DOC_NAME=FAT:FQL_AUDITING_CLIENT_TEMPLATE.FAT&amp;display_string=Audit&amp;VAR:KEY=PYLOFAFCPQ&amp;VAR:QUERY=RkZfRElWX1lMRChBTk4sOC8zMC8wMSw4LzMwLzAxKQ==&amp;WINDOW=FIRST_POPUP&amp;HEIGHT=450&amp;WIDTH=450&amp;","START_MAXIMIZED=FALSE&amp;VAR:CALENDAR=US&amp;VAR:SYMBOL=RAI&amp;VAR:INDEX=0"}</definedName>
    <definedName name="_501__FDSAUDITLINK__" hidden="1">{"fdsup://directions/FAT Viewer?action=UPDATE&amp;creator=factset&amp;DYN_ARGS=TRUE&amp;DOC_NAME=FAT:FQL_AUDITING_CLIENT_TEMPLATE.FAT&amp;display_string=Audit&amp;VAR:KEY=PYLOFAFCPQ&amp;VAR:QUERY=RkZfRElWX1lMRChBTk4sOC8zMC8wMSw4LzMwLzAxKQ==&amp;WINDOW=FIRST_POPUP&amp;HEIGHT=450&amp;WIDTH=450&amp;","START_MAXIMIZED=FALSE&amp;VAR:CALENDAR=US&amp;VAR:SYMBOL=RAI&amp;VAR:INDEX=0"}</definedName>
    <definedName name="_502">#REF!</definedName>
    <definedName name="_502__FDSAUDITLINK__" localSheetId="0" hidden="1">{"fdsup://directions/FAT Viewer?action=UPDATE&amp;creator=factset&amp;DYN_ARGS=TRUE&amp;DOC_NAME=FAT:FQL_AUDITING_CLIENT_TEMPLATE.FAT&amp;display_string=Audit&amp;VAR:KEY=FSRUNIPWBA&amp;VAR:QUERY=RkZfRElWX1lMRChBTk4sOC8yMy8wMSw4LzIzLzAxKQ==&amp;WINDOW=FIRST_POPUP&amp;HEIGHT=450&amp;WIDTH=450&amp;","START_MAXIMIZED=FALSE&amp;VAR:CALENDAR=US&amp;VAR:SYMBOL=RAI&amp;VAR:INDEX=0"}</definedName>
    <definedName name="_502__FDSAUDITLINK__" hidden="1">{"fdsup://directions/FAT Viewer?action=UPDATE&amp;creator=factset&amp;DYN_ARGS=TRUE&amp;DOC_NAME=FAT:FQL_AUDITING_CLIENT_TEMPLATE.FAT&amp;display_string=Audit&amp;VAR:KEY=FSRUNIPWBA&amp;VAR:QUERY=RkZfRElWX1lMRChBTk4sOC8yMy8wMSw4LzIzLzAxKQ==&amp;WINDOW=FIRST_POPUP&amp;HEIGHT=450&amp;WIDTH=450&amp;","START_MAXIMIZED=FALSE&amp;VAR:CALENDAR=US&amp;VAR:SYMBOL=RAI&amp;VAR:INDEX=0"}</definedName>
    <definedName name="_503">#REF!</definedName>
    <definedName name="_503__FDSAUDITLINK__" localSheetId="0" hidden="1">{"fdsup://directions/FAT Viewer?action=UPDATE&amp;creator=factset&amp;DYN_ARGS=TRUE&amp;DOC_NAME=FAT:FQL_AUDITING_CLIENT_TEMPLATE.FAT&amp;display_string=Audit&amp;VAR:KEY=VUJIJKZYNY&amp;VAR:QUERY=RkZfRElWX1lMRChBTk4sOC8xNi8wMSw4LzE2LzAxKQ==&amp;WINDOW=FIRST_POPUP&amp;HEIGHT=450&amp;WIDTH=450&amp;","START_MAXIMIZED=FALSE&amp;VAR:CALENDAR=US&amp;VAR:SYMBOL=RAI&amp;VAR:INDEX=0"}</definedName>
    <definedName name="_503__FDSAUDITLINK__" hidden="1">{"fdsup://directions/FAT Viewer?action=UPDATE&amp;creator=factset&amp;DYN_ARGS=TRUE&amp;DOC_NAME=FAT:FQL_AUDITING_CLIENT_TEMPLATE.FAT&amp;display_string=Audit&amp;VAR:KEY=VUJIJKZYNY&amp;VAR:QUERY=RkZfRElWX1lMRChBTk4sOC8xNi8wMSw4LzE2LzAxKQ==&amp;WINDOW=FIRST_POPUP&amp;HEIGHT=450&amp;WIDTH=450&amp;","START_MAXIMIZED=FALSE&amp;VAR:CALENDAR=US&amp;VAR:SYMBOL=RAI&amp;VAR:INDEX=0"}</definedName>
    <definedName name="_504">#REF!</definedName>
    <definedName name="_504__FDSAUDITLINK__" localSheetId="0" hidden="1">{"fdsup://directions/FAT Viewer?action=UPDATE&amp;creator=factset&amp;DYN_ARGS=TRUE&amp;DOC_NAME=FAT:FQL_AUDITING_CLIENT_TEMPLATE.FAT&amp;display_string=Audit&amp;VAR:KEY=RCRMHOJMNW&amp;VAR:QUERY=RkZfRElWX1lMRChBTk4sOC8wOS8wMSw4LzA5LzAxKQ==&amp;WINDOW=FIRST_POPUP&amp;HEIGHT=450&amp;WIDTH=450&amp;","START_MAXIMIZED=FALSE&amp;VAR:CALENDAR=US&amp;VAR:SYMBOL=RAI&amp;VAR:INDEX=0"}</definedName>
    <definedName name="_504__FDSAUDITLINK__" hidden="1">{"fdsup://directions/FAT Viewer?action=UPDATE&amp;creator=factset&amp;DYN_ARGS=TRUE&amp;DOC_NAME=FAT:FQL_AUDITING_CLIENT_TEMPLATE.FAT&amp;display_string=Audit&amp;VAR:KEY=RCRMHOJMNW&amp;VAR:QUERY=RkZfRElWX1lMRChBTk4sOC8wOS8wMSw4LzA5LzAxKQ==&amp;WINDOW=FIRST_POPUP&amp;HEIGHT=450&amp;WIDTH=450&amp;","START_MAXIMIZED=FALSE&amp;VAR:CALENDAR=US&amp;VAR:SYMBOL=RAI&amp;VAR:INDEX=0"}</definedName>
    <definedName name="_505__FDSAUDITLINK__" localSheetId="0" hidden="1">{"fdsup://directions/FAT Viewer?action=UPDATE&amp;creator=factset&amp;DYN_ARGS=TRUE&amp;DOC_NAME=FAT:FQL_AUDITING_CLIENT_TEMPLATE.FAT&amp;display_string=Audit&amp;VAR:KEY=PUFGTEJSVO&amp;VAR:QUERY=RkZfRElWX1lMRChBTk4sOC8wMi8wMSw4LzAyLzAxKQ==&amp;WINDOW=FIRST_POPUP&amp;HEIGHT=450&amp;WIDTH=450&amp;","START_MAXIMIZED=FALSE&amp;VAR:CALENDAR=US&amp;VAR:SYMBOL=RAI&amp;VAR:INDEX=0"}</definedName>
    <definedName name="_505__FDSAUDITLINK__" hidden="1">{"fdsup://directions/FAT Viewer?action=UPDATE&amp;creator=factset&amp;DYN_ARGS=TRUE&amp;DOC_NAME=FAT:FQL_AUDITING_CLIENT_TEMPLATE.FAT&amp;display_string=Audit&amp;VAR:KEY=PUFGTEJSVO&amp;VAR:QUERY=RkZfRElWX1lMRChBTk4sOC8wMi8wMSw4LzAyLzAxKQ==&amp;WINDOW=FIRST_POPUP&amp;HEIGHT=450&amp;WIDTH=450&amp;","START_MAXIMIZED=FALSE&amp;VAR:CALENDAR=US&amp;VAR:SYMBOL=RAI&amp;VAR:INDEX=0"}</definedName>
    <definedName name="_506__FDSAUDITLINK__" localSheetId="0" hidden="1">{"fdsup://directions/FAT Viewer?action=UPDATE&amp;creator=factset&amp;DYN_ARGS=TRUE&amp;DOC_NAME=FAT:FQL_AUDITING_CLIENT_TEMPLATE.FAT&amp;display_string=Audit&amp;VAR:KEY=XITATQDGBA&amp;VAR:QUERY=RkZfRElWX1lMRChBTk4sNy8yNi8wMSw3LzI2LzAxKQ==&amp;WINDOW=FIRST_POPUP&amp;HEIGHT=450&amp;WIDTH=450&amp;","START_MAXIMIZED=FALSE&amp;VAR:CALENDAR=US&amp;VAR:SYMBOL=RAI&amp;VAR:INDEX=0"}</definedName>
    <definedName name="_506__FDSAUDITLINK__" hidden="1">{"fdsup://directions/FAT Viewer?action=UPDATE&amp;creator=factset&amp;DYN_ARGS=TRUE&amp;DOC_NAME=FAT:FQL_AUDITING_CLIENT_TEMPLATE.FAT&amp;display_string=Audit&amp;VAR:KEY=XITATQDGBA&amp;VAR:QUERY=RkZfRElWX1lMRChBTk4sNy8yNi8wMSw3LzI2LzAxKQ==&amp;WINDOW=FIRST_POPUP&amp;HEIGHT=450&amp;WIDTH=450&amp;","START_MAXIMIZED=FALSE&amp;VAR:CALENDAR=US&amp;VAR:SYMBOL=RAI&amp;VAR:INDEX=0"}</definedName>
    <definedName name="_507__FDSAUDITLINK__" localSheetId="0" hidden="1">{"fdsup://directions/FAT Viewer?action=UPDATE&amp;creator=factset&amp;DYN_ARGS=TRUE&amp;DOC_NAME=FAT:FQL_AUDITING_CLIENT_TEMPLATE.FAT&amp;display_string=Audit&amp;VAR:KEY=HWZUHCXMJU&amp;VAR:QUERY=RkZfRElWX1lMRChBTk4sNy8xOS8wMSw3LzE5LzAxKQ==&amp;WINDOW=FIRST_POPUP&amp;HEIGHT=450&amp;WIDTH=450&amp;","START_MAXIMIZED=FALSE&amp;VAR:CALENDAR=US&amp;VAR:SYMBOL=RAI&amp;VAR:INDEX=0"}</definedName>
    <definedName name="_507__FDSAUDITLINK__" hidden="1">{"fdsup://directions/FAT Viewer?action=UPDATE&amp;creator=factset&amp;DYN_ARGS=TRUE&amp;DOC_NAME=FAT:FQL_AUDITING_CLIENT_TEMPLATE.FAT&amp;display_string=Audit&amp;VAR:KEY=HWZUHCXMJU&amp;VAR:QUERY=RkZfRElWX1lMRChBTk4sNy8xOS8wMSw3LzE5LzAxKQ==&amp;WINDOW=FIRST_POPUP&amp;HEIGHT=450&amp;WIDTH=450&amp;","START_MAXIMIZED=FALSE&amp;VAR:CALENDAR=US&amp;VAR:SYMBOL=RAI&amp;VAR:INDEX=0"}</definedName>
    <definedName name="_508__FDSAUDITLINK__" localSheetId="0" hidden="1">{"fdsup://directions/FAT Viewer?action=UPDATE&amp;creator=factset&amp;DYN_ARGS=TRUE&amp;DOC_NAME=FAT:FQL_AUDITING_CLIENT_TEMPLATE.FAT&amp;display_string=Audit&amp;VAR:KEY=ZANINUBUFE&amp;VAR:QUERY=RkZfRElWX1lMRChBTk4sNy8xMi8wMSw3LzEyLzAxKQ==&amp;WINDOW=FIRST_POPUP&amp;HEIGHT=450&amp;WIDTH=450&amp;","START_MAXIMIZED=FALSE&amp;VAR:CALENDAR=US&amp;VAR:SYMBOL=RAI&amp;VAR:INDEX=0"}</definedName>
    <definedName name="_508__FDSAUDITLINK__" hidden="1">{"fdsup://directions/FAT Viewer?action=UPDATE&amp;creator=factset&amp;DYN_ARGS=TRUE&amp;DOC_NAME=FAT:FQL_AUDITING_CLIENT_TEMPLATE.FAT&amp;display_string=Audit&amp;VAR:KEY=ZANINUBUFE&amp;VAR:QUERY=RkZfRElWX1lMRChBTk4sNy8xMi8wMSw3LzEyLzAxKQ==&amp;WINDOW=FIRST_POPUP&amp;HEIGHT=450&amp;WIDTH=450&amp;","START_MAXIMIZED=FALSE&amp;VAR:CALENDAR=US&amp;VAR:SYMBOL=RAI&amp;VAR:INDEX=0"}</definedName>
    <definedName name="_509__FDSAUDITLINK__" localSheetId="0" hidden="1">{"fdsup://directions/FAT Viewer?action=UPDATE&amp;creator=factset&amp;DYN_ARGS=TRUE&amp;DOC_NAME=FAT:FQL_AUDITING_CLIENT_TEMPLATE.FAT&amp;display_string=Audit&amp;VAR:KEY=FWPCVKRGBW&amp;VAR:QUERY=RkZfRElWX1lMRChBTk4sNy8wNS8wMSw3LzA1LzAxKQ==&amp;WINDOW=FIRST_POPUP&amp;HEIGHT=450&amp;WIDTH=450&amp;","START_MAXIMIZED=FALSE&amp;VAR:CALENDAR=US&amp;VAR:SYMBOL=RAI&amp;VAR:INDEX=0"}</definedName>
    <definedName name="_509__FDSAUDITLINK__" hidden="1">{"fdsup://directions/FAT Viewer?action=UPDATE&amp;creator=factset&amp;DYN_ARGS=TRUE&amp;DOC_NAME=FAT:FQL_AUDITING_CLIENT_TEMPLATE.FAT&amp;display_string=Audit&amp;VAR:KEY=FWPCVKRGBW&amp;VAR:QUERY=RkZfRElWX1lMRChBTk4sNy8wNS8wMSw3LzA1LzAxKQ==&amp;WINDOW=FIRST_POPUP&amp;HEIGHT=450&amp;WIDTH=450&amp;","START_MAXIMIZED=FALSE&amp;VAR:CALENDAR=US&amp;VAR:SYMBOL=RAI&amp;VAR:INDEX=0"}</definedName>
    <definedName name="_50main_form_account_grants_list_30_j_id1022">#REF!</definedName>
    <definedName name="_50T1">#REF!</definedName>
    <definedName name="_50T2">#REF!</definedName>
    <definedName name="_51">#REF!</definedName>
    <definedName name="_51____NOTE1_3">#REF!</definedName>
    <definedName name="_51__123Graph_BSUPPLIES_BY_B_U">#REF!</definedName>
    <definedName name="_51__123Graph_CWAGES_BY_B_U">#REF!</definedName>
    <definedName name="_51__123Graph_DCONTRACT_BY_B_U">#REF!</definedName>
    <definedName name="_51__123Graph_ESUPPLIES_BY_B_U">#REF!</definedName>
    <definedName name="_51__123Graph_EWAGES_BY_B_U">#REF!</definedName>
    <definedName name="_51__FDSAUDITLINK__" localSheetId="0" hidden="1">{"fdsup://directions/FAT Viewer?action=UPDATE&amp;creator=factset&amp;DYN_ARGS=TRUE&amp;DOC_NAME=FAT:FQL_AUDITING_CLIENT_TEMPLATE.FAT&amp;display_string=Audit&amp;VAR:KEY=MVGBCFKFSB&amp;VAR:QUERY=RkZfREVCVChBTk4sMCk=&amp;WINDOW=FIRST_POPUP&amp;HEIGHT=450&amp;WIDTH=450&amp;START_MAXIMIZED=FALSE&amp;VA","R:CALENDAR=US&amp;VAR:SYMBOL=BEAM&amp;VAR:INDEX=0"}</definedName>
    <definedName name="_51__FDSAUDITLINK__" hidden="1">{"fdsup://directions/FAT Viewer?action=UPDATE&amp;creator=factset&amp;DYN_ARGS=TRUE&amp;DOC_NAME=FAT:FQL_AUDITING_CLIENT_TEMPLATE.FAT&amp;display_string=Audit&amp;VAR:KEY=MVGBCFKFSB&amp;VAR:QUERY=RkZfREVCVChBTk4sMCk=&amp;WINDOW=FIRST_POPUP&amp;HEIGHT=450&amp;WIDTH=450&amp;START_MAXIMIZED=FALSE&amp;VA","R:CALENDAR=US&amp;VAR:SYMBOL=BEAM&amp;VAR:INDEX=0"}</definedName>
    <definedName name="_510__FDSAUDITLINK__" localSheetId="0" hidden="1">{"fdsup://directions/FAT Viewer?action=UPDATE&amp;creator=factset&amp;DYN_ARGS=TRUE&amp;DOC_NAME=FAT:FQL_AUDITING_CLIENT_TEMPLATE.FAT&amp;display_string=Audit&amp;VAR:KEY=VSXSLUNKLA&amp;VAR:QUERY=RkZfRElWX1lMRChBTk4sNi8yOC8wMSw2LzI4LzAxKQ==&amp;WINDOW=FIRST_POPUP&amp;HEIGHT=450&amp;WIDTH=450&amp;","START_MAXIMIZED=FALSE&amp;VAR:CALENDAR=US&amp;VAR:SYMBOL=RAI&amp;VAR:INDEX=0"}</definedName>
    <definedName name="_510__FDSAUDITLINK__" hidden="1">{"fdsup://directions/FAT Viewer?action=UPDATE&amp;creator=factset&amp;DYN_ARGS=TRUE&amp;DOC_NAME=FAT:FQL_AUDITING_CLIENT_TEMPLATE.FAT&amp;display_string=Audit&amp;VAR:KEY=VSXSLUNKLA&amp;VAR:QUERY=RkZfRElWX1lMRChBTk4sNi8yOC8wMSw2LzI4LzAxKQ==&amp;WINDOW=FIRST_POPUP&amp;HEIGHT=450&amp;WIDTH=450&amp;","START_MAXIMIZED=FALSE&amp;VAR:CALENDAR=US&amp;VAR:SYMBOL=RAI&amp;VAR:INDEX=0"}</definedName>
    <definedName name="_511">#REF!</definedName>
    <definedName name="_511__FDSAUDITLINK__" localSheetId="0" hidden="1">{"fdsup://directions/FAT Viewer?action=UPDATE&amp;creator=factset&amp;DYN_ARGS=TRUE&amp;DOC_NAME=FAT:FQL_AUDITING_CLIENT_TEMPLATE.FAT&amp;display_string=Audit&amp;VAR:KEY=DATAHKPWDS&amp;VAR:QUERY=RkZfRElWX1lMRChBTk4sNi8yMS8wMSw2LzIxLzAxKQ==&amp;WINDOW=FIRST_POPUP&amp;HEIGHT=450&amp;WIDTH=450&amp;","START_MAXIMIZED=FALSE&amp;VAR:CALENDAR=US&amp;VAR:SYMBOL=RAI&amp;VAR:INDEX=0"}</definedName>
    <definedName name="_511__FDSAUDITLINK__" hidden="1">{"fdsup://directions/FAT Viewer?action=UPDATE&amp;creator=factset&amp;DYN_ARGS=TRUE&amp;DOC_NAME=FAT:FQL_AUDITING_CLIENT_TEMPLATE.FAT&amp;display_string=Audit&amp;VAR:KEY=DATAHKPWDS&amp;VAR:QUERY=RkZfRElWX1lMRChBTk4sNi8yMS8wMSw2LzIxLzAxKQ==&amp;WINDOW=FIRST_POPUP&amp;HEIGHT=450&amp;WIDTH=450&amp;","START_MAXIMIZED=FALSE&amp;VAR:CALENDAR=US&amp;VAR:SYMBOL=RAI&amp;VAR:INDEX=0"}</definedName>
    <definedName name="_512">#REF!</definedName>
    <definedName name="_512__FDSAUDITLINK__" localSheetId="0" hidden="1">{"fdsup://directions/FAT Viewer?action=UPDATE&amp;creator=factset&amp;DYN_ARGS=TRUE&amp;DOC_NAME=FAT:FQL_AUDITING_CLIENT_TEMPLATE.FAT&amp;display_string=Audit&amp;VAR:KEY=TWFOPYBAJU&amp;VAR:QUERY=RkZfRElWX1lMRChBTk4sNi8xNC8wMSw2LzE0LzAxKQ==&amp;WINDOW=FIRST_POPUP&amp;HEIGHT=450&amp;WIDTH=450&amp;","START_MAXIMIZED=FALSE&amp;VAR:CALENDAR=US&amp;VAR:SYMBOL=RAI&amp;VAR:INDEX=0"}</definedName>
    <definedName name="_512__FDSAUDITLINK__" hidden="1">{"fdsup://directions/FAT Viewer?action=UPDATE&amp;creator=factset&amp;DYN_ARGS=TRUE&amp;DOC_NAME=FAT:FQL_AUDITING_CLIENT_TEMPLATE.FAT&amp;display_string=Audit&amp;VAR:KEY=TWFOPYBAJU&amp;VAR:QUERY=RkZfRElWX1lMRChBTk4sNi8xNC8wMSw2LzE0LzAxKQ==&amp;WINDOW=FIRST_POPUP&amp;HEIGHT=450&amp;WIDTH=450&amp;","START_MAXIMIZED=FALSE&amp;VAR:CALENDAR=US&amp;VAR:SYMBOL=RAI&amp;VAR:INDEX=0"}</definedName>
    <definedName name="_513">#REF!</definedName>
    <definedName name="_513__FDSAUDITLINK__" localSheetId="0" hidden="1">{"fdsup://directions/FAT Viewer?action=UPDATE&amp;creator=factset&amp;DYN_ARGS=TRUE&amp;DOC_NAME=FAT:FQL_AUDITING_CLIENT_TEMPLATE.FAT&amp;display_string=Audit&amp;VAR:KEY=HEZQJKFAFA&amp;VAR:QUERY=RkZfRElWX1lMRChBTk4sNi8wNy8wMSw2LzA3LzAxKQ==&amp;WINDOW=FIRST_POPUP&amp;HEIGHT=450&amp;WIDTH=450&amp;","START_MAXIMIZED=FALSE&amp;VAR:CALENDAR=US&amp;VAR:SYMBOL=RAI&amp;VAR:INDEX=0"}</definedName>
    <definedName name="_513__FDSAUDITLINK__" hidden="1">{"fdsup://directions/FAT Viewer?action=UPDATE&amp;creator=factset&amp;DYN_ARGS=TRUE&amp;DOC_NAME=FAT:FQL_AUDITING_CLIENT_TEMPLATE.FAT&amp;display_string=Audit&amp;VAR:KEY=HEZQJKFAFA&amp;VAR:QUERY=RkZfRElWX1lMRChBTk4sNi8wNy8wMSw2LzA3LzAxKQ==&amp;WINDOW=FIRST_POPUP&amp;HEIGHT=450&amp;WIDTH=450&amp;","START_MAXIMIZED=FALSE&amp;VAR:CALENDAR=US&amp;VAR:SYMBOL=RAI&amp;VAR:INDEX=0"}</definedName>
    <definedName name="_514">#REF!</definedName>
    <definedName name="_514__FDSAUDITLINK__" localSheetId="0" hidden="1">{"fdsup://directions/FAT Viewer?action=UPDATE&amp;creator=factset&amp;DYN_ARGS=TRUE&amp;DOC_NAME=FAT:FQL_AUDITING_CLIENT_TEMPLATE.FAT&amp;display_string=Audit&amp;VAR:KEY=DOJMXSNKZG&amp;VAR:QUERY=RkZfRElWX1lMRChBTk4sNS8zMS8wMSw1LzMxLzAxKQ==&amp;WINDOW=FIRST_POPUP&amp;HEIGHT=450&amp;WIDTH=450&amp;","START_MAXIMIZED=FALSE&amp;VAR:CALENDAR=US&amp;VAR:SYMBOL=RAI&amp;VAR:INDEX=0"}</definedName>
    <definedName name="_514__FDSAUDITLINK__" hidden="1">{"fdsup://directions/FAT Viewer?action=UPDATE&amp;creator=factset&amp;DYN_ARGS=TRUE&amp;DOC_NAME=FAT:FQL_AUDITING_CLIENT_TEMPLATE.FAT&amp;display_string=Audit&amp;VAR:KEY=DOJMXSNKZG&amp;VAR:QUERY=RkZfRElWX1lMRChBTk4sNS8zMS8wMSw1LzMxLzAxKQ==&amp;WINDOW=FIRST_POPUP&amp;HEIGHT=450&amp;WIDTH=450&amp;","START_MAXIMIZED=FALSE&amp;VAR:CALENDAR=US&amp;VAR:SYMBOL=RAI&amp;VAR:INDEX=0"}</definedName>
    <definedName name="_515__FDSAUDITLINK__" localSheetId="0" hidden="1">{"fdsup://directions/FAT Viewer?action=UPDATE&amp;creator=factset&amp;DYN_ARGS=TRUE&amp;DOC_NAME=FAT:FQL_AUDITING_CLIENT_TEMPLATE.FAT&amp;display_string=Audit&amp;VAR:KEY=JABMBQBKZK&amp;VAR:QUERY=RkZfRElWX1lMRChBTk4sNS8yNC8wMSw1LzI0LzAxKQ==&amp;WINDOW=FIRST_POPUP&amp;HEIGHT=450&amp;WIDTH=450&amp;","START_MAXIMIZED=FALSE&amp;VAR:CALENDAR=US&amp;VAR:SYMBOL=RAI&amp;VAR:INDEX=0"}</definedName>
    <definedName name="_515__FDSAUDITLINK__" hidden="1">{"fdsup://directions/FAT Viewer?action=UPDATE&amp;creator=factset&amp;DYN_ARGS=TRUE&amp;DOC_NAME=FAT:FQL_AUDITING_CLIENT_TEMPLATE.FAT&amp;display_string=Audit&amp;VAR:KEY=JABMBQBKZK&amp;VAR:QUERY=RkZfRElWX1lMRChBTk4sNS8yNC8wMSw1LzI0LzAxKQ==&amp;WINDOW=FIRST_POPUP&amp;HEIGHT=450&amp;WIDTH=450&amp;","START_MAXIMIZED=FALSE&amp;VAR:CALENDAR=US&amp;VAR:SYMBOL=RAI&amp;VAR:INDEX=0"}</definedName>
    <definedName name="_516">#REF!</definedName>
    <definedName name="_516__FDSAUDITLINK__" localSheetId="0" hidden="1">{"fdsup://directions/FAT Viewer?action=UPDATE&amp;creator=factset&amp;DYN_ARGS=TRUE&amp;DOC_NAME=FAT:FQL_AUDITING_CLIENT_TEMPLATE.FAT&amp;display_string=Audit&amp;VAR:KEY=BMJEPQJMPA&amp;VAR:QUERY=RkZfRElWX1lMRChBTk4sNS8xNy8wMSw1LzE3LzAxKQ==&amp;WINDOW=FIRST_POPUP&amp;HEIGHT=450&amp;WIDTH=450&amp;","START_MAXIMIZED=FALSE&amp;VAR:CALENDAR=US&amp;VAR:SYMBOL=RAI&amp;VAR:INDEX=0"}</definedName>
    <definedName name="_516__FDSAUDITLINK__" hidden="1">{"fdsup://directions/FAT Viewer?action=UPDATE&amp;creator=factset&amp;DYN_ARGS=TRUE&amp;DOC_NAME=FAT:FQL_AUDITING_CLIENT_TEMPLATE.FAT&amp;display_string=Audit&amp;VAR:KEY=BMJEPQJMPA&amp;VAR:QUERY=RkZfRElWX1lMRChBTk4sNS8xNy8wMSw1LzE3LzAxKQ==&amp;WINDOW=FIRST_POPUP&amp;HEIGHT=450&amp;WIDTH=450&amp;","START_MAXIMIZED=FALSE&amp;VAR:CALENDAR=US&amp;VAR:SYMBOL=RAI&amp;VAR:INDEX=0"}</definedName>
    <definedName name="_5166">#REF!</definedName>
    <definedName name="_5167">#REF!</definedName>
    <definedName name="_5169">#REF!</definedName>
    <definedName name="_517__FDSAUDITLINK__" localSheetId="0" hidden="1">{"fdsup://directions/FAT Viewer?action=UPDATE&amp;creator=factset&amp;DYN_ARGS=TRUE&amp;DOC_NAME=FAT:FQL_AUDITING_CLIENT_TEMPLATE.FAT&amp;display_string=Audit&amp;VAR:KEY=NSZQHODKZO&amp;VAR:QUERY=RkZfRElWX1lMRChBTk4sNS8xMC8wMSw1LzEwLzAxKQ==&amp;WINDOW=FIRST_POPUP&amp;HEIGHT=450&amp;WIDTH=450&amp;","START_MAXIMIZED=FALSE&amp;VAR:CALENDAR=US&amp;VAR:SYMBOL=RAI&amp;VAR:INDEX=0"}</definedName>
    <definedName name="_517__FDSAUDITLINK__" hidden="1">{"fdsup://directions/FAT Viewer?action=UPDATE&amp;creator=factset&amp;DYN_ARGS=TRUE&amp;DOC_NAME=FAT:FQL_AUDITING_CLIENT_TEMPLATE.FAT&amp;display_string=Audit&amp;VAR:KEY=NSZQHODKZO&amp;VAR:QUERY=RkZfRElWX1lMRChBTk4sNS8xMC8wMSw1LzEwLzAxKQ==&amp;WINDOW=FIRST_POPUP&amp;HEIGHT=450&amp;WIDTH=450&amp;","START_MAXIMIZED=FALSE&amp;VAR:CALENDAR=US&amp;VAR:SYMBOL=RAI&amp;VAR:INDEX=0"}</definedName>
    <definedName name="_5170">#REF!</definedName>
    <definedName name="_5172">#REF!</definedName>
    <definedName name="_5173">#REF!</definedName>
    <definedName name="_5175">#REF!</definedName>
    <definedName name="_5176">#REF!</definedName>
    <definedName name="_518__FDSAUDITLINK__" localSheetId="0" hidden="1">{"fdsup://directions/FAT Viewer?action=UPDATE&amp;creator=factset&amp;DYN_ARGS=TRUE&amp;DOC_NAME=FAT:FQL_AUDITING_CLIENT_TEMPLATE.FAT&amp;display_string=Audit&amp;VAR:KEY=TQLCLUJKTW&amp;VAR:QUERY=RkZfRElWX1lMRChBTk4sNS8wMy8wMSw1LzAzLzAxKQ==&amp;WINDOW=FIRST_POPUP&amp;HEIGHT=450&amp;WIDTH=450&amp;","START_MAXIMIZED=FALSE&amp;VAR:CALENDAR=US&amp;VAR:SYMBOL=RAI&amp;VAR:INDEX=0"}</definedName>
    <definedName name="_518__FDSAUDITLINK__" hidden="1">{"fdsup://directions/FAT Viewer?action=UPDATE&amp;creator=factset&amp;DYN_ARGS=TRUE&amp;DOC_NAME=FAT:FQL_AUDITING_CLIENT_TEMPLATE.FAT&amp;display_string=Audit&amp;VAR:KEY=TQLCLUJKTW&amp;VAR:QUERY=RkZfRElWX1lMRChBTk4sNS8wMy8wMSw1LzAzLzAxKQ==&amp;WINDOW=FIRST_POPUP&amp;HEIGHT=450&amp;WIDTH=450&amp;","START_MAXIMIZED=FALSE&amp;VAR:CALENDAR=US&amp;VAR:SYMBOL=RAI&amp;VAR:INDEX=0"}</definedName>
    <definedName name="_519">#REF!</definedName>
    <definedName name="_519__FDSAUDITLINK__" localSheetId="0" hidden="1">{"fdsup://directions/FAT Viewer?action=UPDATE&amp;creator=factset&amp;DYN_ARGS=TRUE&amp;DOC_NAME=FAT:FQL_AUDITING_CLIENT_TEMPLATE.FAT&amp;display_string=Audit&amp;VAR:KEY=POBILATEBI&amp;VAR:QUERY=RkZfRElWX1lMRChBTk4sNC8yNi8wMSw0LzI2LzAxKQ==&amp;WINDOW=FIRST_POPUP&amp;HEIGHT=450&amp;WIDTH=450&amp;","START_MAXIMIZED=FALSE&amp;VAR:CALENDAR=US&amp;VAR:SYMBOL=RAI&amp;VAR:INDEX=0"}</definedName>
    <definedName name="_519__FDSAUDITLINK__" hidden="1">{"fdsup://directions/FAT Viewer?action=UPDATE&amp;creator=factset&amp;DYN_ARGS=TRUE&amp;DOC_NAME=FAT:FQL_AUDITING_CLIENT_TEMPLATE.FAT&amp;display_string=Audit&amp;VAR:KEY=POBILATEBI&amp;VAR:QUERY=RkZfRElWX1lMRChBTk4sNC8yNi8wMSw0LzI2LzAxKQ==&amp;WINDOW=FIRST_POPUP&amp;HEIGHT=450&amp;WIDTH=450&amp;","START_MAXIMIZED=FALSE&amp;VAR:CALENDAR=US&amp;VAR:SYMBOL=RAI&amp;VAR:INDEX=0"}</definedName>
    <definedName name="_52">#REF!</definedName>
    <definedName name="_52____NOTE5_7">#REF!</definedName>
    <definedName name="_52__123Graph_CCONTRACT_BY_B_U">#REF!</definedName>
    <definedName name="_52__123Graph_CGROWTH_REVS_B" hidden="1">#REF!</definedName>
    <definedName name="_52__123Graph_DQRE_S_BY_CO.">#REF!</definedName>
    <definedName name="_52__123Graph_FCONTRACT_BY_B_U">#REF!</definedName>
    <definedName name="_52__FDSAUDITLINK__" localSheetId="0" hidden="1">{"fdsup://directions/FAT Viewer?action=UPDATE&amp;creator=factset&amp;DYN_ARGS=TRUE&amp;DOC_NAME=FAT:FQL_AUDITING_CLIENT_TEMPLATE.FAT&amp;display_string=Audit&amp;VAR:KEY=KBGVMVUPGJ&amp;VAR:QUERY=RkZfREVCVChBTk4sMCk=&amp;WINDOW=FIRST_POPUP&amp;HEIGHT=450&amp;WIDTH=450&amp;START_MAXIMIZED=FALSE&amp;VA","R:CALENDAR=US&amp;VAR:SYMBOL=SAM&amp;VAR:INDEX=0"}</definedName>
    <definedName name="_52__FDSAUDITLINK__" hidden="1">{"fdsup://directions/FAT Viewer?action=UPDATE&amp;creator=factset&amp;DYN_ARGS=TRUE&amp;DOC_NAME=FAT:FQL_AUDITING_CLIENT_TEMPLATE.FAT&amp;display_string=Audit&amp;VAR:KEY=KBGVMVUPGJ&amp;VAR:QUERY=RkZfREVCVChBTk4sMCk=&amp;WINDOW=FIRST_POPUP&amp;HEIGHT=450&amp;WIDTH=450&amp;START_MAXIMIZED=FALSE&amp;VA","R:CALENDAR=US&amp;VAR:SYMBOL=SAM&amp;VAR:INDEX=0"}</definedName>
    <definedName name="_520">#REF!</definedName>
    <definedName name="_520__FDSAUDITLINK__" localSheetId="0" hidden="1">{"fdsup://directions/FAT Viewer?action=UPDATE&amp;creator=factset&amp;DYN_ARGS=TRUE&amp;DOC_NAME=FAT:FQL_AUDITING_CLIENT_TEMPLATE.FAT&amp;display_string=Audit&amp;VAR:KEY=TSZOXOHKNS&amp;VAR:QUERY=RkZfRElWX1lMRChBTk4sNC8xOS8wMSw0LzE5LzAxKQ==&amp;WINDOW=FIRST_POPUP&amp;HEIGHT=450&amp;WIDTH=450&amp;","START_MAXIMIZED=FALSE&amp;VAR:CALENDAR=US&amp;VAR:SYMBOL=RAI&amp;VAR:INDEX=0"}</definedName>
    <definedName name="_520__FDSAUDITLINK__" hidden="1">{"fdsup://directions/FAT Viewer?action=UPDATE&amp;creator=factset&amp;DYN_ARGS=TRUE&amp;DOC_NAME=FAT:FQL_AUDITING_CLIENT_TEMPLATE.FAT&amp;display_string=Audit&amp;VAR:KEY=TSZOXOHKNS&amp;VAR:QUERY=RkZfRElWX1lMRChBTk4sNC8xOS8wMSw0LzE5LzAxKQ==&amp;WINDOW=FIRST_POPUP&amp;HEIGHT=450&amp;WIDTH=450&amp;","START_MAXIMIZED=FALSE&amp;VAR:CALENDAR=US&amp;VAR:SYMBOL=RAI&amp;VAR:INDEX=0"}</definedName>
    <definedName name="_521">#REF!</definedName>
    <definedName name="_521__FDSAUDITLINK__" localSheetId="0" hidden="1">{"fdsup://directions/FAT Viewer?action=UPDATE&amp;creator=factset&amp;DYN_ARGS=TRUE&amp;DOC_NAME=FAT:FQL_AUDITING_CLIENT_TEMPLATE.FAT&amp;display_string=Audit&amp;VAR:KEY=DWXMZIVWXS&amp;VAR:QUERY=RkZfRElWX1lMRChBTk4sNC8xMi8wMSw0LzEyLzAxKQ==&amp;WINDOW=FIRST_POPUP&amp;HEIGHT=450&amp;WIDTH=450&amp;","START_MAXIMIZED=FALSE&amp;VAR:CALENDAR=US&amp;VAR:SYMBOL=RAI&amp;VAR:INDEX=0"}</definedName>
    <definedName name="_521__FDSAUDITLINK__" hidden="1">{"fdsup://directions/FAT Viewer?action=UPDATE&amp;creator=factset&amp;DYN_ARGS=TRUE&amp;DOC_NAME=FAT:FQL_AUDITING_CLIENT_TEMPLATE.FAT&amp;display_string=Audit&amp;VAR:KEY=DWXMZIVWXS&amp;VAR:QUERY=RkZfRElWX1lMRChBTk4sNC8xMi8wMSw0LzEyLzAxKQ==&amp;WINDOW=FIRST_POPUP&amp;HEIGHT=450&amp;WIDTH=450&amp;","START_MAXIMIZED=FALSE&amp;VAR:CALENDAR=US&amp;VAR:SYMBOL=RAI&amp;VAR:INDEX=0"}</definedName>
    <definedName name="_522">#REF!</definedName>
    <definedName name="_522__FDSAUDITLINK__" localSheetId="0" hidden="1">{"fdsup://directions/FAT Viewer?action=UPDATE&amp;creator=factset&amp;DYN_ARGS=TRUE&amp;DOC_NAME=FAT:FQL_AUDITING_CLIENT_TEMPLATE.FAT&amp;display_string=Audit&amp;VAR:KEY=JUTOFARQNO&amp;VAR:QUERY=RkZfRElWX1lMRChBTk4sNC8wNS8wMSw0LzA1LzAxKQ==&amp;WINDOW=FIRST_POPUP&amp;HEIGHT=450&amp;WIDTH=450&amp;","START_MAXIMIZED=FALSE&amp;VAR:CALENDAR=US&amp;VAR:SYMBOL=RAI&amp;VAR:INDEX=0"}</definedName>
    <definedName name="_522__FDSAUDITLINK__" hidden="1">{"fdsup://directions/FAT Viewer?action=UPDATE&amp;creator=factset&amp;DYN_ARGS=TRUE&amp;DOC_NAME=FAT:FQL_AUDITING_CLIENT_TEMPLATE.FAT&amp;display_string=Audit&amp;VAR:KEY=JUTOFARQNO&amp;VAR:QUERY=RkZfRElWX1lMRChBTk4sNC8wNS8wMSw0LzA1LzAxKQ==&amp;WINDOW=FIRST_POPUP&amp;HEIGHT=450&amp;WIDTH=450&amp;","START_MAXIMIZED=FALSE&amp;VAR:CALENDAR=US&amp;VAR:SYMBOL=RAI&amp;VAR:INDEX=0"}</definedName>
    <definedName name="_523__FDSAUDITLINK__" localSheetId="0" hidden="1">{"fdsup://directions/FAT Viewer?action=UPDATE&amp;creator=factset&amp;DYN_ARGS=TRUE&amp;DOC_NAME=FAT:FQL_AUDITING_CLIENT_TEMPLATE.FAT&amp;display_string=Audit&amp;VAR:KEY=DQBEJCHOJY&amp;VAR:QUERY=RkZfRElWX1lMRChBTk4sMy8zMS8xMSwzLzMxLzExKQ==&amp;WINDOW=FIRST_POPUP&amp;HEIGHT=450&amp;WIDTH=450&amp;","START_MAXIMIZED=FALSE&amp;VAR:CALENDAR=US&amp;VAR:SYMBOL=MO&amp;VAR:INDEX=0"}</definedName>
    <definedName name="_523__FDSAUDITLINK__" hidden="1">{"fdsup://directions/FAT Viewer?action=UPDATE&amp;creator=factset&amp;DYN_ARGS=TRUE&amp;DOC_NAME=FAT:FQL_AUDITING_CLIENT_TEMPLATE.FAT&amp;display_string=Audit&amp;VAR:KEY=DQBEJCHOJY&amp;VAR:QUERY=RkZfRElWX1lMRChBTk4sMy8zMS8xMSwzLzMxLzExKQ==&amp;WINDOW=FIRST_POPUP&amp;HEIGHT=450&amp;WIDTH=450&amp;","START_MAXIMIZED=FALSE&amp;VAR:CALENDAR=US&amp;VAR:SYMBOL=MO&amp;VAR:INDEX=0"}</definedName>
    <definedName name="_524__FDSAUDITLINK__" localSheetId="0" hidden="1">{"fdsup://directions/FAT Viewer?action=UPDATE&amp;creator=factset&amp;DYN_ARGS=TRUE&amp;DOC_NAME=FAT:FQL_AUDITING_CLIENT_TEMPLATE.FAT&amp;display_string=Audit&amp;VAR:KEY=ZWHMVWLMPS&amp;VAR:QUERY=RkZfRElWX1lMRChBTk4sMy8yNC8xMSwzLzI0LzExKQ==&amp;WINDOW=FIRST_POPUP&amp;HEIGHT=450&amp;WIDTH=450&amp;","START_MAXIMIZED=FALSE&amp;VAR:CALENDAR=US&amp;VAR:SYMBOL=MO&amp;VAR:INDEX=0"}</definedName>
    <definedName name="_524__FDSAUDITLINK__" hidden="1">{"fdsup://directions/FAT Viewer?action=UPDATE&amp;creator=factset&amp;DYN_ARGS=TRUE&amp;DOC_NAME=FAT:FQL_AUDITING_CLIENT_TEMPLATE.FAT&amp;display_string=Audit&amp;VAR:KEY=ZWHMVWLMPS&amp;VAR:QUERY=RkZfRElWX1lMRChBTk4sMy8yNC8xMSwzLzI0LzExKQ==&amp;WINDOW=FIRST_POPUP&amp;HEIGHT=450&amp;WIDTH=450&amp;","START_MAXIMIZED=FALSE&amp;VAR:CALENDAR=US&amp;VAR:SYMBOL=MO&amp;VAR:INDEX=0"}</definedName>
    <definedName name="_525__FDSAUDITLINK__" localSheetId="0" hidden="1">{"fdsup://directions/FAT Viewer?action=UPDATE&amp;creator=factset&amp;DYN_ARGS=TRUE&amp;DOC_NAME=FAT:FQL_AUDITING_CLIENT_TEMPLATE.FAT&amp;display_string=Audit&amp;VAR:KEY=BOFYDCLGLI&amp;VAR:QUERY=RkZfRElWX1lMRChBTk4sMy8xNy8xMSwzLzE3LzExKQ==&amp;WINDOW=FIRST_POPUP&amp;HEIGHT=450&amp;WIDTH=450&amp;","START_MAXIMIZED=FALSE&amp;VAR:CALENDAR=US&amp;VAR:SYMBOL=MO&amp;VAR:INDEX=0"}</definedName>
    <definedName name="_525__FDSAUDITLINK__" hidden="1">{"fdsup://directions/FAT Viewer?action=UPDATE&amp;creator=factset&amp;DYN_ARGS=TRUE&amp;DOC_NAME=FAT:FQL_AUDITING_CLIENT_TEMPLATE.FAT&amp;display_string=Audit&amp;VAR:KEY=BOFYDCLGLI&amp;VAR:QUERY=RkZfRElWX1lMRChBTk4sMy8xNy8xMSwzLzE3LzExKQ==&amp;WINDOW=FIRST_POPUP&amp;HEIGHT=450&amp;WIDTH=450&amp;","START_MAXIMIZED=FALSE&amp;VAR:CALENDAR=US&amp;VAR:SYMBOL=MO&amp;VAR:INDEX=0"}</definedName>
    <definedName name="_526">#REF!</definedName>
    <definedName name="_526__FDSAUDITLINK__" localSheetId="0" hidden="1">{"fdsup://directions/FAT Viewer?action=UPDATE&amp;creator=factset&amp;DYN_ARGS=TRUE&amp;DOC_NAME=FAT:FQL_AUDITING_CLIENT_TEMPLATE.FAT&amp;display_string=Audit&amp;VAR:KEY=PMDQRGXWBM&amp;VAR:QUERY=RkZfRElWX1lMRChBTk4sMy8xMC8xMSwzLzEwLzExKQ==&amp;WINDOW=FIRST_POPUP&amp;HEIGHT=450&amp;WIDTH=450&amp;","START_MAXIMIZED=FALSE&amp;VAR:CALENDAR=US&amp;VAR:SYMBOL=MO&amp;VAR:INDEX=0"}</definedName>
    <definedName name="_526__FDSAUDITLINK__" hidden="1">{"fdsup://directions/FAT Viewer?action=UPDATE&amp;creator=factset&amp;DYN_ARGS=TRUE&amp;DOC_NAME=FAT:FQL_AUDITING_CLIENT_TEMPLATE.FAT&amp;display_string=Audit&amp;VAR:KEY=PMDQRGXWBM&amp;VAR:QUERY=RkZfRElWX1lMRChBTk4sMy8xMC8xMSwzLzEwLzExKQ==&amp;WINDOW=FIRST_POPUP&amp;HEIGHT=450&amp;WIDTH=450&amp;","START_MAXIMIZED=FALSE&amp;VAR:CALENDAR=US&amp;VAR:SYMBOL=MO&amp;VAR:INDEX=0"}</definedName>
    <definedName name="_527__FDSAUDITLINK__" localSheetId="0" hidden="1">{"fdsup://directions/FAT Viewer?action=UPDATE&amp;creator=factset&amp;DYN_ARGS=TRUE&amp;DOC_NAME=FAT:FQL_AUDITING_CLIENT_TEMPLATE.FAT&amp;display_string=Audit&amp;VAR:KEY=ZSNSNARARS&amp;VAR:QUERY=RkZfRElWX1lMRChBTk4sMy8wMy8xMSwzLzAzLzExKQ==&amp;WINDOW=FIRST_POPUP&amp;HEIGHT=450&amp;WIDTH=450&amp;","START_MAXIMIZED=FALSE&amp;VAR:CALENDAR=US&amp;VAR:SYMBOL=MO&amp;VAR:INDEX=0"}</definedName>
    <definedName name="_527__FDSAUDITLINK__" hidden="1">{"fdsup://directions/FAT Viewer?action=UPDATE&amp;creator=factset&amp;DYN_ARGS=TRUE&amp;DOC_NAME=FAT:FQL_AUDITING_CLIENT_TEMPLATE.FAT&amp;display_string=Audit&amp;VAR:KEY=ZSNSNARARS&amp;VAR:QUERY=RkZfRElWX1lMRChBTk4sMy8wMy8xMSwzLzAzLzExKQ==&amp;WINDOW=FIRST_POPUP&amp;HEIGHT=450&amp;WIDTH=450&amp;","START_MAXIMIZED=FALSE&amp;VAR:CALENDAR=US&amp;VAR:SYMBOL=MO&amp;VAR:INDEX=0"}</definedName>
    <definedName name="_528__FDSAUDITLINK__" localSheetId="0" hidden="1">{"fdsup://directions/FAT Viewer?action=UPDATE&amp;creator=factset&amp;DYN_ARGS=TRUE&amp;DOC_NAME=FAT:FQL_AUDITING_CLIENT_TEMPLATE.FAT&amp;display_string=Audit&amp;VAR:KEY=XILOBGNSPG&amp;VAR:QUERY=RkZfRElWX1lMRChBTk4sMi8yNC8xMSwyLzI0LzExKQ==&amp;WINDOW=FIRST_POPUP&amp;HEIGHT=450&amp;WIDTH=450&amp;","START_MAXIMIZED=FALSE&amp;VAR:CALENDAR=US&amp;VAR:SYMBOL=MO&amp;VAR:INDEX=0"}</definedName>
    <definedName name="_528__FDSAUDITLINK__" hidden="1">{"fdsup://directions/FAT Viewer?action=UPDATE&amp;creator=factset&amp;DYN_ARGS=TRUE&amp;DOC_NAME=FAT:FQL_AUDITING_CLIENT_TEMPLATE.FAT&amp;display_string=Audit&amp;VAR:KEY=XILOBGNSPG&amp;VAR:QUERY=RkZfRElWX1lMRChBTk4sMi8yNC8xMSwyLzI0LzExKQ==&amp;WINDOW=FIRST_POPUP&amp;HEIGHT=450&amp;WIDTH=450&amp;","START_MAXIMIZED=FALSE&amp;VAR:CALENDAR=US&amp;VAR:SYMBOL=MO&amp;VAR:INDEX=0"}</definedName>
    <definedName name="_529">#REF!</definedName>
    <definedName name="_529__FDSAUDITLINK__" localSheetId="0" hidden="1">{"fdsup://directions/FAT Viewer?action=UPDATE&amp;creator=factset&amp;DYN_ARGS=TRUE&amp;DOC_NAME=FAT:FQL_AUDITING_CLIENT_TEMPLATE.FAT&amp;display_string=Audit&amp;VAR:KEY=VSZUNWROFI&amp;VAR:QUERY=RkZfRElWX1lMRChBTk4sMi8xNy8xMSwyLzE3LzExKQ==&amp;WINDOW=FIRST_POPUP&amp;HEIGHT=450&amp;WIDTH=450&amp;","START_MAXIMIZED=FALSE&amp;VAR:CALENDAR=US&amp;VAR:SYMBOL=MO&amp;VAR:INDEX=0"}</definedName>
    <definedName name="_529__FDSAUDITLINK__" hidden="1">{"fdsup://directions/FAT Viewer?action=UPDATE&amp;creator=factset&amp;DYN_ARGS=TRUE&amp;DOC_NAME=FAT:FQL_AUDITING_CLIENT_TEMPLATE.FAT&amp;display_string=Audit&amp;VAR:KEY=VSZUNWROFI&amp;VAR:QUERY=RkZfRElWX1lMRChBTk4sMi8xNy8xMSwyLzE3LzExKQ==&amp;WINDOW=FIRST_POPUP&amp;HEIGHT=450&amp;WIDTH=450&amp;","START_MAXIMIZED=FALSE&amp;VAR:CALENDAR=US&amp;VAR:SYMBOL=MO&amp;VAR:INDEX=0"}</definedName>
    <definedName name="_52main_form_account_grants_list_31_j_id1022">#REF!</definedName>
    <definedName name="_53">#REF!</definedName>
    <definedName name="_53_????8_3">#REF!</definedName>
    <definedName name="_53____NOTE8_9">#REF!</definedName>
    <definedName name="_53__123Graph_DCHART_112" hidden="1">#REF!</definedName>
    <definedName name="_53__123Graph_DSUPPLIES_BY_B_U">#REF!</definedName>
    <definedName name="_53__123Graph_EWAGES_BY_B_U">#REF!</definedName>
    <definedName name="_53__123Graph_FCONTRACT_BY_B_U">#REF!</definedName>
    <definedName name="_53__123Graph_LBL_BCHART_3">#REF!</definedName>
    <definedName name="_53__FDSAUDITLINK__" localSheetId="0" hidden="1">{"fdsup://Directions/FactSet Auditing Viewer?action=AUDIT_VALUE&amp;DB=129&amp;ID1=07373010&amp;VALUEID=02001&amp;SDATE=2011&amp;PERIODTYPE=ANN_STD&amp;SCFT=3&amp;window=popup_no_bar&amp;width=385&amp;height=120&amp;START_MAXIMIZED=FALSE&amp;creator=factset&amp;display_string=Audit"}</definedName>
    <definedName name="_53__FDSAUDITLINK__" hidden="1">{"fdsup://Directions/FactSet Auditing Viewer?action=AUDIT_VALUE&amp;DB=129&amp;ID1=07373010&amp;VALUEID=02001&amp;SDATE=2011&amp;PERIODTYPE=ANN_STD&amp;SCFT=3&amp;window=popup_no_bar&amp;width=385&amp;height=120&amp;START_MAXIMIZED=FALSE&amp;creator=factset&amp;display_string=Audit"}</definedName>
    <definedName name="_530">#REF!</definedName>
    <definedName name="_530__FDSAUDITLINK__" localSheetId="0" hidden="1">{"fdsup://directions/FAT Viewer?action=UPDATE&amp;creator=factset&amp;DYN_ARGS=TRUE&amp;DOC_NAME=FAT:FQL_AUDITING_CLIENT_TEMPLATE.FAT&amp;display_string=Audit&amp;VAR:KEY=LOROZAZCRS&amp;VAR:QUERY=RkZfRElWX1lMRChBTk4sMi8xMC8xMSwyLzEwLzExKQ==&amp;WINDOW=FIRST_POPUP&amp;HEIGHT=450&amp;WIDTH=450&amp;","START_MAXIMIZED=FALSE&amp;VAR:CALENDAR=US&amp;VAR:SYMBOL=MO&amp;VAR:INDEX=0"}</definedName>
    <definedName name="_530__FDSAUDITLINK__" hidden="1">{"fdsup://directions/FAT Viewer?action=UPDATE&amp;creator=factset&amp;DYN_ARGS=TRUE&amp;DOC_NAME=FAT:FQL_AUDITING_CLIENT_TEMPLATE.FAT&amp;display_string=Audit&amp;VAR:KEY=LOROZAZCRS&amp;VAR:QUERY=RkZfRElWX1lMRChBTk4sMi8xMC8xMSwyLzEwLzExKQ==&amp;WINDOW=FIRST_POPUP&amp;HEIGHT=450&amp;WIDTH=450&amp;","START_MAXIMIZED=FALSE&amp;VAR:CALENDAR=US&amp;VAR:SYMBOL=MO&amp;VAR:INDEX=0"}</definedName>
    <definedName name="_531">#REF!</definedName>
    <definedName name="_531__FDSAUDITLINK__" localSheetId="0" hidden="1">{"fdsup://directions/FAT Viewer?action=UPDATE&amp;creator=factset&amp;DYN_ARGS=TRUE&amp;DOC_NAME=FAT:FQL_AUDITING_CLIENT_TEMPLATE.FAT&amp;display_string=Audit&amp;VAR:KEY=VWDCPKNYDY&amp;VAR:QUERY=RkZfRElWX1lMRChBTk4sMi8wMy8xMSwyLzAzLzExKQ==&amp;WINDOW=FIRST_POPUP&amp;HEIGHT=450&amp;WIDTH=450&amp;","START_MAXIMIZED=FALSE&amp;VAR:CALENDAR=US&amp;VAR:SYMBOL=MO&amp;VAR:INDEX=0"}</definedName>
    <definedName name="_531__FDSAUDITLINK__" hidden="1">{"fdsup://directions/FAT Viewer?action=UPDATE&amp;creator=factset&amp;DYN_ARGS=TRUE&amp;DOC_NAME=FAT:FQL_AUDITING_CLIENT_TEMPLATE.FAT&amp;display_string=Audit&amp;VAR:KEY=VWDCPKNYDY&amp;VAR:QUERY=RkZfRElWX1lMRChBTk4sMi8wMy8xMSwyLzAzLzExKQ==&amp;WINDOW=FIRST_POPUP&amp;HEIGHT=450&amp;WIDTH=450&amp;","START_MAXIMIZED=FALSE&amp;VAR:CALENDAR=US&amp;VAR:SYMBOL=MO&amp;VAR:INDEX=0"}</definedName>
    <definedName name="_532">#REF!</definedName>
    <definedName name="_532__FDSAUDITLINK__" localSheetId="0" hidden="1">{"fdsup://directions/FAT Viewer?action=UPDATE&amp;creator=factset&amp;DYN_ARGS=TRUE&amp;DOC_NAME=FAT:FQL_AUDITING_CLIENT_TEMPLATE.FAT&amp;display_string=Audit&amp;VAR:KEY=HUXSLIHQVK&amp;VAR:QUERY=RkZfRElWX1lMRChBTk4sMS8yNy8xMSwxLzI3LzExKQ==&amp;WINDOW=FIRST_POPUP&amp;HEIGHT=450&amp;WIDTH=450&amp;","START_MAXIMIZED=FALSE&amp;VAR:CALENDAR=US&amp;VAR:SYMBOL=MO&amp;VAR:INDEX=0"}</definedName>
    <definedName name="_532__FDSAUDITLINK__" hidden="1">{"fdsup://directions/FAT Viewer?action=UPDATE&amp;creator=factset&amp;DYN_ARGS=TRUE&amp;DOC_NAME=FAT:FQL_AUDITING_CLIENT_TEMPLATE.FAT&amp;display_string=Audit&amp;VAR:KEY=HUXSLIHQVK&amp;VAR:QUERY=RkZfRElWX1lMRChBTk4sMS8yNy8xMSwxLzI3LzExKQ==&amp;WINDOW=FIRST_POPUP&amp;HEIGHT=450&amp;WIDTH=450&amp;","START_MAXIMIZED=FALSE&amp;VAR:CALENDAR=US&amp;VAR:SYMBOL=MO&amp;VAR:INDEX=0"}</definedName>
    <definedName name="_533">#REF!</definedName>
    <definedName name="_533__FDSAUDITLINK__" localSheetId="0" hidden="1">{"fdsup://directions/FAT Viewer?action=UPDATE&amp;creator=factset&amp;DYN_ARGS=TRUE&amp;DOC_NAME=FAT:FQL_AUDITING_CLIENT_TEMPLATE.FAT&amp;display_string=Audit&amp;VAR:KEY=BSDYTSVSLU&amp;VAR:QUERY=RkZfRElWX1lMRChBTk4sMS8yMC8xMSwxLzIwLzExKQ==&amp;WINDOW=FIRST_POPUP&amp;HEIGHT=450&amp;WIDTH=450&amp;","START_MAXIMIZED=FALSE&amp;VAR:CALENDAR=US&amp;VAR:SYMBOL=MO&amp;VAR:INDEX=0"}</definedName>
    <definedName name="_533__FDSAUDITLINK__" hidden="1">{"fdsup://directions/FAT Viewer?action=UPDATE&amp;creator=factset&amp;DYN_ARGS=TRUE&amp;DOC_NAME=FAT:FQL_AUDITING_CLIENT_TEMPLATE.FAT&amp;display_string=Audit&amp;VAR:KEY=BSDYTSVSLU&amp;VAR:QUERY=RkZfRElWX1lMRChBTk4sMS8yMC8xMSwxLzIwLzExKQ==&amp;WINDOW=FIRST_POPUP&amp;HEIGHT=450&amp;WIDTH=450&amp;","START_MAXIMIZED=FALSE&amp;VAR:CALENDAR=US&amp;VAR:SYMBOL=MO&amp;VAR:INDEX=0"}</definedName>
    <definedName name="_534">#REF!</definedName>
    <definedName name="_534__FDSAUDITLINK__" localSheetId="0" hidden="1">{"fdsup://directions/FAT Viewer?action=UPDATE&amp;creator=factset&amp;DYN_ARGS=TRUE&amp;DOC_NAME=FAT:FQL_AUDITING_CLIENT_TEMPLATE.FAT&amp;display_string=Audit&amp;VAR:KEY=PCXKDKVUVM&amp;VAR:QUERY=RkZfRElWX1lMRChBTk4sMS8xMy8xMSwxLzEzLzExKQ==&amp;WINDOW=FIRST_POPUP&amp;HEIGHT=450&amp;WIDTH=450&amp;","START_MAXIMIZED=FALSE&amp;VAR:CALENDAR=US&amp;VAR:SYMBOL=MO&amp;VAR:INDEX=0"}</definedName>
    <definedName name="_534__FDSAUDITLINK__" hidden="1">{"fdsup://directions/FAT Viewer?action=UPDATE&amp;creator=factset&amp;DYN_ARGS=TRUE&amp;DOC_NAME=FAT:FQL_AUDITING_CLIENT_TEMPLATE.FAT&amp;display_string=Audit&amp;VAR:KEY=PCXKDKVUVM&amp;VAR:QUERY=RkZfRElWX1lMRChBTk4sMS8xMy8xMSwxLzEzLzExKQ==&amp;WINDOW=FIRST_POPUP&amp;HEIGHT=450&amp;WIDTH=450&amp;","START_MAXIMIZED=FALSE&amp;VAR:CALENDAR=US&amp;VAR:SYMBOL=MO&amp;VAR:INDEX=0"}</definedName>
    <definedName name="_535">#REF!</definedName>
    <definedName name="_535__FDSAUDITLINK__" localSheetId="0" hidden="1">{"fdsup://directions/FAT Viewer?action=UPDATE&amp;creator=factset&amp;DYN_ARGS=TRUE&amp;DOC_NAME=FAT:FQL_AUDITING_CLIENT_TEMPLATE.FAT&amp;display_string=Audit&amp;VAR:KEY=HQXGXKFMVW&amp;VAR:QUERY=RkZfRElWX1lMRChBTk4sMS8wNi8xMSwxLzA2LzExKQ==&amp;WINDOW=FIRST_POPUP&amp;HEIGHT=450&amp;WIDTH=450&amp;","START_MAXIMIZED=FALSE&amp;VAR:CALENDAR=US&amp;VAR:SYMBOL=MO&amp;VAR:INDEX=0"}</definedName>
    <definedName name="_535__FDSAUDITLINK__" hidden="1">{"fdsup://directions/FAT Viewer?action=UPDATE&amp;creator=factset&amp;DYN_ARGS=TRUE&amp;DOC_NAME=FAT:FQL_AUDITING_CLIENT_TEMPLATE.FAT&amp;display_string=Audit&amp;VAR:KEY=HQXGXKFMVW&amp;VAR:QUERY=RkZfRElWX1lMRChBTk4sMS8wNi8xMSwxLzA2LzExKQ==&amp;WINDOW=FIRST_POPUP&amp;HEIGHT=450&amp;WIDTH=450&amp;","START_MAXIMIZED=FALSE&amp;VAR:CALENDAR=US&amp;VAR:SYMBOL=MO&amp;VAR:INDEX=0"}</definedName>
    <definedName name="_536">#REF!</definedName>
    <definedName name="_536__FDSAUDITLINK__" localSheetId="0" hidden="1">{"fdsup://directions/FAT Viewer?action=UPDATE&amp;creator=factset&amp;DYN_ARGS=TRUE&amp;DOC_NAME=FAT:FQL_AUDITING_CLIENT_TEMPLATE.FAT&amp;display_string=Audit&amp;VAR:KEY=BATYTATQTU&amp;VAR:QUERY=RkZfRElWX1lMRChBTk4sMTIvMzAvMTAsMTIvMzAvMTAp&amp;WINDOW=FIRST_POPUP&amp;HEIGHT=450&amp;WIDTH=450&amp;","START_MAXIMIZED=FALSE&amp;VAR:CALENDAR=US&amp;VAR:SYMBOL=MO&amp;VAR:INDEX=0"}</definedName>
    <definedName name="_536__FDSAUDITLINK__" hidden="1">{"fdsup://directions/FAT Viewer?action=UPDATE&amp;creator=factset&amp;DYN_ARGS=TRUE&amp;DOC_NAME=FAT:FQL_AUDITING_CLIENT_TEMPLATE.FAT&amp;display_string=Audit&amp;VAR:KEY=BATYTATQTU&amp;VAR:QUERY=RkZfRElWX1lMRChBTk4sMTIvMzAvMTAsMTIvMzAvMTAp&amp;WINDOW=FIRST_POPUP&amp;HEIGHT=450&amp;WIDTH=450&amp;","START_MAXIMIZED=FALSE&amp;VAR:CALENDAR=US&amp;VAR:SYMBOL=MO&amp;VAR:INDEX=0"}</definedName>
    <definedName name="_537">#REF!</definedName>
    <definedName name="_537__FDSAUDITLINK__" localSheetId="0" hidden="1">{"fdsup://directions/FAT Viewer?action=UPDATE&amp;creator=factset&amp;DYN_ARGS=TRUE&amp;DOC_NAME=FAT:FQL_AUDITING_CLIENT_TEMPLATE.FAT&amp;display_string=Audit&amp;VAR:KEY=VCLYRWJIJS&amp;VAR:QUERY=RkZfRElWX1lMRChBTk4sMTIvMjMvMTAsMTIvMjMvMTAp&amp;WINDOW=FIRST_POPUP&amp;HEIGHT=450&amp;WIDTH=450&amp;","START_MAXIMIZED=FALSE&amp;VAR:CALENDAR=US&amp;VAR:SYMBOL=MO&amp;VAR:INDEX=0"}</definedName>
    <definedName name="_537__FDSAUDITLINK__" hidden="1">{"fdsup://directions/FAT Viewer?action=UPDATE&amp;creator=factset&amp;DYN_ARGS=TRUE&amp;DOC_NAME=FAT:FQL_AUDITING_CLIENT_TEMPLATE.FAT&amp;display_string=Audit&amp;VAR:KEY=VCLYRWJIJS&amp;VAR:QUERY=RkZfRElWX1lMRChBTk4sMTIvMjMvMTAsMTIvMjMvMTAp&amp;WINDOW=FIRST_POPUP&amp;HEIGHT=450&amp;WIDTH=450&amp;","START_MAXIMIZED=FALSE&amp;VAR:CALENDAR=US&amp;VAR:SYMBOL=MO&amp;VAR:INDEX=0"}</definedName>
    <definedName name="_5370">#REF!</definedName>
    <definedName name="_5371">#REF!</definedName>
    <definedName name="_5373">#REF!</definedName>
    <definedName name="_5374">#REF!</definedName>
    <definedName name="_5376">#REF!</definedName>
    <definedName name="_5377">#REF!</definedName>
    <definedName name="_5379">#REF!</definedName>
    <definedName name="_538">#REF!</definedName>
    <definedName name="_538__FDSAUDITLINK__" localSheetId="0" hidden="1">{"fdsup://directions/FAT Viewer?action=UPDATE&amp;creator=factset&amp;DYN_ARGS=TRUE&amp;DOC_NAME=FAT:FQL_AUDITING_CLIENT_TEMPLATE.FAT&amp;display_string=Audit&amp;VAR:KEY=LGBQHOHINQ&amp;VAR:QUERY=RkZfRElWX1lMRChBTk4sMTIvMTYvMTAsMTIvMTYvMTAp&amp;WINDOW=FIRST_POPUP&amp;HEIGHT=450&amp;WIDTH=450&amp;","START_MAXIMIZED=FALSE&amp;VAR:CALENDAR=US&amp;VAR:SYMBOL=MO&amp;VAR:INDEX=0"}</definedName>
    <definedName name="_538__FDSAUDITLINK__" hidden="1">{"fdsup://directions/FAT Viewer?action=UPDATE&amp;creator=factset&amp;DYN_ARGS=TRUE&amp;DOC_NAME=FAT:FQL_AUDITING_CLIENT_TEMPLATE.FAT&amp;display_string=Audit&amp;VAR:KEY=LGBQHOHINQ&amp;VAR:QUERY=RkZfRElWX1lMRChBTk4sMTIvMTYvMTAsMTIvMTYvMTAp&amp;WINDOW=FIRST_POPUP&amp;HEIGHT=450&amp;WIDTH=450&amp;","START_MAXIMIZED=FALSE&amp;VAR:CALENDAR=US&amp;VAR:SYMBOL=MO&amp;VAR:INDEX=0"}</definedName>
    <definedName name="_5380">#REF!</definedName>
    <definedName name="_539">#REF!</definedName>
    <definedName name="_539__FDSAUDITLINK__" localSheetId="0" hidden="1">{"fdsup://directions/FAT Viewer?action=UPDATE&amp;creator=factset&amp;DYN_ARGS=TRUE&amp;DOC_NAME=FAT:FQL_AUDITING_CLIENT_TEMPLATE.FAT&amp;display_string=Audit&amp;VAR:KEY=ZARCNIXCHG&amp;VAR:QUERY=RkZfRElWX1lMRChBTk4sMTIvMDkvMTAsMTIvMDkvMTAp&amp;WINDOW=FIRST_POPUP&amp;HEIGHT=450&amp;WIDTH=450&amp;","START_MAXIMIZED=FALSE&amp;VAR:CALENDAR=US&amp;VAR:SYMBOL=MO&amp;VAR:INDEX=0"}</definedName>
    <definedName name="_539__FDSAUDITLINK__" hidden="1">{"fdsup://directions/FAT Viewer?action=UPDATE&amp;creator=factset&amp;DYN_ARGS=TRUE&amp;DOC_NAME=FAT:FQL_AUDITING_CLIENT_TEMPLATE.FAT&amp;display_string=Audit&amp;VAR:KEY=ZARCNIXCHG&amp;VAR:QUERY=RkZfRElWX1lMRChBTk4sMTIvMDkvMTAsMTIvMDkvMTAp&amp;WINDOW=FIRST_POPUP&amp;HEIGHT=450&amp;WIDTH=450&amp;","START_MAXIMIZED=FALSE&amp;VAR:CALENDAR=US&amp;VAR:SYMBOL=MO&amp;VAR:INDEX=0"}</definedName>
    <definedName name="_54">#REF!</definedName>
    <definedName name="_54____P_L">#REF!</definedName>
    <definedName name="_54__123Graph_BSENS_COMPARISON">#REF!</definedName>
    <definedName name="_54__123Graph_DCONTRACT_BY_B_U">#REF!</definedName>
    <definedName name="_54__123Graph_DWAGES_BY_B_U">#REF!</definedName>
    <definedName name="_54__123Graph_FQRE_S_BY_CO.">#REF!</definedName>
    <definedName name="_54__FDSAUDITLINK__" localSheetId="0" hidden="1">{"fdsup://directions/FAT Viewer?action=UPDATE&amp;creator=factset&amp;DYN_ARGS=TRUE&amp;DOC_NAME=FAT:FQL_AUDITING_CLIENT_TEMPLATE.FAT&amp;display_string=Audit&amp;VAR:KEY=DEVEBAXYJU&amp;VAR:QUERY=QVZHKEZGX0RJVl9ZTEQoQU5OLDQwOTk0LC01QVkpKQ==&amp;WINDOW=FIRST_POPUP&amp;HEIGHT=450&amp;WIDTH=450&amp;","START_MAXIMIZED=FALSE&amp;VAR:CALENDAR=US&amp;VAR:SYMBOL=PM"}</definedName>
    <definedName name="_54__FDSAUDITLINK__" hidden="1">{"fdsup://directions/FAT Viewer?action=UPDATE&amp;creator=factset&amp;DYN_ARGS=TRUE&amp;DOC_NAME=FAT:FQL_AUDITING_CLIENT_TEMPLATE.FAT&amp;display_string=Audit&amp;VAR:KEY=DEVEBAXYJU&amp;VAR:QUERY=QVZHKEZGX0RJVl9ZTEQoQU5OLDQwOTk0LC01QVkpKQ==&amp;WINDOW=FIRST_POPUP&amp;HEIGHT=450&amp;WIDTH=450&amp;","START_MAXIMIZED=FALSE&amp;VAR:CALENDAR=US&amp;VAR:SYMBOL=PM"}</definedName>
    <definedName name="_540">#REF!</definedName>
    <definedName name="_540__FDSAUDITLINK__" localSheetId="0" hidden="1">{"fdsup://directions/FAT Viewer?action=UPDATE&amp;creator=factset&amp;DYN_ARGS=TRUE&amp;DOC_NAME=FAT:FQL_AUDITING_CLIENT_TEMPLATE.FAT&amp;display_string=Audit&amp;VAR:KEY=FMLCBOVMXQ&amp;VAR:QUERY=RkZfRElWX1lMRChBTk4sMTIvMDIvMTAsMTIvMDIvMTAp&amp;WINDOW=FIRST_POPUP&amp;HEIGHT=450&amp;WIDTH=450&amp;","START_MAXIMIZED=FALSE&amp;VAR:CALENDAR=US&amp;VAR:SYMBOL=MO&amp;VAR:INDEX=0"}</definedName>
    <definedName name="_540__FDSAUDITLINK__" hidden="1">{"fdsup://directions/FAT Viewer?action=UPDATE&amp;creator=factset&amp;DYN_ARGS=TRUE&amp;DOC_NAME=FAT:FQL_AUDITING_CLIENT_TEMPLATE.FAT&amp;display_string=Audit&amp;VAR:KEY=FMLCBOVMXQ&amp;VAR:QUERY=RkZfRElWX1lMRChBTk4sMTIvMDIvMTAsMTIvMDIvMTAp&amp;WINDOW=FIRST_POPUP&amp;HEIGHT=450&amp;WIDTH=450&amp;","START_MAXIMIZED=FALSE&amp;VAR:CALENDAR=US&amp;VAR:SYMBOL=MO&amp;VAR:INDEX=0"}</definedName>
    <definedName name="_541">#REF!</definedName>
    <definedName name="_541__FDSAUDITLINK__" localSheetId="0" hidden="1">{"fdsup://directions/FAT Viewer?action=UPDATE&amp;creator=factset&amp;DYN_ARGS=TRUE&amp;DOC_NAME=FAT:FQL_AUDITING_CLIENT_TEMPLATE.FAT&amp;display_string=Audit&amp;VAR:KEY=XOPUDIVMDW&amp;VAR:QUERY=RkZfRElWX1lMRChBTk4sMTEvMjQvMTAsMTEvMjQvMTAp&amp;WINDOW=FIRST_POPUP&amp;HEIGHT=450&amp;WIDTH=450&amp;","START_MAXIMIZED=FALSE&amp;VAR:CALENDAR=US&amp;VAR:SYMBOL=MO&amp;VAR:INDEX=0"}</definedName>
    <definedName name="_541__FDSAUDITLINK__" hidden="1">{"fdsup://directions/FAT Viewer?action=UPDATE&amp;creator=factset&amp;DYN_ARGS=TRUE&amp;DOC_NAME=FAT:FQL_AUDITING_CLIENT_TEMPLATE.FAT&amp;display_string=Audit&amp;VAR:KEY=XOPUDIVMDW&amp;VAR:QUERY=RkZfRElWX1lMRChBTk4sMTEvMjQvMTAsMTEvMjQvMTAp&amp;WINDOW=FIRST_POPUP&amp;HEIGHT=450&amp;WIDTH=450&amp;","START_MAXIMIZED=FALSE&amp;VAR:CALENDAR=US&amp;VAR:SYMBOL=MO&amp;VAR:INDEX=0"}</definedName>
    <definedName name="_542">#REF!</definedName>
    <definedName name="_542__FDSAUDITLINK__" localSheetId="0" hidden="1">{"fdsup://directions/FAT Viewer?action=UPDATE&amp;creator=factset&amp;DYN_ARGS=TRUE&amp;DOC_NAME=FAT:FQL_AUDITING_CLIENT_TEMPLATE.FAT&amp;display_string=Audit&amp;VAR:KEY=BSTAVMNYDA&amp;VAR:QUERY=RkZfRElWX1lMRChBTk4sMTEvMTgvMTAsMTEvMTgvMTAp&amp;WINDOW=FIRST_POPUP&amp;HEIGHT=450&amp;WIDTH=450&amp;","START_MAXIMIZED=FALSE&amp;VAR:CALENDAR=US&amp;VAR:SYMBOL=MO&amp;VAR:INDEX=0"}</definedName>
    <definedName name="_542__FDSAUDITLINK__" hidden="1">{"fdsup://directions/FAT Viewer?action=UPDATE&amp;creator=factset&amp;DYN_ARGS=TRUE&amp;DOC_NAME=FAT:FQL_AUDITING_CLIENT_TEMPLATE.FAT&amp;display_string=Audit&amp;VAR:KEY=BSTAVMNYDA&amp;VAR:QUERY=RkZfRElWX1lMRChBTk4sMTEvMTgvMTAsMTEvMTgvMTAp&amp;WINDOW=FIRST_POPUP&amp;HEIGHT=450&amp;WIDTH=450&amp;","START_MAXIMIZED=FALSE&amp;VAR:CALENDAR=US&amp;VAR:SYMBOL=MO&amp;VAR:INDEX=0"}</definedName>
    <definedName name="_543">#REF!</definedName>
    <definedName name="_543__FDSAUDITLINK__" localSheetId="0" hidden="1">{"fdsup://directions/FAT Viewer?action=UPDATE&amp;creator=factset&amp;DYN_ARGS=TRUE&amp;DOC_NAME=FAT:FQL_AUDITING_CLIENT_TEMPLATE.FAT&amp;display_string=Audit&amp;VAR:KEY=TABMNGFEVY&amp;VAR:QUERY=RkZfRElWX1lMRChBTk4sMTEvMTEvMTAsMTEvMTEvMTAp&amp;WINDOW=FIRST_POPUP&amp;HEIGHT=450&amp;WIDTH=450&amp;","START_MAXIMIZED=FALSE&amp;VAR:CALENDAR=US&amp;VAR:SYMBOL=MO&amp;VAR:INDEX=0"}</definedName>
    <definedName name="_543__FDSAUDITLINK__" hidden="1">{"fdsup://directions/FAT Viewer?action=UPDATE&amp;creator=factset&amp;DYN_ARGS=TRUE&amp;DOC_NAME=FAT:FQL_AUDITING_CLIENT_TEMPLATE.FAT&amp;display_string=Audit&amp;VAR:KEY=TABMNGFEVY&amp;VAR:QUERY=RkZfRElWX1lMRChBTk4sMTEvMTEvMTAsMTEvMTEvMTAp&amp;WINDOW=FIRST_POPUP&amp;HEIGHT=450&amp;WIDTH=450&amp;","START_MAXIMIZED=FALSE&amp;VAR:CALENDAR=US&amp;VAR:SYMBOL=MO&amp;VAR:INDEX=0"}</definedName>
    <definedName name="_544">#REF!</definedName>
    <definedName name="_544__FDSAUDITLINK__" localSheetId="0" hidden="1">{"fdsup://directions/FAT Viewer?action=UPDATE&amp;creator=factset&amp;DYN_ARGS=TRUE&amp;DOC_NAME=FAT:FQL_AUDITING_CLIENT_TEMPLATE.FAT&amp;display_string=Audit&amp;VAR:KEY=JWDQDQPAZI&amp;VAR:QUERY=RkZfRElWX1lMRChBTk4sMTEvMDQvMTAsMTEvMDQvMTAp&amp;WINDOW=FIRST_POPUP&amp;HEIGHT=450&amp;WIDTH=450&amp;","START_MAXIMIZED=FALSE&amp;VAR:CALENDAR=US&amp;VAR:SYMBOL=MO&amp;VAR:INDEX=0"}</definedName>
    <definedName name="_544__FDSAUDITLINK__" hidden="1">{"fdsup://directions/FAT Viewer?action=UPDATE&amp;creator=factset&amp;DYN_ARGS=TRUE&amp;DOC_NAME=FAT:FQL_AUDITING_CLIENT_TEMPLATE.FAT&amp;display_string=Audit&amp;VAR:KEY=JWDQDQPAZI&amp;VAR:QUERY=RkZfRElWX1lMRChBTk4sMTEvMDQvMTAsMTEvMDQvMTAp&amp;WINDOW=FIRST_POPUP&amp;HEIGHT=450&amp;WIDTH=450&amp;","START_MAXIMIZED=FALSE&amp;VAR:CALENDAR=US&amp;VAR:SYMBOL=MO&amp;VAR:INDEX=0"}</definedName>
    <definedName name="_545">#REF!</definedName>
    <definedName name="_545__FDSAUDITLINK__" localSheetId="0" hidden="1">{"fdsup://directions/FAT Viewer?action=UPDATE&amp;creator=factset&amp;DYN_ARGS=TRUE&amp;DOC_NAME=FAT:FQL_AUDITING_CLIENT_TEMPLATE.FAT&amp;display_string=Audit&amp;VAR:KEY=XGZIDMHMBY&amp;VAR:QUERY=RkZfRElWX1lMRChBTk4sMTAvMjgvMTAsMTAvMjgvMTAp&amp;WINDOW=FIRST_POPUP&amp;HEIGHT=450&amp;WIDTH=450&amp;","START_MAXIMIZED=FALSE&amp;VAR:CALENDAR=US&amp;VAR:SYMBOL=MO&amp;VAR:INDEX=0"}</definedName>
    <definedName name="_545__FDSAUDITLINK__" hidden="1">{"fdsup://directions/FAT Viewer?action=UPDATE&amp;creator=factset&amp;DYN_ARGS=TRUE&amp;DOC_NAME=FAT:FQL_AUDITING_CLIENT_TEMPLATE.FAT&amp;display_string=Audit&amp;VAR:KEY=XGZIDMHMBY&amp;VAR:QUERY=RkZfRElWX1lMRChBTk4sMTAvMjgvMTAsMTAvMjgvMTAp&amp;WINDOW=FIRST_POPUP&amp;HEIGHT=450&amp;WIDTH=450&amp;","START_MAXIMIZED=FALSE&amp;VAR:CALENDAR=US&amp;VAR:SYMBOL=MO&amp;VAR:INDEX=0"}</definedName>
    <definedName name="_546">#REF!</definedName>
    <definedName name="_546__FDSAUDITLINK__" localSheetId="0" hidden="1">{"fdsup://directions/FAT Viewer?action=UPDATE&amp;creator=factset&amp;DYN_ARGS=TRUE&amp;DOC_NAME=FAT:FQL_AUDITING_CLIENT_TEMPLATE.FAT&amp;display_string=Audit&amp;VAR:KEY=FMBARKBCRW&amp;VAR:QUERY=RkZfRElWX1lMRChBTk4sMTAvMjEvMTAsMTAvMjEvMTAp&amp;WINDOW=FIRST_POPUP&amp;HEIGHT=450&amp;WIDTH=450&amp;","START_MAXIMIZED=FALSE&amp;VAR:CALENDAR=US&amp;VAR:SYMBOL=MO&amp;VAR:INDEX=0"}</definedName>
    <definedName name="_546__FDSAUDITLINK__" hidden="1">{"fdsup://directions/FAT Viewer?action=UPDATE&amp;creator=factset&amp;DYN_ARGS=TRUE&amp;DOC_NAME=FAT:FQL_AUDITING_CLIENT_TEMPLATE.FAT&amp;display_string=Audit&amp;VAR:KEY=FMBARKBCRW&amp;VAR:QUERY=RkZfRElWX1lMRChBTk4sMTAvMjEvMTAsMTAvMjEvMTAp&amp;WINDOW=FIRST_POPUP&amp;HEIGHT=450&amp;WIDTH=450&amp;","START_MAXIMIZED=FALSE&amp;VAR:CALENDAR=US&amp;VAR:SYMBOL=MO&amp;VAR:INDEX=0"}</definedName>
    <definedName name="_547">#REF!</definedName>
    <definedName name="_547__FDSAUDITLINK__" localSheetId="0" hidden="1">{"fdsup://directions/FAT Viewer?action=UPDATE&amp;creator=factset&amp;DYN_ARGS=TRUE&amp;DOC_NAME=FAT:FQL_AUDITING_CLIENT_TEMPLATE.FAT&amp;display_string=Audit&amp;VAR:KEY=XMTGVYFGPI&amp;VAR:QUERY=RkZfRElWX1lMRChBTk4sMTAvMTQvMTAsMTAvMTQvMTAp&amp;WINDOW=FIRST_POPUP&amp;HEIGHT=450&amp;WIDTH=450&amp;","START_MAXIMIZED=FALSE&amp;VAR:CALENDAR=US&amp;VAR:SYMBOL=MO&amp;VAR:INDEX=0"}</definedName>
    <definedName name="_547__FDSAUDITLINK__" hidden="1">{"fdsup://directions/FAT Viewer?action=UPDATE&amp;creator=factset&amp;DYN_ARGS=TRUE&amp;DOC_NAME=FAT:FQL_AUDITING_CLIENT_TEMPLATE.FAT&amp;display_string=Audit&amp;VAR:KEY=XMTGVYFGPI&amp;VAR:QUERY=RkZfRElWX1lMRChBTk4sMTAvMTQvMTAsMTAvMTQvMTAp&amp;WINDOW=FIRST_POPUP&amp;HEIGHT=450&amp;WIDTH=450&amp;","START_MAXIMIZED=FALSE&amp;VAR:CALENDAR=US&amp;VAR:SYMBOL=MO&amp;VAR:INDEX=0"}</definedName>
    <definedName name="_548">#REF!</definedName>
    <definedName name="_548__FDSAUDITLINK__" localSheetId="0" hidden="1">{"fdsup://directions/FAT Viewer?action=UPDATE&amp;creator=factset&amp;DYN_ARGS=TRUE&amp;DOC_NAME=FAT:FQL_AUDITING_CLIENT_TEMPLATE.FAT&amp;display_string=Audit&amp;VAR:KEY=PSNULCVMZQ&amp;VAR:QUERY=RkZfRElWX1lMRChBTk4sMTAvMDcvMTAsMTAvMDcvMTAp&amp;WINDOW=FIRST_POPUP&amp;HEIGHT=450&amp;WIDTH=450&amp;","START_MAXIMIZED=FALSE&amp;VAR:CALENDAR=US&amp;VAR:SYMBOL=MO&amp;VAR:INDEX=0"}</definedName>
    <definedName name="_548__FDSAUDITLINK__" hidden="1">{"fdsup://directions/FAT Viewer?action=UPDATE&amp;creator=factset&amp;DYN_ARGS=TRUE&amp;DOC_NAME=FAT:FQL_AUDITING_CLIENT_TEMPLATE.FAT&amp;display_string=Audit&amp;VAR:KEY=PSNULCVMZQ&amp;VAR:QUERY=RkZfRElWX1lMRChBTk4sMTAvMDcvMTAsMTAvMDcvMTAp&amp;WINDOW=FIRST_POPUP&amp;HEIGHT=450&amp;WIDTH=450&amp;","START_MAXIMIZED=FALSE&amp;VAR:CALENDAR=US&amp;VAR:SYMBOL=MO&amp;VAR:INDEX=0"}</definedName>
    <definedName name="_549__FDSAUDITLINK__" localSheetId="0" hidden="1">{"fdsup://directions/FAT Viewer?action=UPDATE&amp;creator=factset&amp;DYN_ARGS=TRUE&amp;DOC_NAME=FAT:FQL_AUDITING_CLIENT_TEMPLATE.FAT&amp;display_string=Audit&amp;VAR:KEY=JQNUXQRCLG&amp;VAR:QUERY=RkZfRElWX1lMRChBTk4sOS8zMC8xMCw5LzMwLzEwKQ==&amp;WINDOW=FIRST_POPUP&amp;HEIGHT=450&amp;WIDTH=450&amp;","START_MAXIMIZED=FALSE&amp;VAR:CALENDAR=US&amp;VAR:SYMBOL=MO&amp;VAR:INDEX=0"}</definedName>
    <definedName name="_549__FDSAUDITLINK__" hidden="1">{"fdsup://directions/FAT Viewer?action=UPDATE&amp;creator=factset&amp;DYN_ARGS=TRUE&amp;DOC_NAME=FAT:FQL_AUDITING_CLIENT_TEMPLATE.FAT&amp;display_string=Audit&amp;VAR:KEY=JQNUXQRCLG&amp;VAR:QUERY=RkZfRElWX1lMRChBTk4sOS8zMC8xMCw5LzMwLzEwKQ==&amp;WINDOW=FIRST_POPUP&amp;HEIGHT=450&amp;WIDTH=450&amp;","START_MAXIMIZED=FALSE&amp;VAR:CALENDAR=US&amp;VAR:SYMBOL=MO&amp;VAR:INDEX=0"}</definedName>
    <definedName name="_54main_form_account_grants_list_32_j_id1022">#REF!</definedName>
    <definedName name="_55">#REF!</definedName>
    <definedName name="_55___B_S">#REF!</definedName>
    <definedName name="_55__123Graph_BCHART_8">#REF!</definedName>
    <definedName name="_55__123Graph_BSENS_COMPARISON">#REF!</definedName>
    <definedName name="_55__123Graph_ECONTRACT_BY_B_U">#REF!</definedName>
    <definedName name="_55__123Graph_FCONTRACT_BY_B_U">#REF!</definedName>
    <definedName name="_55__123Graph_FQRE_S_BY_CO.">#REF!</definedName>
    <definedName name="_55__FDSAUDITLINK__" localSheetId="0" hidden="1">{"fdsup://directions/FAT Viewer?action=UPDATE&amp;creator=factset&amp;DYN_ARGS=TRUE&amp;DOC_NAME=FAT:FQL_AUDITING_CLIENT_TEMPLATE.FAT&amp;display_string=Audit&amp;VAR:KEY=LMFWZIFAVY&amp;VAR:QUERY=QVZHKEZGX0RJVl9ZTEQoQU5OLDQwOTk0LC0zQVkpKQ==&amp;WINDOW=FIRST_POPUP&amp;HEIGHT=450&amp;WIDTH=450&amp;","START_MAXIMIZED=FALSE&amp;VAR:CALENDAR=US&amp;VAR:SYMBOL=PM"}</definedName>
    <definedName name="_55__FDSAUDITLINK__" hidden="1">{"fdsup://directions/FAT Viewer?action=UPDATE&amp;creator=factset&amp;DYN_ARGS=TRUE&amp;DOC_NAME=FAT:FQL_AUDITING_CLIENT_TEMPLATE.FAT&amp;display_string=Audit&amp;VAR:KEY=LMFWZIFAVY&amp;VAR:QUERY=QVZHKEZGX0RJVl9ZTEQoQU5OLDQwOTk0LC0zQVkpKQ==&amp;WINDOW=FIRST_POPUP&amp;HEIGHT=450&amp;WIDTH=450&amp;","START_MAXIMIZED=FALSE&amp;VAR:CALENDAR=US&amp;VAR:SYMBOL=PM"}</definedName>
    <definedName name="_55_0_Table2_" hidden="1">#REF!</definedName>
    <definedName name="_550__FDSAUDITLINK__" localSheetId="0" hidden="1">{"fdsup://directions/FAT Viewer?action=UPDATE&amp;creator=factset&amp;DYN_ARGS=TRUE&amp;DOC_NAME=FAT:FQL_AUDITING_CLIENT_TEMPLATE.FAT&amp;display_string=Audit&amp;VAR:KEY=TWDIRAHYFG&amp;VAR:QUERY=RkZfRElWX1lMRChBTk4sOS8yMy8xMCw5LzIzLzEwKQ==&amp;WINDOW=FIRST_POPUP&amp;HEIGHT=450&amp;WIDTH=450&amp;","START_MAXIMIZED=FALSE&amp;VAR:CALENDAR=US&amp;VAR:SYMBOL=MO&amp;VAR:INDEX=0"}</definedName>
    <definedName name="_550__FDSAUDITLINK__" hidden="1">{"fdsup://directions/FAT Viewer?action=UPDATE&amp;creator=factset&amp;DYN_ARGS=TRUE&amp;DOC_NAME=FAT:FQL_AUDITING_CLIENT_TEMPLATE.FAT&amp;display_string=Audit&amp;VAR:KEY=TWDIRAHYFG&amp;VAR:QUERY=RkZfRElWX1lMRChBTk4sOS8yMy8xMCw5LzIzLzEwKQ==&amp;WINDOW=FIRST_POPUP&amp;HEIGHT=450&amp;WIDTH=450&amp;","START_MAXIMIZED=FALSE&amp;VAR:CALENDAR=US&amp;VAR:SYMBOL=MO&amp;VAR:INDEX=0"}</definedName>
    <definedName name="_551__FDSAUDITLINK__" localSheetId="0" hidden="1">{"fdsup://directions/FAT Viewer?action=UPDATE&amp;creator=factset&amp;DYN_ARGS=TRUE&amp;DOC_NAME=FAT:FQL_AUDITING_CLIENT_TEMPLATE.FAT&amp;display_string=Audit&amp;VAR:KEY=NEZALQXIZW&amp;VAR:QUERY=RkZfRElWX1lMRChBTk4sOS8xNi8xMCw5LzE2LzEwKQ==&amp;WINDOW=FIRST_POPUP&amp;HEIGHT=450&amp;WIDTH=450&amp;","START_MAXIMIZED=FALSE&amp;VAR:CALENDAR=US&amp;VAR:SYMBOL=MO&amp;VAR:INDEX=0"}</definedName>
    <definedName name="_551__FDSAUDITLINK__" hidden="1">{"fdsup://directions/FAT Viewer?action=UPDATE&amp;creator=factset&amp;DYN_ARGS=TRUE&amp;DOC_NAME=FAT:FQL_AUDITING_CLIENT_TEMPLATE.FAT&amp;display_string=Audit&amp;VAR:KEY=NEZALQXIZW&amp;VAR:QUERY=RkZfRElWX1lMRChBTk4sOS8xNi8xMCw5LzE2LzEwKQ==&amp;WINDOW=FIRST_POPUP&amp;HEIGHT=450&amp;WIDTH=450&amp;","START_MAXIMIZED=FALSE&amp;VAR:CALENDAR=US&amp;VAR:SYMBOL=MO&amp;VAR:INDEX=0"}</definedName>
    <definedName name="_552__FDSAUDITLINK__" localSheetId="0" hidden="1">{"fdsup://directions/FAT Viewer?action=UPDATE&amp;creator=factset&amp;DYN_ARGS=TRUE&amp;DOC_NAME=FAT:FQL_AUDITING_CLIENT_TEMPLATE.FAT&amp;display_string=Audit&amp;VAR:KEY=NMBQRSHAPE&amp;VAR:QUERY=RkZfRElWX1lMRChBTk4sOS8wOS8xMCw5LzA5LzEwKQ==&amp;WINDOW=FIRST_POPUP&amp;HEIGHT=450&amp;WIDTH=450&amp;","START_MAXIMIZED=FALSE&amp;VAR:CALENDAR=US&amp;VAR:SYMBOL=MO&amp;VAR:INDEX=0"}</definedName>
    <definedName name="_552__FDSAUDITLINK__" hidden="1">{"fdsup://directions/FAT Viewer?action=UPDATE&amp;creator=factset&amp;DYN_ARGS=TRUE&amp;DOC_NAME=FAT:FQL_AUDITING_CLIENT_TEMPLATE.FAT&amp;display_string=Audit&amp;VAR:KEY=NMBQRSHAPE&amp;VAR:QUERY=RkZfRElWX1lMRChBTk4sOS8wOS8xMCw5LzA5LzEwKQ==&amp;WINDOW=FIRST_POPUP&amp;HEIGHT=450&amp;WIDTH=450&amp;","START_MAXIMIZED=FALSE&amp;VAR:CALENDAR=US&amp;VAR:SYMBOL=MO&amp;VAR:INDEX=0"}</definedName>
    <definedName name="_553">#REF!</definedName>
    <definedName name="_553__FDSAUDITLINK__" localSheetId="0" hidden="1">{"fdsup://directions/FAT Viewer?action=UPDATE&amp;creator=factset&amp;DYN_ARGS=TRUE&amp;DOC_NAME=FAT:FQL_AUDITING_CLIENT_TEMPLATE.FAT&amp;display_string=Audit&amp;VAR:KEY=PQDOFIJWZW&amp;VAR:QUERY=RkZfRElWX1lMRChBTk4sOS8wMi8xMCw5LzAyLzEwKQ==&amp;WINDOW=FIRST_POPUP&amp;HEIGHT=450&amp;WIDTH=450&amp;","START_MAXIMIZED=FALSE&amp;VAR:CALENDAR=US&amp;VAR:SYMBOL=MO&amp;VAR:INDEX=0"}</definedName>
    <definedName name="_553__FDSAUDITLINK__" hidden="1">{"fdsup://directions/FAT Viewer?action=UPDATE&amp;creator=factset&amp;DYN_ARGS=TRUE&amp;DOC_NAME=FAT:FQL_AUDITING_CLIENT_TEMPLATE.FAT&amp;display_string=Audit&amp;VAR:KEY=PQDOFIJWZW&amp;VAR:QUERY=RkZfRElWX1lMRChBTk4sOS8wMi8xMCw5LzAyLzEwKQ==&amp;WINDOW=FIRST_POPUP&amp;HEIGHT=450&amp;WIDTH=450&amp;","START_MAXIMIZED=FALSE&amp;VAR:CALENDAR=US&amp;VAR:SYMBOL=MO&amp;VAR:INDEX=0"}</definedName>
    <definedName name="_554">#REF!</definedName>
    <definedName name="_554__FDSAUDITLINK__" localSheetId="0" hidden="1">{"fdsup://directions/FAT Viewer?action=UPDATE&amp;creator=factset&amp;DYN_ARGS=TRUE&amp;DOC_NAME=FAT:FQL_AUDITING_CLIENT_TEMPLATE.FAT&amp;display_string=Audit&amp;VAR:KEY=RCRGFQXONY&amp;VAR:QUERY=RkZfRElWX1lMRChBTk4sOC8yNi8xMCw4LzI2LzEwKQ==&amp;WINDOW=FIRST_POPUP&amp;HEIGHT=450&amp;WIDTH=450&amp;","START_MAXIMIZED=FALSE&amp;VAR:CALENDAR=US&amp;VAR:SYMBOL=MO&amp;VAR:INDEX=0"}</definedName>
    <definedName name="_554__FDSAUDITLINK__" hidden="1">{"fdsup://directions/FAT Viewer?action=UPDATE&amp;creator=factset&amp;DYN_ARGS=TRUE&amp;DOC_NAME=FAT:FQL_AUDITING_CLIENT_TEMPLATE.FAT&amp;display_string=Audit&amp;VAR:KEY=RCRGFQXONY&amp;VAR:QUERY=RkZfRElWX1lMRChBTk4sOC8yNi8xMCw4LzI2LzEwKQ==&amp;WINDOW=FIRST_POPUP&amp;HEIGHT=450&amp;WIDTH=450&amp;","START_MAXIMIZED=FALSE&amp;VAR:CALENDAR=US&amp;VAR:SYMBOL=MO&amp;VAR:INDEX=0"}</definedName>
    <definedName name="_555">#REF!</definedName>
    <definedName name="_555__FDSAUDITLINK__" localSheetId="0" hidden="1">{"fdsup://directions/FAT Viewer?action=UPDATE&amp;creator=factset&amp;DYN_ARGS=TRUE&amp;DOC_NAME=FAT:FQL_AUDITING_CLIENT_TEMPLATE.FAT&amp;display_string=Audit&amp;VAR:KEY=PODWTYNABC&amp;VAR:QUERY=RkZfRElWX1lMRChBTk4sOC8xOS8xMCw4LzE5LzEwKQ==&amp;WINDOW=FIRST_POPUP&amp;HEIGHT=450&amp;WIDTH=450&amp;","START_MAXIMIZED=FALSE&amp;VAR:CALENDAR=US&amp;VAR:SYMBOL=MO&amp;VAR:INDEX=0"}</definedName>
    <definedName name="_555__FDSAUDITLINK__" hidden="1">{"fdsup://directions/FAT Viewer?action=UPDATE&amp;creator=factset&amp;DYN_ARGS=TRUE&amp;DOC_NAME=FAT:FQL_AUDITING_CLIENT_TEMPLATE.FAT&amp;display_string=Audit&amp;VAR:KEY=PODWTYNABC&amp;VAR:QUERY=RkZfRElWX1lMRChBTk4sOC8xOS8xMCw4LzE5LzEwKQ==&amp;WINDOW=FIRST_POPUP&amp;HEIGHT=450&amp;WIDTH=450&amp;","START_MAXIMIZED=FALSE&amp;VAR:CALENDAR=US&amp;VAR:SYMBOL=MO&amp;VAR:INDEX=0"}</definedName>
    <definedName name="_556">#REF!</definedName>
    <definedName name="_556__FDSAUDITLINK__" localSheetId="0" hidden="1">{"fdsup://directions/FAT Viewer?action=UPDATE&amp;creator=factset&amp;DYN_ARGS=TRUE&amp;DOC_NAME=FAT:FQL_AUDITING_CLIENT_TEMPLATE.FAT&amp;display_string=Audit&amp;VAR:KEY=TWFONCRSHA&amp;VAR:QUERY=RkZfRElWX1lMRChBTk4sOC8xMi8xMCw4LzEyLzEwKQ==&amp;WINDOW=FIRST_POPUP&amp;HEIGHT=450&amp;WIDTH=450&amp;","START_MAXIMIZED=FALSE&amp;VAR:CALENDAR=US&amp;VAR:SYMBOL=MO&amp;VAR:INDEX=0"}</definedName>
    <definedName name="_556__FDSAUDITLINK__" hidden="1">{"fdsup://directions/FAT Viewer?action=UPDATE&amp;creator=factset&amp;DYN_ARGS=TRUE&amp;DOC_NAME=FAT:FQL_AUDITING_CLIENT_TEMPLATE.FAT&amp;display_string=Audit&amp;VAR:KEY=TWFONCRSHA&amp;VAR:QUERY=RkZfRElWX1lMRChBTk4sOC8xMi8xMCw4LzEyLzEwKQ==&amp;WINDOW=FIRST_POPUP&amp;HEIGHT=450&amp;WIDTH=450&amp;","START_MAXIMIZED=FALSE&amp;VAR:CALENDAR=US&amp;VAR:SYMBOL=MO&amp;VAR:INDEX=0"}</definedName>
    <definedName name="_557__FDSAUDITLINK__" localSheetId="0" hidden="1">{"fdsup://directions/FAT Viewer?action=UPDATE&amp;creator=factset&amp;DYN_ARGS=TRUE&amp;DOC_NAME=FAT:FQL_AUDITING_CLIENT_TEMPLATE.FAT&amp;display_string=Audit&amp;VAR:KEY=FGLADMXWDU&amp;VAR:QUERY=RkZfRElWX1lMRChBTk4sOC8wNS8xMCw4LzA1LzEwKQ==&amp;WINDOW=FIRST_POPUP&amp;HEIGHT=450&amp;WIDTH=450&amp;","START_MAXIMIZED=FALSE&amp;VAR:CALENDAR=US&amp;VAR:SYMBOL=MO&amp;VAR:INDEX=0"}</definedName>
    <definedName name="_557__FDSAUDITLINK__" hidden="1">{"fdsup://directions/FAT Viewer?action=UPDATE&amp;creator=factset&amp;DYN_ARGS=TRUE&amp;DOC_NAME=FAT:FQL_AUDITING_CLIENT_TEMPLATE.FAT&amp;display_string=Audit&amp;VAR:KEY=FGLADMXWDU&amp;VAR:QUERY=RkZfRElWX1lMRChBTk4sOC8wNS8xMCw4LzA1LzEwKQ==&amp;WINDOW=FIRST_POPUP&amp;HEIGHT=450&amp;WIDTH=450&amp;","START_MAXIMIZED=FALSE&amp;VAR:CALENDAR=US&amp;VAR:SYMBOL=MO&amp;VAR:INDEX=0"}</definedName>
    <definedName name="_558__FDSAUDITLINK__" localSheetId="0" hidden="1">{"fdsup://directions/FAT Viewer?action=UPDATE&amp;creator=factset&amp;DYN_ARGS=TRUE&amp;DOC_NAME=FAT:FQL_AUDITING_CLIENT_TEMPLATE.FAT&amp;display_string=Audit&amp;VAR:KEY=FGPEXGTYBQ&amp;VAR:QUERY=RkZfRElWX1lMRChBTk4sNy8yOS8xMCw3LzI5LzEwKQ==&amp;WINDOW=FIRST_POPUP&amp;HEIGHT=450&amp;WIDTH=450&amp;","START_MAXIMIZED=FALSE&amp;VAR:CALENDAR=US&amp;VAR:SYMBOL=MO&amp;VAR:INDEX=0"}</definedName>
    <definedName name="_558__FDSAUDITLINK__" hidden="1">{"fdsup://directions/FAT Viewer?action=UPDATE&amp;creator=factset&amp;DYN_ARGS=TRUE&amp;DOC_NAME=FAT:FQL_AUDITING_CLIENT_TEMPLATE.FAT&amp;display_string=Audit&amp;VAR:KEY=FGPEXGTYBQ&amp;VAR:QUERY=RkZfRElWX1lMRChBTk4sNy8yOS8xMCw3LzI5LzEwKQ==&amp;WINDOW=FIRST_POPUP&amp;HEIGHT=450&amp;WIDTH=450&amp;","START_MAXIMIZED=FALSE&amp;VAR:CALENDAR=US&amp;VAR:SYMBOL=MO&amp;VAR:INDEX=0"}</definedName>
    <definedName name="_559__FDSAUDITLINK__" localSheetId="0" hidden="1">{"fdsup://directions/FAT Viewer?action=UPDATE&amp;creator=factset&amp;DYN_ARGS=TRUE&amp;DOC_NAME=FAT:FQL_AUDITING_CLIENT_TEMPLATE.FAT&amp;display_string=Audit&amp;VAR:KEY=VQJWNKFMZQ&amp;VAR:QUERY=RkZfRElWX1lMRChBTk4sNy8yMi8xMCw3LzIyLzEwKQ==&amp;WINDOW=FIRST_POPUP&amp;HEIGHT=450&amp;WIDTH=450&amp;","START_MAXIMIZED=FALSE&amp;VAR:CALENDAR=US&amp;VAR:SYMBOL=MO&amp;VAR:INDEX=0"}</definedName>
    <definedName name="_559__FDSAUDITLINK__" hidden="1">{"fdsup://directions/FAT Viewer?action=UPDATE&amp;creator=factset&amp;DYN_ARGS=TRUE&amp;DOC_NAME=FAT:FQL_AUDITING_CLIENT_TEMPLATE.FAT&amp;display_string=Audit&amp;VAR:KEY=VQJWNKFMZQ&amp;VAR:QUERY=RkZfRElWX1lMRChBTk4sNy8yMi8xMCw3LzIyLzEwKQ==&amp;WINDOW=FIRST_POPUP&amp;HEIGHT=450&amp;WIDTH=450&amp;","START_MAXIMIZED=FALSE&amp;VAR:CALENDAR=US&amp;VAR:SYMBOL=MO&amp;VAR:INDEX=0"}</definedName>
    <definedName name="_56">#REF!</definedName>
    <definedName name="_56___NOTE10_12">#REF!</definedName>
    <definedName name="_56__123Graph_BTAX_CREDIT">#REF!</definedName>
    <definedName name="_56__123Graph_CQRE_S_BY_CO.">#REF!</definedName>
    <definedName name="_56__123Graph_DGROWTH_REVS_A" hidden="1">#REF!</definedName>
    <definedName name="_56__123Graph_EQRE_S_BY_CO.">#REF!</definedName>
    <definedName name="_56__123Graph_FSUPPLIES_BY_B_U">#REF!</definedName>
    <definedName name="_56__123Graph_LBL_BCHART_4">#REF!</definedName>
    <definedName name="_56__FDSAUDITLINK__" localSheetId="0" hidden="1">{"fdsup://directions/FAT Viewer?action=UPDATE&amp;creator=factset&amp;DYN_ARGS=TRUE&amp;DOC_NAME=FAT:FQL_AUDITING_CLIENT_TEMPLATE.FAT&amp;display_string=Audit&amp;VAR:KEY=RQDOPYVGJQ&amp;VAR:QUERY=QVZHKEZGX0RJVl9ZTEQoQU5OLDQwOTk0LC0yQVkpKQ==&amp;WINDOW=FIRST_POPUP&amp;HEIGHT=450&amp;WIDTH=450&amp;","START_MAXIMIZED=FALSE&amp;VAR:CALENDAR=US&amp;VAR:SYMBOL=PM"}</definedName>
    <definedName name="_56__FDSAUDITLINK__" hidden="1">{"fdsup://directions/FAT Viewer?action=UPDATE&amp;creator=factset&amp;DYN_ARGS=TRUE&amp;DOC_NAME=FAT:FQL_AUDITING_CLIENT_TEMPLATE.FAT&amp;display_string=Audit&amp;VAR:KEY=RQDOPYVGJQ&amp;VAR:QUERY=QVZHKEZGX0RJVl9ZTEQoQU5OLDQwOTk0LC0yQVkpKQ==&amp;WINDOW=FIRST_POPUP&amp;HEIGHT=450&amp;WIDTH=450&amp;","START_MAXIMIZED=FALSE&amp;VAR:CALENDAR=US&amp;VAR:SYMBOL=PM"}</definedName>
    <definedName name="_56_0_Table2_" hidden="1">#REF!</definedName>
    <definedName name="_560">#REF!</definedName>
    <definedName name="_560__FDSAUDITLINK__" localSheetId="0" hidden="1">{"fdsup://directions/FAT Viewer?action=UPDATE&amp;creator=factset&amp;DYN_ARGS=TRUE&amp;DOC_NAME=FAT:FQL_AUDITING_CLIENT_TEMPLATE.FAT&amp;display_string=Audit&amp;VAR:KEY=ZWVCFMLWJG&amp;VAR:QUERY=RkZfRElWX1lMRChBTk4sNy8xNS8xMCw3LzE1LzEwKQ==&amp;WINDOW=FIRST_POPUP&amp;HEIGHT=450&amp;WIDTH=450&amp;","START_MAXIMIZED=FALSE&amp;VAR:CALENDAR=US&amp;VAR:SYMBOL=MO&amp;VAR:INDEX=0"}</definedName>
    <definedName name="_560__FDSAUDITLINK__" hidden="1">{"fdsup://directions/FAT Viewer?action=UPDATE&amp;creator=factset&amp;DYN_ARGS=TRUE&amp;DOC_NAME=FAT:FQL_AUDITING_CLIENT_TEMPLATE.FAT&amp;display_string=Audit&amp;VAR:KEY=ZWVCFMLWJG&amp;VAR:QUERY=RkZfRElWX1lMRChBTk4sNy8xNS8xMCw3LzE1LzEwKQ==&amp;WINDOW=FIRST_POPUP&amp;HEIGHT=450&amp;WIDTH=450&amp;","START_MAXIMIZED=FALSE&amp;VAR:CALENDAR=US&amp;VAR:SYMBOL=MO&amp;VAR:INDEX=0"}</definedName>
    <definedName name="_561">#REF!</definedName>
    <definedName name="_561__FDSAUDITLINK__" localSheetId="0" hidden="1">{"fdsup://directions/FAT Viewer?action=UPDATE&amp;creator=factset&amp;DYN_ARGS=TRUE&amp;DOC_NAME=FAT:FQL_AUDITING_CLIENT_TEMPLATE.FAT&amp;display_string=Audit&amp;VAR:KEY=HETYZMLAXA&amp;VAR:QUERY=RkZfRElWX1lMRChBTk4sNy8wOC8xMCw3LzA4LzEwKQ==&amp;WINDOW=FIRST_POPUP&amp;HEIGHT=450&amp;WIDTH=450&amp;","START_MAXIMIZED=FALSE&amp;VAR:CALENDAR=US&amp;VAR:SYMBOL=MO&amp;VAR:INDEX=0"}</definedName>
    <definedName name="_561__FDSAUDITLINK__" hidden="1">{"fdsup://directions/FAT Viewer?action=UPDATE&amp;creator=factset&amp;DYN_ARGS=TRUE&amp;DOC_NAME=FAT:FQL_AUDITING_CLIENT_TEMPLATE.FAT&amp;display_string=Audit&amp;VAR:KEY=HETYZMLAXA&amp;VAR:QUERY=RkZfRElWX1lMRChBTk4sNy8wOC8xMCw3LzA4LzEwKQ==&amp;WINDOW=FIRST_POPUP&amp;HEIGHT=450&amp;WIDTH=450&amp;","START_MAXIMIZED=FALSE&amp;VAR:CALENDAR=US&amp;VAR:SYMBOL=MO&amp;VAR:INDEX=0"}</definedName>
    <definedName name="_562">#REF!</definedName>
    <definedName name="_562__FDSAUDITLINK__" localSheetId="0" hidden="1">{"fdsup://directions/FAT Viewer?action=UPDATE&amp;creator=factset&amp;DYN_ARGS=TRUE&amp;DOC_NAME=FAT:FQL_AUDITING_CLIENT_TEMPLATE.FAT&amp;display_string=Audit&amp;VAR:KEY=LGZWFUXMPO&amp;VAR:QUERY=RkZfRElWX1lMRChBTk4sNy8wMS8xMCw3LzAxLzEwKQ==&amp;WINDOW=FIRST_POPUP&amp;HEIGHT=450&amp;WIDTH=450&amp;","START_MAXIMIZED=FALSE&amp;VAR:CALENDAR=US&amp;VAR:SYMBOL=MO&amp;VAR:INDEX=0"}</definedName>
    <definedName name="_562__FDSAUDITLINK__" hidden="1">{"fdsup://directions/FAT Viewer?action=UPDATE&amp;creator=factset&amp;DYN_ARGS=TRUE&amp;DOC_NAME=FAT:FQL_AUDITING_CLIENT_TEMPLATE.FAT&amp;display_string=Audit&amp;VAR:KEY=LGZWFUXMPO&amp;VAR:QUERY=RkZfRElWX1lMRChBTk4sNy8wMS8xMCw3LzAxLzEwKQ==&amp;WINDOW=FIRST_POPUP&amp;HEIGHT=450&amp;WIDTH=450&amp;","START_MAXIMIZED=FALSE&amp;VAR:CALENDAR=US&amp;VAR:SYMBOL=MO&amp;VAR:INDEX=0"}</definedName>
    <definedName name="_5626">#REF!</definedName>
    <definedName name="_5627">#REF!</definedName>
    <definedName name="_5629">#REF!</definedName>
    <definedName name="_563">#REF!</definedName>
    <definedName name="_563__FDSAUDITLINK__" localSheetId="0" hidden="1">{"fdsup://directions/FAT Viewer?action=UPDATE&amp;creator=factset&amp;DYN_ARGS=TRUE&amp;DOC_NAME=FAT:FQL_AUDITING_CLIENT_TEMPLATE.FAT&amp;display_string=Audit&amp;VAR:KEY=RIFMDEBKFO&amp;VAR:QUERY=RkZfRElWX1lMRChBTk4sNi8yNC8xMCw2LzI0LzEwKQ==&amp;WINDOW=FIRST_POPUP&amp;HEIGHT=450&amp;WIDTH=450&amp;","START_MAXIMIZED=FALSE&amp;VAR:CALENDAR=US&amp;VAR:SYMBOL=MO&amp;VAR:INDEX=0"}</definedName>
    <definedName name="_563__FDSAUDITLINK__" hidden="1">{"fdsup://directions/FAT Viewer?action=UPDATE&amp;creator=factset&amp;DYN_ARGS=TRUE&amp;DOC_NAME=FAT:FQL_AUDITING_CLIENT_TEMPLATE.FAT&amp;display_string=Audit&amp;VAR:KEY=RIFMDEBKFO&amp;VAR:QUERY=RkZfRElWX1lMRChBTk4sNi8yNC8xMCw2LzI0LzEwKQ==&amp;WINDOW=FIRST_POPUP&amp;HEIGHT=450&amp;WIDTH=450&amp;","START_MAXIMIZED=FALSE&amp;VAR:CALENDAR=US&amp;VAR:SYMBOL=MO&amp;VAR:INDEX=0"}</definedName>
    <definedName name="_5630">#REF!</definedName>
    <definedName name="_5632">#REF!</definedName>
    <definedName name="_5633">#REF!</definedName>
    <definedName name="_5635">#REF!</definedName>
    <definedName name="_5636">#REF!</definedName>
    <definedName name="_564">#REF!</definedName>
    <definedName name="_564__FDSAUDITLINK__" localSheetId="0" hidden="1">{"fdsup://directions/FAT Viewer?action=UPDATE&amp;creator=factset&amp;DYN_ARGS=TRUE&amp;DOC_NAME=FAT:FQL_AUDITING_CLIENT_TEMPLATE.FAT&amp;display_string=Audit&amp;VAR:KEY=HQTOXEJSBW&amp;VAR:QUERY=RkZfRElWX1lMRChBTk4sNi8xNy8xMCw2LzE3LzEwKQ==&amp;WINDOW=FIRST_POPUP&amp;HEIGHT=450&amp;WIDTH=450&amp;","START_MAXIMIZED=FALSE&amp;VAR:CALENDAR=US&amp;VAR:SYMBOL=MO&amp;VAR:INDEX=0"}</definedName>
    <definedName name="_564__FDSAUDITLINK__" hidden="1">{"fdsup://directions/FAT Viewer?action=UPDATE&amp;creator=factset&amp;DYN_ARGS=TRUE&amp;DOC_NAME=FAT:FQL_AUDITING_CLIENT_TEMPLATE.FAT&amp;display_string=Audit&amp;VAR:KEY=HQTOXEJSBW&amp;VAR:QUERY=RkZfRElWX1lMRChBTk4sNi8xNy8xMCw2LzE3LzEwKQ==&amp;WINDOW=FIRST_POPUP&amp;HEIGHT=450&amp;WIDTH=450&amp;","START_MAXIMIZED=FALSE&amp;VAR:CALENDAR=US&amp;VAR:SYMBOL=MO&amp;VAR:INDEX=0"}</definedName>
    <definedName name="_565">#REF!</definedName>
    <definedName name="_565__FDSAUDITLINK__" localSheetId="0" hidden="1">{"fdsup://directions/FAT Viewer?action=UPDATE&amp;creator=factset&amp;DYN_ARGS=TRUE&amp;DOC_NAME=FAT:FQL_AUDITING_CLIENT_TEMPLATE.FAT&amp;display_string=Audit&amp;VAR:KEY=HOTSZGNOPM&amp;VAR:QUERY=RkZfRElWX1lMRChBTk4sNi8xMC8xMCw2LzEwLzEwKQ==&amp;WINDOW=FIRST_POPUP&amp;HEIGHT=450&amp;WIDTH=450&amp;","START_MAXIMIZED=FALSE&amp;VAR:CALENDAR=US&amp;VAR:SYMBOL=MO&amp;VAR:INDEX=0"}</definedName>
    <definedName name="_565__FDSAUDITLINK__" hidden="1">{"fdsup://directions/FAT Viewer?action=UPDATE&amp;creator=factset&amp;DYN_ARGS=TRUE&amp;DOC_NAME=FAT:FQL_AUDITING_CLIENT_TEMPLATE.FAT&amp;display_string=Audit&amp;VAR:KEY=HOTSZGNOPM&amp;VAR:QUERY=RkZfRElWX1lMRChBTk4sNi8xMC8xMCw2LzEwLzEwKQ==&amp;WINDOW=FIRST_POPUP&amp;HEIGHT=450&amp;WIDTH=450&amp;","START_MAXIMIZED=FALSE&amp;VAR:CALENDAR=US&amp;VAR:SYMBOL=MO&amp;VAR:INDEX=0"}</definedName>
    <definedName name="_566__FDSAUDITLINK__" localSheetId="0" hidden="1">{"fdsup://directions/FAT Viewer?action=UPDATE&amp;creator=factset&amp;DYN_ARGS=TRUE&amp;DOC_NAME=FAT:FQL_AUDITING_CLIENT_TEMPLATE.FAT&amp;display_string=Audit&amp;VAR:KEY=HSVKTKXMDM&amp;VAR:QUERY=RkZfRElWX1lMRChBTk4sNi8wMy8xMCw2LzAzLzEwKQ==&amp;WINDOW=FIRST_POPUP&amp;HEIGHT=450&amp;WIDTH=450&amp;","START_MAXIMIZED=FALSE&amp;VAR:CALENDAR=US&amp;VAR:SYMBOL=MO&amp;VAR:INDEX=0"}</definedName>
    <definedName name="_566__FDSAUDITLINK__" hidden="1">{"fdsup://directions/FAT Viewer?action=UPDATE&amp;creator=factset&amp;DYN_ARGS=TRUE&amp;DOC_NAME=FAT:FQL_AUDITING_CLIENT_TEMPLATE.FAT&amp;display_string=Audit&amp;VAR:KEY=HSVKTKXMDM&amp;VAR:QUERY=RkZfRElWX1lMRChBTk4sNi8wMy8xMCw2LzAzLzEwKQ==&amp;WINDOW=FIRST_POPUP&amp;HEIGHT=450&amp;WIDTH=450&amp;","START_MAXIMIZED=FALSE&amp;VAR:CALENDAR=US&amp;VAR:SYMBOL=MO&amp;VAR:INDEX=0"}</definedName>
    <definedName name="_567__FDSAUDITLINK__" localSheetId="0" hidden="1">{"fdsup://directions/FAT Viewer?action=UPDATE&amp;creator=factset&amp;DYN_ARGS=TRUE&amp;DOC_NAME=FAT:FQL_AUDITING_CLIENT_TEMPLATE.FAT&amp;display_string=Audit&amp;VAR:KEY=PGZYFGFMJU&amp;VAR:QUERY=RkZfRElWX1lMRChBTk4sNS8yNy8xMCw1LzI3LzEwKQ==&amp;WINDOW=FIRST_POPUP&amp;HEIGHT=450&amp;WIDTH=450&amp;","START_MAXIMIZED=FALSE&amp;VAR:CALENDAR=US&amp;VAR:SYMBOL=MO&amp;VAR:INDEX=0"}</definedName>
    <definedName name="_567__FDSAUDITLINK__" hidden="1">{"fdsup://directions/FAT Viewer?action=UPDATE&amp;creator=factset&amp;DYN_ARGS=TRUE&amp;DOC_NAME=FAT:FQL_AUDITING_CLIENT_TEMPLATE.FAT&amp;display_string=Audit&amp;VAR:KEY=PGZYFGFMJU&amp;VAR:QUERY=RkZfRElWX1lMRChBTk4sNS8yNy8xMCw1LzI3LzEwKQ==&amp;WINDOW=FIRST_POPUP&amp;HEIGHT=450&amp;WIDTH=450&amp;","START_MAXIMIZED=FALSE&amp;VAR:CALENDAR=US&amp;VAR:SYMBOL=MO&amp;VAR:INDEX=0"}</definedName>
    <definedName name="_568__FDSAUDITLINK__" localSheetId="0" hidden="1">{"fdsup://directions/FAT Viewer?action=UPDATE&amp;creator=factset&amp;DYN_ARGS=TRUE&amp;DOC_NAME=FAT:FQL_AUDITING_CLIENT_TEMPLATE.FAT&amp;display_string=Audit&amp;VAR:KEY=RIZERSPOBM&amp;VAR:QUERY=RkZfRElWX1lMRChBTk4sNS8yMC8xMCw1LzIwLzEwKQ==&amp;WINDOW=FIRST_POPUP&amp;HEIGHT=450&amp;WIDTH=450&amp;","START_MAXIMIZED=FALSE&amp;VAR:CALENDAR=US&amp;VAR:SYMBOL=MO&amp;VAR:INDEX=0"}</definedName>
    <definedName name="_568__FDSAUDITLINK__" hidden="1">{"fdsup://directions/FAT Viewer?action=UPDATE&amp;creator=factset&amp;DYN_ARGS=TRUE&amp;DOC_NAME=FAT:FQL_AUDITING_CLIENT_TEMPLATE.FAT&amp;display_string=Audit&amp;VAR:KEY=RIZERSPOBM&amp;VAR:QUERY=RkZfRElWX1lMRChBTk4sNS8yMC8xMCw1LzIwLzEwKQ==&amp;WINDOW=FIRST_POPUP&amp;HEIGHT=450&amp;WIDTH=450&amp;","START_MAXIMIZED=FALSE&amp;VAR:CALENDAR=US&amp;VAR:SYMBOL=MO&amp;VAR:INDEX=0"}</definedName>
    <definedName name="_569__FDSAUDITLINK__" localSheetId="0" hidden="1">{"fdsup://directions/FAT Viewer?action=UPDATE&amp;creator=factset&amp;DYN_ARGS=TRUE&amp;DOC_NAME=FAT:FQL_AUDITING_CLIENT_TEMPLATE.FAT&amp;display_string=Audit&amp;VAR:KEY=XAFSVCPYDS&amp;VAR:QUERY=RkZfRElWX1lMRChBTk4sNS8xMy8xMCw1LzEzLzEwKQ==&amp;WINDOW=FIRST_POPUP&amp;HEIGHT=450&amp;WIDTH=450&amp;","START_MAXIMIZED=FALSE&amp;VAR:CALENDAR=US&amp;VAR:SYMBOL=MO&amp;VAR:INDEX=0"}</definedName>
    <definedName name="_569__FDSAUDITLINK__" hidden="1">{"fdsup://directions/FAT Viewer?action=UPDATE&amp;creator=factset&amp;DYN_ARGS=TRUE&amp;DOC_NAME=FAT:FQL_AUDITING_CLIENT_TEMPLATE.FAT&amp;display_string=Audit&amp;VAR:KEY=XAFSVCPYDS&amp;VAR:QUERY=RkZfRElWX1lMRChBTk4sNS8xMy8xMCw1LzEzLzEwKQ==&amp;WINDOW=FIRST_POPUP&amp;HEIGHT=450&amp;WIDTH=450&amp;","START_MAXIMIZED=FALSE&amp;VAR:CALENDAR=US&amp;VAR:SYMBOL=MO&amp;VAR:INDEX=0"}</definedName>
    <definedName name="_56main_form_account_grants_list_33_j_id1022">#REF!</definedName>
    <definedName name="_57">#REF!</definedName>
    <definedName name="_57___NOTE1_3">#REF!</definedName>
    <definedName name="_57__123Graph_DQRE_S_BY_CO.">#REF!</definedName>
    <definedName name="_57__123Graph_ESUPPLIES_BY_B_U">#REF!</definedName>
    <definedName name="_57__123Graph_FQRE_S_BY_CO.">#REF!</definedName>
    <definedName name="_57__123Graph_FSUPPLIES_BY_B_U">#REF!</definedName>
    <definedName name="_57__FDSAUDITLINK__" localSheetId="0" hidden="1">{"fdsup://directions/FAT Viewer?action=UPDATE&amp;creator=factset&amp;DYN_ARGS=TRUE&amp;DOC_NAME=FAT:FQL_AUDITING_CLIENT_TEMPLATE.FAT&amp;display_string=Audit&amp;VAR:KEY=NKPUZQTMXY&amp;VAR:QUERY=QVZHKEZGX0RJVl9ZTEQoQU5OLDQwOTk0LC0xQVkpKQ==&amp;WINDOW=FIRST_POPUP&amp;HEIGHT=450&amp;WIDTH=450&amp;","START_MAXIMIZED=FALSE&amp;VAR:CALENDAR=US&amp;VAR:SYMBOL=PM"}</definedName>
    <definedName name="_57__FDSAUDITLINK__" hidden="1">{"fdsup://directions/FAT Viewer?action=UPDATE&amp;creator=factset&amp;DYN_ARGS=TRUE&amp;DOC_NAME=FAT:FQL_AUDITING_CLIENT_TEMPLATE.FAT&amp;display_string=Audit&amp;VAR:KEY=NKPUZQTMXY&amp;VAR:QUERY=QVZHKEZGX0RJVl9ZTEQoQU5OLDQwOTk0LC0xQVkpKQ==&amp;WINDOW=FIRST_POPUP&amp;HEIGHT=450&amp;WIDTH=450&amp;","START_MAXIMIZED=FALSE&amp;VAR:CALENDAR=US&amp;VAR:SYMBOL=PM"}</definedName>
    <definedName name="_57_0_Table2_" hidden="1">#REF!</definedName>
    <definedName name="_570">#REF!</definedName>
    <definedName name="_570__FDSAUDITLINK__" localSheetId="0" hidden="1">{"fdsup://directions/FAT Viewer?action=UPDATE&amp;creator=factset&amp;DYN_ARGS=TRUE&amp;DOC_NAME=FAT:FQL_AUDITING_CLIENT_TEMPLATE.FAT&amp;display_string=Audit&amp;VAR:KEY=XWNKPMXABG&amp;VAR:QUERY=RkZfRElWX1lMRChBTk4sNS8wNi8xMCw1LzA2LzEwKQ==&amp;WINDOW=FIRST_POPUP&amp;HEIGHT=450&amp;WIDTH=450&amp;","START_MAXIMIZED=FALSE&amp;VAR:CALENDAR=US&amp;VAR:SYMBOL=MO&amp;VAR:INDEX=0"}</definedName>
    <definedName name="_570__FDSAUDITLINK__" hidden="1">{"fdsup://directions/FAT Viewer?action=UPDATE&amp;creator=factset&amp;DYN_ARGS=TRUE&amp;DOC_NAME=FAT:FQL_AUDITING_CLIENT_TEMPLATE.FAT&amp;display_string=Audit&amp;VAR:KEY=XWNKPMXABG&amp;VAR:QUERY=RkZfRElWX1lMRChBTk4sNS8wNi8xMCw1LzA2LzEwKQ==&amp;WINDOW=FIRST_POPUP&amp;HEIGHT=450&amp;WIDTH=450&amp;","START_MAXIMIZED=FALSE&amp;VAR:CALENDAR=US&amp;VAR:SYMBOL=MO&amp;VAR:INDEX=0"}</definedName>
    <definedName name="_571__FDSAUDITLINK__" localSheetId="0" hidden="1">{"fdsup://directions/FAT Viewer?action=UPDATE&amp;creator=factset&amp;DYN_ARGS=TRUE&amp;DOC_NAME=FAT:FQL_AUDITING_CLIENT_TEMPLATE.FAT&amp;display_string=Audit&amp;VAR:KEY=JQXMVUBMLA&amp;VAR:QUERY=RkZfRElWX1lMRChBTk4sNC8yOS8xMCw0LzI5LzEwKQ==&amp;WINDOW=FIRST_POPUP&amp;HEIGHT=450&amp;WIDTH=450&amp;","START_MAXIMIZED=FALSE&amp;VAR:CALENDAR=US&amp;VAR:SYMBOL=MO&amp;VAR:INDEX=0"}</definedName>
    <definedName name="_571__FDSAUDITLINK__" hidden="1">{"fdsup://directions/FAT Viewer?action=UPDATE&amp;creator=factset&amp;DYN_ARGS=TRUE&amp;DOC_NAME=FAT:FQL_AUDITING_CLIENT_TEMPLATE.FAT&amp;display_string=Audit&amp;VAR:KEY=JQXMVUBMLA&amp;VAR:QUERY=RkZfRElWX1lMRChBTk4sNC8yOS8xMCw0LzI5LzEwKQ==&amp;WINDOW=FIRST_POPUP&amp;HEIGHT=450&amp;WIDTH=450&amp;","START_MAXIMIZED=FALSE&amp;VAR:CALENDAR=US&amp;VAR:SYMBOL=MO&amp;VAR:INDEX=0"}</definedName>
    <definedName name="_572__FDSAUDITLINK__" localSheetId="0" hidden="1">{"fdsup://directions/FAT Viewer?action=UPDATE&amp;creator=factset&amp;DYN_ARGS=TRUE&amp;DOC_NAME=FAT:FQL_AUDITING_CLIENT_TEMPLATE.FAT&amp;display_string=Audit&amp;VAR:KEY=DWLOJSHGLA&amp;VAR:QUERY=RkZfRElWX1lMRChBTk4sNC8yMi8xMCw0LzIyLzEwKQ==&amp;WINDOW=FIRST_POPUP&amp;HEIGHT=450&amp;WIDTH=450&amp;","START_MAXIMIZED=FALSE&amp;VAR:CALENDAR=US&amp;VAR:SYMBOL=MO&amp;VAR:INDEX=0"}</definedName>
    <definedName name="_572__FDSAUDITLINK__" hidden="1">{"fdsup://directions/FAT Viewer?action=UPDATE&amp;creator=factset&amp;DYN_ARGS=TRUE&amp;DOC_NAME=FAT:FQL_AUDITING_CLIENT_TEMPLATE.FAT&amp;display_string=Audit&amp;VAR:KEY=DWLOJSHGLA&amp;VAR:QUERY=RkZfRElWX1lMRChBTk4sNC8yMi8xMCw0LzIyLzEwKQ==&amp;WINDOW=FIRST_POPUP&amp;HEIGHT=450&amp;WIDTH=450&amp;","START_MAXIMIZED=FALSE&amp;VAR:CALENDAR=US&amp;VAR:SYMBOL=MO&amp;VAR:INDEX=0"}</definedName>
    <definedName name="_573">#REF!</definedName>
    <definedName name="_573__FDSAUDITLINK__" localSheetId="0" hidden="1">{"fdsup://directions/FAT Viewer?action=UPDATE&amp;creator=factset&amp;DYN_ARGS=TRUE&amp;DOC_NAME=FAT:FQL_AUDITING_CLIENT_TEMPLATE.FAT&amp;display_string=Audit&amp;VAR:KEY=ZKJKBEJGXS&amp;VAR:QUERY=RkZfRElWX1lMRChBTk4sNC8xNS8xMCw0LzE1LzEwKQ==&amp;WINDOW=FIRST_POPUP&amp;HEIGHT=450&amp;WIDTH=450&amp;","START_MAXIMIZED=FALSE&amp;VAR:CALENDAR=US&amp;VAR:SYMBOL=MO&amp;VAR:INDEX=0"}</definedName>
    <definedName name="_573__FDSAUDITLINK__" hidden="1">{"fdsup://directions/FAT Viewer?action=UPDATE&amp;creator=factset&amp;DYN_ARGS=TRUE&amp;DOC_NAME=FAT:FQL_AUDITING_CLIENT_TEMPLATE.FAT&amp;display_string=Audit&amp;VAR:KEY=ZKJKBEJGXS&amp;VAR:QUERY=RkZfRElWX1lMRChBTk4sNC8xNS8xMCw0LzE1LzEwKQ==&amp;WINDOW=FIRST_POPUP&amp;HEIGHT=450&amp;WIDTH=450&amp;","START_MAXIMIZED=FALSE&amp;VAR:CALENDAR=US&amp;VAR:SYMBOL=MO&amp;VAR:INDEX=0"}</definedName>
    <definedName name="_574">#REF!</definedName>
    <definedName name="_574__FDSAUDITLINK__" localSheetId="0" hidden="1">{"fdsup://directions/FAT Viewer?action=UPDATE&amp;creator=factset&amp;DYN_ARGS=TRUE&amp;DOC_NAME=FAT:FQL_AUDITING_CLIENT_TEMPLATE.FAT&amp;display_string=Audit&amp;VAR:KEY=HAHYLEBONG&amp;VAR:QUERY=RkZfRElWX1lMRChBTk4sNC8wOC8xMCw0LzA4LzEwKQ==&amp;WINDOW=FIRST_POPUP&amp;HEIGHT=450&amp;WIDTH=450&amp;","START_MAXIMIZED=FALSE&amp;VAR:CALENDAR=US&amp;VAR:SYMBOL=MO&amp;VAR:INDEX=0"}</definedName>
    <definedName name="_574__FDSAUDITLINK__" hidden="1">{"fdsup://directions/FAT Viewer?action=UPDATE&amp;creator=factset&amp;DYN_ARGS=TRUE&amp;DOC_NAME=FAT:FQL_AUDITING_CLIENT_TEMPLATE.FAT&amp;display_string=Audit&amp;VAR:KEY=HAHYLEBONG&amp;VAR:QUERY=RkZfRElWX1lMRChBTk4sNC8wOC8xMCw0LzA4LzEwKQ==&amp;WINDOW=FIRST_POPUP&amp;HEIGHT=450&amp;WIDTH=450&amp;","START_MAXIMIZED=FALSE&amp;VAR:CALENDAR=US&amp;VAR:SYMBOL=MO&amp;VAR:INDEX=0"}</definedName>
    <definedName name="_575">#REF!</definedName>
    <definedName name="_575__FDSAUDITLINK__" localSheetId="0" hidden="1">{"fdsup://directions/FAT Viewer?action=UPDATE&amp;creator=factset&amp;DYN_ARGS=TRUE&amp;DOC_NAME=FAT:FQL_AUDITING_CLIENT_TEMPLATE.FAT&amp;display_string=Audit&amp;VAR:KEY=RCXELIRGPI&amp;VAR:QUERY=RkZfRElWX1lMRChBTk4sNC8wMS8xMCw0LzAxLzEwKQ==&amp;WINDOW=FIRST_POPUP&amp;HEIGHT=450&amp;WIDTH=450&amp;","START_MAXIMIZED=FALSE&amp;VAR:CALENDAR=US&amp;VAR:SYMBOL=MO&amp;VAR:INDEX=0"}</definedName>
    <definedName name="_575__FDSAUDITLINK__" hidden="1">{"fdsup://directions/FAT Viewer?action=UPDATE&amp;creator=factset&amp;DYN_ARGS=TRUE&amp;DOC_NAME=FAT:FQL_AUDITING_CLIENT_TEMPLATE.FAT&amp;display_string=Audit&amp;VAR:KEY=RCXELIRGPI&amp;VAR:QUERY=RkZfRElWX1lMRChBTk4sNC8wMS8xMCw0LzAxLzEwKQ==&amp;WINDOW=FIRST_POPUP&amp;HEIGHT=450&amp;WIDTH=450&amp;","START_MAXIMIZED=FALSE&amp;VAR:CALENDAR=US&amp;VAR:SYMBOL=MO&amp;VAR:INDEX=0"}</definedName>
    <definedName name="_5753">#REF!</definedName>
    <definedName name="_5754">#REF!</definedName>
    <definedName name="_5756">#REF!</definedName>
    <definedName name="_5757">#REF!</definedName>
    <definedName name="_5759">#REF!</definedName>
    <definedName name="_576">#REF!</definedName>
    <definedName name="_576__FDSAUDITLINK__" localSheetId="0" hidden="1">{"fdsup://directions/FAT Viewer?action=UPDATE&amp;creator=factset&amp;DYN_ARGS=TRUE&amp;DOC_NAME=FAT:FQL_AUDITING_CLIENT_TEMPLATE.FAT&amp;display_string=Audit&amp;VAR:KEY=DINUVMXCXA&amp;VAR:QUERY=RkZfRElWX1lMRChBTk4sMy8yNS8xMCwzLzI1LzEwKQ==&amp;WINDOW=FIRST_POPUP&amp;HEIGHT=450&amp;WIDTH=450&amp;","START_MAXIMIZED=FALSE&amp;VAR:CALENDAR=US&amp;VAR:SYMBOL=MO&amp;VAR:INDEX=0"}</definedName>
    <definedName name="_576__FDSAUDITLINK__" hidden="1">{"fdsup://directions/FAT Viewer?action=UPDATE&amp;creator=factset&amp;DYN_ARGS=TRUE&amp;DOC_NAME=FAT:FQL_AUDITING_CLIENT_TEMPLATE.FAT&amp;display_string=Audit&amp;VAR:KEY=DINUVMXCXA&amp;VAR:QUERY=RkZfRElWX1lMRChBTk4sMy8yNS8xMCwzLzI1LzEwKQ==&amp;WINDOW=FIRST_POPUP&amp;HEIGHT=450&amp;WIDTH=450&amp;","START_MAXIMIZED=FALSE&amp;VAR:CALENDAR=US&amp;VAR:SYMBOL=MO&amp;VAR:INDEX=0"}</definedName>
    <definedName name="_5760">#REF!</definedName>
    <definedName name="_577">#REF!</definedName>
    <definedName name="_577__FDSAUDITLINK__" localSheetId="0" hidden="1">{"fdsup://directions/FAT Viewer?action=UPDATE&amp;creator=factset&amp;DYN_ARGS=TRUE&amp;DOC_NAME=FAT:FQL_AUDITING_CLIENT_TEMPLATE.FAT&amp;display_string=Audit&amp;VAR:KEY=ZKDMPILYZW&amp;VAR:QUERY=RkZfRElWX1lMRChBTk4sMy8xOC8xMCwzLzE4LzEwKQ==&amp;WINDOW=FIRST_POPUP&amp;HEIGHT=450&amp;WIDTH=450&amp;","START_MAXIMIZED=FALSE&amp;VAR:CALENDAR=US&amp;VAR:SYMBOL=MO&amp;VAR:INDEX=0"}</definedName>
    <definedName name="_577__FDSAUDITLINK__" hidden="1">{"fdsup://directions/FAT Viewer?action=UPDATE&amp;creator=factset&amp;DYN_ARGS=TRUE&amp;DOC_NAME=FAT:FQL_AUDITING_CLIENT_TEMPLATE.FAT&amp;display_string=Audit&amp;VAR:KEY=ZKDMPILYZW&amp;VAR:QUERY=RkZfRElWX1lMRChBTk4sMy8xOC8xMCwzLzE4LzEwKQ==&amp;WINDOW=FIRST_POPUP&amp;HEIGHT=450&amp;WIDTH=450&amp;","START_MAXIMIZED=FALSE&amp;VAR:CALENDAR=US&amp;VAR:SYMBOL=MO&amp;VAR:INDEX=0"}</definedName>
    <definedName name="_578">#REF!</definedName>
    <definedName name="_578__FDSAUDITLINK__" localSheetId="0" hidden="1">{"fdsup://directions/FAT Viewer?action=UPDATE&amp;creator=factset&amp;DYN_ARGS=TRUE&amp;DOC_NAME=FAT:FQL_AUDITING_CLIENT_TEMPLATE.FAT&amp;display_string=Audit&amp;VAR:KEY=PATAVUDQXQ&amp;VAR:QUERY=RkZfRElWX1lMRChBTk4sMy8xMS8xMCwzLzExLzEwKQ==&amp;WINDOW=FIRST_POPUP&amp;HEIGHT=450&amp;WIDTH=450&amp;","START_MAXIMIZED=FALSE&amp;VAR:CALENDAR=US&amp;VAR:SYMBOL=MO&amp;VAR:INDEX=0"}</definedName>
    <definedName name="_578__FDSAUDITLINK__" hidden="1">{"fdsup://directions/FAT Viewer?action=UPDATE&amp;creator=factset&amp;DYN_ARGS=TRUE&amp;DOC_NAME=FAT:FQL_AUDITING_CLIENT_TEMPLATE.FAT&amp;display_string=Audit&amp;VAR:KEY=PATAVUDQXQ&amp;VAR:QUERY=RkZfRElWX1lMRChBTk4sMy8xMS8xMCwzLzExLzEwKQ==&amp;WINDOW=FIRST_POPUP&amp;HEIGHT=450&amp;WIDTH=450&amp;","START_MAXIMIZED=FALSE&amp;VAR:CALENDAR=US&amp;VAR:SYMBOL=MO&amp;VAR:INDEX=0"}</definedName>
    <definedName name="_579">#REF!</definedName>
    <definedName name="_579__FDSAUDITLINK__" localSheetId="0" hidden="1">{"fdsup://directions/FAT Viewer?action=UPDATE&amp;creator=factset&amp;DYN_ARGS=TRUE&amp;DOC_NAME=FAT:FQL_AUDITING_CLIENT_TEMPLATE.FAT&amp;display_string=Audit&amp;VAR:KEY=BYNEDSXMPO&amp;VAR:QUERY=RkZfRElWX1lMRChBTk4sMy8wNC8xMCwzLzA0LzEwKQ==&amp;WINDOW=FIRST_POPUP&amp;HEIGHT=450&amp;WIDTH=450&amp;","START_MAXIMIZED=FALSE&amp;VAR:CALENDAR=US&amp;VAR:SYMBOL=MO&amp;VAR:INDEX=0"}</definedName>
    <definedName name="_579__FDSAUDITLINK__" hidden="1">{"fdsup://directions/FAT Viewer?action=UPDATE&amp;creator=factset&amp;DYN_ARGS=TRUE&amp;DOC_NAME=FAT:FQL_AUDITING_CLIENT_TEMPLATE.FAT&amp;display_string=Audit&amp;VAR:KEY=BYNEDSXMPO&amp;VAR:QUERY=RkZfRElWX1lMRChBTk4sMy8wNC8xMCwzLzA0LzEwKQ==&amp;WINDOW=FIRST_POPUP&amp;HEIGHT=450&amp;WIDTH=450&amp;","START_MAXIMIZED=FALSE&amp;VAR:CALENDAR=US&amp;VAR:SYMBOL=MO&amp;VAR:INDEX=0"}</definedName>
    <definedName name="_58">#REF!</definedName>
    <definedName name="_58___NOTE5_7">#REF!</definedName>
    <definedName name="_58__123Graph_EWAGES_BY_B_U">#REF!</definedName>
    <definedName name="_58__123Graph_FWAGES_BY_B_U">#REF!</definedName>
    <definedName name="_58__FDSAUDITLINK__" localSheetId="0" hidden="1">{"fdsup://directions/FAT Viewer?action=UPDATE&amp;creator=factset&amp;DYN_ARGS=TRUE&amp;DOC_NAME=FAT:FQL_AUDITING_CLIENT_TEMPLATE.FAT&amp;display_string=Audit&amp;VAR:KEY=WREXSNKBSH&amp;VAR:QUERY=RkZfREVCVChBTk4sMCk=&amp;WINDOW=FIRST_POPUP&amp;HEIGHT=450&amp;WIDTH=450&amp;START_MAXIMIZED=FALSE&amp;VA","R:CALENDAR=US&amp;VAR:SYMBOL=442072&amp;VAR:INDEX=0"}</definedName>
    <definedName name="_58__FDSAUDITLINK__" hidden="1">{"fdsup://directions/FAT Viewer?action=UPDATE&amp;creator=factset&amp;DYN_ARGS=TRUE&amp;DOC_NAME=FAT:FQL_AUDITING_CLIENT_TEMPLATE.FAT&amp;display_string=Audit&amp;VAR:KEY=WREXSNKBSH&amp;VAR:QUERY=RkZfREVCVChBTk4sMCk=&amp;WINDOW=FIRST_POPUP&amp;HEIGHT=450&amp;WIDTH=450&amp;START_MAXIMIZED=FALSE&amp;VA","R:CALENDAR=US&amp;VAR:SYMBOL=442072&amp;VAR:INDEX=0"}</definedName>
    <definedName name="_580">#REF!</definedName>
    <definedName name="_580__FDSAUDITLINK__" localSheetId="0" hidden="1">{"fdsup://directions/FAT Viewer?action=UPDATE&amp;creator=factset&amp;DYN_ARGS=TRUE&amp;DOC_NAME=FAT:FQL_AUDITING_CLIENT_TEMPLATE.FAT&amp;display_string=Audit&amp;VAR:KEY=HQLODEHQNW&amp;VAR:QUERY=RkZfRElWX1lMRChBTk4sMi8yNS8xMCwyLzI1LzEwKQ==&amp;WINDOW=FIRST_POPUP&amp;HEIGHT=450&amp;WIDTH=450&amp;","START_MAXIMIZED=FALSE&amp;VAR:CALENDAR=US&amp;VAR:SYMBOL=MO&amp;VAR:INDEX=0"}</definedName>
    <definedName name="_580__FDSAUDITLINK__" hidden="1">{"fdsup://directions/FAT Viewer?action=UPDATE&amp;creator=factset&amp;DYN_ARGS=TRUE&amp;DOC_NAME=FAT:FQL_AUDITING_CLIENT_TEMPLATE.FAT&amp;display_string=Audit&amp;VAR:KEY=HQLODEHQNW&amp;VAR:QUERY=RkZfRElWX1lMRChBTk4sMi8yNS8xMCwyLzI1LzEwKQ==&amp;WINDOW=FIRST_POPUP&amp;HEIGHT=450&amp;WIDTH=450&amp;","START_MAXIMIZED=FALSE&amp;VAR:CALENDAR=US&amp;VAR:SYMBOL=MO&amp;VAR:INDEX=0"}</definedName>
    <definedName name="_581">#REF!</definedName>
    <definedName name="_581__FDSAUDITLINK__" localSheetId="0" hidden="1">{"fdsup://directions/FAT Viewer?action=UPDATE&amp;creator=factset&amp;DYN_ARGS=TRUE&amp;DOC_NAME=FAT:FQL_AUDITING_CLIENT_TEMPLATE.FAT&amp;display_string=Audit&amp;VAR:KEY=TAPOVSRODK&amp;VAR:QUERY=RkZfRElWX1lMRChBTk4sMi8xOC8xMCwyLzE4LzEwKQ==&amp;WINDOW=FIRST_POPUP&amp;HEIGHT=450&amp;WIDTH=450&amp;","START_MAXIMIZED=FALSE&amp;VAR:CALENDAR=US&amp;VAR:SYMBOL=MO&amp;VAR:INDEX=0"}</definedName>
    <definedName name="_581__FDSAUDITLINK__" hidden="1">{"fdsup://directions/FAT Viewer?action=UPDATE&amp;creator=factset&amp;DYN_ARGS=TRUE&amp;DOC_NAME=FAT:FQL_AUDITING_CLIENT_TEMPLATE.FAT&amp;display_string=Audit&amp;VAR:KEY=TAPOVSRODK&amp;VAR:QUERY=RkZfRElWX1lMRChBTk4sMi8xOC8xMCwyLzE4LzEwKQ==&amp;WINDOW=FIRST_POPUP&amp;HEIGHT=450&amp;WIDTH=450&amp;","START_MAXIMIZED=FALSE&amp;VAR:CALENDAR=US&amp;VAR:SYMBOL=MO&amp;VAR:INDEX=0"}</definedName>
    <definedName name="_582">#REF!</definedName>
    <definedName name="_582__FDSAUDITLINK__" localSheetId="0" hidden="1">{"fdsup://directions/FAT Viewer?action=UPDATE&amp;creator=factset&amp;DYN_ARGS=TRUE&amp;DOC_NAME=FAT:FQL_AUDITING_CLIENT_TEMPLATE.FAT&amp;display_string=Audit&amp;VAR:KEY=LSPGVYTGRW&amp;VAR:QUERY=RkZfRElWX1lMRChBTk4sMi8xMS8xMCwyLzExLzEwKQ==&amp;WINDOW=FIRST_POPUP&amp;HEIGHT=450&amp;WIDTH=450&amp;","START_MAXIMIZED=FALSE&amp;VAR:CALENDAR=US&amp;VAR:SYMBOL=MO&amp;VAR:INDEX=0"}</definedName>
    <definedName name="_582__FDSAUDITLINK__" hidden="1">{"fdsup://directions/FAT Viewer?action=UPDATE&amp;creator=factset&amp;DYN_ARGS=TRUE&amp;DOC_NAME=FAT:FQL_AUDITING_CLIENT_TEMPLATE.FAT&amp;display_string=Audit&amp;VAR:KEY=LSPGVYTGRW&amp;VAR:QUERY=RkZfRElWX1lMRChBTk4sMi8xMS8xMCwyLzExLzEwKQ==&amp;WINDOW=FIRST_POPUP&amp;HEIGHT=450&amp;WIDTH=450&amp;","START_MAXIMIZED=FALSE&amp;VAR:CALENDAR=US&amp;VAR:SYMBOL=MO&amp;VAR:INDEX=0"}</definedName>
    <definedName name="_583">#REF!</definedName>
    <definedName name="_583__FDSAUDITLINK__" localSheetId="0" hidden="1">{"fdsup://directions/FAT Viewer?action=UPDATE&amp;creator=factset&amp;DYN_ARGS=TRUE&amp;DOC_NAME=FAT:FQL_AUDITING_CLIENT_TEMPLATE.FAT&amp;display_string=Audit&amp;VAR:KEY=ZABGPGXURW&amp;VAR:QUERY=RkZfRElWX1lMRChBTk4sMi8wNC8xMCwyLzA0LzEwKQ==&amp;WINDOW=FIRST_POPUP&amp;HEIGHT=450&amp;WIDTH=450&amp;","START_MAXIMIZED=FALSE&amp;VAR:CALENDAR=US&amp;VAR:SYMBOL=MO&amp;VAR:INDEX=0"}</definedName>
    <definedName name="_583__FDSAUDITLINK__" hidden="1">{"fdsup://directions/FAT Viewer?action=UPDATE&amp;creator=factset&amp;DYN_ARGS=TRUE&amp;DOC_NAME=FAT:FQL_AUDITING_CLIENT_TEMPLATE.FAT&amp;display_string=Audit&amp;VAR:KEY=ZABGPGXURW&amp;VAR:QUERY=RkZfRElWX1lMRChBTk4sMi8wNC8xMCwyLzA0LzEwKQ==&amp;WINDOW=FIRST_POPUP&amp;HEIGHT=450&amp;WIDTH=450&amp;","START_MAXIMIZED=FALSE&amp;VAR:CALENDAR=US&amp;VAR:SYMBOL=MO&amp;VAR:INDEX=0"}</definedName>
    <definedName name="_584">#REF!</definedName>
    <definedName name="_584__FDSAUDITLINK__" localSheetId="0" hidden="1">{"fdsup://directions/FAT Viewer?action=UPDATE&amp;creator=factset&amp;DYN_ARGS=TRUE&amp;DOC_NAME=FAT:FQL_AUDITING_CLIENT_TEMPLATE.FAT&amp;display_string=Audit&amp;VAR:KEY=VMFQREZARA&amp;VAR:QUERY=RkZfRElWX1lMRChBTk4sMS8yOC8xMCwxLzI4LzEwKQ==&amp;WINDOW=FIRST_POPUP&amp;HEIGHT=450&amp;WIDTH=450&amp;","START_MAXIMIZED=FALSE&amp;VAR:CALENDAR=US&amp;VAR:SYMBOL=MO&amp;VAR:INDEX=0"}</definedName>
    <definedName name="_584__FDSAUDITLINK__" hidden="1">{"fdsup://directions/FAT Viewer?action=UPDATE&amp;creator=factset&amp;DYN_ARGS=TRUE&amp;DOC_NAME=FAT:FQL_AUDITING_CLIENT_TEMPLATE.FAT&amp;display_string=Audit&amp;VAR:KEY=VMFQREZARA&amp;VAR:QUERY=RkZfRElWX1lMRChBTk4sMS8yOC8xMCwxLzI4LzEwKQ==&amp;WINDOW=FIRST_POPUP&amp;HEIGHT=450&amp;WIDTH=450&amp;","START_MAXIMIZED=FALSE&amp;VAR:CALENDAR=US&amp;VAR:SYMBOL=MO&amp;VAR:INDEX=0"}</definedName>
    <definedName name="_585">#REF!</definedName>
    <definedName name="_585__FDSAUDITLINK__" localSheetId="0" hidden="1">{"fdsup://directions/FAT Viewer?action=UPDATE&amp;creator=factset&amp;DYN_ARGS=TRUE&amp;DOC_NAME=FAT:FQL_AUDITING_CLIENT_TEMPLATE.FAT&amp;display_string=Audit&amp;VAR:KEY=JIFSLMPQFQ&amp;VAR:QUERY=RkZfRElWX1lMRChBTk4sMS8yMS8xMCwxLzIxLzEwKQ==&amp;WINDOW=FIRST_POPUP&amp;HEIGHT=450&amp;WIDTH=450&amp;","START_MAXIMIZED=FALSE&amp;VAR:CALENDAR=US&amp;VAR:SYMBOL=MO&amp;VAR:INDEX=0"}</definedName>
    <definedName name="_585__FDSAUDITLINK__" hidden="1">{"fdsup://directions/FAT Viewer?action=UPDATE&amp;creator=factset&amp;DYN_ARGS=TRUE&amp;DOC_NAME=FAT:FQL_AUDITING_CLIENT_TEMPLATE.FAT&amp;display_string=Audit&amp;VAR:KEY=JIFSLMPQFQ&amp;VAR:QUERY=RkZfRElWX1lMRChBTk4sMS8yMS8xMCwxLzIxLzEwKQ==&amp;WINDOW=FIRST_POPUP&amp;HEIGHT=450&amp;WIDTH=450&amp;","START_MAXIMIZED=FALSE&amp;VAR:CALENDAR=US&amp;VAR:SYMBOL=MO&amp;VAR:INDEX=0"}</definedName>
    <definedName name="_586">#REF!</definedName>
    <definedName name="_586__FDSAUDITLINK__" localSheetId="0" hidden="1">{"fdsup://directions/FAT Viewer?action=UPDATE&amp;creator=factset&amp;DYN_ARGS=TRUE&amp;DOC_NAME=FAT:FQL_AUDITING_CLIENT_TEMPLATE.FAT&amp;display_string=Audit&amp;VAR:KEY=VIHYXCDWPS&amp;VAR:QUERY=RkZfRElWX1lMRChBTk4sMS8xNC8xMCwxLzE0LzEwKQ==&amp;WINDOW=FIRST_POPUP&amp;HEIGHT=450&amp;WIDTH=450&amp;","START_MAXIMIZED=FALSE&amp;VAR:CALENDAR=US&amp;VAR:SYMBOL=MO&amp;VAR:INDEX=0"}</definedName>
    <definedName name="_586__FDSAUDITLINK__" hidden="1">{"fdsup://directions/FAT Viewer?action=UPDATE&amp;creator=factset&amp;DYN_ARGS=TRUE&amp;DOC_NAME=FAT:FQL_AUDITING_CLIENT_TEMPLATE.FAT&amp;display_string=Audit&amp;VAR:KEY=VIHYXCDWPS&amp;VAR:QUERY=RkZfRElWX1lMRChBTk4sMS8xNC8xMCwxLzE0LzEwKQ==&amp;WINDOW=FIRST_POPUP&amp;HEIGHT=450&amp;WIDTH=450&amp;","START_MAXIMIZED=FALSE&amp;VAR:CALENDAR=US&amp;VAR:SYMBOL=MO&amp;VAR:INDEX=0"}</definedName>
    <definedName name="_587">#REF!</definedName>
    <definedName name="_587__FDSAUDITLINK__" localSheetId="0" hidden="1">{"fdsup://directions/FAT Viewer?action=UPDATE&amp;creator=factset&amp;DYN_ARGS=TRUE&amp;DOC_NAME=FAT:FQL_AUDITING_CLIENT_TEMPLATE.FAT&amp;display_string=Audit&amp;VAR:KEY=RWLQJAPSBK&amp;VAR:QUERY=RkZfRElWX1lMRChBTk4sMS8wNy8xMCwxLzA3LzEwKQ==&amp;WINDOW=FIRST_POPUP&amp;HEIGHT=450&amp;WIDTH=450&amp;","START_MAXIMIZED=FALSE&amp;VAR:CALENDAR=US&amp;VAR:SYMBOL=MO&amp;VAR:INDEX=0"}</definedName>
    <definedName name="_587__FDSAUDITLINK__" hidden="1">{"fdsup://directions/FAT Viewer?action=UPDATE&amp;creator=factset&amp;DYN_ARGS=TRUE&amp;DOC_NAME=FAT:FQL_AUDITING_CLIENT_TEMPLATE.FAT&amp;display_string=Audit&amp;VAR:KEY=RWLQJAPSBK&amp;VAR:QUERY=RkZfRElWX1lMRChBTk4sMS8wNy8xMCwxLzA3LzEwKQ==&amp;WINDOW=FIRST_POPUP&amp;HEIGHT=450&amp;WIDTH=450&amp;","START_MAXIMIZED=FALSE&amp;VAR:CALENDAR=US&amp;VAR:SYMBOL=MO&amp;VAR:INDEX=0"}</definedName>
    <definedName name="_588">#REF!</definedName>
    <definedName name="_588__FDSAUDITLINK__" localSheetId="0" hidden="1">{"fdsup://directions/FAT Viewer?action=UPDATE&amp;creator=factset&amp;DYN_ARGS=TRUE&amp;DOC_NAME=FAT:FQL_AUDITING_CLIENT_TEMPLATE.FAT&amp;display_string=Audit&amp;VAR:KEY=PYBMFGBCTI&amp;VAR:QUERY=RkZfRElWX1lMRChBTk4sMTIvMzEvMDksMTIvMzEvMDkp&amp;WINDOW=FIRST_POPUP&amp;HEIGHT=450&amp;WIDTH=450&amp;","START_MAXIMIZED=FALSE&amp;VAR:CALENDAR=US&amp;VAR:SYMBOL=MO&amp;VAR:INDEX=0"}</definedName>
    <definedName name="_588__FDSAUDITLINK__" hidden="1">{"fdsup://directions/FAT Viewer?action=UPDATE&amp;creator=factset&amp;DYN_ARGS=TRUE&amp;DOC_NAME=FAT:FQL_AUDITING_CLIENT_TEMPLATE.FAT&amp;display_string=Audit&amp;VAR:KEY=PYBMFGBCTI&amp;VAR:QUERY=RkZfRElWX1lMRChBTk4sMTIvMzEvMDksMTIvMzEvMDkp&amp;WINDOW=FIRST_POPUP&amp;HEIGHT=450&amp;WIDTH=450&amp;","START_MAXIMIZED=FALSE&amp;VAR:CALENDAR=US&amp;VAR:SYMBOL=MO&amp;VAR:INDEX=0"}</definedName>
    <definedName name="_589">#REF!</definedName>
    <definedName name="_589__FDSAUDITLINK__" localSheetId="0" hidden="1">{"fdsup://directions/FAT Viewer?action=UPDATE&amp;creator=factset&amp;DYN_ARGS=TRUE&amp;DOC_NAME=FAT:FQL_AUDITING_CLIENT_TEMPLATE.FAT&amp;display_string=Audit&amp;VAR:KEY=HGFUVWHCDS&amp;VAR:QUERY=RkZfRElWX1lMRChBTk4sMTIvMjQvMDksMTIvMjQvMDkp&amp;WINDOW=FIRST_POPUP&amp;HEIGHT=450&amp;WIDTH=450&amp;","START_MAXIMIZED=FALSE&amp;VAR:CALENDAR=US&amp;VAR:SYMBOL=MO&amp;VAR:INDEX=0"}</definedName>
    <definedName name="_589__FDSAUDITLINK__" hidden="1">{"fdsup://directions/FAT Viewer?action=UPDATE&amp;creator=factset&amp;DYN_ARGS=TRUE&amp;DOC_NAME=FAT:FQL_AUDITING_CLIENT_TEMPLATE.FAT&amp;display_string=Audit&amp;VAR:KEY=HGFUVWHCDS&amp;VAR:QUERY=RkZfRElWX1lMRChBTk4sMTIvMjQvMDksMTIvMjQvMDkp&amp;WINDOW=FIRST_POPUP&amp;HEIGHT=450&amp;WIDTH=450&amp;","START_MAXIMIZED=FALSE&amp;VAR:CALENDAR=US&amp;VAR:SYMBOL=MO&amp;VAR:INDEX=0"}</definedName>
    <definedName name="_58main_form_account_grants_list_34_j_id1022">#REF!</definedName>
    <definedName name="_59">#REF!</definedName>
    <definedName name="_59___NOTE8_9">#REF!</definedName>
    <definedName name="_59__123Graph_DGROWTH_REVS_B" hidden="1">#REF!</definedName>
    <definedName name="_59__123Graph_FCONTRACT_BY_B_U">#REF!</definedName>
    <definedName name="_59__123Graph_FSUPPLIES_BY_B_U">#REF!</definedName>
    <definedName name="_59__123Graph_FWAGES_BY_B_U">#REF!</definedName>
    <definedName name="_59__123Graph_LBL_CCHART_3">#REF!</definedName>
    <definedName name="_59__FDSAUDITLINK__" localSheetId="0" hidden="1">{"fdsup://Directions/FactSet Auditing Viewer?action=AUDIT_VALUE&amp;DB=129&amp;ID1=80854110&amp;VALUEID=02001&amp;SDATE=2011&amp;PERIODTYPE=ANN_STD&amp;SCFT=3&amp;window=popup_no_bar&amp;width=385&amp;height=120&amp;START_MAXIMIZED=FALSE&amp;creator=factset&amp;display_string=Audit"}</definedName>
    <definedName name="_59__FDSAUDITLINK__" hidden="1">{"fdsup://Directions/FactSet Auditing Viewer?action=AUDIT_VALUE&amp;DB=129&amp;ID1=80854110&amp;VALUEID=02001&amp;SDATE=2011&amp;PERIODTYPE=ANN_STD&amp;SCFT=3&amp;window=popup_no_bar&amp;width=385&amp;height=120&amp;START_MAXIMIZED=FALSE&amp;creator=factset&amp;display_string=Audit"}</definedName>
    <definedName name="_590">#REF!</definedName>
    <definedName name="_590__FDSAUDITLINK__" localSheetId="0" hidden="1">{"fdsup://directions/FAT Viewer?action=UPDATE&amp;creator=factset&amp;DYN_ARGS=TRUE&amp;DOC_NAME=FAT:FQL_AUDITING_CLIENT_TEMPLATE.FAT&amp;display_string=Audit&amp;VAR:KEY=JENMRKJYHC&amp;VAR:QUERY=RkZfRElWX1lMRChBTk4sMTIvMTcvMDksMTIvMTcvMDkp&amp;WINDOW=FIRST_POPUP&amp;HEIGHT=450&amp;WIDTH=450&amp;","START_MAXIMIZED=FALSE&amp;VAR:CALENDAR=US&amp;VAR:SYMBOL=MO&amp;VAR:INDEX=0"}</definedName>
    <definedName name="_590__FDSAUDITLINK__" hidden="1">{"fdsup://directions/FAT Viewer?action=UPDATE&amp;creator=factset&amp;DYN_ARGS=TRUE&amp;DOC_NAME=FAT:FQL_AUDITING_CLIENT_TEMPLATE.FAT&amp;display_string=Audit&amp;VAR:KEY=JENMRKJYHC&amp;VAR:QUERY=RkZfRElWX1lMRChBTk4sMTIvMTcvMDksMTIvMTcvMDkp&amp;WINDOW=FIRST_POPUP&amp;HEIGHT=450&amp;WIDTH=450&amp;","START_MAXIMIZED=FALSE&amp;VAR:CALENDAR=US&amp;VAR:SYMBOL=MO&amp;VAR:INDEX=0"}</definedName>
    <definedName name="_591">#REF!</definedName>
    <definedName name="_591__FDSAUDITLINK__" localSheetId="0" hidden="1">{"fdsup://directions/FAT Viewer?action=UPDATE&amp;creator=factset&amp;DYN_ARGS=TRUE&amp;DOC_NAME=FAT:FQL_AUDITING_CLIENT_TEMPLATE.FAT&amp;display_string=Audit&amp;VAR:KEY=JYPMFATYRE&amp;VAR:QUERY=RkZfRElWX1lMRChBTk4sMTIvMTAvMDksMTIvMTAvMDkp&amp;WINDOW=FIRST_POPUP&amp;HEIGHT=450&amp;WIDTH=450&amp;","START_MAXIMIZED=FALSE&amp;VAR:CALENDAR=US&amp;VAR:SYMBOL=MO&amp;VAR:INDEX=0"}</definedName>
    <definedName name="_591__FDSAUDITLINK__" hidden="1">{"fdsup://directions/FAT Viewer?action=UPDATE&amp;creator=factset&amp;DYN_ARGS=TRUE&amp;DOC_NAME=FAT:FQL_AUDITING_CLIENT_TEMPLATE.FAT&amp;display_string=Audit&amp;VAR:KEY=JYPMFATYRE&amp;VAR:QUERY=RkZfRElWX1lMRChBTk4sMTIvMTAvMDksMTIvMTAvMDkp&amp;WINDOW=FIRST_POPUP&amp;HEIGHT=450&amp;WIDTH=450&amp;","START_MAXIMIZED=FALSE&amp;VAR:CALENDAR=US&amp;VAR:SYMBOL=MO&amp;VAR:INDEX=0"}</definedName>
    <definedName name="_592">#REF!</definedName>
    <definedName name="_592__FDSAUDITLINK__" localSheetId="0" hidden="1">{"fdsup://directions/FAT Viewer?action=UPDATE&amp;creator=factset&amp;DYN_ARGS=TRUE&amp;DOC_NAME=FAT:FQL_AUDITING_CLIENT_TEMPLATE.FAT&amp;display_string=Audit&amp;VAR:KEY=REHYNIVOLM&amp;VAR:QUERY=RkZfRElWX1lMRChBTk4sMTIvMDMvMDksMTIvMDMvMDkp&amp;WINDOW=FIRST_POPUP&amp;HEIGHT=450&amp;WIDTH=450&amp;","START_MAXIMIZED=FALSE&amp;VAR:CALENDAR=US&amp;VAR:SYMBOL=MO&amp;VAR:INDEX=0"}</definedName>
    <definedName name="_592__FDSAUDITLINK__" hidden="1">{"fdsup://directions/FAT Viewer?action=UPDATE&amp;creator=factset&amp;DYN_ARGS=TRUE&amp;DOC_NAME=FAT:FQL_AUDITING_CLIENT_TEMPLATE.FAT&amp;display_string=Audit&amp;VAR:KEY=REHYNIVOLM&amp;VAR:QUERY=RkZfRElWX1lMRChBTk4sMTIvMDMvMDksMTIvMDMvMDkp&amp;WINDOW=FIRST_POPUP&amp;HEIGHT=450&amp;WIDTH=450&amp;","START_MAXIMIZED=FALSE&amp;VAR:CALENDAR=US&amp;VAR:SYMBOL=MO&amp;VAR:INDEX=0"}</definedName>
    <definedName name="_593">#REF!</definedName>
    <definedName name="_593__FDSAUDITLINK__" localSheetId="0" hidden="1">{"fdsup://directions/FAT Viewer?action=UPDATE&amp;creator=factset&amp;DYN_ARGS=TRUE&amp;DOC_NAME=FAT:FQL_AUDITING_CLIENT_TEMPLATE.FAT&amp;display_string=Audit&amp;VAR:KEY=JABCNMZSDM&amp;VAR:QUERY=RkZfRElWX1lMRChBTk4sMTEvMjUvMDksMTEvMjUvMDkp&amp;WINDOW=FIRST_POPUP&amp;HEIGHT=450&amp;WIDTH=450&amp;","START_MAXIMIZED=FALSE&amp;VAR:CALENDAR=US&amp;VAR:SYMBOL=MO&amp;VAR:INDEX=0"}</definedName>
    <definedName name="_593__FDSAUDITLINK__" hidden="1">{"fdsup://directions/FAT Viewer?action=UPDATE&amp;creator=factset&amp;DYN_ARGS=TRUE&amp;DOC_NAME=FAT:FQL_AUDITING_CLIENT_TEMPLATE.FAT&amp;display_string=Audit&amp;VAR:KEY=JABCNMZSDM&amp;VAR:QUERY=RkZfRElWX1lMRChBTk4sMTEvMjUvMDksMTEvMjUvMDkp&amp;WINDOW=FIRST_POPUP&amp;HEIGHT=450&amp;WIDTH=450&amp;","START_MAXIMIZED=FALSE&amp;VAR:CALENDAR=US&amp;VAR:SYMBOL=MO&amp;VAR:INDEX=0"}</definedName>
    <definedName name="_594__FDSAUDITLINK__" localSheetId="0" hidden="1">{"fdsup://directions/FAT Viewer?action=UPDATE&amp;creator=factset&amp;DYN_ARGS=TRUE&amp;DOC_NAME=FAT:FQL_AUDITING_CLIENT_TEMPLATE.FAT&amp;display_string=Audit&amp;VAR:KEY=XCLKFONOHG&amp;VAR:QUERY=RkZfRElWX1lMRChBTk4sMTEvMTkvMDksMTEvMTkvMDkp&amp;WINDOW=FIRST_POPUP&amp;HEIGHT=450&amp;WIDTH=450&amp;","START_MAXIMIZED=FALSE&amp;VAR:CALENDAR=US&amp;VAR:SYMBOL=MO&amp;VAR:INDEX=0"}</definedName>
    <definedName name="_594__FDSAUDITLINK__" hidden="1">{"fdsup://directions/FAT Viewer?action=UPDATE&amp;creator=factset&amp;DYN_ARGS=TRUE&amp;DOC_NAME=FAT:FQL_AUDITING_CLIENT_TEMPLATE.FAT&amp;display_string=Audit&amp;VAR:KEY=XCLKFONOHG&amp;VAR:QUERY=RkZfRElWX1lMRChBTk4sMTEvMTkvMDksMTEvMTkvMDkp&amp;WINDOW=FIRST_POPUP&amp;HEIGHT=450&amp;WIDTH=450&amp;","START_MAXIMIZED=FALSE&amp;VAR:CALENDAR=US&amp;VAR:SYMBOL=MO&amp;VAR:INDEX=0"}</definedName>
    <definedName name="_595__FDSAUDITLINK__" localSheetId="0" hidden="1">{"fdsup://directions/FAT Viewer?action=UPDATE&amp;creator=factset&amp;DYN_ARGS=TRUE&amp;DOC_NAME=FAT:FQL_AUDITING_CLIENT_TEMPLATE.FAT&amp;display_string=Audit&amp;VAR:KEY=XSFMZKXCFI&amp;VAR:QUERY=RkZfRElWX1lMRChBTk4sMTEvMTIvMDksMTEvMTIvMDkp&amp;WINDOW=FIRST_POPUP&amp;HEIGHT=450&amp;WIDTH=450&amp;","START_MAXIMIZED=FALSE&amp;VAR:CALENDAR=US&amp;VAR:SYMBOL=MO&amp;VAR:INDEX=0"}</definedName>
    <definedName name="_595__FDSAUDITLINK__" hidden="1">{"fdsup://directions/FAT Viewer?action=UPDATE&amp;creator=factset&amp;DYN_ARGS=TRUE&amp;DOC_NAME=FAT:FQL_AUDITING_CLIENT_TEMPLATE.FAT&amp;display_string=Audit&amp;VAR:KEY=XSFMZKXCFI&amp;VAR:QUERY=RkZfRElWX1lMRChBTk4sMTEvMTIvMDksMTEvMTIvMDkp&amp;WINDOW=FIRST_POPUP&amp;HEIGHT=450&amp;WIDTH=450&amp;","START_MAXIMIZED=FALSE&amp;VAR:CALENDAR=US&amp;VAR:SYMBOL=MO&amp;VAR:INDEX=0"}</definedName>
    <definedName name="_5957">#REF!</definedName>
    <definedName name="_5958">#REF!</definedName>
    <definedName name="_596__FDSAUDITLINK__" localSheetId="0" hidden="1">{"fdsup://directions/FAT Viewer?action=UPDATE&amp;creator=factset&amp;DYN_ARGS=TRUE&amp;DOC_NAME=FAT:FQL_AUDITING_CLIENT_TEMPLATE.FAT&amp;display_string=Audit&amp;VAR:KEY=BQVQRSTYLG&amp;VAR:QUERY=RkZfRElWX1lMRChBTk4sMTEvMDUvMDksMTEvMDUvMDkp&amp;WINDOW=FIRST_POPUP&amp;HEIGHT=450&amp;WIDTH=450&amp;","START_MAXIMIZED=FALSE&amp;VAR:CALENDAR=US&amp;VAR:SYMBOL=MO&amp;VAR:INDEX=0"}</definedName>
    <definedName name="_596__FDSAUDITLINK__" hidden="1">{"fdsup://directions/FAT Viewer?action=UPDATE&amp;creator=factset&amp;DYN_ARGS=TRUE&amp;DOC_NAME=FAT:FQL_AUDITING_CLIENT_TEMPLATE.FAT&amp;display_string=Audit&amp;VAR:KEY=BQVQRSTYLG&amp;VAR:QUERY=RkZfRElWX1lMRChBTk4sMTEvMDUvMDksMTEvMDUvMDkp&amp;WINDOW=FIRST_POPUP&amp;HEIGHT=450&amp;WIDTH=450&amp;","START_MAXIMIZED=FALSE&amp;VAR:CALENDAR=US&amp;VAR:SYMBOL=MO&amp;VAR:INDEX=0"}</definedName>
    <definedName name="_5960">#REF!</definedName>
    <definedName name="_5961">#REF!</definedName>
    <definedName name="_5963">#REF!</definedName>
    <definedName name="_5964">#REF!</definedName>
    <definedName name="_597__FDSAUDITLINK__" localSheetId="0" hidden="1">{"fdsup://directions/FAT Viewer?action=UPDATE&amp;creator=factset&amp;DYN_ARGS=TRUE&amp;DOC_NAME=FAT:FQL_AUDITING_CLIENT_TEMPLATE.FAT&amp;display_string=Audit&amp;VAR:KEY=BCZGFWFMLK&amp;VAR:QUERY=RkZfRElWX1lMRChBTk4sMTAvMjkvMDksMTAvMjkvMDkp&amp;WINDOW=FIRST_POPUP&amp;HEIGHT=450&amp;WIDTH=450&amp;","START_MAXIMIZED=FALSE&amp;VAR:CALENDAR=US&amp;VAR:SYMBOL=MO&amp;VAR:INDEX=0"}</definedName>
    <definedName name="_597__FDSAUDITLINK__" hidden="1">{"fdsup://directions/FAT Viewer?action=UPDATE&amp;creator=factset&amp;DYN_ARGS=TRUE&amp;DOC_NAME=FAT:FQL_AUDITING_CLIENT_TEMPLATE.FAT&amp;display_string=Audit&amp;VAR:KEY=BCZGFWFMLK&amp;VAR:QUERY=RkZfRElWX1lMRChBTk4sMTAvMjkvMDksMTAvMjkvMDkp&amp;WINDOW=FIRST_POPUP&amp;HEIGHT=450&amp;WIDTH=450&amp;","START_MAXIMIZED=FALSE&amp;VAR:CALENDAR=US&amp;VAR:SYMBOL=MO&amp;VAR:INDEX=0"}</definedName>
    <definedName name="_598">#REF!</definedName>
    <definedName name="_598__FDSAUDITLINK__" localSheetId="0" hidden="1">{"fdsup://directions/FAT Viewer?action=UPDATE&amp;creator=factset&amp;DYN_ARGS=TRUE&amp;DOC_NAME=FAT:FQL_AUDITING_CLIENT_TEMPLATE.FAT&amp;display_string=Audit&amp;VAR:KEY=JEVIVSLUHE&amp;VAR:QUERY=RkZfRElWX1lMRChBTk4sMTAvMjIvMDksMTAvMjIvMDkp&amp;WINDOW=FIRST_POPUP&amp;HEIGHT=450&amp;WIDTH=450&amp;","START_MAXIMIZED=FALSE&amp;VAR:CALENDAR=US&amp;VAR:SYMBOL=MO&amp;VAR:INDEX=0"}</definedName>
    <definedName name="_598__FDSAUDITLINK__" hidden="1">{"fdsup://directions/FAT Viewer?action=UPDATE&amp;creator=factset&amp;DYN_ARGS=TRUE&amp;DOC_NAME=FAT:FQL_AUDITING_CLIENT_TEMPLATE.FAT&amp;display_string=Audit&amp;VAR:KEY=JEVIVSLUHE&amp;VAR:QUERY=RkZfRElWX1lMRChBTk4sMTAvMjIvMDksMTAvMjIvMDkp&amp;WINDOW=FIRST_POPUP&amp;HEIGHT=450&amp;WIDTH=450&amp;","START_MAXIMIZED=FALSE&amp;VAR:CALENDAR=US&amp;VAR:SYMBOL=MO&amp;VAR:INDEX=0"}</definedName>
    <definedName name="_5986">#REF!</definedName>
    <definedName name="_5987">#REF!</definedName>
    <definedName name="_5989">#REF!</definedName>
    <definedName name="_599">#REF!</definedName>
    <definedName name="_599__FDSAUDITLINK__" localSheetId="0" hidden="1">{"fdsup://directions/FAT Viewer?action=UPDATE&amp;creator=factset&amp;DYN_ARGS=TRUE&amp;DOC_NAME=FAT:FQL_AUDITING_CLIENT_TEMPLATE.FAT&amp;display_string=Audit&amp;VAR:KEY=PMDWHAPKPI&amp;VAR:QUERY=RkZfRElWX1lMRChBTk4sMTAvMTUvMDksMTAvMTUvMDkp&amp;WINDOW=FIRST_POPUP&amp;HEIGHT=450&amp;WIDTH=450&amp;","START_MAXIMIZED=FALSE&amp;VAR:CALENDAR=US&amp;VAR:SYMBOL=MO&amp;VAR:INDEX=0"}</definedName>
    <definedName name="_599__FDSAUDITLINK__" hidden="1">{"fdsup://directions/FAT Viewer?action=UPDATE&amp;creator=factset&amp;DYN_ARGS=TRUE&amp;DOC_NAME=FAT:FQL_AUDITING_CLIENT_TEMPLATE.FAT&amp;display_string=Audit&amp;VAR:KEY=PMDWHAPKPI&amp;VAR:QUERY=RkZfRElWX1lMRChBTk4sMTAvMTUvMDksMTAvMTUvMDkp&amp;WINDOW=FIRST_POPUP&amp;HEIGHT=450&amp;WIDTH=450&amp;","START_MAXIMIZED=FALSE&amp;VAR:CALENDAR=US&amp;VAR:SYMBOL=MO&amp;VAR:INDEX=0"}</definedName>
    <definedName name="_5990">#REF!</definedName>
    <definedName name="_5992">#REF!</definedName>
    <definedName name="_5993">#REF!</definedName>
    <definedName name="_5995">#REF!</definedName>
    <definedName name="_5996">#REF!</definedName>
    <definedName name="_5a01_" hidden="1">{#N/A,#N/A,FALSE,"Aging Summary";#N/A,#N/A,FALSE,"Ratio Analysis";#N/A,#N/A,FALSE,"Test 120 Day Accts";#N/A,#N/A,FALSE,"Tickmarks"}</definedName>
    <definedName name="_5a1_">{"'Sheet1'!$L$16"}</definedName>
    <definedName name="_5item">#REF!</definedName>
    <definedName name="_5s1_" hidden="1">{#N/A,#N/A,FALSE,"UNIT";#N/A,#N/A,FALSE,"UNIT";#N/A,#N/A,FALSE,"계정"}</definedName>
    <definedName name="_5s10_" hidden="1">{#N/A,#N/A,FALSE,"UNIT";#N/A,#N/A,FALSE,"UNIT";#N/A,#N/A,FALSE,"계정"}</definedName>
    <definedName name="_5Table2_">#REF!</definedName>
    <definedName name="_5월">#REF!</definedName>
    <definedName name="_6">#REF!</definedName>
    <definedName name="_6_????_3">#REF!</definedName>
    <definedName name="_6_????1_3">#REF!</definedName>
    <definedName name="_6_??_3">#REF!</definedName>
    <definedName name="_6____________P_L">#REF!</definedName>
    <definedName name="_6__123Graph_AChart_29L">#REF!</definedName>
    <definedName name="_6__123Graph_ACONTRACT_BY_B_U">#REF!</definedName>
    <definedName name="_6__123Graph_AQRE_S_BY_CO.">#REF!</definedName>
    <definedName name="_6__123Graph_ASENS_COMPARISON">#REF!</definedName>
    <definedName name="_6__123Graph_ASUPPLIES_BY_B_U" hidden="1">#REF!</definedName>
    <definedName name="_6__123Graph_ATAX_CREDIT">#REF!</definedName>
    <definedName name="_6__123Graph_AWAGES_BY_B_U">#REF!</definedName>
    <definedName name="_6__123Graph_BQRE_S_BY_TYPE">#REF!</definedName>
    <definedName name="_6__FDSAUDITLINK__" localSheetId="0" hidden="1">{"fdsup://directions/FAT Viewer?action=UPDATE&amp;creator=factset&amp;DYN_ARGS=TRUE&amp;DOC_NAME=FAT:FQL_AUDITING_CLIENT_TEMPLATE.FAT&amp;display_string=Audit&amp;VAR:KEY=CJOPIPIRUP&amp;VAR:QUERY=Q1NGX0RJVl9ZTEQoUVRSX1IsOS8zMC8yMDA5KQ==&amp;WINDOW=FIRST_POPUP&amp;HEIGHT=450&amp;WIDTH=450&amp;STAR","T_MAXIMIZED=FALSE&amp;VAR:CALENDAR=US&amp;VAR:SYMBOL=MO&amp;VAR:INDEX=0"}</definedName>
    <definedName name="_6__FDSAUDITLINK__" hidden="1">{"fdsup://directions/FAT Viewer?action=UPDATE&amp;creator=factset&amp;DYN_ARGS=TRUE&amp;DOC_NAME=FAT:FQL_AUDITING_CLIENT_TEMPLATE.FAT&amp;display_string=Audit&amp;VAR:KEY=CJOPIPIRUP&amp;VAR:QUERY=Q1NGX0RJVl9ZTEQoUVRSX1IsOS8zMC8yMDA5KQ==&amp;WINDOW=FIRST_POPUP&amp;HEIGHT=450&amp;WIDTH=450&amp;STAR","T_MAXIMIZED=FALSE&amp;VAR:CALENDAR=US&amp;VAR:SYMBOL=MO&amp;VAR:INDEX=0"}</definedName>
    <definedName name="_6_0__123Grap" hidden="1">#REF!</definedName>
    <definedName name="_6_0_0COS">#REF!</definedName>
    <definedName name="_6_0_S">#REF!</definedName>
    <definedName name="_6_0_Table2_" hidden="1">#REF!</definedName>
    <definedName name="_6_0translation_">#REF!</definedName>
    <definedName name="_6_40000">#NAME?</definedName>
    <definedName name="_60">#REF!</definedName>
    <definedName name="_60_??1???_3">#REF!</definedName>
    <definedName name="_60___P_L">#REF!</definedName>
    <definedName name="_60__123Graph_BSUPPLIES_BY_B_U">#REF!</definedName>
    <definedName name="_60__123Graph_CCHART_1">#REF!</definedName>
    <definedName name="_60__123Graph_CSENS_COMPARISON">#REF!</definedName>
    <definedName name="_60__123Graph_DSUPPLIES_BY_B_U">#REF!</definedName>
    <definedName name="_60__123Graph_FQRE_S_BY_CO.">#REF!</definedName>
    <definedName name="_60__123Graph_XCHART_112" hidden="1">#REF!</definedName>
    <definedName name="_60__123Graph_XCONTRACT_BY_B_U">#REF!</definedName>
    <definedName name="_60__FDSAUDITLINK__" localSheetId="0" hidden="1">{"fdsup://directions/FAT Viewer?action=UPDATE&amp;creator=factset&amp;DYN_ARGS=TRUE&amp;DOC_NAME=FAT:FQL_AUDITING_CLIENT_TEMPLATE.FAT&amp;display_string=Audit&amp;VAR:KEY=XQPCXATENG&amp;VAR:QUERY=QVZHKEZGX0RJVl9ZTEQoQU5OLDQxMTAyLC0xMEFZKSk=&amp;WINDOW=FIRST_POPUP&amp;HEIGHT=450&amp;WIDTH=450&amp;","START_MAXIMIZED=FALSE&amp;VAR:CALENDAR=US&amp;VAR:SYMBOL=SPX"}</definedName>
    <definedName name="_60__FDSAUDITLINK__" hidden="1">{"fdsup://directions/FAT Viewer?action=UPDATE&amp;creator=factset&amp;DYN_ARGS=TRUE&amp;DOC_NAME=FAT:FQL_AUDITING_CLIENT_TEMPLATE.FAT&amp;display_string=Audit&amp;VAR:KEY=XQPCXATENG&amp;VAR:QUERY=QVZHKEZGX0RJVl9ZTEQoQU5OLDQxMTAyLC0xMEFZKSk=&amp;WINDOW=FIRST_POPUP&amp;HEIGHT=450&amp;WIDTH=450&amp;","START_MAXIMIZED=FALSE&amp;VAR:CALENDAR=US&amp;VAR:SYMBOL=SPX"}</definedName>
    <definedName name="_600">#REF!</definedName>
    <definedName name="_600__FDSAUDITLINK__" localSheetId="0" hidden="1">{"fdsup://directions/FAT Viewer?action=UPDATE&amp;creator=factset&amp;DYN_ARGS=TRUE&amp;DOC_NAME=FAT:FQL_AUDITING_CLIENT_TEMPLATE.FAT&amp;display_string=Audit&amp;VAR:KEY=NQNMVMTGPY&amp;VAR:QUERY=RkZfRElWX1lMRChBTk4sMTAvMDgvMDksMTAvMDgvMDkp&amp;WINDOW=FIRST_POPUP&amp;HEIGHT=450&amp;WIDTH=450&amp;","START_MAXIMIZED=FALSE&amp;VAR:CALENDAR=US&amp;VAR:SYMBOL=MO&amp;VAR:INDEX=0"}</definedName>
    <definedName name="_600__FDSAUDITLINK__" hidden="1">{"fdsup://directions/FAT Viewer?action=UPDATE&amp;creator=factset&amp;DYN_ARGS=TRUE&amp;DOC_NAME=FAT:FQL_AUDITING_CLIENT_TEMPLATE.FAT&amp;display_string=Audit&amp;VAR:KEY=NQNMVMTGPY&amp;VAR:QUERY=RkZfRElWX1lMRChBTk4sMTAvMDgvMDksMTAvMDgvMDkp&amp;WINDOW=FIRST_POPUP&amp;HEIGHT=450&amp;WIDTH=450&amp;","START_MAXIMIZED=FALSE&amp;VAR:CALENDAR=US&amp;VAR:SYMBOL=MO&amp;VAR:INDEX=0"}</definedName>
    <definedName name="_601">#REF!</definedName>
    <definedName name="_601__FDSAUDITLINK__" localSheetId="0" hidden="1">{"fdsup://directions/FAT Viewer?action=UPDATE&amp;creator=factset&amp;DYN_ARGS=TRUE&amp;DOC_NAME=FAT:FQL_AUDITING_CLIENT_TEMPLATE.FAT&amp;display_string=Audit&amp;VAR:KEY=FCNMBAJWHC&amp;VAR:QUERY=RkZfRElWX1lMRChBTk4sMTAvMDEvMDksMTAvMDEvMDkp&amp;WINDOW=FIRST_POPUP&amp;HEIGHT=450&amp;WIDTH=450&amp;","START_MAXIMIZED=FALSE&amp;VAR:CALENDAR=US&amp;VAR:SYMBOL=MO&amp;VAR:INDEX=0"}</definedName>
    <definedName name="_601__FDSAUDITLINK__" hidden="1">{"fdsup://directions/FAT Viewer?action=UPDATE&amp;creator=factset&amp;DYN_ARGS=TRUE&amp;DOC_NAME=FAT:FQL_AUDITING_CLIENT_TEMPLATE.FAT&amp;display_string=Audit&amp;VAR:KEY=FCNMBAJWHC&amp;VAR:QUERY=RkZfRElWX1lMRChBTk4sMTAvMDEvMDksMTAvMDEvMDkp&amp;WINDOW=FIRST_POPUP&amp;HEIGHT=450&amp;WIDTH=450&amp;","START_MAXIMIZED=FALSE&amp;VAR:CALENDAR=US&amp;VAR:SYMBOL=MO&amp;VAR:INDEX=0"}</definedName>
    <definedName name="_602__FDSAUDITLINK__" localSheetId="0" hidden="1">{"fdsup://directions/FAT Viewer?action=UPDATE&amp;creator=factset&amp;DYN_ARGS=TRUE&amp;DOC_NAME=FAT:FQL_AUDITING_CLIENT_TEMPLATE.FAT&amp;display_string=Audit&amp;VAR:KEY=LILSDELYZM&amp;VAR:QUERY=RkZfRElWX1lMRChBTk4sOS8yNC8wOSw5LzI0LzA5KQ==&amp;WINDOW=FIRST_POPUP&amp;HEIGHT=450&amp;WIDTH=450&amp;","START_MAXIMIZED=FALSE&amp;VAR:CALENDAR=US&amp;VAR:SYMBOL=MO&amp;VAR:INDEX=0"}</definedName>
    <definedName name="_602__FDSAUDITLINK__" hidden="1">{"fdsup://directions/FAT Viewer?action=UPDATE&amp;creator=factset&amp;DYN_ARGS=TRUE&amp;DOC_NAME=FAT:FQL_AUDITING_CLIENT_TEMPLATE.FAT&amp;display_string=Audit&amp;VAR:KEY=LILSDELYZM&amp;VAR:QUERY=RkZfRElWX1lMRChBTk4sOS8yNC8wOSw5LzI0LzA5KQ==&amp;WINDOW=FIRST_POPUP&amp;HEIGHT=450&amp;WIDTH=450&amp;","START_MAXIMIZED=FALSE&amp;VAR:CALENDAR=US&amp;VAR:SYMBOL=MO&amp;VAR:INDEX=0"}</definedName>
    <definedName name="_603__FDSAUDITLINK__" localSheetId="0" hidden="1">{"fdsup://directions/FAT Viewer?action=UPDATE&amp;creator=factset&amp;DYN_ARGS=TRUE&amp;DOC_NAME=FAT:FQL_AUDITING_CLIENT_TEMPLATE.FAT&amp;display_string=Audit&amp;VAR:KEY=TQNUVKDKDU&amp;VAR:QUERY=RkZfRElWX1lMRChBTk4sOS8xNy8wOSw5LzE3LzA5KQ==&amp;WINDOW=FIRST_POPUP&amp;HEIGHT=450&amp;WIDTH=450&amp;","START_MAXIMIZED=FALSE&amp;VAR:CALENDAR=US&amp;VAR:SYMBOL=MO&amp;VAR:INDEX=0"}</definedName>
    <definedName name="_603__FDSAUDITLINK__" hidden="1">{"fdsup://directions/FAT Viewer?action=UPDATE&amp;creator=factset&amp;DYN_ARGS=TRUE&amp;DOC_NAME=FAT:FQL_AUDITING_CLIENT_TEMPLATE.FAT&amp;display_string=Audit&amp;VAR:KEY=TQNUVKDKDU&amp;VAR:QUERY=RkZfRElWX1lMRChBTk4sOS8xNy8wOSw5LzE3LzA5KQ==&amp;WINDOW=FIRST_POPUP&amp;HEIGHT=450&amp;WIDTH=450&amp;","START_MAXIMIZED=FALSE&amp;VAR:CALENDAR=US&amp;VAR:SYMBOL=MO&amp;VAR:INDEX=0"}</definedName>
    <definedName name="_604">#REF!</definedName>
    <definedName name="_604__FDSAUDITLINK__" localSheetId="0" hidden="1">{"fdsup://directions/FAT Viewer?action=UPDATE&amp;creator=factset&amp;DYN_ARGS=TRUE&amp;DOC_NAME=FAT:FQL_AUDITING_CLIENT_TEMPLATE.FAT&amp;display_string=Audit&amp;VAR:KEY=XIJYJKZGBE&amp;VAR:QUERY=RkZfRElWX1lMRChBTk4sOS8xMC8wOSw5LzEwLzA5KQ==&amp;WINDOW=FIRST_POPUP&amp;HEIGHT=450&amp;WIDTH=450&amp;","START_MAXIMIZED=FALSE&amp;VAR:CALENDAR=US&amp;VAR:SYMBOL=MO&amp;VAR:INDEX=0"}</definedName>
    <definedName name="_604__FDSAUDITLINK__" hidden="1">{"fdsup://directions/FAT Viewer?action=UPDATE&amp;creator=factset&amp;DYN_ARGS=TRUE&amp;DOC_NAME=FAT:FQL_AUDITING_CLIENT_TEMPLATE.FAT&amp;display_string=Audit&amp;VAR:KEY=XIJYJKZGBE&amp;VAR:QUERY=RkZfRElWX1lMRChBTk4sOS8xMC8wOSw5LzEwLzA5KQ==&amp;WINDOW=FIRST_POPUP&amp;HEIGHT=450&amp;WIDTH=450&amp;","START_MAXIMIZED=FALSE&amp;VAR:CALENDAR=US&amp;VAR:SYMBOL=MO&amp;VAR:INDEX=0"}</definedName>
    <definedName name="_605__FDSAUDITLINK__" localSheetId="0" hidden="1">{"fdsup://directions/FAT Viewer?action=UPDATE&amp;creator=factset&amp;DYN_ARGS=TRUE&amp;DOC_NAME=FAT:FQL_AUDITING_CLIENT_TEMPLATE.FAT&amp;display_string=Audit&amp;VAR:KEY=PQXGDCRMBQ&amp;VAR:QUERY=RkZfRElWX1lMRChBTk4sOS8wMy8wOSw5LzAzLzA5KQ==&amp;WINDOW=FIRST_POPUP&amp;HEIGHT=450&amp;WIDTH=450&amp;","START_MAXIMIZED=FALSE&amp;VAR:CALENDAR=US&amp;VAR:SYMBOL=MO&amp;VAR:INDEX=0"}</definedName>
    <definedName name="_605__FDSAUDITLINK__" hidden="1">{"fdsup://directions/FAT Viewer?action=UPDATE&amp;creator=factset&amp;DYN_ARGS=TRUE&amp;DOC_NAME=FAT:FQL_AUDITING_CLIENT_TEMPLATE.FAT&amp;display_string=Audit&amp;VAR:KEY=PQXGDCRMBQ&amp;VAR:QUERY=RkZfRElWX1lMRChBTk4sOS8wMy8wOSw5LzAzLzA5KQ==&amp;WINDOW=FIRST_POPUP&amp;HEIGHT=450&amp;WIDTH=450&amp;","START_MAXIMIZED=FALSE&amp;VAR:CALENDAR=US&amp;VAR:SYMBOL=MO&amp;VAR:INDEX=0"}</definedName>
    <definedName name="_606__FDSAUDITLINK__" localSheetId="0" hidden="1">{"fdsup://directions/FAT Viewer?action=UPDATE&amp;creator=factset&amp;DYN_ARGS=TRUE&amp;DOC_NAME=FAT:FQL_AUDITING_CLIENT_TEMPLATE.FAT&amp;display_string=Audit&amp;VAR:KEY=VENUDYBUHS&amp;VAR:QUERY=RkZfRElWX1lMRChBTk4sOC8yNy8wOSw4LzI3LzA5KQ==&amp;WINDOW=FIRST_POPUP&amp;HEIGHT=450&amp;WIDTH=450&amp;","START_MAXIMIZED=FALSE&amp;VAR:CALENDAR=US&amp;VAR:SYMBOL=MO&amp;VAR:INDEX=0"}</definedName>
    <definedName name="_606__FDSAUDITLINK__" hidden="1">{"fdsup://directions/FAT Viewer?action=UPDATE&amp;creator=factset&amp;DYN_ARGS=TRUE&amp;DOC_NAME=FAT:FQL_AUDITING_CLIENT_TEMPLATE.FAT&amp;display_string=Audit&amp;VAR:KEY=VENUDYBUHS&amp;VAR:QUERY=RkZfRElWX1lMRChBTk4sOC8yNy8wOSw4LzI3LzA5KQ==&amp;WINDOW=FIRST_POPUP&amp;HEIGHT=450&amp;WIDTH=450&amp;","START_MAXIMIZED=FALSE&amp;VAR:CALENDAR=US&amp;VAR:SYMBOL=MO&amp;VAR:INDEX=0"}</definedName>
    <definedName name="_607__FDSAUDITLINK__" localSheetId="0" hidden="1">{"fdsup://directions/FAT Viewer?action=UPDATE&amp;creator=factset&amp;DYN_ARGS=TRUE&amp;DOC_NAME=FAT:FQL_AUDITING_CLIENT_TEMPLATE.FAT&amp;display_string=Audit&amp;VAR:KEY=ZUFOJKTKHM&amp;VAR:QUERY=RkZfRElWX1lMRChBTk4sOC8yMC8wOSw4LzIwLzA5KQ==&amp;WINDOW=FIRST_POPUP&amp;HEIGHT=450&amp;WIDTH=450&amp;","START_MAXIMIZED=FALSE&amp;VAR:CALENDAR=US&amp;VAR:SYMBOL=MO&amp;VAR:INDEX=0"}</definedName>
    <definedName name="_607__FDSAUDITLINK__" hidden="1">{"fdsup://directions/FAT Viewer?action=UPDATE&amp;creator=factset&amp;DYN_ARGS=TRUE&amp;DOC_NAME=FAT:FQL_AUDITING_CLIENT_TEMPLATE.FAT&amp;display_string=Audit&amp;VAR:KEY=ZUFOJKTKHM&amp;VAR:QUERY=RkZfRElWX1lMRChBTk4sOC8yMC8wOSw4LzIwLzA5KQ==&amp;WINDOW=FIRST_POPUP&amp;HEIGHT=450&amp;WIDTH=450&amp;","START_MAXIMIZED=FALSE&amp;VAR:CALENDAR=US&amp;VAR:SYMBOL=MO&amp;VAR:INDEX=0"}</definedName>
    <definedName name="_608__FDSAUDITLINK__" localSheetId="0" hidden="1">{"fdsup://directions/FAT Viewer?action=UPDATE&amp;creator=factset&amp;DYN_ARGS=TRUE&amp;DOC_NAME=FAT:FQL_AUDITING_CLIENT_TEMPLATE.FAT&amp;display_string=Audit&amp;VAR:KEY=FWTIZCXCNY&amp;VAR:QUERY=RkZfRElWX1lMRChBTk4sOC8xMy8wOSw4LzEzLzA5KQ==&amp;WINDOW=FIRST_POPUP&amp;HEIGHT=450&amp;WIDTH=450&amp;","START_MAXIMIZED=FALSE&amp;VAR:CALENDAR=US&amp;VAR:SYMBOL=MO&amp;VAR:INDEX=0"}</definedName>
    <definedName name="_608__FDSAUDITLINK__" hidden="1">{"fdsup://directions/FAT Viewer?action=UPDATE&amp;creator=factset&amp;DYN_ARGS=TRUE&amp;DOC_NAME=FAT:FQL_AUDITING_CLIENT_TEMPLATE.FAT&amp;display_string=Audit&amp;VAR:KEY=FWTIZCXCNY&amp;VAR:QUERY=RkZfRElWX1lMRChBTk4sOC8xMy8wOSw4LzEzLzA5KQ==&amp;WINDOW=FIRST_POPUP&amp;HEIGHT=450&amp;WIDTH=450&amp;","START_MAXIMIZED=FALSE&amp;VAR:CALENDAR=US&amp;VAR:SYMBOL=MO&amp;VAR:INDEX=0"}</definedName>
    <definedName name="_609">#REF!</definedName>
    <definedName name="_609__FDSAUDITLINK__" localSheetId="0" hidden="1">{"fdsup://directions/FAT Viewer?action=UPDATE&amp;creator=factset&amp;DYN_ARGS=TRUE&amp;DOC_NAME=FAT:FQL_AUDITING_CLIENT_TEMPLATE.FAT&amp;display_string=Audit&amp;VAR:KEY=FYRYBGNOLE&amp;VAR:QUERY=RkZfRElWX1lMRChBTk4sOC8wNi8wOSw4LzA2LzA5KQ==&amp;WINDOW=FIRST_POPUP&amp;HEIGHT=450&amp;WIDTH=450&amp;","START_MAXIMIZED=FALSE&amp;VAR:CALENDAR=US&amp;VAR:SYMBOL=MO&amp;VAR:INDEX=0"}</definedName>
    <definedName name="_609__FDSAUDITLINK__" hidden="1">{"fdsup://directions/FAT Viewer?action=UPDATE&amp;creator=factset&amp;DYN_ARGS=TRUE&amp;DOC_NAME=FAT:FQL_AUDITING_CLIENT_TEMPLATE.FAT&amp;display_string=Audit&amp;VAR:KEY=FYRYBGNOLE&amp;VAR:QUERY=RkZfRElWX1lMRChBTk4sOC8wNi8wOSw4LzA2LzA5KQ==&amp;WINDOW=FIRST_POPUP&amp;HEIGHT=450&amp;WIDTH=450&amp;","START_MAXIMIZED=FALSE&amp;VAR:CALENDAR=US&amp;VAR:SYMBOL=MO&amp;VAR:INDEX=0"}</definedName>
    <definedName name="_60main_form_account_grants_list_35_j_id1022">#REF!</definedName>
    <definedName name="_60T1">#REF!</definedName>
    <definedName name="_60T2">#REF!</definedName>
    <definedName name="_61">#REF!</definedName>
    <definedName name="_61__123Graph_BSUPPLIES_BY_B_U">#REF!</definedName>
    <definedName name="_61__123Graph_BWAGES_BY_B_U">#REF!</definedName>
    <definedName name="_61__123Graph_FSUPPLIES_BY_B_U">#REF!</definedName>
    <definedName name="_61__123Graph_FWAGES_BY_B_U">#REF!</definedName>
    <definedName name="_61__123Graph_XChart_1A" hidden="1">#REF!</definedName>
    <definedName name="_61__123Graph_XCONTRACT_BY_B_U">#REF!</definedName>
    <definedName name="_61__B_S">#REF!</definedName>
    <definedName name="_61__FDSAUDITLINK__" localSheetId="0" hidden="1">{"fdsup://Directions/FactSet Auditing Viewer?action=AUDIT_VALUE&amp;DB=129&amp;ID1=045449&amp;VALUEID=02001&amp;SDATE=2011&amp;PERIODTYPE=ANN_STD&amp;SCFT=3&amp;window=popup_no_bar&amp;width=385&amp;height=120&amp;START_MAXIMIZED=FALSE&amp;creator=factset&amp;display_string=Audit"}</definedName>
    <definedName name="_61__FDSAUDITLINK__" hidden="1">{"fdsup://Directions/FactSet Auditing Viewer?action=AUDIT_VALUE&amp;DB=129&amp;ID1=045449&amp;VALUEID=02001&amp;SDATE=2011&amp;PERIODTYPE=ANN_STD&amp;SCFT=3&amp;window=popup_no_bar&amp;width=385&amp;height=120&amp;START_MAXIMIZED=FALSE&amp;creator=factset&amp;display_string=Audit"}</definedName>
    <definedName name="_610__FDSAUDITLINK__" localSheetId="0" hidden="1">{"fdsup://directions/FAT Viewer?action=UPDATE&amp;creator=factset&amp;DYN_ARGS=TRUE&amp;DOC_NAME=FAT:FQL_AUDITING_CLIENT_TEMPLATE.FAT&amp;display_string=Audit&amp;VAR:KEY=XGZWLGLQJW&amp;VAR:QUERY=RkZfRElWX1lMRChBTk4sNy8zMC8wOSw3LzMwLzA5KQ==&amp;WINDOW=FIRST_POPUP&amp;HEIGHT=450&amp;WIDTH=450&amp;","START_MAXIMIZED=FALSE&amp;VAR:CALENDAR=US&amp;VAR:SYMBOL=MO&amp;VAR:INDEX=0"}</definedName>
    <definedName name="_610__FDSAUDITLINK__" hidden="1">{"fdsup://directions/FAT Viewer?action=UPDATE&amp;creator=factset&amp;DYN_ARGS=TRUE&amp;DOC_NAME=FAT:FQL_AUDITING_CLIENT_TEMPLATE.FAT&amp;display_string=Audit&amp;VAR:KEY=XGZWLGLQJW&amp;VAR:QUERY=RkZfRElWX1lMRChBTk4sNy8zMC8wOSw3LzMwLzA5KQ==&amp;WINDOW=FIRST_POPUP&amp;HEIGHT=450&amp;WIDTH=450&amp;","START_MAXIMIZED=FALSE&amp;VAR:CALENDAR=US&amp;VAR:SYMBOL=MO&amp;VAR:INDEX=0"}</definedName>
    <definedName name="_611__FDSAUDITLINK__" localSheetId="0" hidden="1">{"fdsup://directions/FAT Viewer?action=UPDATE&amp;creator=factset&amp;DYN_ARGS=TRUE&amp;DOC_NAME=FAT:FQL_AUDITING_CLIENT_TEMPLATE.FAT&amp;display_string=Audit&amp;VAR:KEY=VAPCXUDWLQ&amp;VAR:QUERY=RkZfRElWX1lMRChBTk4sNy8yMy8wOSw3LzIzLzA5KQ==&amp;WINDOW=FIRST_POPUP&amp;HEIGHT=450&amp;WIDTH=450&amp;","START_MAXIMIZED=FALSE&amp;VAR:CALENDAR=US&amp;VAR:SYMBOL=MO&amp;VAR:INDEX=0"}</definedName>
    <definedName name="_611__FDSAUDITLINK__" hidden="1">{"fdsup://directions/FAT Viewer?action=UPDATE&amp;creator=factset&amp;DYN_ARGS=TRUE&amp;DOC_NAME=FAT:FQL_AUDITING_CLIENT_TEMPLATE.FAT&amp;display_string=Audit&amp;VAR:KEY=VAPCXUDWLQ&amp;VAR:QUERY=RkZfRElWX1lMRChBTk4sNy8yMy8wOSw3LzIzLzA5KQ==&amp;WINDOW=FIRST_POPUP&amp;HEIGHT=450&amp;WIDTH=450&amp;","START_MAXIMIZED=FALSE&amp;VAR:CALENDAR=US&amp;VAR:SYMBOL=MO&amp;VAR:INDEX=0"}</definedName>
    <definedName name="_612">#REF!</definedName>
    <definedName name="_612__FDSAUDITLINK__" localSheetId="0" hidden="1">{"fdsup://directions/FAT Viewer?action=UPDATE&amp;creator=factset&amp;DYN_ARGS=TRUE&amp;DOC_NAME=FAT:FQL_AUDITING_CLIENT_TEMPLATE.FAT&amp;display_string=Audit&amp;VAR:KEY=PELIZURWPE&amp;VAR:QUERY=RkZfRElWX1lMRChBTk4sNy8xNi8wOSw3LzE2LzA5KQ==&amp;WINDOW=FIRST_POPUP&amp;HEIGHT=450&amp;WIDTH=450&amp;","START_MAXIMIZED=FALSE&amp;VAR:CALENDAR=US&amp;VAR:SYMBOL=MO&amp;VAR:INDEX=0"}</definedName>
    <definedName name="_612__FDSAUDITLINK__" hidden="1">{"fdsup://directions/FAT Viewer?action=UPDATE&amp;creator=factset&amp;DYN_ARGS=TRUE&amp;DOC_NAME=FAT:FQL_AUDITING_CLIENT_TEMPLATE.FAT&amp;display_string=Audit&amp;VAR:KEY=PELIZURWPE&amp;VAR:QUERY=RkZfRElWX1lMRChBTk4sNy8xNi8wOSw3LzE2LzA5KQ==&amp;WINDOW=FIRST_POPUP&amp;HEIGHT=450&amp;WIDTH=450&amp;","START_MAXIMIZED=FALSE&amp;VAR:CALENDAR=US&amp;VAR:SYMBOL=MO&amp;VAR:INDEX=0"}</definedName>
    <definedName name="_613">#REF!</definedName>
    <definedName name="_613__FDSAUDITLINK__" localSheetId="0" hidden="1">{"fdsup://directions/FAT Viewer?action=UPDATE&amp;creator=factset&amp;DYN_ARGS=TRUE&amp;DOC_NAME=FAT:FQL_AUDITING_CLIENT_TEMPLATE.FAT&amp;display_string=Audit&amp;VAR:KEY=ZEVEXUVKJG&amp;VAR:QUERY=RkZfRElWX1lMRChBTk4sNy8wOS8wOSw3LzA5LzA5KQ==&amp;WINDOW=FIRST_POPUP&amp;HEIGHT=450&amp;WIDTH=450&amp;","START_MAXIMIZED=FALSE&amp;VAR:CALENDAR=US&amp;VAR:SYMBOL=MO&amp;VAR:INDEX=0"}</definedName>
    <definedName name="_613__FDSAUDITLINK__" hidden="1">{"fdsup://directions/FAT Viewer?action=UPDATE&amp;creator=factset&amp;DYN_ARGS=TRUE&amp;DOC_NAME=FAT:FQL_AUDITING_CLIENT_TEMPLATE.FAT&amp;display_string=Audit&amp;VAR:KEY=ZEVEXUVKJG&amp;VAR:QUERY=RkZfRElWX1lMRChBTk4sNy8wOS8wOSw3LzA5LzA5KQ==&amp;WINDOW=FIRST_POPUP&amp;HEIGHT=450&amp;WIDTH=450&amp;","START_MAXIMIZED=FALSE&amp;VAR:CALENDAR=US&amp;VAR:SYMBOL=MO&amp;VAR:INDEX=0"}</definedName>
    <definedName name="_614">#REF!</definedName>
    <definedName name="_614__FDSAUDITLINK__" localSheetId="0" hidden="1">{"fdsup://directions/FAT Viewer?action=UPDATE&amp;creator=factset&amp;DYN_ARGS=TRUE&amp;DOC_NAME=FAT:FQL_AUDITING_CLIENT_TEMPLATE.FAT&amp;display_string=Audit&amp;VAR:KEY=PSZEFOBUDO&amp;VAR:QUERY=RkZfRElWX1lMRChBTk4sNy8wMi8wOSw3LzAyLzA5KQ==&amp;WINDOW=FIRST_POPUP&amp;HEIGHT=450&amp;WIDTH=450&amp;","START_MAXIMIZED=FALSE&amp;VAR:CALENDAR=US&amp;VAR:SYMBOL=MO&amp;VAR:INDEX=0"}</definedName>
    <definedName name="_614__FDSAUDITLINK__" hidden="1">{"fdsup://directions/FAT Viewer?action=UPDATE&amp;creator=factset&amp;DYN_ARGS=TRUE&amp;DOC_NAME=FAT:FQL_AUDITING_CLIENT_TEMPLATE.FAT&amp;display_string=Audit&amp;VAR:KEY=PSZEFOBUDO&amp;VAR:QUERY=RkZfRElWX1lMRChBTk4sNy8wMi8wOSw3LzAyLzA5KQ==&amp;WINDOW=FIRST_POPUP&amp;HEIGHT=450&amp;WIDTH=450&amp;","START_MAXIMIZED=FALSE&amp;VAR:CALENDAR=US&amp;VAR:SYMBOL=MO&amp;VAR:INDEX=0"}</definedName>
    <definedName name="_615">#REF!</definedName>
    <definedName name="_615__FDSAUDITLINK__" localSheetId="0" hidden="1">{"fdsup://directions/FAT Viewer?action=UPDATE&amp;creator=factset&amp;DYN_ARGS=TRUE&amp;DOC_NAME=FAT:FQL_AUDITING_CLIENT_TEMPLATE.FAT&amp;display_string=Audit&amp;VAR:KEY=NSPGJMBQLQ&amp;VAR:QUERY=RkZfRElWX1lMRChBTk4sNi8yNS8wOSw2LzI1LzA5KQ==&amp;WINDOW=FIRST_POPUP&amp;HEIGHT=450&amp;WIDTH=450&amp;","START_MAXIMIZED=FALSE&amp;VAR:CALENDAR=US&amp;VAR:SYMBOL=MO&amp;VAR:INDEX=0"}</definedName>
    <definedName name="_615__FDSAUDITLINK__" hidden="1">{"fdsup://directions/FAT Viewer?action=UPDATE&amp;creator=factset&amp;DYN_ARGS=TRUE&amp;DOC_NAME=FAT:FQL_AUDITING_CLIENT_TEMPLATE.FAT&amp;display_string=Audit&amp;VAR:KEY=NSPGJMBQLQ&amp;VAR:QUERY=RkZfRElWX1lMRChBTk4sNi8yNS8wOSw2LzI1LzA5KQ==&amp;WINDOW=FIRST_POPUP&amp;HEIGHT=450&amp;WIDTH=450&amp;","START_MAXIMIZED=FALSE&amp;VAR:CALENDAR=US&amp;VAR:SYMBOL=MO&amp;VAR:INDEX=0"}</definedName>
    <definedName name="_616__FDSAUDITLINK__" localSheetId="0" hidden="1">{"fdsup://directions/FAT Viewer?action=UPDATE&amp;creator=factset&amp;DYN_ARGS=TRUE&amp;DOC_NAME=FAT:FQL_AUDITING_CLIENT_TEMPLATE.FAT&amp;display_string=Audit&amp;VAR:KEY=HEFSHIXCPC&amp;VAR:QUERY=RkZfRElWX1lMRChBTk4sNi8xOC8wOSw2LzE4LzA5KQ==&amp;WINDOW=FIRST_POPUP&amp;HEIGHT=450&amp;WIDTH=450&amp;","START_MAXIMIZED=FALSE&amp;VAR:CALENDAR=US&amp;VAR:SYMBOL=MO&amp;VAR:INDEX=0"}</definedName>
    <definedName name="_616__FDSAUDITLINK__" hidden="1">{"fdsup://directions/FAT Viewer?action=UPDATE&amp;creator=factset&amp;DYN_ARGS=TRUE&amp;DOC_NAME=FAT:FQL_AUDITING_CLIENT_TEMPLATE.FAT&amp;display_string=Audit&amp;VAR:KEY=HEFSHIXCPC&amp;VAR:QUERY=RkZfRElWX1lMRChBTk4sNi8xOC8wOSw2LzE4LzA5KQ==&amp;WINDOW=FIRST_POPUP&amp;HEIGHT=450&amp;WIDTH=450&amp;","START_MAXIMIZED=FALSE&amp;VAR:CALENDAR=US&amp;VAR:SYMBOL=MO&amp;VAR:INDEX=0"}</definedName>
    <definedName name="_617__FDSAUDITLINK__" localSheetId="0" hidden="1">{"fdsup://directions/FAT Viewer?action=UPDATE&amp;creator=factset&amp;DYN_ARGS=TRUE&amp;DOC_NAME=FAT:FQL_AUDITING_CLIENT_TEMPLATE.FAT&amp;display_string=Audit&amp;VAR:KEY=RITSJWPELG&amp;VAR:QUERY=RkZfRElWX1lMRChBTk4sNi8xMS8wOSw2LzExLzA5KQ==&amp;WINDOW=FIRST_POPUP&amp;HEIGHT=450&amp;WIDTH=450&amp;","START_MAXIMIZED=FALSE&amp;VAR:CALENDAR=US&amp;VAR:SYMBOL=MO&amp;VAR:INDEX=0"}</definedName>
    <definedName name="_617__FDSAUDITLINK__" hidden="1">{"fdsup://directions/FAT Viewer?action=UPDATE&amp;creator=factset&amp;DYN_ARGS=TRUE&amp;DOC_NAME=FAT:FQL_AUDITING_CLIENT_TEMPLATE.FAT&amp;display_string=Audit&amp;VAR:KEY=RITSJWPELG&amp;VAR:QUERY=RkZfRElWX1lMRChBTk4sNi8xMS8wOSw2LzExLzA5KQ==&amp;WINDOW=FIRST_POPUP&amp;HEIGHT=450&amp;WIDTH=450&amp;","START_MAXIMIZED=FALSE&amp;VAR:CALENDAR=US&amp;VAR:SYMBOL=MO&amp;VAR:INDEX=0"}</definedName>
    <definedName name="_618__FDSAUDITLINK__" localSheetId="0" hidden="1">{"fdsup://directions/FAT Viewer?action=UPDATE&amp;creator=factset&amp;DYN_ARGS=TRUE&amp;DOC_NAME=FAT:FQL_AUDITING_CLIENT_TEMPLATE.FAT&amp;display_string=Audit&amp;VAR:KEY=TGLQTAJGXC&amp;VAR:QUERY=RkZfRElWX1lMRChBTk4sNi8wNC8wOSw2LzA0LzA5KQ==&amp;WINDOW=FIRST_POPUP&amp;HEIGHT=450&amp;WIDTH=450&amp;","START_MAXIMIZED=FALSE&amp;VAR:CALENDAR=US&amp;VAR:SYMBOL=MO&amp;VAR:INDEX=0"}</definedName>
    <definedName name="_618__FDSAUDITLINK__" hidden="1">{"fdsup://directions/FAT Viewer?action=UPDATE&amp;creator=factset&amp;DYN_ARGS=TRUE&amp;DOC_NAME=FAT:FQL_AUDITING_CLIENT_TEMPLATE.FAT&amp;display_string=Audit&amp;VAR:KEY=TGLQTAJGXC&amp;VAR:QUERY=RkZfRElWX1lMRChBTk4sNi8wNC8wOSw2LzA0LzA5KQ==&amp;WINDOW=FIRST_POPUP&amp;HEIGHT=450&amp;WIDTH=450&amp;","START_MAXIMIZED=FALSE&amp;VAR:CALENDAR=US&amp;VAR:SYMBOL=MO&amp;VAR:INDEX=0"}</definedName>
    <definedName name="_619__FDSAUDITLINK__" localSheetId="0" hidden="1">{"fdsup://directions/FAT Viewer?action=UPDATE&amp;creator=factset&amp;DYN_ARGS=TRUE&amp;DOC_NAME=FAT:FQL_AUDITING_CLIENT_TEMPLATE.FAT&amp;display_string=Audit&amp;VAR:KEY=RGPCPAXGBK&amp;VAR:QUERY=RkZfRElWX1lMRChBTk4sNS8yOC8wOSw1LzI4LzA5KQ==&amp;WINDOW=FIRST_POPUP&amp;HEIGHT=450&amp;WIDTH=450&amp;","START_MAXIMIZED=FALSE&amp;VAR:CALENDAR=US&amp;VAR:SYMBOL=MO&amp;VAR:INDEX=0"}</definedName>
    <definedName name="_619__FDSAUDITLINK__" hidden="1">{"fdsup://directions/FAT Viewer?action=UPDATE&amp;creator=factset&amp;DYN_ARGS=TRUE&amp;DOC_NAME=FAT:FQL_AUDITING_CLIENT_TEMPLATE.FAT&amp;display_string=Audit&amp;VAR:KEY=RGPCPAXGBK&amp;VAR:QUERY=RkZfRElWX1lMRChBTk4sNS8yOC8wOSw1LzI4LzA5KQ==&amp;WINDOW=FIRST_POPUP&amp;HEIGHT=450&amp;WIDTH=450&amp;","START_MAXIMIZED=FALSE&amp;VAR:CALENDAR=US&amp;VAR:SYMBOL=MO&amp;VAR:INDEX=0"}</definedName>
    <definedName name="_62">#REF!</definedName>
    <definedName name="_62__123Graph_FWAGES_BY_B_U">#REF!</definedName>
    <definedName name="_62__123Graph_XCHART_1">#REF!</definedName>
    <definedName name="_62__123Graph_XChart_2A" hidden="1">#REF!</definedName>
    <definedName name="_62__123Graph_XQRE_S_BY_CO.">#REF!</definedName>
    <definedName name="_62__FDSAUDITLINK__" localSheetId="0" hidden="1">{"fdsup://directions/FAT Viewer?action=UPDATE&amp;creator=factset&amp;DYN_ARGS=TRUE&amp;DOC_NAME=FAT:FQL_AUDITING_CLIENT_TEMPLATE.FAT&amp;display_string=Audit&amp;VAR:KEY=PYROTMBGZO&amp;VAR:QUERY=RkZfREVCVChBTk4sMCwsLCxVU0Qp&amp;WINDOW=FIRST_POPUP&amp;HEIGHT=450&amp;WIDTH=450&amp;START_MAXIMIZED=","FALSE&amp;VAR:CALENDAR=US&amp;VAR:SYMBOL=045449&amp;VAR:INDEX=0"}</definedName>
    <definedName name="_62__FDSAUDITLINK__" hidden="1">{"fdsup://directions/FAT Viewer?action=UPDATE&amp;creator=factset&amp;DYN_ARGS=TRUE&amp;DOC_NAME=FAT:FQL_AUDITING_CLIENT_TEMPLATE.FAT&amp;display_string=Audit&amp;VAR:KEY=PYROTMBGZO&amp;VAR:QUERY=RkZfREVCVChBTk4sMCwsLCxVU0Qp&amp;WINDOW=FIRST_POPUP&amp;HEIGHT=450&amp;WIDTH=450&amp;START_MAXIMIZED=","FALSE&amp;VAR:CALENDAR=US&amp;VAR:SYMBOL=045449&amp;VAR:INDEX=0"}</definedName>
    <definedName name="_62__NOTE10_12">#REF!</definedName>
    <definedName name="_620__FDSAUDITLINK__" localSheetId="0" hidden="1">{"fdsup://directions/FAT Viewer?action=UPDATE&amp;creator=factset&amp;DYN_ARGS=TRUE&amp;DOC_NAME=FAT:FQL_AUDITING_CLIENT_TEMPLATE.FAT&amp;display_string=Audit&amp;VAR:KEY=LYFENGZKZU&amp;VAR:QUERY=RkZfRElWX1lMRChBTk4sNS8yMS8wOSw1LzIxLzA5KQ==&amp;WINDOW=FIRST_POPUP&amp;HEIGHT=450&amp;WIDTH=450&amp;","START_MAXIMIZED=FALSE&amp;VAR:CALENDAR=US&amp;VAR:SYMBOL=MO&amp;VAR:INDEX=0"}</definedName>
    <definedName name="_620__FDSAUDITLINK__" hidden="1">{"fdsup://directions/FAT Viewer?action=UPDATE&amp;creator=factset&amp;DYN_ARGS=TRUE&amp;DOC_NAME=FAT:FQL_AUDITING_CLIENT_TEMPLATE.FAT&amp;display_string=Audit&amp;VAR:KEY=LYFENGZKZU&amp;VAR:QUERY=RkZfRElWX1lMRChBTk4sNS8yMS8wOSw1LzIxLzA5KQ==&amp;WINDOW=FIRST_POPUP&amp;HEIGHT=450&amp;WIDTH=450&amp;","START_MAXIMIZED=FALSE&amp;VAR:CALENDAR=US&amp;VAR:SYMBOL=MO&amp;VAR:INDEX=0"}</definedName>
    <definedName name="_621__FDSAUDITLINK__" localSheetId="0" hidden="1">{"fdsup://directions/FAT Viewer?action=UPDATE&amp;creator=factset&amp;DYN_ARGS=TRUE&amp;DOC_NAME=FAT:FQL_AUDITING_CLIENT_TEMPLATE.FAT&amp;display_string=Audit&amp;VAR:KEY=XULGPGXKZK&amp;VAR:QUERY=RkZfRElWX1lMRChBTk4sNS8xNC8wOSw1LzE0LzA5KQ==&amp;WINDOW=FIRST_POPUP&amp;HEIGHT=450&amp;WIDTH=450&amp;","START_MAXIMIZED=FALSE&amp;VAR:CALENDAR=US&amp;VAR:SYMBOL=MO&amp;VAR:INDEX=0"}</definedName>
    <definedName name="_621__FDSAUDITLINK__" hidden="1">{"fdsup://directions/FAT Viewer?action=UPDATE&amp;creator=factset&amp;DYN_ARGS=TRUE&amp;DOC_NAME=FAT:FQL_AUDITING_CLIENT_TEMPLATE.FAT&amp;display_string=Audit&amp;VAR:KEY=XULGPGXKZK&amp;VAR:QUERY=RkZfRElWX1lMRChBTk4sNS8xNC8wOSw1LzE0LzA5KQ==&amp;WINDOW=FIRST_POPUP&amp;HEIGHT=450&amp;WIDTH=450&amp;","START_MAXIMIZED=FALSE&amp;VAR:CALENDAR=US&amp;VAR:SYMBOL=MO&amp;VAR:INDEX=0"}</definedName>
    <definedName name="_622">#REF!</definedName>
    <definedName name="_622__FDSAUDITLINK__" localSheetId="0" hidden="1">{"fdsup://directions/FAT Viewer?action=UPDATE&amp;creator=factset&amp;DYN_ARGS=TRUE&amp;DOC_NAME=FAT:FQL_AUDITING_CLIENT_TEMPLATE.FAT&amp;display_string=Audit&amp;VAR:KEY=DQPWHORGHS&amp;VAR:QUERY=RkZfRElWX1lMRChBTk4sNS8wNy8wOSw1LzA3LzA5KQ==&amp;WINDOW=FIRST_POPUP&amp;HEIGHT=450&amp;WIDTH=450&amp;","START_MAXIMIZED=FALSE&amp;VAR:CALENDAR=US&amp;VAR:SYMBOL=MO&amp;VAR:INDEX=0"}</definedName>
    <definedName name="_622__FDSAUDITLINK__" hidden="1">{"fdsup://directions/FAT Viewer?action=UPDATE&amp;creator=factset&amp;DYN_ARGS=TRUE&amp;DOC_NAME=FAT:FQL_AUDITING_CLIENT_TEMPLATE.FAT&amp;display_string=Audit&amp;VAR:KEY=DQPWHORGHS&amp;VAR:QUERY=RkZfRElWX1lMRChBTk4sNS8wNy8wOSw1LzA3LzA5KQ==&amp;WINDOW=FIRST_POPUP&amp;HEIGHT=450&amp;WIDTH=450&amp;","START_MAXIMIZED=FALSE&amp;VAR:CALENDAR=US&amp;VAR:SYMBOL=MO&amp;VAR:INDEX=0"}</definedName>
    <definedName name="_623__FDSAUDITLINK__" localSheetId="0" hidden="1">{"fdsup://directions/FAT Viewer?action=UPDATE&amp;creator=factset&amp;DYN_ARGS=TRUE&amp;DOC_NAME=FAT:FQL_AUDITING_CLIENT_TEMPLATE.FAT&amp;display_string=Audit&amp;VAR:KEY=NEXURMBMFO&amp;VAR:QUERY=RkZfRElWX1lMRChBTk4sNC8zMC8wOSw0LzMwLzA5KQ==&amp;WINDOW=FIRST_POPUP&amp;HEIGHT=450&amp;WIDTH=450&amp;","START_MAXIMIZED=FALSE&amp;VAR:CALENDAR=US&amp;VAR:SYMBOL=MO&amp;VAR:INDEX=0"}</definedName>
    <definedName name="_623__FDSAUDITLINK__" hidden="1">{"fdsup://directions/FAT Viewer?action=UPDATE&amp;creator=factset&amp;DYN_ARGS=TRUE&amp;DOC_NAME=FAT:FQL_AUDITING_CLIENT_TEMPLATE.FAT&amp;display_string=Audit&amp;VAR:KEY=NEXURMBMFO&amp;VAR:QUERY=RkZfRElWX1lMRChBTk4sNC8zMC8wOSw0LzMwLzA5KQ==&amp;WINDOW=FIRST_POPUP&amp;HEIGHT=450&amp;WIDTH=450&amp;","START_MAXIMIZED=FALSE&amp;VAR:CALENDAR=US&amp;VAR:SYMBOL=MO&amp;VAR:INDEX=0"}</definedName>
    <definedName name="_624">#REF!</definedName>
    <definedName name="_624__FDSAUDITLINK__" localSheetId="0" hidden="1">{"fdsup://directions/FAT Viewer?action=UPDATE&amp;creator=factset&amp;DYN_ARGS=TRUE&amp;DOC_NAME=FAT:FQL_AUDITING_CLIENT_TEMPLATE.FAT&amp;display_string=Audit&amp;VAR:KEY=ZQXAXARKBQ&amp;VAR:QUERY=RkZfRElWX1lMRChBTk4sNC8yMy8wOSw0LzIzLzA5KQ==&amp;WINDOW=FIRST_POPUP&amp;HEIGHT=450&amp;WIDTH=450&amp;","START_MAXIMIZED=FALSE&amp;VAR:CALENDAR=US&amp;VAR:SYMBOL=MO&amp;VAR:INDEX=0"}</definedName>
    <definedName name="_624__FDSAUDITLINK__" hidden="1">{"fdsup://directions/FAT Viewer?action=UPDATE&amp;creator=factset&amp;DYN_ARGS=TRUE&amp;DOC_NAME=FAT:FQL_AUDITING_CLIENT_TEMPLATE.FAT&amp;display_string=Audit&amp;VAR:KEY=ZQXAXARKBQ&amp;VAR:QUERY=RkZfRElWX1lMRChBTk4sNC8yMy8wOSw0LzIzLzA5KQ==&amp;WINDOW=FIRST_POPUP&amp;HEIGHT=450&amp;WIDTH=450&amp;","START_MAXIMIZED=FALSE&amp;VAR:CALENDAR=US&amp;VAR:SYMBOL=MO&amp;VAR:INDEX=0"}</definedName>
    <definedName name="_625">#REF!</definedName>
    <definedName name="_625__FDSAUDITLINK__" localSheetId="0" hidden="1">{"fdsup://directions/FAT Viewer?action=UPDATE&amp;creator=factset&amp;DYN_ARGS=TRUE&amp;DOC_NAME=FAT:FQL_AUDITING_CLIENT_TEMPLATE.FAT&amp;display_string=Audit&amp;VAR:KEY=PIDSJWVOFU&amp;VAR:QUERY=RkZfRElWX1lMRChBTk4sNC8xNi8wOSw0LzE2LzA5KQ==&amp;WINDOW=FIRST_POPUP&amp;HEIGHT=450&amp;WIDTH=450&amp;","START_MAXIMIZED=FALSE&amp;VAR:CALENDAR=US&amp;VAR:SYMBOL=MO&amp;VAR:INDEX=0"}</definedName>
    <definedName name="_625__FDSAUDITLINK__" hidden="1">{"fdsup://directions/FAT Viewer?action=UPDATE&amp;creator=factset&amp;DYN_ARGS=TRUE&amp;DOC_NAME=FAT:FQL_AUDITING_CLIENT_TEMPLATE.FAT&amp;display_string=Audit&amp;VAR:KEY=PIDSJWVOFU&amp;VAR:QUERY=RkZfRElWX1lMRChBTk4sNC8xNi8wOSw0LzE2LzA5KQ==&amp;WINDOW=FIRST_POPUP&amp;HEIGHT=450&amp;WIDTH=450&amp;","START_MAXIMIZED=FALSE&amp;VAR:CALENDAR=US&amp;VAR:SYMBOL=MO&amp;VAR:INDEX=0"}</definedName>
    <definedName name="_626">#REF!</definedName>
    <definedName name="_626__FDSAUDITLINK__" localSheetId="0" hidden="1">{"fdsup://directions/FAT Viewer?action=UPDATE&amp;creator=factset&amp;DYN_ARGS=TRUE&amp;DOC_NAME=FAT:FQL_AUDITING_CLIENT_TEMPLATE.FAT&amp;display_string=Audit&amp;VAR:KEY=DCHIPOLQDA&amp;VAR:QUERY=RkZfRElWX1lMRChBTk4sNC8wOS8wOSw0LzA5LzA5KQ==&amp;WINDOW=FIRST_POPUP&amp;HEIGHT=450&amp;WIDTH=450&amp;","START_MAXIMIZED=FALSE&amp;VAR:CALENDAR=US&amp;VAR:SYMBOL=MO&amp;VAR:INDEX=0"}</definedName>
    <definedName name="_626__FDSAUDITLINK__" hidden="1">{"fdsup://directions/FAT Viewer?action=UPDATE&amp;creator=factset&amp;DYN_ARGS=TRUE&amp;DOC_NAME=FAT:FQL_AUDITING_CLIENT_TEMPLATE.FAT&amp;display_string=Audit&amp;VAR:KEY=DCHIPOLQDA&amp;VAR:QUERY=RkZfRElWX1lMRChBTk4sNC8wOS8wOSw0LzA5LzA5KQ==&amp;WINDOW=FIRST_POPUP&amp;HEIGHT=450&amp;WIDTH=450&amp;","START_MAXIMIZED=FALSE&amp;VAR:CALENDAR=US&amp;VAR:SYMBOL=MO&amp;VAR:INDEX=0"}</definedName>
    <definedName name="_6265">#REF!</definedName>
    <definedName name="_6266">#REF!</definedName>
    <definedName name="_6268">#REF!</definedName>
    <definedName name="_6269">#REF!</definedName>
    <definedName name="_627">#REF!</definedName>
    <definedName name="_627__FDSAUDITLINK__" localSheetId="0" hidden="1">{"fdsup://directions/FAT Viewer?action=UPDATE&amp;creator=factset&amp;DYN_ARGS=TRUE&amp;DOC_NAME=FAT:FQL_AUDITING_CLIENT_TEMPLATE.FAT&amp;display_string=Audit&amp;VAR:KEY=FIHQTSVQLM&amp;VAR:QUERY=RkZfRElWX1lMRChBTk4sNC8wMi8wOSw0LzAyLzA5KQ==&amp;WINDOW=FIRST_POPUP&amp;HEIGHT=450&amp;WIDTH=450&amp;","START_MAXIMIZED=FALSE&amp;VAR:CALENDAR=US&amp;VAR:SYMBOL=MO&amp;VAR:INDEX=0"}</definedName>
    <definedName name="_627__FDSAUDITLINK__" hidden="1">{"fdsup://directions/FAT Viewer?action=UPDATE&amp;creator=factset&amp;DYN_ARGS=TRUE&amp;DOC_NAME=FAT:FQL_AUDITING_CLIENT_TEMPLATE.FAT&amp;display_string=Audit&amp;VAR:KEY=FIHQTSVQLM&amp;VAR:QUERY=RkZfRElWX1lMRChBTk4sNC8wMi8wOSw0LzAyLzA5KQ==&amp;WINDOW=FIRST_POPUP&amp;HEIGHT=450&amp;WIDTH=450&amp;","START_MAXIMIZED=FALSE&amp;VAR:CALENDAR=US&amp;VAR:SYMBOL=MO&amp;VAR:INDEX=0"}</definedName>
    <definedName name="_6271">#REF!</definedName>
    <definedName name="_6272">#REF!</definedName>
    <definedName name="_628__FDSAUDITLINK__" localSheetId="0" hidden="1">{"fdsup://directions/FAT Viewer?action=UPDATE&amp;creator=factset&amp;DYN_ARGS=TRUE&amp;DOC_NAME=FAT:FQL_AUDITING_CLIENT_TEMPLATE.FAT&amp;display_string=Audit&amp;VAR:KEY=PQBOTQXWJU&amp;VAR:QUERY=RkZfRElWX1lMRChBTk4sMy8yNi8wOSwzLzI2LzA5KQ==&amp;WINDOW=FIRST_POPUP&amp;HEIGHT=450&amp;WIDTH=450&amp;","START_MAXIMIZED=FALSE&amp;VAR:CALENDAR=US&amp;VAR:SYMBOL=MO&amp;VAR:INDEX=0"}</definedName>
    <definedName name="_628__FDSAUDITLINK__" hidden="1">{"fdsup://directions/FAT Viewer?action=UPDATE&amp;creator=factset&amp;DYN_ARGS=TRUE&amp;DOC_NAME=FAT:FQL_AUDITING_CLIENT_TEMPLATE.FAT&amp;display_string=Audit&amp;VAR:KEY=PQBOTQXWJU&amp;VAR:QUERY=RkZfRElWX1lMRChBTk4sMy8yNi8wOSwzLzI2LzA5KQ==&amp;WINDOW=FIRST_POPUP&amp;HEIGHT=450&amp;WIDTH=450&amp;","START_MAXIMIZED=FALSE&amp;VAR:CALENDAR=US&amp;VAR:SYMBOL=MO&amp;VAR:INDEX=0"}</definedName>
    <definedName name="_629__FDSAUDITLINK__" localSheetId="0" hidden="1">{"fdsup://directions/FAT Viewer?action=UPDATE&amp;creator=factset&amp;DYN_ARGS=TRUE&amp;DOC_NAME=FAT:FQL_AUDITING_CLIENT_TEMPLATE.FAT&amp;display_string=Audit&amp;VAR:KEY=NIFSHKTCXI&amp;VAR:QUERY=RkZfRElWX1lMRChBTk4sMy8xOS8wOSwzLzE5LzA5KQ==&amp;WINDOW=FIRST_POPUP&amp;HEIGHT=450&amp;WIDTH=450&amp;","START_MAXIMIZED=FALSE&amp;VAR:CALENDAR=US&amp;VAR:SYMBOL=MO&amp;VAR:INDEX=0"}</definedName>
    <definedName name="_629__FDSAUDITLINK__" hidden="1">{"fdsup://directions/FAT Viewer?action=UPDATE&amp;creator=factset&amp;DYN_ARGS=TRUE&amp;DOC_NAME=FAT:FQL_AUDITING_CLIENT_TEMPLATE.FAT&amp;display_string=Audit&amp;VAR:KEY=NIFSHKTCXI&amp;VAR:QUERY=RkZfRElWX1lMRChBTk4sMy8xOS8wOSwzLzE5LzA5KQ==&amp;WINDOW=FIRST_POPUP&amp;HEIGHT=450&amp;WIDTH=450&amp;","START_MAXIMIZED=FALSE&amp;VAR:CALENDAR=US&amp;VAR:SYMBOL=MO&amp;VAR:INDEX=0"}</definedName>
    <definedName name="_62main_form_account_grants_list_36_j_id1022">#REF!</definedName>
    <definedName name="_63">#REF!</definedName>
    <definedName name="_63__123Graph_DWAGES_BY_B_U">#REF!</definedName>
    <definedName name="_63__123Graph_XCHART_30" hidden="1">#REF!</definedName>
    <definedName name="_63__123Graph_XCONTRACT_BY_B_U">#REF!</definedName>
    <definedName name="_63__123Graph_XQRE_S_BY_CO.">#REF!</definedName>
    <definedName name="_63__FDSAUDITLINK__" localSheetId="0" hidden="1">{"fdsup://directions/FAT Viewer?action=UPDATE&amp;creator=factset&amp;DYN_ARGS=TRUE&amp;DOC_NAME=FAT:FQL_AUDITING_CLIENT_TEMPLATE.FAT&amp;display_string=Audit&amp;VAR:KEY=EFYTAPIJCP&amp;VAR:QUERY=RkZfRlJFRV9QU19DRihBTk4sMCkgLyBQX1BSSUNFKDAp&amp;WINDOW=FIRST_POPUP&amp;HEIGHT=450&amp;WIDTH=450&amp;","START_MAXIMIZED=FALSE&amp;VAR:CALENDAR=US&amp;VAR:SYMBOL=THI&amp;VAR:INDEX=0"}</definedName>
    <definedName name="_63__FDSAUDITLINK__" hidden="1">{"fdsup://directions/FAT Viewer?action=UPDATE&amp;creator=factset&amp;DYN_ARGS=TRUE&amp;DOC_NAME=FAT:FQL_AUDITING_CLIENT_TEMPLATE.FAT&amp;display_string=Audit&amp;VAR:KEY=EFYTAPIJCP&amp;VAR:QUERY=RkZfRlJFRV9QU19DRihBTk4sMCkgLyBQX1BSSUNFKDAp&amp;WINDOW=FIRST_POPUP&amp;HEIGHT=450&amp;WIDTH=450&amp;","START_MAXIMIZED=FALSE&amp;VAR:CALENDAR=US&amp;VAR:SYMBOL=THI&amp;VAR:INDEX=0"}</definedName>
    <definedName name="_63__NOTE1_3">#REF!</definedName>
    <definedName name="_630__FDSAUDITLINK__" localSheetId="0" hidden="1">{"fdsup://directions/FAT Viewer?action=UPDATE&amp;creator=factset&amp;DYN_ARGS=TRUE&amp;DOC_NAME=FAT:FQL_AUDITING_CLIENT_TEMPLATE.FAT&amp;display_string=Audit&amp;VAR:KEY=LWBGFYRWXG&amp;VAR:QUERY=RkZfRElWX1lMRChBTk4sMy8xMi8wOSwzLzEyLzA5KQ==&amp;WINDOW=FIRST_POPUP&amp;HEIGHT=450&amp;WIDTH=450&amp;","START_MAXIMIZED=FALSE&amp;VAR:CALENDAR=US&amp;VAR:SYMBOL=MO&amp;VAR:INDEX=0"}</definedName>
    <definedName name="_630__FDSAUDITLINK__" hidden="1">{"fdsup://directions/FAT Viewer?action=UPDATE&amp;creator=factset&amp;DYN_ARGS=TRUE&amp;DOC_NAME=FAT:FQL_AUDITING_CLIENT_TEMPLATE.FAT&amp;display_string=Audit&amp;VAR:KEY=LWBGFYRWXG&amp;VAR:QUERY=RkZfRElWX1lMRChBTk4sMy8xMi8wOSwzLzEyLzA5KQ==&amp;WINDOW=FIRST_POPUP&amp;HEIGHT=450&amp;WIDTH=450&amp;","START_MAXIMIZED=FALSE&amp;VAR:CALENDAR=US&amp;VAR:SYMBOL=MO&amp;VAR:INDEX=0"}</definedName>
    <definedName name="_631">#REF!</definedName>
    <definedName name="_631__FDSAUDITLINK__" localSheetId="0" hidden="1">{"fdsup://directions/FAT Viewer?action=UPDATE&amp;creator=factset&amp;DYN_ARGS=TRUE&amp;DOC_NAME=FAT:FQL_AUDITING_CLIENT_TEMPLATE.FAT&amp;display_string=Audit&amp;VAR:KEY=PONWJCHENW&amp;VAR:QUERY=RkZfRElWX1lMRChBTk4sMy8wNS8wOSwzLzA1LzA5KQ==&amp;WINDOW=FIRST_POPUP&amp;HEIGHT=450&amp;WIDTH=450&amp;","START_MAXIMIZED=FALSE&amp;VAR:CALENDAR=US&amp;VAR:SYMBOL=MO&amp;VAR:INDEX=0"}</definedName>
    <definedName name="_631__FDSAUDITLINK__" hidden="1">{"fdsup://directions/FAT Viewer?action=UPDATE&amp;creator=factset&amp;DYN_ARGS=TRUE&amp;DOC_NAME=FAT:FQL_AUDITING_CLIENT_TEMPLATE.FAT&amp;display_string=Audit&amp;VAR:KEY=PONWJCHENW&amp;VAR:QUERY=RkZfRElWX1lMRChBTk4sMy8wNS8wOSwzLzA1LzA5KQ==&amp;WINDOW=FIRST_POPUP&amp;HEIGHT=450&amp;WIDTH=450&amp;","START_MAXIMIZED=FALSE&amp;VAR:CALENDAR=US&amp;VAR:SYMBOL=MO&amp;VAR:INDEX=0"}</definedName>
    <definedName name="_632__FDSAUDITLINK__" localSheetId="0" hidden="1">{"fdsup://directions/FAT Viewer?action=UPDATE&amp;creator=factset&amp;DYN_ARGS=TRUE&amp;DOC_NAME=FAT:FQL_AUDITING_CLIENT_TEMPLATE.FAT&amp;display_string=Audit&amp;VAR:KEY=XGXQJMJGZY&amp;VAR:QUERY=RkZfRElWX1lMRChBTk4sMi8yNi8wOSwyLzI2LzA5KQ==&amp;WINDOW=FIRST_POPUP&amp;HEIGHT=450&amp;WIDTH=450&amp;","START_MAXIMIZED=FALSE&amp;VAR:CALENDAR=US&amp;VAR:SYMBOL=MO&amp;VAR:INDEX=0"}</definedName>
    <definedName name="_632__FDSAUDITLINK__" hidden="1">{"fdsup://directions/FAT Viewer?action=UPDATE&amp;creator=factset&amp;DYN_ARGS=TRUE&amp;DOC_NAME=FAT:FQL_AUDITING_CLIENT_TEMPLATE.FAT&amp;display_string=Audit&amp;VAR:KEY=XGXQJMJGZY&amp;VAR:QUERY=RkZfRElWX1lMRChBTk4sMi8yNi8wOSwyLzI2LzA5KQ==&amp;WINDOW=FIRST_POPUP&amp;HEIGHT=450&amp;WIDTH=450&amp;","START_MAXIMIZED=FALSE&amp;VAR:CALENDAR=US&amp;VAR:SYMBOL=MO&amp;VAR:INDEX=0"}</definedName>
    <definedName name="_633__FDSAUDITLINK__" localSheetId="0" hidden="1">{"fdsup://directions/FAT Viewer?action=UPDATE&amp;creator=factset&amp;DYN_ARGS=TRUE&amp;DOC_NAME=FAT:FQL_AUDITING_CLIENT_TEMPLATE.FAT&amp;display_string=Audit&amp;VAR:KEY=PITSXKNAHS&amp;VAR:QUERY=RkZfRElWX1lMRChBTk4sMi8xOS8wOSwyLzE5LzA5KQ==&amp;WINDOW=FIRST_POPUP&amp;HEIGHT=450&amp;WIDTH=450&amp;","START_MAXIMIZED=FALSE&amp;VAR:CALENDAR=US&amp;VAR:SYMBOL=MO&amp;VAR:INDEX=0"}</definedName>
    <definedName name="_633__FDSAUDITLINK__" hidden="1">{"fdsup://directions/FAT Viewer?action=UPDATE&amp;creator=factset&amp;DYN_ARGS=TRUE&amp;DOC_NAME=FAT:FQL_AUDITING_CLIENT_TEMPLATE.FAT&amp;display_string=Audit&amp;VAR:KEY=PITSXKNAHS&amp;VAR:QUERY=RkZfRElWX1lMRChBTk4sMi8xOS8wOSwyLzE5LzA5KQ==&amp;WINDOW=FIRST_POPUP&amp;HEIGHT=450&amp;WIDTH=450&amp;","START_MAXIMIZED=FALSE&amp;VAR:CALENDAR=US&amp;VAR:SYMBOL=MO&amp;VAR:INDEX=0"}</definedName>
    <definedName name="_634__FDSAUDITLINK__" localSheetId="0" hidden="1">{"fdsup://directions/FAT Viewer?action=UPDATE&amp;creator=factset&amp;DYN_ARGS=TRUE&amp;DOC_NAME=FAT:FQL_AUDITING_CLIENT_TEMPLATE.FAT&amp;display_string=Audit&amp;VAR:KEY=XKNOZSPKHK&amp;VAR:QUERY=RkZfRElWX1lMRChBTk4sMi8xMi8wOSwyLzEyLzA5KQ==&amp;WINDOW=FIRST_POPUP&amp;HEIGHT=450&amp;WIDTH=450&amp;","START_MAXIMIZED=FALSE&amp;VAR:CALENDAR=US&amp;VAR:SYMBOL=MO&amp;VAR:INDEX=0"}</definedName>
    <definedName name="_634__FDSAUDITLINK__" hidden="1">{"fdsup://directions/FAT Viewer?action=UPDATE&amp;creator=factset&amp;DYN_ARGS=TRUE&amp;DOC_NAME=FAT:FQL_AUDITING_CLIENT_TEMPLATE.FAT&amp;display_string=Audit&amp;VAR:KEY=XKNOZSPKHK&amp;VAR:QUERY=RkZfRElWX1lMRChBTk4sMi8xMi8wOSwyLzEyLzA5KQ==&amp;WINDOW=FIRST_POPUP&amp;HEIGHT=450&amp;WIDTH=450&amp;","START_MAXIMIZED=FALSE&amp;VAR:CALENDAR=US&amp;VAR:SYMBOL=MO&amp;VAR:INDEX=0"}</definedName>
    <definedName name="_635__FDSAUDITLINK__" localSheetId="0" hidden="1">{"fdsup://directions/FAT Viewer?action=UPDATE&amp;creator=factset&amp;DYN_ARGS=TRUE&amp;DOC_NAME=FAT:FQL_AUDITING_CLIENT_TEMPLATE.FAT&amp;display_string=Audit&amp;VAR:KEY=FCVMPQFIXQ&amp;VAR:QUERY=RkZfRElWX1lMRChBTk4sMi8wNS8wOSwyLzA1LzA5KQ==&amp;WINDOW=FIRST_POPUP&amp;HEIGHT=450&amp;WIDTH=450&amp;","START_MAXIMIZED=FALSE&amp;VAR:CALENDAR=US&amp;VAR:SYMBOL=MO&amp;VAR:INDEX=0"}</definedName>
    <definedName name="_635__FDSAUDITLINK__" hidden="1">{"fdsup://directions/FAT Viewer?action=UPDATE&amp;creator=factset&amp;DYN_ARGS=TRUE&amp;DOC_NAME=FAT:FQL_AUDITING_CLIENT_TEMPLATE.FAT&amp;display_string=Audit&amp;VAR:KEY=FCVMPQFIXQ&amp;VAR:QUERY=RkZfRElWX1lMRChBTk4sMi8wNS8wOSwyLzA1LzA5KQ==&amp;WINDOW=FIRST_POPUP&amp;HEIGHT=450&amp;WIDTH=450&amp;","START_MAXIMIZED=FALSE&amp;VAR:CALENDAR=US&amp;VAR:SYMBOL=MO&amp;VAR:INDEX=0"}</definedName>
    <definedName name="_636">#REF!</definedName>
    <definedName name="_636__FDSAUDITLINK__" localSheetId="0" hidden="1">{"fdsup://directions/FAT Viewer?action=UPDATE&amp;creator=factset&amp;DYN_ARGS=TRUE&amp;DOC_NAME=FAT:FQL_AUDITING_CLIENT_TEMPLATE.FAT&amp;display_string=Audit&amp;VAR:KEY=DMPWLETSPA&amp;VAR:QUERY=RkZfRElWX1lMRChBTk4sMS8yOS8wOSwxLzI5LzA5KQ==&amp;WINDOW=FIRST_POPUP&amp;HEIGHT=450&amp;WIDTH=450&amp;","START_MAXIMIZED=FALSE&amp;VAR:CALENDAR=US&amp;VAR:SYMBOL=MO&amp;VAR:INDEX=0"}</definedName>
    <definedName name="_636__FDSAUDITLINK__" hidden="1">{"fdsup://directions/FAT Viewer?action=UPDATE&amp;creator=factset&amp;DYN_ARGS=TRUE&amp;DOC_NAME=FAT:FQL_AUDITING_CLIENT_TEMPLATE.FAT&amp;display_string=Audit&amp;VAR:KEY=DMPWLETSPA&amp;VAR:QUERY=RkZfRElWX1lMRChBTk4sMS8yOS8wOSwxLzI5LzA5KQ==&amp;WINDOW=FIRST_POPUP&amp;HEIGHT=450&amp;WIDTH=450&amp;","START_MAXIMIZED=FALSE&amp;VAR:CALENDAR=US&amp;VAR:SYMBOL=MO&amp;VAR:INDEX=0"}</definedName>
    <definedName name="_637">#REF!</definedName>
    <definedName name="_637__FDSAUDITLINK__" localSheetId="0" hidden="1">{"fdsup://directions/FAT Viewer?action=UPDATE&amp;creator=factset&amp;DYN_ARGS=TRUE&amp;DOC_NAME=FAT:FQL_AUDITING_CLIENT_TEMPLATE.FAT&amp;display_string=Audit&amp;VAR:KEY=JIXGPUZMVO&amp;VAR:QUERY=RkZfRElWX1lMRChBTk4sMS8yMi8wOSwxLzIyLzA5KQ==&amp;WINDOW=FIRST_POPUP&amp;HEIGHT=450&amp;WIDTH=450&amp;","START_MAXIMIZED=FALSE&amp;VAR:CALENDAR=US&amp;VAR:SYMBOL=MO&amp;VAR:INDEX=0"}</definedName>
    <definedName name="_637__FDSAUDITLINK__" hidden="1">{"fdsup://directions/FAT Viewer?action=UPDATE&amp;creator=factset&amp;DYN_ARGS=TRUE&amp;DOC_NAME=FAT:FQL_AUDITING_CLIENT_TEMPLATE.FAT&amp;display_string=Audit&amp;VAR:KEY=JIXGPUZMVO&amp;VAR:QUERY=RkZfRElWX1lMRChBTk4sMS8yMi8wOSwxLzIyLzA5KQ==&amp;WINDOW=FIRST_POPUP&amp;HEIGHT=450&amp;WIDTH=450&amp;","START_MAXIMIZED=FALSE&amp;VAR:CALENDAR=US&amp;VAR:SYMBOL=MO&amp;VAR:INDEX=0"}</definedName>
    <definedName name="_638">#REF!</definedName>
    <definedName name="_638__FDSAUDITLINK__" localSheetId="0" hidden="1">{"fdsup://directions/FAT Viewer?action=UPDATE&amp;creator=factset&amp;DYN_ARGS=TRUE&amp;DOC_NAME=FAT:FQL_AUDITING_CLIENT_TEMPLATE.FAT&amp;display_string=Audit&amp;VAR:KEY=TIVOBMDWLA&amp;VAR:QUERY=RkZfRElWX1lMRChBTk4sMS8xNS8wOSwxLzE1LzA5KQ==&amp;WINDOW=FIRST_POPUP&amp;HEIGHT=450&amp;WIDTH=450&amp;","START_MAXIMIZED=FALSE&amp;VAR:CALENDAR=US&amp;VAR:SYMBOL=MO&amp;VAR:INDEX=0"}</definedName>
    <definedName name="_638__FDSAUDITLINK__" hidden="1">{"fdsup://directions/FAT Viewer?action=UPDATE&amp;creator=factset&amp;DYN_ARGS=TRUE&amp;DOC_NAME=FAT:FQL_AUDITING_CLIENT_TEMPLATE.FAT&amp;display_string=Audit&amp;VAR:KEY=TIVOBMDWLA&amp;VAR:QUERY=RkZfRElWX1lMRChBTk4sMS8xNS8wOSwxLzE1LzA5KQ==&amp;WINDOW=FIRST_POPUP&amp;HEIGHT=450&amp;WIDTH=450&amp;","START_MAXIMIZED=FALSE&amp;VAR:CALENDAR=US&amp;VAR:SYMBOL=MO&amp;VAR:INDEX=0"}</definedName>
    <definedName name="_639">#REF!</definedName>
    <definedName name="_639__FDSAUDITLINK__" localSheetId="0" hidden="1">{"fdsup://directions/FAT Viewer?action=UPDATE&amp;creator=factset&amp;DYN_ARGS=TRUE&amp;DOC_NAME=FAT:FQL_AUDITING_CLIENT_TEMPLATE.FAT&amp;display_string=Audit&amp;VAR:KEY=NMNKDWXKHQ&amp;VAR:QUERY=RkZfRElWX1lMRChBTk4sMS8wOC8wOSwxLzA4LzA5KQ==&amp;WINDOW=FIRST_POPUP&amp;HEIGHT=450&amp;WIDTH=450&amp;","START_MAXIMIZED=FALSE&amp;VAR:CALENDAR=US&amp;VAR:SYMBOL=MO&amp;VAR:INDEX=0"}</definedName>
    <definedName name="_639__FDSAUDITLINK__" hidden="1">{"fdsup://directions/FAT Viewer?action=UPDATE&amp;creator=factset&amp;DYN_ARGS=TRUE&amp;DOC_NAME=FAT:FQL_AUDITING_CLIENT_TEMPLATE.FAT&amp;display_string=Audit&amp;VAR:KEY=NMNKDWXKHQ&amp;VAR:QUERY=RkZfRElWX1lMRChBTk4sMS8wOC8wOSwxLzA4LzA5KQ==&amp;WINDOW=FIRST_POPUP&amp;HEIGHT=450&amp;WIDTH=450&amp;","START_MAXIMIZED=FALSE&amp;VAR:CALENDAR=US&amp;VAR:SYMBOL=MO&amp;VAR:INDEX=0"}</definedName>
    <definedName name="_64">#REF!</definedName>
    <definedName name="_64_??1???_3">#REF!</definedName>
    <definedName name="_64__123Graph_CSUPPLIES_BY_B_U">#REF!</definedName>
    <definedName name="_64__123Graph_XQRE_S_BY_CO.">#REF!</definedName>
    <definedName name="_64__123Graph_XQRE_S_BY_TYPE">#REF!</definedName>
    <definedName name="_64__FDSAUDITLINK__" localSheetId="0" hidden="1">{"fdsup://directions/FAT Viewer?action=UPDATE&amp;creator=factset&amp;DYN_ARGS=TRUE&amp;DOC_NAME=FAT:FQL_AUDITING_CLIENT_TEMPLATE.FAT&amp;display_string=Audit&amp;VAR:KEY=YPCNGPMPGX&amp;VAR:QUERY=RkZfREVCVChBTk4sMCwsLCxVU0Qp&amp;WINDOW=FIRST_POPUP&amp;HEIGHT=450&amp;WIDTH=450&amp;START_MAXIMIZED=","FALSE&amp;VAR:CALENDAR=US&amp;VAR:SYMBOL=647453&amp;VAR:INDEX=0"}</definedName>
    <definedName name="_64__FDSAUDITLINK__" hidden="1">{"fdsup://directions/FAT Viewer?action=UPDATE&amp;creator=factset&amp;DYN_ARGS=TRUE&amp;DOC_NAME=FAT:FQL_AUDITING_CLIENT_TEMPLATE.FAT&amp;display_string=Audit&amp;VAR:KEY=YPCNGPMPGX&amp;VAR:QUERY=RkZfREVCVChBTk4sMCwsLCxVU0Qp&amp;WINDOW=FIRST_POPUP&amp;HEIGHT=450&amp;WIDTH=450&amp;START_MAXIMIZED=","FALSE&amp;VAR:CALENDAR=US&amp;VAR:SYMBOL=647453&amp;VAR:INDEX=0"}</definedName>
    <definedName name="_64__NOTE5_7">#REF!</definedName>
    <definedName name="_64_0_Table2_" hidden="1">#REF!</definedName>
    <definedName name="_640__FDSAUDITLINK__" localSheetId="0" hidden="1">{"fdsup://directions/FAT Viewer?action=UPDATE&amp;creator=factset&amp;DYN_ARGS=TRUE&amp;DOC_NAME=FAT:FQL_AUDITING_CLIENT_TEMPLATE.FAT&amp;display_string=Audit&amp;VAR:KEY=NMZUDOJKTM&amp;VAR:QUERY=RkZfRElWX1lMRChBTk4sMTIvMzEvMDgsMTIvMzEvMDgp&amp;WINDOW=FIRST_POPUP&amp;HEIGHT=450&amp;WIDTH=450&amp;","START_MAXIMIZED=FALSE&amp;VAR:CALENDAR=US&amp;VAR:SYMBOL=MO&amp;VAR:INDEX=0"}</definedName>
    <definedName name="_640__FDSAUDITLINK__" hidden="1">{"fdsup://directions/FAT Viewer?action=UPDATE&amp;creator=factset&amp;DYN_ARGS=TRUE&amp;DOC_NAME=FAT:FQL_AUDITING_CLIENT_TEMPLATE.FAT&amp;display_string=Audit&amp;VAR:KEY=NMZUDOJKTM&amp;VAR:QUERY=RkZfRElWX1lMRChBTk4sMTIvMzEvMDgsMTIvMzEvMDgp&amp;WINDOW=FIRST_POPUP&amp;HEIGHT=450&amp;WIDTH=450&amp;","START_MAXIMIZED=FALSE&amp;VAR:CALENDAR=US&amp;VAR:SYMBOL=MO&amp;VAR:INDEX=0"}</definedName>
    <definedName name="_641">#REF!</definedName>
    <definedName name="_641__FDSAUDITLINK__" localSheetId="0" hidden="1">{"fdsup://directions/FAT Viewer?action=UPDATE&amp;creator=factset&amp;DYN_ARGS=TRUE&amp;DOC_NAME=FAT:FQL_AUDITING_CLIENT_TEMPLATE.FAT&amp;display_string=Audit&amp;VAR:KEY=XWPAJSPGHQ&amp;VAR:QUERY=RkZfRElWX1lMRChBTk4sMTIvMjQvMDgsMTIvMjQvMDgp&amp;WINDOW=FIRST_POPUP&amp;HEIGHT=450&amp;WIDTH=450&amp;","START_MAXIMIZED=FALSE&amp;VAR:CALENDAR=US&amp;VAR:SYMBOL=MO&amp;VAR:INDEX=0"}</definedName>
    <definedName name="_641__FDSAUDITLINK__" hidden="1">{"fdsup://directions/FAT Viewer?action=UPDATE&amp;creator=factset&amp;DYN_ARGS=TRUE&amp;DOC_NAME=FAT:FQL_AUDITING_CLIENT_TEMPLATE.FAT&amp;display_string=Audit&amp;VAR:KEY=XWPAJSPGHQ&amp;VAR:QUERY=RkZfRElWX1lMRChBTk4sMTIvMjQvMDgsMTIvMjQvMDgp&amp;WINDOW=FIRST_POPUP&amp;HEIGHT=450&amp;WIDTH=450&amp;","START_MAXIMIZED=FALSE&amp;VAR:CALENDAR=US&amp;VAR:SYMBOL=MO&amp;VAR:INDEX=0"}</definedName>
    <definedName name="_642">#REF!</definedName>
    <definedName name="_642__FDSAUDITLINK__" localSheetId="0" hidden="1">{"fdsup://directions/FAT Viewer?action=UPDATE&amp;creator=factset&amp;DYN_ARGS=TRUE&amp;DOC_NAME=FAT:FQL_AUDITING_CLIENT_TEMPLATE.FAT&amp;display_string=Audit&amp;VAR:KEY=FUZMXYHALQ&amp;VAR:QUERY=RkZfRElWX1lMRChBTk4sMTIvMTgvMDgsMTIvMTgvMDgp&amp;WINDOW=FIRST_POPUP&amp;HEIGHT=450&amp;WIDTH=450&amp;","START_MAXIMIZED=FALSE&amp;VAR:CALENDAR=US&amp;VAR:SYMBOL=MO&amp;VAR:INDEX=0"}</definedName>
    <definedName name="_642__FDSAUDITLINK__" hidden="1">{"fdsup://directions/FAT Viewer?action=UPDATE&amp;creator=factset&amp;DYN_ARGS=TRUE&amp;DOC_NAME=FAT:FQL_AUDITING_CLIENT_TEMPLATE.FAT&amp;display_string=Audit&amp;VAR:KEY=FUZMXYHALQ&amp;VAR:QUERY=RkZfRElWX1lMRChBTk4sMTIvMTgvMDgsMTIvMTgvMDgp&amp;WINDOW=FIRST_POPUP&amp;HEIGHT=450&amp;WIDTH=450&amp;","START_MAXIMIZED=FALSE&amp;VAR:CALENDAR=US&amp;VAR:SYMBOL=MO&amp;VAR:INDEX=0"}</definedName>
    <definedName name="_643">#REF!</definedName>
    <definedName name="_643__FDSAUDITLINK__" localSheetId="0" hidden="1">{"fdsup://directions/FAT Viewer?action=UPDATE&amp;creator=factset&amp;DYN_ARGS=TRUE&amp;DOC_NAME=FAT:FQL_AUDITING_CLIENT_TEMPLATE.FAT&amp;display_string=Audit&amp;VAR:KEY=NWRIPOJOFQ&amp;VAR:QUERY=RkZfRElWX1lMRChBTk4sMTIvMTEvMDgsMTIvMTEvMDgp&amp;WINDOW=FIRST_POPUP&amp;HEIGHT=450&amp;WIDTH=450&amp;","START_MAXIMIZED=FALSE&amp;VAR:CALENDAR=US&amp;VAR:SYMBOL=MO&amp;VAR:INDEX=0"}</definedName>
    <definedName name="_643__FDSAUDITLINK__" hidden="1">{"fdsup://directions/FAT Viewer?action=UPDATE&amp;creator=factset&amp;DYN_ARGS=TRUE&amp;DOC_NAME=FAT:FQL_AUDITING_CLIENT_TEMPLATE.FAT&amp;display_string=Audit&amp;VAR:KEY=NWRIPOJOFQ&amp;VAR:QUERY=RkZfRElWX1lMRChBTk4sMTIvMTEvMDgsMTIvMTEvMDgp&amp;WINDOW=FIRST_POPUP&amp;HEIGHT=450&amp;WIDTH=450&amp;","START_MAXIMIZED=FALSE&amp;VAR:CALENDAR=US&amp;VAR:SYMBOL=MO&amp;VAR:INDEX=0"}</definedName>
    <definedName name="_644">#REF!</definedName>
    <definedName name="_644__FDSAUDITLINK__" localSheetId="0" hidden="1">{"fdsup://directions/FAT Viewer?action=UPDATE&amp;creator=factset&amp;DYN_ARGS=TRUE&amp;DOC_NAME=FAT:FQL_AUDITING_CLIENT_TEMPLATE.FAT&amp;display_string=Audit&amp;VAR:KEY=JYBUTMFKPQ&amp;VAR:QUERY=RkZfRElWX1lMRChBTk4sMTIvMDQvMDgsMTIvMDQvMDgp&amp;WINDOW=FIRST_POPUP&amp;HEIGHT=450&amp;WIDTH=450&amp;","START_MAXIMIZED=FALSE&amp;VAR:CALENDAR=US&amp;VAR:SYMBOL=MO&amp;VAR:INDEX=0"}</definedName>
    <definedName name="_644__FDSAUDITLINK__" hidden="1">{"fdsup://directions/FAT Viewer?action=UPDATE&amp;creator=factset&amp;DYN_ARGS=TRUE&amp;DOC_NAME=FAT:FQL_AUDITING_CLIENT_TEMPLATE.FAT&amp;display_string=Audit&amp;VAR:KEY=JYBUTMFKPQ&amp;VAR:QUERY=RkZfRElWX1lMRChBTk4sMTIvMDQvMDgsMTIvMDQvMDgp&amp;WINDOW=FIRST_POPUP&amp;HEIGHT=450&amp;WIDTH=450&amp;","START_MAXIMIZED=FALSE&amp;VAR:CALENDAR=US&amp;VAR:SYMBOL=MO&amp;VAR:INDEX=0"}</definedName>
    <definedName name="_645">#REF!</definedName>
    <definedName name="_645__FDSAUDITLINK__" localSheetId="0" hidden="1">{"fdsup://directions/FAT Viewer?action=UPDATE&amp;creator=factset&amp;DYN_ARGS=TRUE&amp;DOC_NAME=FAT:FQL_AUDITING_CLIENT_TEMPLATE.FAT&amp;display_string=Audit&amp;VAR:KEY=BYFMVORAPM&amp;VAR:QUERY=RkZfRElWX1lMRChBTk4sMTEvMjYvMDgsMTEvMjYvMDgp&amp;WINDOW=FIRST_POPUP&amp;HEIGHT=450&amp;WIDTH=450&amp;","START_MAXIMIZED=FALSE&amp;VAR:CALENDAR=US&amp;VAR:SYMBOL=MO&amp;VAR:INDEX=0"}</definedName>
    <definedName name="_645__FDSAUDITLINK__" hidden="1">{"fdsup://directions/FAT Viewer?action=UPDATE&amp;creator=factset&amp;DYN_ARGS=TRUE&amp;DOC_NAME=FAT:FQL_AUDITING_CLIENT_TEMPLATE.FAT&amp;display_string=Audit&amp;VAR:KEY=BYFMVORAPM&amp;VAR:QUERY=RkZfRElWX1lMRChBTk4sMTEvMjYvMDgsMTEvMjYvMDgp&amp;WINDOW=FIRST_POPUP&amp;HEIGHT=450&amp;WIDTH=450&amp;","START_MAXIMIZED=FALSE&amp;VAR:CALENDAR=US&amp;VAR:SYMBOL=MO&amp;VAR:INDEX=0"}</definedName>
    <definedName name="_646">#REF!</definedName>
    <definedName name="_646__FDSAUDITLINK__" localSheetId="0" hidden="1">{"fdsup://directions/FAT Viewer?action=UPDATE&amp;creator=factset&amp;DYN_ARGS=TRUE&amp;DOC_NAME=FAT:FQL_AUDITING_CLIENT_TEMPLATE.FAT&amp;display_string=Audit&amp;VAR:KEY=NSDYLGDQBU&amp;VAR:QUERY=RkZfRElWX1lMRChBTk4sMTEvMjAvMDgsMTEvMjAvMDgp&amp;WINDOW=FIRST_POPUP&amp;HEIGHT=450&amp;WIDTH=450&amp;","START_MAXIMIZED=FALSE&amp;VAR:CALENDAR=US&amp;VAR:SYMBOL=MO&amp;VAR:INDEX=0"}</definedName>
    <definedName name="_646__FDSAUDITLINK__" hidden="1">{"fdsup://directions/FAT Viewer?action=UPDATE&amp;creator=factset&amp;DYN_ARGS=TRUE&amp;DOC_NAME=FAT:FQL_AUDITING_CLIENT_TEMPLATE.FAT&amp;display_string=Audit&amp;VAR:KEY=NSDYLGDQBU&amp;VAR:QUERY=RkZfRElWX1lMRChBTk4sMTEvMjAvMDgsMTEvMjAvMDgp&amp;WINDOW=FIRST_POPUP&amp;HEIGHT=450&amp;WIDTH=450&amp;","START_MAXIMIZED=FALSE&amp;VAR:CALENDAR=US&amp;VAR:SYMBOL=MO&amp;VAR:INDEX=0"}</definedName>
    <definedName name="_647">#REF!</definedName>
    <definedName name="_647__FDSAUDITLINK__" localSheetId="0" hidden="1">{"fdsup://directions/FAT Viewer?action=UPDATE&amp;creator=factset&amp;DYN_ARGS=TRUE&amp;DOC_NAME=FAT:FQL_AUDITING_CLIENT_TEMPLATE.FAT&amp;display_string=Audit&amp;VAR:KEY=HENUBSDSXG&amp;VAR:QUERY=RkZfRElWX1lMRChBTk4sMTEvMTMvMDgsMTEvMTMvMDgp&amp;WINDOW=FIRST_POPUP&amp;HEIGHT=450&amp;WIDTH=450&amp;","START_MAXIMIZED=FALSE&amp;VAR:CALENDAR=US&amp;VAR:SYMBOL=MO&amp;VAR:INDEX=0"}</definedName>
    <definedName name="_647__FDSAUDITLINK__" hidden="1">{"fdsup://directions/FAT Viewer?action=UPDATE&amp;creator=factset&amp;DYN_ARGS=TRUE&amp;DOC_NAME=FAT:FQL_AUDITING_CLIENT_TEMPLATE.FAT&amp;display_string=Audit&amp;VAR:KEY=HENUBSDSXG&amp;VAR:QUERY=RkZfRElWX1lMRChBTk4sMTEvMTMvMDgsMTEvMTMvMDgp&amp;WINDOW=FIRST_POPUP&amp;HEIGHT=450&amp;WIDTH=450&amp;","START_MAXIMIZED=FALSE&amp;VAR:CALENDAR=US&amp;VAR:SYMBOL=MO&amp;VAR:INDEX=0"}</definedName>
    <definedName name="_648">#REF!</definedName>
    <definedName name="_648__FDSAUDITLINK__" localSheetId="0" hidden="1">{"fdsup://directions/FAT Viewer?action=UPDATE&amp;creator=factset&amp;DYN_ARGS=TRUE&amp;DOC_NAME=FAT:FQL_AUDITING_CLIENT_TEMPLATE.FAT&amp;display_string=Audit&amp;VAR:KEY=BQPGNCXMPU&amp;VAR:QUERY=RkZfRElWX1lMRChBTk4sMTEvMDYvMDgsMTEvMDYvMDgp&amp;WINDOW=FIRST_POPUP&amp;HEIGHT=450&amp;WIDTH=450&amp;","START_MAXIMIZED=FALSE&amp;VAR:CALENDAR=US&amp;VAR:SYMBOL=MO&amp;VAR:INDEX=0"}</definedName>
    <definedName name="_648__FDSAUDITLINK__" hidden="1">{"fdsup://directions/FAT Viewer?action=UPDATE&amp;creator=factset&amp;DYN_ARGS=TRUE&amp;DOC_NAME=FAT:FQL_AUDITING_CLIENT_TEMPLATE.FAT&amp;display_string=Audit&amp;VAR:KEY=BQPGNCXMPU&amp;VAR:QUERY=RkZfRElWX1lMRChBTk4sMTEvMDYvMDgsMTEvMDYvMDgp&amp;WINDOW=FIRST_POPUP&amp;HEIGHT=450&amp;WIDTH=450&amp;","START_MAXIMIZED=FALSE&amp;VAR:CALENDAR=US&amp;VAR:SYMBOL=MO&amp;VAR:INDEX=0"}</definedName>
    <definedName name="_649">#REF!</definedName>
    <definedName name="_649__FDSAUDITLINK__" localSheetId="0" hidden="1">{"fdsup://directions/FAT Viewer?action=UPDATE&amp;creator=factset&amp;DYN_ARGS=TRUE&amp;DOC_NAME=FAT:FQL_AUDITING_CLIENT_TEMPLATE.FAT&amp;display_string=Audit&amp;VAR:KEY=BEDSDWZGXM&amp;VAR:QUERY=RkZfRElWX1lMRChBTk4sMTAvMzAvMDgsMTAvMzAvMDgp&amp;WINDOW=FIRST_POPUP&amp;HEIGHT=450&amp;WIDTH=450&amp;","START_MAXIMIZED=FALSE&amp;VAR:CALENDAR=US&amp;VAR:SYMBOL=MO&amp;VAR:INDEX=0"}</definedName>
    <definedName name="_649__FDSAUDITLINK__" hidden="1">{"fdsup://directions/FAT Viewer?action=UPDATE&amp;creator=factset&amp;DYN_ARGS=TRUE&amp;DOC_NAME=FAT:FQL_AUDITING_CLIENT_TEMPLATE.FAT&amp;display_string=Audit&amp;VAR:KEY=BEDSDWZGXM&amp;VAR:QUERY=RkZfRElWX1lMRChBTk4sMTAvMzAvMDgsMTAvMzAvMDgp&amp;WINDOW=FIRST_POPUP&amp;HEIGHT=450&amp;WIDTH=450&amp;","START_MAXIMIZED=FALSE&amp;VAR:CALENDAR=US&amp;VAR:SYMBOL=MO&amp;VAR:INDEX=0"}</definedName>
    <definedName name="_64main_form_account_grants_list_4_j_id1022">#REF!</definedName>
    <definedName name="_65">#REF!</definedName>
    <definedName name="_65__123Graph_CCHART_3">#REF!</definedName>
    <definedName name="_65__123Graph_XCHART_3">#REF!</definedName>
    <definedName name="_65__123Graph_XQRE_S_BY_CO.">#REF!</definedName>
    <definedName name="_65__123Graph_XQRE_S_BY_TYPE">#REF!</definedName>
    <definedName name="_65__FDSAUDITLINK__" localSheetId="0" hidden="1">{"fdsup://directions/FAT Viewer?action=UPDATE&amp;creator=factset&amp;DYN_ARGS=TRUE&amp;DOC_NAME=FAT:FQL_AUDITING_CLIENT_TEMPLATE.FAT&amp;display_string=Audit&amp;VAR:KEY=RYNUZULSNY&amp;VAR:QUERY=QVZHKEZGX0RJVl9ZTEQoQU5OLDQwOTk0LC0xMEFZKSk=&amp;WINDOW=FIRST_POPUP&amp;HEIGHT=450&amp;WIDTH=450&amp;","START_MAXIMIZED=FALSE&amp;VAR:CALENDAR=US&amp;VAR:SYMBOL=LO"}</definedName>
    <definedName name="_65__FDSAUDITLINK__" hidden="1">{"fdsup://directions/FAT Viewer?action=UPDATE&amp;creator=factset&amp;DYN_ARGS=TRUE&amp;DOC_NAME=FAT:FQL_AUDITING_CLIENT_TEMPLATE.FAT&amp;display_string=Audit&amp;VAR:KEY=RYNUZULSNY&amp;VAR:QUERY=QVZHKEZGX0RJVl9ZTEQoQU5OLDQwOTk0LC0xMEFZKSk=&amp;WINDOW=FIRST_POPUP&amp;HEIGHT=450&amp;WIDTH=450&amp;","START_MAXIMIZED=FALSE&amp;VAR:CALENDAR=US&amp;VAR:SYMBOL=LO"}</definedName>
    <definedName name="_65__NOTE8_9">#REF!</definedName>
    <definedName name="_65_0_Table2_" hidden="1">#REF!</definedName>
    <definedName name="_650">#REF!</definedName>
    <definedName name="_650__FDSAUDITLINK__" localSheetId="0" hidden="1">{"fdsup://directions/FAT Viewer?action=UPDATE&amp;creator=factset&amp;DYN_ARGS=TRUE&amp;DOC_NAME=FAT:FQL_AUDITING_CLIENT_TEMPLATE.FAT&amp;display_string=Audit&amp;VAR:KEY=ZMRGNCHMDE&amp;VAR:QUERY=RkZfRElWX1lMRChBTk4sMTAvMjMvMDgsMTAvMjMvMDgp&amp;WINDOW=FIRST_POPUP&amp;HEIGHT=450&amp;WIDTH=450&amp;","START_MAXIMIZED=FALSE&amp;VAR:CALENDAR=US&amp;VAR:SYMBOL=MO&amp;VAR:INDEX=0"}</definedName>
    <definedName name="_650__FDSAUDITLINK__" hidden="1">{"fdsup://directions/FAT Viewer?action=UPDATE&amp;creator=factset&amp;DYN_ARGS=TRUE&amp;DOC_NAME=FAT:FQL_AUDITING_CLIENT_TEMPLATE.FAT&amp;display_string=Audit&amp;VAR:KEY=ZMRGNCHMDE&amp;VAR:QUERY=RkZfRElWX1lMRChBTk4sMTAvMjMvMDgsMTAvMjMvMDgp&amp;WINDOW=FIRST_POPUP&amp;HEIGHT=450&amp;WIDTH=450&amp;","START_MAXIMIZED=FALSE&amp;VAR:CALENDAR=US&amp;VAR:SYMBOL=MO&amp;VAR:INDEX=0"}</definedName>
    <definedName name="_651">#REF!</definedName>
    <definedName name="_651__FDSAUDITLINK__" localSheetId="0" hidden="1">{"fdsup://directions/FAT Viewer?action=UPDATE&amp;creator=factset&amp;DYN_ARGS=TRUE&amp;DOC_NAME=FAT:FQL_AUDITING_CLIENT_TEMPLATE.FAT&amp;display_string=Audit&amp;VAR:KEY=FMTMDEJURY&amp;VAR:QUERY=RkZfRElWX1lMRChBTk4sMTAvMTYvMDgsMTAvMTYvMDgp&amp;WINDOW=FIRST_POPUP&amp;HEIGHT=450&amp;WIDTH=450&amp;","START_MAXIMIZED=FALSE&amp;VAR:CALENDAR=US&amp;VAR:SYMBOL=MO&amp;VAR:INDEX=0"}</definedName>
    <definedName name="_651__FDSAUDITLINK__" hidden="1">{"fdsup://directions/FAT Viewer?action=UPDATE&amp;creator=factset&amp;DYN_ARGS=TRUE&amp;DOC_NAME=FAT:FQL_AUDITING_CLIENT_TEMPLATE.FAT&amp;display_string=Audit&amp;VAR:KEY=FMTMDEJURY&amp;VAR:QUERY=RkZfRElWX1lMRChBTk4sMTAvMTYvMDgsMTAvMTYvMDgp&amp;WINDOW=FIRST_POPUP&amp;HEIGHT=450&amp;WIDTH=450&amp;","START_MAXIMIZED=FALSE&amp;VAR:CALENDAR=US&amp;VAR:SYMBOL=MO&amp;VAR:INDEX=0"}</definedName>
    <definedName name="_652">#REF!</definedName>
    <definedName name="_652__FDSAUDITLINK__" localSheetId="0" hidden="1">{"fdsup://directions/FAT Viewer?action=UPDATE&amp;creator=factset&amp;DYN_ARGS=TRUE&amp;DOC_NAME=FAT:FQL_AUDITING_CLIENT_TEMPLATE.FAT&amp;display_string=Audit&amp;VAR:KEY=NIXETOXUPK&amp;VAR:QUERY=RkZfRElWX1lMRChBTk4sMTAvMDkvMDgsMTAvMDkvMDgp&amp;WINDOW=FIRST_POPUP&amp;HEIGHT=450&amp;WIDTH=450&amp;","START_MAXIMIZED=FALSE&amp;VAR:CALENDAR=US&amp;VAR:SYMBOL=MO&amp;VAR:INDEX=0"}</definedName>
    <definedName name="_652__FDSAUDITLINK__" hidden="1">{"fdsup://directions/FAT Viewer?action=UPDATE&amp;creator=factset&amp;DYN_ARGS=TRUE&amp;DOC_NAME=FAT:FQL_AUDITING_CLIENT_TEMPLATE.FAT&amp;display_string=Audit&amp;VAR:KEY=NIXETOXUPK&amp;VAR:QUERY=RkZfRElWX1lMRChBTk4sMTAvMDkvMDgsMTAvMDkvMDgp&amp;WINDOW=FIRST_POPUP&amp;HEIGHT=450&amp;WIDTH=450&amp;","START_MAXIMIZED=FALSE&amp;VAR:CALENDAR=US&amp;VAR:SYMBOL=MO&amp;VAR:INDEX=0"}</definedName>
    <definedName name="_653">#REF!</definedName>
    <definedName name="_653__FDSAUDITLINK__" localSheetId="0" hidden="1">{"fdsup://directions/FAT Viewer?action=UPDATE&amp;creator=factset&amp;DYN_ARGS=TRUE&amp;DOC_NAME=FAT:FQL_AUDITING_CLIENT_TEMPLATE.FAT&amp;display_string=Audit&amp;VAR:KEY=NMPCJCNCPI&amp;VAR:QUERY=RkZfRElWX1lMRChBTk4sMTAvMDIvMDgsMTAvMDIvMDgp&amp;WINDOW=FIRST_POPUP&amp;HEIGHT=450&amp;WIDTH=450&amp;","START_MAXIMIZED=FALSE&amp;VAR:CALENDAR=US&amp;VAR:SYMBOL=MO&amp;VAR:INDEX=0"}</definedName>
    <definedName name="_653__FDSAUDITLINK__" hidden="1">{"fdsup://directions/FAT Viewer?action=UPDATE&amp;creator=factset&amp;DYN_ARGS=TRUE&amp;DOC_NAME=FAT:FQL_AUDITING_CLIENT_TEMPLATE.FAT&amp;display_string=Audit&amp;VAR:KEY=NMPCJCNCPI&amp;VAR:QUERY=RkZfRElWX1lMRChBTk4sMTAvMDIvMDgsMTAvMDIvMDgp&amp;WINDOW=FIRST_POPUP&amp;HEIGHT=450&amp;WIDTH=450&amp;","START_MAXIMIZED=FALSE&amp;VAR:CALENDAR=US&amp;VAR:SYMBOL=MO&amp;VAR:INDEX=0"}</definedName>
    <definedName name="_654">#REF!</definedName>
    <definedName name="_654__FDSAUDITLINK__" localSheetId="0" hidden="1">{"fdsup://directions/FAT Viewer?action=UPDATE&amp;creator=factset&amp;DYN_ARGS=TRUE&amp;DOC_NAME=FAT:FQL_AUDITING_CLIENT_TEMPLATE.FAT&amp;display_string=Audit&amp;VAR:KEY=HMBWXYTSXU&amp;VAR:QUERY=RkZfRElWX1lMRChBTk4sOS8yNS8wOCw5LzI1LzA4KQ==&amp;WINDOW=FIRST_POPUP&amp;HEIGHT=450&amp;WIDTH=450&amp;","START_MAXIMIZED=FALSE&amp;VAR:CALENDAR=US&amp;VAR:SYMBOL=MO&amp;VAR:INDEX=0"}</definedName>
    <definedName name="_654__FDSAUDITLINK__" hidden="1">{"fdsup://directions/FAT Viewer?action=UPDATE&amp;creator=factset&amp;DYN_ARGS=TRUE&amp;DOC_NAME=FAT:FQL_AUDITING_CLIENT_TEMPLATE.FAT&amp;display_string=Audit&amp;VAR:KEY=HMBWXYTSXU&amp;VAR:QUERY=RkZfRElWX1lMRChBTk4sOS8yNS8wOCw5LzI1LzA4KQ==&amp;WINDOW=FIRST_POPUP&amp;HEIGHT=450&amp;WIDTH=450&amp;","START_MAXIMIZED=FALSE&amp;VAR:CALENDAR=US&amp;VAR:SYMBOL=MO&amp;VAR:INDEX=0"}</definedName>
    <definedName name="_655">#REF!</definedName>
    <definedName name="_655__FDSAUDITLINK__" localSheetId="0" hidden="1">{"fdsup://directions/FAT Viewer?action=UPDATE&amp;creator=factset&amp;DYN_ARGS=TRUE&amp;DOC_NAME=FAT:FQL_AUDITING_CLIENT_TEMPLATE.FAT&amp;display_string=Audit&amp;VAR:KEY=PENGHUBOVU&amp;VAR:QUERY=RkZfRElWX1lMRChBTk4sOS8xOC8wOCw5LzE4LzA4KQ==&amp;WINDOW=FIRST_POPUP&amp;HEIGHT=450&amp;WIDTH=450&amp;","START_MAXIMIZED=FALSE&amp;VAR:CALENDAR=US&amp;VAR:SYMBOL=MO&amp;VAR:INDEX=0"}</definedName>
    <definedName name="_655__FDSAUDITLINK__" hidden="1">{"fdsup://directions/FAT Viewer?action=UPDATE&amp;creator=factset&amp;DYN_ARGS=TRUE&amp;DOC_NAME=FAT:FQL_AUDITING_CLIENT_TEMPLATE.FAT&amp;display_string=Audit&amp;VAR:KEY=PENGHUBOVU&amp;VAR:QUERY=RkZfRElWX1lMRChBTk4sOS8xOC8wOCw5LzE4LzA4KQ==&amp;WINDOW=FIRST_POPUP&amp;HEIGHT=450&amp;WIDTH=450&amp;","START_MAXIMIZED=FALSE&amp;VAR:CALENDAR=US&amp;VAR:SYMBOL=MO&amp;VAR:INDEX=0"}</definedName>
    <definedName name="_656">#REF!</definedName>
    <definedName name="_656__FDSAUDITLINK__" localSheetId="0" hidden="1">{"fdsup://directions/FAT Viewer?action=UPDATE&amp;creator=factset&amp;DYN_ARGS=TRUE&amp;DOC_NAME=FAT:FQL_AUDITING_CLIENT_TEMPLATE.FAT&amp;display_string=Audit&amp;VAR:KEY=HCNQPIFQVC&amp;VAR:QUERY=RkZfRElWX1lMRChBTk4sOS8xMS8wOCw5LzExLzA4KQ==&amp;WINDOW=FIRST_POPUP&amp;HEIGHT=450&amp;WIDTH=450&amp;","START_MAXIMIZED=FALSE&amp;VAR:CALENDAR=US&amp;VAR:SYMBOL=MO&amp;VAR:INDEX=0"}</definedName>
    <definedName name="_656__FDSAUDITLINK__" hidden="1">{"fdsup://directions/FAT Viewer?action=UPDATE&amp;creator=factset&amp;DYN_ARGS=TRUE&amp;DOC_NAME=FAT:FQL_AUDITING_CLIENT_TEMPLATE.FAT&amp;display_string=Audit&amp;VAR:KEY=HCNQPIFQVC&amp;VAR:QUERY=RkZfRElWX1lMRChBTk4sOS8xMS8wOCw5LzExLzA4KQ==&amp;WINDOW=FIRST_POPUP&amp;HEIGHT=450&amp;WIDTH=450&amp;","START_MAXIMIZED=FALSE&amp;VAR:CALENDAR=US&amp;VAR:SYMBOL=MO&amp;VAR:INDEX=0"}</definedName>
    <definedName name="_657">#REF!</definedName>
    <definedName name="_657__FDSAUDITLINK__" localSheetId="0" hidden="1">{"fdsup://directions/FAT Viewer?action=UPDATE&amp;creator=factset&amp;DYN_ARGS=TRUE&amp;DOC_NAME=FAT:FQL_AUDITING_CLIENT_TEMPLATE.FAT&amp;display_string=Audit&amp;VAR:KEY=ZQNYZYXCTM&amp;VAR:QUERY=RkZfRElWX1lMRChBTk4sOS8wNC8wOCw5LzA0LzA4KQ==&amp;WINDOW=FIRST_POPUP&amp;HEIGHT=450&amp;WIDTH=450&amp;","START_MAXIMIZED=FALSE&amp;VAR:CALENDAR=US&amp;VAR:SYMBOL=MO&amp;VAR:INDEX=0"}</definedName>
    <definedName name="_657__FDSAUDITLINK__" hidden="1">{"fdsup://directions/FAT Viewer?action=UPDATE&amp;creator=factset&amp;DYN_ARGS=TRUE&amp;DOC_NAME=FAT:FQL_AUDITING_CLIENT_TEMPLATE.FAT&amp;display_string=Audit&amp;VAR:KEY=ZQNYZYXCTM&amp;VAR:QUERY=RkZfRElWX1lMRChBTk4sOS8wNC8wOCw5LzA0LzA4KQ==&amp;WINDOW=FIRST_POPUP&amp;HEIGHT=450&amp;WIDTH=450&amp;","START_MAXIMIZED=FALSE&amp;VAR:CALENDAR=US&amp;VAR:SYMBOL=MO&amp;VAR:INDEX=0"}</definedName>
    <definedName name="_658">#REF!</definedName>
    <definedName name="_658__FDSAUDITLINK__" localSheetId="0" hidden="1">{"fdsup://directions/FAT Viewer?action=UPDATE&amp;creator=factset&amp;DYN_ARGS=TRUE&amp;DOC_NAME=FAT:FQL_AUDITING_CLIENT_TEMPLATE.FAT&amp;display_string=Audit&amp;VAR:KEY=ZMLGPOJOJS&amp;VAR:QUERY=RkZfRElWX1lMRChBTk4sOC8yOC8wOCw4LzI4LzA4KQ==&amp;WINDOW=FIRST_POPUP&amp;HEIGHT=450&amp;WIDTH=450&amp;","START_MAXIMIZED=FALSE&amp;VAR:CALENDAR=US&amp;VAR:SYMBOL=MO&amp;VAR:INDEX=0"}</definedName>
    <definedName name="_658__FDSAUDITLINK__" hidden="1">{"fdsup://directions/FAT Viewer?action=UPDATE&amp;creator=factset&amp;DYN_ARGS=TRUE&amp;DOC_NAME=FAT:FQL_AUDITING_CLIENT_TEMPLATE.FAT&amp;display_string=Audit&amp;VAR:KEY=ZMLGPOJOJS&amp;VAR:QUERY=RkZfRElWX1lMRChBTk4sOC8yOC8wOCw4LzI4LzA4KQ==&amp;WINDOW=FIRST_POPUP&amp;HEIGHT=450&amp;WIDTH=450&amp;","START_MAXIMIZED=FALSE&amp;VAR:CALENDAR=US&amp;VAR:SYMBOL=MO&amp;VAR:INDEX=0"}</definedName>
    <definedName name="_659">#REF!</definedName>
    <definedName name="_659__FDSAUDITLINK__" localSheetId="0" hidden="1">{"fdsup://directions/FAT Viewer?action=UPDATE&amp;creator=factset&amp;DYN_ARGS=TRUE&amp;DOC_NAME=FAT:FQL_AUDITING_CLIENT_TEMPLATE.FAT&amp;display_string=Audit&amp;VAR:KEY=RATCTCDARW&amp;VAR:QUERY=RkZfRElWX1lMRChBTk4sOC8yMS8wOCw4LzIxLzA4KQ==&amp;WINDOW=FIRST_POPUP&amp;HEIGHT=450&amp;WIDTH=450&amp;","START_MAXIMIZED=FALSE&amp;VAR:CALENDAR=US&amp;VAR:SYMBOL=MO&amp;VAR:INDEX=0"}</definedName>
    <definedName name="_659__FDSAUDITLINK__" hidden="1">{"fdsup://directions/FAT Viewer?action=UPDATE&amp;creator=factset&amp;DYN_ARGS=TRUE&amp;DOC_NAME=FAT:FQL_AUDITING_CLIENT_TEMPLATE.FAT&amp;display_string=Audit&amp;VAR:KEY=RATCTCDARW&amp;VAR:QUERY=RkZfRElWX1lMRChBTk4sOC8yMS8wOCw4LzIxLzA4KQ==&amp;WINDOW=FIRST_POPUP&amp;HEIGHT=450&amp;WIDTH=450&amp;","START_MAXIMIZED=FALSE&amp;VAR:CALENDAR=US&amp;VAR:SYMBOL=MO&amp;VAR:INDEX=0"}</definedName>
    <definedName name="_66">#REF!</definedName>
    <definedName name="_66__123Graph_BTAX_CREDIT">#REF!</definedName>
    <definedName name="_66__123Graph_CCONTRACT_BY_B_U">#REF!</definedName>
    <definedName name="_66__123Graph_ECONTRACT_BY_B_U">#REF!</definedName>
    <definedName name="_66__123Graph_XSUPPLIES_BY_B_U">#REF!</definedName>
    <definedName name="_66__FDSAUDITLINK__" localSheetId="0" hidden="1">{"fdsup://directions/FAT Viewer?action=UPDATE&amp;creator=factset&amp;DYN_ARGS=TRUE&amp;DOC_NAME=FAT:FQL_AUDITING_CLIENT_TEMPLATE.FAT&amp;display_string=Audit&amp;VAR:KEY=RMJUNITULQ&amp;VAR:QUERY=QVZHKEZGX0RJVl9ZTEQoQU5OLDQwOTk0LC01QVkpKQ==&amp;WINDOW=FIRST_POPUP&amp;HEIGHT=450&amp;WIDTH=450&amp;","START_MAXIMIZED=FALSE&amp;VAR:CALENDAR=US&amp;VAR:SYMBOL=LO"}</definedName>
    <definedName name="_66__FDSAUDITLINK__" hidden="1">{"fdsup://directions/FAT Viewer?action=UPDATE&amp;creator=factset&amp;DYN_ARGS=TRUE&amp;DOC_NAME=FAT:FQL_AUDITING_CLIENT_TEMPLATE.FAT&amp;display_string=Audit&amp;VAR:KEY=RMJUNITULQ&amp;VAR:QUERY=QVZHKEZGX0RJVl9ZTEQoQU5OLDQwOTk0LC01QVkpKQ==&amp;WINDOW=FIRST_POPUP&amp;HEIGHT=450&amp;WIDTH=450&amp;","START_MAXIMIZED=FALSE&amp;VAR:CALENDAR=US&amp;VAR:SYMBOL=LO"}</definedName>
    <definedName name="_66__P_L">#REF!</definedName>
    <definedName name="_66_0_Table2_" hidden="1">#REF!</definedName>
    <definedName name="_660">#REF!</definedName>
    <definedName name="_660__FDSAUDITLINK__" localSheetId="0" hidden="1">{"fdsup://directions/FAT Viewer?action=UPDATE&amp;creator=factset&amp;DYN_ARGS=TRUE&amp;DOC_NAME=FAT:FQL_AUDITING_CLIENT_TEMPLATE.FAT&amp;display_string=Audit&amp;VAR:KEY=VYXWTCZQTE&amp;VAR:QUERY=RkZfRElWX1lMRChBTk4sOC8xNC8wOCw4LzE0LzA4KQ==&amp;WINDOW=FIRST_POPUP&amp;HEIGHT=450&amp;WIDTH=450&amp;","START_MAXIMIZED=FALSE&amp;VAR:CALENDAR=US&amp;VAR:SYMBOL=MO&amp;VAR:INDEX=0"}</definedName>
    <definedName name="_660__FDSAUDITLINK__" hidden="1">{"fdsup://directions/FAT Viewer?action=UPDATE&amp;creator=factset&amp;DYN_ARGS=TRUE&amp;DOC_NAME=FAT:FQL_AUDITING_CLIENT_TEMPLATE.FAT&amp;display_string=Audit&amp;VAR:KEY=VYXWTCZQTE&amp;VAR:QUERY=RkZfRElWX1lMRChBTk4sOC8xNC8wOCw4LzE0LzA4KQ==&amp;WINDOW=FIRST_POPUP&amp;HEIGHT=450&amp;WIDTH=450&amp;","START_MAXIMIZED=FALSE&amp;VAR:CALENDAR=US&amp;VAR:SYMBOL=MO&amp;VAR:INDEX=0"}</definedName>
    <definedName name="_661__FDSAUDITLINK__" localSheetId="0" hidden="1">{"fdsup://directions/FAT Viewer?action=UPDATE&amp;creator=factset&amp;DYN_ARGS=TRUE&amp;DOC_NAME=FAT:FQL_AUDITING_CLIENT_TEMPLATE.FAT&amp;display_string=Audit&amp;VAR:KEY=JWDKNCDIFY&amp;VAR:QUERY=RkZfRElWX1lMRChBTk4sOC8wNy8wOCw4LzA3LzA4KQ==&amp;WINDOW=FIRST_POPUP&amp;HEIGHT=450&amp;WIDTH=450&amp;","START_MAXIMIZED=FALSE&amp;VAR:CALENDAR=US&amp;VAR:SYMBOL=MO&amp;VAR:INDEX=0"}</definedName>
    <definedName name="_661__FDSAUDITLINK__" hidden="1">{"fdsup://directions/FAT Viewer?action=UPDATE&amp;creator=factset&amp;DYN_ARGS=TRUE&amp;DOC_NAME=FAT:FQL_AUDITING_CLIENT_TEMPLATE.FAT&amp;display_string=Audit&amp;VAR:KEY=JWDKNCDIFY&amp;VAR:QUERY=RkZfRElWX1lMRChBTk4sOC8wNy8wOCw4LzA3LzA4KQ==&amp;WINDOW=FIRST_POPUP&amp;HEIGHT=450&amp;WIDTH=450&amp;","START_MAXIMIZED=FALSE&amp;VAR:CALENDAR=US&amp;VAR:SYMBOL=MO&amp;VAR:INDEX=0"}</definedName>
    <definedName name="_662__FDSAUDITLINK__" localSheetId="0" hidden="1">{"fdsup://directions/FAT Viewer?action=UPDATE&amp;creator=factset&amp;DYN_ARGS=TRUE&amp;DOC_NAME=FAT:FQL_AUDITING_CLIENT_TEMPLATE.FAT&amp;display_string=Audit&amp;VAR:KEY=LMBQHKFMJW&amp;VAR:QUERY=RkZfRElWX1lMRChBTk4sNy8zMS8wOCw3LzMxLzA4KQ==&amp;WINDOW=FIRST_POPUP&amp;HEIGHT=450&amp;WIDTH=450&amp;","START_MAXIMIZED=FALSE&amp;VAR:CALENDAR=US&amp;VAR:SYMBOL=MO&amp;VAR:INDEX=0"}</definedName>
    <definedName name="_662__FDSAUDITLINK__" hidden="1">{"fdsup://directions/FAT Viewer?action=UPDATE&amp;creator=factset&amp;DYN_ARGS=TRUE&amp;DOC_NAME=FAT:FQL_AUDITING_CLIENT_TEMPLATE.FAT&amp;display_string=Audit&amp;VAR:KEY=LMBQHKFMJW&amp;VAR:QUERY=RkZfRElWX1lMRChBTk4sNy8zMS8wOCw3LzMxLzA4KQ==&amp;WINDOW=FIRST_POPUP&amp;HEIGHT=450&amp;WIDTH=450&amp;","START_MAXIMIZED=FALSE&amp;VAR:CALENDAR=US&amp;VAR:SYMBOL=MO&amp;VAR:INDEX=0"}</definedName>
    <definedName name="_663__FDSAUDITLINK__" localSheetId="0" hidden="1">{"fdsup://directions/FAT Viewer?action=UPDATE&amp;creator=factset&amp;DYN_ARGS=TRUE&amp;DOC_NAME=FAT:FQL_AUDITING_CLIENT_TEMPLATE.FAT&amp;display_string=Audit&amp;VAR:KEY=FKVQNQTGPA&amp;VAR:QUERY=RkZfRElWX1lMRChBTk4sNy8yNC8wOCw3LzI0LzA4KQ==&amp;WINDOW=FIRST_POPUP&amp;HEIGHT=450&amp;WIDTH=450&amp;","START_MAXIMIZED=FALSE&amp;VAR:CALENDAR=US&amp;VAR:SYMBOL=MO&amp;VAR:INDEX=0"}</definedName>
    <definedName name="_663__FDSAUDITLINK__" hidden="1">{"fdsup://directions/FAT Viewer?action=UPDATE&amp;creator=factset&amp;DYN_ARGS=TRUE&amp;DOC_NAME=FAT:FQL_AUDITING_CLIENT_TEMPLATE.FAT&amp;display_string=Audit&amp;VAR:KEY=FKVQNQTGPA&amp;VAR:QUERY=RkZfRElWX1lMRChBTk4sNy8yNC8wOCw3LzI0LzA4KQ==&amp;WINDOW=FIRST_POPUP&amp;HEIGHT=450&amp;WIDTH=450&amp;","START_MAXIMIZED=FALSE&amp;VAR:CALENDAR=US&amp;VAR:SYMBOL=MO&amp;VAR:INDEX=0"}</definedName>
    <definedName name="_664__FDSAUDITLINK__" localSheetId="0" hidden="1">{"fdsup://directions/FAT Viewer?action=UPDATE&amp;creator=factset&amp;DYN_ARGS=TRUE&amp;DOC_NAME=FAT:FQL_AUDITING_CLIENT_TEMPLATE.FAT&amp;display_string=Audit&amp;VAR:KEY=VWJWDKDKDO&amp;VAR:QUERY=RkZfRElWX1lMRChBTk4sNy8xNy8wOCw3LzE3LzA4KQ==&amp;WINDOW=FIRST_POPUP&amp;HEIGHT=450&amp;WIDTH=450&amp;","START_MAXIMIZED=FALSE&amp;VAR:CALENDAR=US&amp;VAR:SYMBOL=MO&amp;VAR:INDEX=0"}</definedName>
    <definedName name="_664__FDSAUDITLINK__" hidden="1">{"fdsup://directions/FAT Viewer?action=UPDATE&amp;creator=factset&amp;DYN_ARGS=TRUE&amp;DOC_NAME=FAT:FQL_AUDITING_CLIENT_TEMPLATE.FAT&amp;display_string=Audit&amp;VAR:KEY=VWJWDKDKDO&amp;VAR:QUERY=RkZfRElWX1lMRChBTk4sNy8xNy8wOCw3LzE3LzA4KQ==&amp;WINDOW=FIRST_POPUP&amp;HEIGHT=450&amp;WIDTH=450&amp;","START_MAXIMIZED=FALSE&amp;VAR:CALENDAR=US&amp;VAR:SYMBOL=MO&amp;VAR:INDEX=0"}</definedName>
    <definedName name="_665__FDSAUDITLINK__" localSheetId="0" hidden="1">{"fdsup://directions/FAT Viewer?action=UPDATE&amp;creator=factset&amp;DYN_ARGS=TRUE&amp;DOC_NAME=FAT:FQL_AUDITING_CLIENT_TEMPLATE.FAT&amp;display_string=Audit&amp;VAR:KEY=NGXIJMLUJC&amp;VAR:QUERY=RkZfRElWX1lMRChBTk4sNy8xMC8wOCw3LzEwLzA4KQ==&amp;WINDOW=FIRST_POPUP&amp;HEIGHT=450&amp;WIDTH=450&amp;","START_MAXIMIZED=FALSE&amp;VAR:CALENDAR=US&amp;VAR:SYMBOL=MO&amp;VAR:INDEX=0"}</definedName>
    <definedName name="_665__FDSAUDITLINK__" hidden="1">{"fdsup://directions/FAT Viewer?action=UPDATE&amp;creator=factset&amp;DYN_ARGS=TRUE&amp;DOC_NAME=FAT:FQL_AUDITING_CLIENT_TEMPLATE.FAT&amp;display_string=Audit&amp;VAR:KEY=NGXIJMLUJC&amp;VAR:QUERY=RkZfRElWX1lMRChBTk4sNy8xMC8wOCw3LzEwLzA4KQ==&amp;WINDOW=FIRST_POPUP&amp;HEIGHT=450&amp;WIDTH=450&amp;","START_MAXIMIZED=FALSE&amp;VAR:CALENDAR=US&amp;VAR:SYMBOL=MO&amp;VAR:INDEX=0"}</definedName>
    <definedName name="_666">#REF!</definedName>
    <definedName name="_666__FDSAUDITLINK__" localSheetId="0" hidden="1">{"fdsup://directions/FAT Viewer?action=UPDATE&amp;creator=factset&amp;DYN_ARGS=TRUE&amp;DOC_NAME=FAT:FQL_AUDITING_CLIENT_TEMPLATE.FAT&amp;display_string=Audit&amp;VAR:KEY=LGXMTUTCJQ&amp;VAR:QUERY=RkZfRElWX1lMRChBTk4sNy8wMy8wOCw3LzAzLzA4KQ==&amp;WINDOW=FIRST_POPUP&amp;HEIGHT=450&amp;WIDTH=450&amp;","START_MAXIMIZED=FALSE&amp;VAR:CALENDAR=US&amp;VAR:SYMBOL=MO&amp;VAR:INDEX=0"}</definedName>
    <definedName name="_666__FDSAUDITLINK__" hidden="1">{"fdsup://directions/FAT Viewer?action=UPDATE&amp;creator=factset&amp;DYN_ARGS=TRUE&amp;DOC_NAME=FAT:FQL_AUDITING_CLIENT_TEMPLATE.FAT&amp;display_string=Audit&amp;VAR:KEY=LGXMTUTCJQ&amp;VAR:QUERY=RkZfRElWX1lMRChBTk4sNy8wMy8wOCw3LzAzLzA4KQ==&amp;WINDOW=FIRST_POPUP&amp;HEIGHT=450&amp;WIDTH=450&amp;","START_MAXIMIZED=FALSE&amp;VAR:CALENDAR=US&amp;VAR:SYMBOL=MO&amp;VAR:INDEX=0"}</definedName>
    <definedName name="_667__FDSAUDITLINK__" localSheetId="0" hidden="1">{"fdsup://directions/FAT Viewer?action=UPDATE&amp;creator=factset&amp;DYN_ARGS=TRUE&amp;DOC_NAME=FAT:FQL_AUDITING_CLIENT_TEMPLATE.FAT&amp;display_string=Audit&amp;VAR:KEY=FUPMRKZCZK&amp;VAR:QUERY=RkZfRElWX1lMRChBTk4sNi8yNi8wOCw2LzI2LzA4KQ==&amp;WINDOW=FIRST_POPUP&amp;HEIGHT=450&amp;WIDTH=450&amp;","START_MAXIMIZED=FALSE&amp;VAR:CALENDAR=US&amp;VAR:SYMBOL=MO&amp;VAR:INDEX=0"}</definedName>
    <definedName name="_667__FDSAUDITLINK__" hidden="1">{"fdsup://directions/FAT Viewer?action=UPDATE&amp;creator=factset&amp;DYN_ARGS=TRUE&amp;DOC_NAME=FAT:FQL_AUDITING_CLIENT_TEMPLATE.FAT&amp;display_string=Audit&amp;VAR:KEY=FUPMRKZCZK&amp;VAR:QUERY=RkZfRElWX1lMRChBTk4sNi8yNi8wOCw2LzI2LzA4KQ==&amp;WINDOW=FIRST_POPUP&amp;HEIGHT=450&amp;WIDTH=450&amp;","START_MAXIMIZED=FALSE&amp;VAR:CALENDAR=US&amp;VAR:SYMBOL=MO&amp;VAR:INDEX=0"}</definedName>
    <definedName name="_668__FDSAUDITLINK__" localSheetId="0" hidden="1">{"fdsup://directions/FAT Viewer?action=UPDATE&amp;creator=factset&amp;DYN_ARGS=TRUE&amp;DOC_NAME=FAT:FQL_AUDITING_CLIENT_TEMPLATE.FAT&amp;display_string=Audit&amp;VAR:KEY=VOVQNEZOHG&amp;VAR:QUERY=RkZfRElWX1lMRChBTk4sNi8xOS8wOCw2LzE5LzA4KQ==&amp;WINDOW=FIRST_POPUP&amp;HEIGHT=450&amp;WIDTH=450&amp;","START_MAXIMIZED=FALSE&amp;VAR:CALENDAR=US&amp;VAR:SYMBOL=MO&amp;VAR:INDEX=0"}</definedName>
    <definedName name="_668__FDSAUDITLINK__" hidden="1">{"fdsup://directions/FAT Viewer?action=UPDATE&amp;creator=factset&amp;DYN_ARGS=TRUE&amp;DOC_NAME=FAT:FQL_AUDITING_CLIENT_TEMPLATE.FAT&amp;display_string=Audit&amp;VAR:KEY=VOVQNEZOHG&amp;VAR:QUERY=RkZfRElWX1lMRChBTk4sNi8xOS8wOCw2LzE5LzA4KQ==&amp;WINDOW=FIRST_POPUP&amp;HEIGHT=450&amp;WIDTH=450&amp;","START_MAXIMIZED=FALSE&amp;VAR:CALENDAR=US&amp;VAR:SYMBOL=MO&amp;VAR:INDEX=0"}</definedName>
    <definedName name="_669__FDSAUDITLINK__" localSheetId="0" hidden="1">{"fdsup://directions/FAT Viewer?action=UPDATE&amp;creator=factset&amp;DYN_ARGS=TRUE&amp;DOC_NAME=FAT:FQL_AUDITING_CLIENT_TEMPLATE.FAT&amp;display_string=Audit&amp;VAR:KEY=HYRUDMREZA&amp;VAR:QUERY=RkZfRElWX1lMRChBTk4sNi8xMi8wOCw2LzEyLzA4KQ==&amp;WINDOW=FIRST_POPUP&amp;HEIGHT=450&amp;WIDTH=450&amp;","START_MAXIMIZED=FALSE&amp;VAR:CALENDAR=US&amp;VAR:SYMBOL=MO&amp;VAR:INDEX=0"}</definedName>
    <definedName name="_669__FDSAUDITLINK__" hidden="1">{"fdsup://directions/FAT Viewer?action=UPDATE&amp;creator=factset&amp;DYN_ARGS=TRUE&amp;DOC_NAME=FAT:FQL_AUDITING_CLIENT_TEMPLATE.FAT&amp;display_string=Audit&amp;VAR:KEY=HYRUDMREZA&amp;VAR:QUERY=RkZfRElWX1lMRChBTk4sNi8xMi8wOCw2LzEyLzA4KQ==&amp;WINDOW=FIRST_POPUP&amp;HEIGHT=450&amp;WIDTH=450&amp;","START_MAXIMIZED=FALSE&amp;VAR:CALENDAR=US&amp;VAR:SYMBOL=MO&amp;VAR:INDEX=0"}</definedName>
    <definedName name="_66main_form_account_grants_list_5_j_id1022">#REF!</definedName>
    <definedName name="_67">#REF!</definedName>
    <definedName name="_67__123Graph_BTAX_CREDIT">#REF!</definedName>
    <definedName name="_67__123Graph_XQRE_S_BY_TYPE">#REF!</definedName>
    <definedName name="_67__123Graph_XSUPPLIES_BY_B_U">#REF!</definedName>
    <definedName name="_67__123Graph_XTAX_CREDIT">#REF!</definedName>
    <definedName name="_67__FDSAUDITLINK__" localSheetId="0" hidden="1">{"fdsup://directions/FAT Viewer?action=UPDATE&amp;creator=factset&amp;DYN_ARGS=TRUE&amp;DOC_NAME=FAT:FQL_AUDITING_CLIENT_TEMPLATE.FAT&amp;display_string=Audit&amp;VAR:KEY=JYVABMRCRU&amp;VAR:QUERY=RkZfREVCVChBTk4sMCwsLCxVU0Qp&amp;WINDOW=FIRST_POPUP&amp;HEIGHT=450&amp;WIDTH=450&amp;START_MAXIMIZED=","FALSE&amp;VAR:CALENDAR=US&amp;VAR:SYMBOL=028758&amp;VAR:INDEX=0"}</definedName>
    <definedName name="_67__FDSAUDITLINK__" hidden="1">{"fdsup://directions/FAT Viewer?action=UPDATE&amp;creator=factset&amp;DYN_ARGS=TRUE&amp;DOC_NAME=FAT:FQL_AUDITING_CLIENT_TEMPLATE.FAT&amp;display_string=Audit&amp;VAR:KEY=JYVABMRCRU&amp;VAR:QUERY=RkZfREVCVChBTk4sMCwsLCxVU0Qp&amp;WINDOW=FIRST_POPUP&amp;HEIGHT=450&amp;WIDTH=450&amp;START_MAXIMIZED=","FALSE&amp;VAR:CALENDAR=US&amp;VAR:SYMBOL=028758&amp;VAR:INDEX=0"}</definedName>
    <definedName name="_67_B_S">#REF!</definedName>
    <definedName name="_670">#REF!</definedName>
    <definedName name="_670__FDSAUDITLINK__" localSheetId="0" hidden="1">{"fdsup://directions/FAT Viewer?action=UPDATE&amp;creator=factset&amp;DYN_ARGS=TRUE&amp;DOC_NAME=FAT:FQL_AUDITING_CLIENT_TEMPLATE.FAT&amp;display_string=Audit&amp;VAR:KEY=LEBQBSFITG&amp;VAR:QUERY=RkZfRElWX1lMRChBTk4sNi8wNS8wOCw2LzA1LzA4KQ==&amp;WINDOW=FIRST_POPUP&amp;HEIGHT=450&amp;WIDTH=450&amp;","START_MAXIMIZED=FALSE&amp;VAR:CALENDAR=US&amp;VAR:SYMBOL=MO&amp;VAR:INDEX=0"}</definedName>
    <definedName name="_670__FDSAUDITLINK__" hidden="1">{"fdsup://directions/FAT Viewer?action=UPDATE&amp;creator=factset&amp;DYN_ARGS=TRUE&amp;DOC_NAME=FAT:FQL_AUDITING_CLIENT_TEMPLATE.FAT&amp;display_string=Audit&amp;VAR:KEY=LEBQBSFITG&amp;VAR:QUERY=RkZfRElWX1lMRChBTk4sNi8wNS8wOCw2LzA1LzA4KQ==&amp;WINDOW=FIRST_POPUP&amp;HEIGHT=450&amp;WIDTH=450&amp;","START_MAXIMIZED=FALSE&amp;VAR:CALENDAR=US&amp;VAR:SYMBOL=MO&amp;VAR:INDEX=0"}</definedName>
    <definedName name="_671">#REF!</definedName>
    <definedName name="_671__FDSAUDITLINK__" localSheetId="0" hidden="1">{"fdsup://directions/FAT Viewer?action=UPDATE&amp;creator=factset&amp;DYN_ARGS=TRUE&amp;DOC_NAME=FAT:FQL_AUDITING_CLIENT_TEMPLATE.FAT&amp;display_string=Audit&amp;VAR:KEY=HQXAZUZQJE&amp;VAR:QUERY=RkZfRElWX1lMRChBTk4sNS8yOS8wOCw1LzI5LzA4KQ==&amp;WINDOW=FIRST_POPUP&amp;HEIGHT=450&amp;WIDTH=450&amp;","START_MAXIMIZED=FALSE&amp;VAR:CALENDAR=US&amp;VAR:SYMBOL=MO&amp;VAR:INDEX=0"}</definedName>
    <definedName name="_671__FDSAUDITLINK__" hidden="1">{"fdsup://directions/FAT Viewer?action=UPDATE&amp;creator=factset&amp;DYN_ARGS=TRUE&amp;DOC_NAME=FAT:FQL_AUDITING_CLIENT_TEMPLATE.FAT&amp;display_string=Audit&amp;VAR:KEY=HQXAZUZQJE&amp;VAR:QUERY=RkZfRElWX1lMRChBTk4sNS8yOS8wOCw1LzI5LzA4KQ==&amp;WINDOW=FIRST_POPUP&amp;HEIGHT=450&amp;WIDTH=450&amp;","START_MAXIMIZED=FALSE&amp;VAR:CALENDAR=US&amp;VAR:SYMBOL=MO&amp;VAR:INDEX=0"}</definedName>
    <definedName name="_672">#REF!</definedName>
    <definedName name="_672__FDSAUDITLINK__" localSheetId="0" hidden="1">{"fdsup://directions/FAT Viewer?action=UPDATE&amp;creator=factset&amp;DYN_ARGS=TRUE&amp;DOC_NAME=FAT:FQL_AUDITING_CLIENT_TEMPLATE.FAT&amp;display_string=Audit&amp;VAR:KEY=HWPGJIHUDU&amp;VAR:QUERY=RkZfRElWX1lMRChBTk4sNS8yMi8wOCw1LzIyLzA4KQ==&amp;WINDOW=FIRST_POPUP&amp;HEIGHT=450&amp;WIDTH=450&amp;","START_MAXIMIZED=FALSE&amp;VAR:CALENDAR=US&amp;VAR:SYMBOL=MO&amp;VAR:INDEX=0"}</definedName>
    <definedName name="_672__FDSAUDITLINK__" hidden="1">{"fdsup://directions/FAT Viewer?action=UPDATE&amp;creator=factset&amp;DYN_ARGS=TRUE&amp;DOC_NAME=FAT:FQL_AUDITING_CLIENT_TEMPLATE.FAT&amp;display_string=Audit&amp;VAR:KEY=HWPGJIHUDU&amp;VAR:QUERY=RkZfRElWX1lMRChBTk4sNS8yMi8wOCw1LzIyLzA4KQ==&amp;WINDOW=FIRST_POPUP&amp;HEIGHT=450&amp;WIDTH=450&amp;","START_MAXIMIZED=FALSE&amp;VAR:CALENDAR=US&amp;VAR:SYMBOL=MO&amp;VAR:INDEX=0"}</definedName>
    <definedName name="_6729">#REF!</definedName>
    <definedName name="_673">#REF!</definedName>
    <definedName name="_673__FDSAUDITLINK__" localSheetId="0" hidden="1">{"fdsup://directions/FAT Viewer?action=UPDATE&amp;creator=factset&amp;DYN_ARGS=TRUE&amp;DOC_NAME=FAT:FQL_AUDITING_CLIENT_TEMPLATE.FAT&amp;display_string=Audit&amp;VAR:KEY=VMFOXUNGZQ&amp;VAR:QUERY=RkZfRElWX1lMRChBTk4sNS8xNS8wOCw1LzE1LzA4KQ==&amp;WINDOW=FIRST_POPUP&amp;HEIGHT=450&amp;WIDTH=450&amp;","START_MAXIMIZED=FALSE&amp;VAR:CALENDAR=US&amp;VAR:SYMBOL=MO&amp;VAR:INDEX=0"}</definedName>
    <definedName name="_673__FDSAUDITLINK__" hidden="1">{"fdsup://directions/FAT Viewer?action=UPDATE&amp;creator=factset&amp;DYN_ARGS=TRUE&amp;DOC_NAME=FAT:FQL_AUDITING_CLIENT_TEMPLATE.FAT&amp;display_string=Audit&amp;VAR:KEY=VMFOXUNGZQ&amp;VAR:QUERY=RkZfRElWX1lMRChBTk4sNS8xNS8wOCw1LzE1LzA4KQ==&amp;WINDOW=FIRST_POPUP&amp;HEIGHT=450&amp;WIDTH=450&amp;","START_MAXIMIZED=FALSE&amp;VAR:CALENDAR=US&amp;VAR:SYMBOL=MO&amp;VAR:INDEX=0"}</definedName>
    <definedName name="_6730">#REF!</definedName>
    <definedName name="_6732">#REF!</definedName>
    <definedName name="_6733">#REF!</definedName>
    <definedName name="_6735">#REF!</definedName>
    <definedName name="_6736">#REF!</definedName>
    <definedName name="_674__FDSAUDITLINK__" localSheetId="0" hidden="1">{"fdsup://directions/FAT Viewer?action=UPDATE&amp;creator=factset&amp;DYN_ARGS=TRUE&amp;DOC_NAME=FAT:FQL_AUDITING_CLIENT_TEMPLATE.FAT&amp;display_string=Audit&amp;VAR:KEY=FQFEFIHMXM&amp;VAR:QUERY=RkZfRElWX1lMRChBTk4sNS8wOC8wOCw1LzA4LzA4KQ==&amp;WINDOW=FIRST_POPUP&amp;HEIGHT=450&amp;WIDTH=450&amp;","START_MAXIMIZED=FALSE&amp;VAR:CALENDAR=US&amp;VAR:SYMBOL=MO&amp;VAR:INDEX=0"}</definedName>
    <definedName name="_674__FDSAUDITLINK__" hidden="1">{"fdsup://directions/FAT Viewer?action=UPDATE&amp;creator=factset&amp;DYN_ARGS=TRUE&amp;DOC_NAME=FAT:FQL_AUDITING_CLIENT_TEMPLATE.FAT&amp;display_string=Audit&amp;VAR:KEY=FQFEFIHMXM&amp;VAR:QUERY=RkZfRElWX1lMRChBTk4sNS8wOC8wOCw1LzA4LzA4KQ==&amp;WINDOW=FIRST_POPUP&amp;HEIGHT=450&amp;WIDTH=450&amp;","START_MAXIMIZED=FALSE&amp;VAR:CALENDAR=US&amp;VAR:SYMBOL=MO&amp;VAR:INDEX=0"}</definedName>
    <definedName name="_675">#REF!</definedName>
    <definedName name="_675__FDSAUDITLINK__" localSheetId="0" hidden="1">{"fdsup://directions/FAT Viewer?action=UPDATE&amp;creator=factset&amp;DYN_ARGS=TRUE&amp;DOC_NAME=FAT:FQL_AUDITING_CLIENT_TEMPLATE.FAT&amp;display_string=Audit&amp;VAR:KEY=XAZOBSTKLA&amp;VAR:QUERY=RkZfRElWX1lMRChBTk4sNS8wMS8wOCw1LzAxLzA4KQ==&amp;WINDOW=FIRST_POPUP&amp;HEIGHT=450&amp;WIDTH=450&amp;","START_MAXIMIZED=FALSE&amp;VAR:CALENDAR=US&amp;VAR:SYMBOL=MO&amp;VAR:INDEX=0"}</definedName>
    <definedName name="_675__FDSAUDITLINK__" hidden="1">{"fdsup://directions/FAT Viewer?action=UPDATE&amp;creator=factset&amp;DYN_ARGS=TRUE&amp;DOC_NAME=FAT:FQL_AUDITING_CLIENT_TEMPLATE.FAT&amp;display_string=Audit&amp;VAR:KEY=XAZOBSTKLA&amp;VAR:QUERY=RkZfRElWX1lMRChBTk4sNS8wMS8wOCw1LzAxLzA4KQ==&amp;WINDOW=FIRST_POPUP&amp;HEIGHT=450&amp;WIDTH=450&amp;","START_MAXIMIZED=FALSE&amp;VAR:CALENDAR=US&amp;VAR:SYMBOL=MO&amp;VAR:INDEX=0"}</definedName>
    <definedName name="_676">#REF!</definedName>
    <definedName name="_676__FDSAUDITLINK__" localSheetId="0" hidden="1">{"fdsup://directions/FAT Viewer?action=UPDATE&amp;creator=factset&amp;DYN_ARGS=TRUE&amp;DOC_NAME=FAT:FQL_AUDITING_CLIENT_TEMPLATE.FAT&amp;display_string=Audit&amp;VAR:KEY=FYPATGRAZO&amp;VAR:QUERY=RkZfRElWX1lMRChBTk4sNC8yNC8wOCw0LzI0LzA4KQ==&amp;WINDOW=FIRST_POPUP&amp;HEIGHT=450&amp;WIDTH=450&amp;","START_MAXIMIZED=FALSE&amp;VAR:CALENDAR=US&amp;VAR:SYMBOL=MO&amp;VAR:INDEX=0"}</definedName>
    <definedName name="_676__FDSAUDITLINK__" hidden="1">{"fdsup://directions/FAT Viewer?action=UPDATE&amp;creator=factset&amp;DYN_ARGS=TRUE&amp;DOC_NAME=FAT:FQL_AUDITING_CLIENT_TEMPLATE.FAT&amp;display_string=Audit&amp;VAR:KEY=FYPATGRAZO&amp;VAR:QUERY=RkZfRElWX1lMRChBTk4sNC8yNC8wOCw0LzI0LzA4KQ==&amp;WINDOW=FIRST_POPUP&amp;HEIGHT=450&amp;WIDTH=450&amp;","START_MAXIMIZED=FALSE&amp;VAR:CALENDAR=US&amp;VAR:SYMBOL=MO&amp;VAR:INDEX=0"}</definedName>
    <definedName name="_677">#REF!</definedName>
    <definedName name="_677__FDSAUDITLINK__" localSheetId="0" hidden="1">{"fdsup://directions/FAT Viewer?action=UPDATE&amp;creator=factset&amp;DYN_ARGS=TRUE&amp;DOC_NAME=FAT:FQL_AUDITING_CLIENT_TEMPLATE.FAT&amp;display_string=Audit&amp;VAR:KEY=LOHQNYBYZM&amp;VAR:QUERY=RkZfRElWX1lMRChBTk4sNC8xNy8wOCw0LzE3LzA4KQ==&amp;WINDOW=FIRST_POPUP&amp;HEIGHT=450&amp;WIDTH=450&amp;","START_MAXIMIZED=FALSE&amp;VAR:CALENDAR=US&amp;VAR:SYMBOL=MO&amp;VAR:INDEX=0"}</definedName>
    <definedName name="_677__FDSAUDITLINK__" hidden="1">{"fdsup://directions/FAT Viewer?action=UPDATE&amp;creator=factset&amp;DYN_ARGS=TRUE&amp;DOC_NAME=FAT:FQL_AUDITING_CLIENT_TEMPLATE.FAT&amp;display_string=Audit&amp;VAR:KEY=LOHQNYBYZM&amp;VAR:QUERY=RkZfRElWX1lMRChBTk4sNC8xNy8wOCw0LzE3LzA4KQ==&amp;WINDOW=FIRST_POPUP&amp;HEIGHT=450&amp;WIDTH=450&amp;","START_MAXIMIZED=FALSE&amp;VAR:CALENDAR=US&amp;VAR:SYMBOL=MO&amp;VAR:INDEX=0"}</definedName>
    <definedName name="_678">#REF!</definedName>
    <definedName name="_678__FDSAUDITLINK__" localSheetId="0" hidden="1">{"fdsup://directions/FAT Viewer?action=UPDATE&amp;creator=factset&amp;DYN_ARGS=TRUE&amp;DOC_NAME=FAT:FQL_AUDITING_CLIENT_TEMPLATE.FAT&amp;display_string=Audit&amp;VAR:KEY=BKLSRCHGLM&amp;VAR:QUERY=RkZfRElWX1lMRChBTk4sNC8xMC8wOCw0LzEwLzA4KQ==&amp;WINDOW=FIRST_POPUP&amp;HEIGHT=450&amp;WIDTH=450&amp;","START_MAXIMIZED=FALSE&amp;VAR:CALENDAR=US&amp;VAR:SYMBOL=MO&amp;VAR:INDEX=0"}</definedName>
    <definedName name="_678__FDSAUDITLINK__" hidden="1">{"fdsup://directions/FAT Viewer?action=UPDATE&amp;creator=factset&amp;DYN_ARGS=TRUE&amp;DOC_NAME=FAT:FQL_AUDITING_CLIENT_TEMPLATE.FAT&amp;display_string=Audit&amp;VAR:KEY=BKLSRCHGLM&amp;VAR:QUERY=RkZfRElWX1lMRChBTk4sNC8xMC8wOCw0LzEwLzA4KQ==&amp;WINDOW=FIRST_POPUP&amp;HEIGHT=450&amp;WIDTH=450&amp;","START_MAXIMIZED=FALSE&amp;VAR:CALENDAR=US&amp;VAR:SYMBOL=MO&amp;VAR:INDEX=0"}</definedName>
    <definedName name="_679__FDSAUDITLINK__" localSheetId="0" hidden="1">{"fdsup://directions/FAT Viewer?action=UPDATE&amp;creator=factset&amp;DYN_ARGS=TRUE&amp;DOC_NAME=FAT:FQL_AUDITING_CLIENT_TEMPLATE.FAT&amp;display_string=Audit&amp;VAR:KEY=RCHYFQFCJG&amp;VAR:QUERY=RkZfRElWX1lMRChBTk4sNC8wMy8wOCw0LzAzLzA4KQ==&amp;WINDOW=FIRST_POPUP&amp;HEIGHT=450&amp;WIDTH=450&amp;","START_MAXIMIZED=FALSE&amp;VAR:CALENDAR=US&amp;VAR:SYMBOL=MO&amp;VAR:INDEX=0"}</definedName>
    <definedName name="_679__FDSAUDITLINK__" hidden="1">{"fdsup://directions/FAT Viewer?action=UPDATE&amp;creator=factset&amp;DYN_ARGS=TRUE&amp;DOC_NAME=FAT:FQL_AUDITING_CLIENT_TEMPLATE.FAT&amp;display_string=Audit&amp;VAR:KEY=RCHYFQFCJG&amp;VAR:QUERY=RkZfRElWX1lMRChBTk4sNC8wMy8wOCw0LzAzLzA4KQ==&amp;WINDOW=FIRST_POPUP&amp;HEIGHT=450&amp;WIDTH=450&amp;","START_MAXIMIZED=FALSE&amp;VAR:CALENDAR=US&amp;VAR:SYMBOL=MO&amp;VAR:INDEX=0"}</definedName>
    <definedName name="_68">#REF!</definedName>
    <definedName name="_68__123Graph_CWAGES_BY_B_U">#REF!</definedName>
    <definedName name="_68__123Graph_XCHART_4">#REF!</definedName>
    <definedName name="_68__123Graph_XTAX_CREDIT">#REF!</definedName>
    <definedName name="_68__FDSAUDITLINK__" localSheetId="0" hidden="1">{"fdsup://directions/FAT Viewer?action=UPDATE&amp;creator=factset&amp;DYN_ARGS=TRUE&amp;DOC_NAME=FAT:FQL_AUDITING_CLIENT_TEMPLATE.FAT&amp;display_string=Audit&amp;VAR:KEY=JKHYVYNIBG&amp;VAR:QUERY=QVZHKEZGX0RJVl9ZTEQoQU5OLDQwOTk0LC0yQVkpKQ==&amp;WINDOW=FIRST_POPUP&amp;HEIGHT=450&amp;WIDTH=450&amp;","START_MAXIMIZED=FALSE&amp;VAR:CALENDAR=US&amp;VAR:SYMBOL=LO"}</definedName>
    <definedName name="_68__FDSAUDITLINK__" hidden="1">{"fdsup://directions/FAT Viewer?action=UPDATE&amp;creator=factset&amp;DYN_ARGS=TRUE&amp;DOC_NAME=FAT:FQL_AUDITING_CLIENT_TEMPLATE.FAT&amp;display_string=Audit&amp;VAR:KEY=JKHYVYNIBG&amp;VAR:QUERY=QVZHKEZGX0RJVl9ZTEQoQU5OLDQwOTk0LC0yQVkpKQ==&amp;WINDOW=FIRST_POPUP&amp;HEIGHT=450&amp;WIDTH=450&amp;","START_MAXIMIZED=FALSE&amp;VAR:CALENDAR=US&amp;VAR:SYMBOL=LO"}</definedName>
    <definedName name="_68_NOTE10_12">#REF!</definedName>
    <definedName name="_680">#REF!</definedName>
    <definedName name="_680__FDSAUDITLINK__" localSheetId="0" hidden="1">{"fdsup://directions/FAT Viewer?action=UPDATE&amp;creator=factset&amp;DYN_ARGS=TRUE&amp;DOC_NAME=FAT:FQL_AUDITING_CLIENT_TEMPLATE.FAT&amp;display_string=Audit&amp;VAR:KEY=XGBKXYNWPA&amp;VAR:QUERY=RkZfRElWX1lMRChBTk4sMy8yNy8wOCwzLzI3LzA4KQ==&amp;WINDOW=FIRST_POPUP&amp;HEIGHT=450&amp;WIDTH=450&amp;","START_MAXIMIZED=FALSE&amp;VAR:CALENDAR=US&amp;VAR:SYMBOL=MO&amp;VAR:INDEX=0"}</definedName>
    <definedName name="_680__FDSAUDITLINK__" hidden="1">{"fdsup://directions/FAT Viewer?action=UPDATE&amp;creator=factset&amp;DYN_ARGS=TRUE&amp;DOC_NAME=FAT:FQL_AUDITING_CLIENT_TEMPLATE.FAT&amp;display_string=Audit&amp;VAR:KEY=XGBKXYNWPA&amp;VAR:QUERY=RkZfRElWX1lMRChBTk4sMy8yNy8wOCwzLzI3LzA4KQ==&amp;WINDOW=FIRST_POPUP&amp;HEIGHT=450&amp;WIDTH=450&amp;","START_MAXIMIZED=FALSE&amp;VAR:CALENDAR=US&amp;VAR:SYMBOL=MO&amp;VAR:INDEX=0"}</definedName>
    <definedName name="_681__FDSAUDITLINK__" localSheetId="0" hidden="1">{"fdsup://directions/FAT Viewer?action=UPDATE&amp;creator=factset&amp;DYN_ARGS=TRUE&amp;DOC_NAME=FAT:FQL_AUDITING_CLIENT_TEMPLATE.FAT&amp;display_string=Audit&amp;VAR:KEY=RIBIPMVALM&amp;VAR:QUERY=RkZfRElWX1lMRChBTk4sMy8yMC8wOCwzLzIwLzA4KQ==&amp;WINDOW=FIRST_POPUP&amp;HEIGHT=450&amp;WIDTH=450&amp;","START_MAXIMIZED=FALSE&amp;VAR:CALENDAR=US&amp;VAR:SYMBOL=MO&amp;VAR:INDEX=0"}</definedName>
    <definedName name="_681__FDSAUDITLINK__" hidden="1">{"fdsup://directions/FAT Viewer?action=UPDATE&amp;creator=factset&amp;DYN_ARGS=TRUE&amp;DOC_NAME=FAT:FQL_AUDITING_CLIENT_TEMPLATE.FAT&amp;display_string=Audit&amp;VAR:KEY=RIBIPMVALM&amp;VAR:QUERY=RkZfRElWX1lMRChBTk4sMy8yMC8wOCwzLzIwLzA4KQ==&amp;WINDOW=FIRST_POPUP&amp;HEIGHT=450&amp;WIDTH=450&amp;","START_MAXIMIZED=FALSE&amp;VAR:CALENDAR=US&amp;VAR:SYMBOL=MO&amp;VAR:INDEX=0"}</definedName>
    <definedName name="_682__FDSAUDITLINK__" localSheetId="0" hidden="1">{"fdsup://directions/FAT Viewer?action=UPDATE&amp;creator=factset&amp;DYN_ARGS=TRUE&amp;DOC_NAME=FAT:FQL_AUDITING_CLIENT_TEMPLATE.FAT&amp;display_string=Audit&amp;VAR:KEY=NUZAPWXEJC&amp;VAR:QUERY=RkZfRElWX1lMRChBTk4sMy8xMy8wOCwzLzEzLzA4KQ==&amp;WINDOW=FIRST_POPUP&amp;HEIGHT=450&amp;WIDTH=450&amp;","START_MAXIMIZED=FALSE&amp;VAR:CALENDAR=US&amp;VAR:SYMBOL=MO&amp;VAR:INDEX=0"}</definedName>
    <definedName name="_682__FDSAUDITLINK__" hidden="1">{"fdsup://directions/FAT Viewer?action=UPDATE&amp;creator=factset&amp;DYN_ARGS=TRUE&amp;DOC_NAME=FAT:FQL_AUDITING_CLIENT_TEMPLATE.FAT&amp;display_string=Audit&amp;VAR:KEY=NUZAPWXEJC&amp;VAR:QUERY=RkZfRElWX1lMRChBTk4sMy8xMy8wOCwzLzEzLzA4KQ==&amp;WINDOW=FIRST_POPUP&amp;HEIGHT=450&amp;WIDTH=450&amp;","START_MAXIMIZED=FALSE&amp;VAR:CALENDAR=US&amp;VAR:SYMBOL=MO&amp;VAR:INDEX=0"}</definedName>
    <definedName name="_683__FDSAUDITLINK__" localSheetId="0" hidden="1">{"fdsup://directions/FAT Viewer?action=UPDATE&amp;creator=factset&amp;DYN_ARGS=TRUE&amp;DOC_NAME=FAT:FQL_AUDITING_CLIENT_TEMPLATE.FAT&amp;display_string=Audit&amp;VAR:KEY=REJKHENWRK&amp;VAR:QUERY=RkZfRElWX1lMRChBTk4sMy8wNi8wOCwzLzA2LzA4KQ==&amp;WINDOW=FIRST_POPUP&amp;HEIGHT=450&amp;WIDTH=450&amp;","START_MAXIMIZED=FALSE&amp;VAR:CALENDAR=US&amp;VAR:SYMBOL=MO&amp;VAR:INDEX=0"}</definedName>
    <definedName name="_683__FDSAUDITLINK__" hidden="1">{"fdsup://directions/FAT Viewer?action=UPDATE&amp;creator=factset&amp;DYN_ARGS=TRUE&amp;DOC_NAME=FAT:FQL_AUDITING_CLIENT_TEMPLATE.FAT&amp;display_string=Audit&amp;VAR:KEY=REJKHENWRK&amp;VAR:QUERY=RkZfRElWX1lMRChBTk4sMy8wNi8wOCwzLzA2LzA4KQ==&amp;WINDOW=FIRST_POPUP&amp;HEIGHT=450&amp;WIDTH=450&amp;","START_MAXIMIZED=FALSE&amp;VAR:CALENDAR=US&amp;VAR:SYMBOL=MO&amp;VAR:INDEX=0"}</definedName>
    <definedName name="_684">#REF!</definedName>
    <definedName name="_684__FDSAUDITLINK__" localSheetId="0" hidden="1">{"fdsup://directions/FAT Viewer?action=UPDATE&amp;creator=factset&amp;DYN_ARGS=TRUE&amp;DOC_NAME=FAT:FQL_AUDITING_CLIENT_TEMPLATE.FAT&amp;display_string=Audit&amp;VAR:KEY=TAPINYDWPM&amp;VAR:QUERY=RkZfRElWX1lMRChBTk4sMi8yOC8wOCwyLzI4LzA4KQ==&amp;WINDOW=FIRST_POPUP&amp;HEIGHT=450&amp;WIDTH=450&amp;","START_MAXIMIZED=FALSE&amp;VAR:CALENDAR=US&amp;VAR:SYMBOL=MO&amp;VAR:INDEX=0"}</definedName>
    <definedName name="_684__FDSAUDITLINK__" hidden="1">{"fdsup://directions/FAT Viewer?action=UPDATE&amp;creator=factset&amp;DYN_ARGS=TRUE&amp;DOC_NAME=FAT:FQL_AUDITING_CLIENT_TEMPLATE.FAT&amp;display_string=Audit&amp;VAR:KEY=TAPINYDWPM&amp;VAR:QUERY=RkZfRElWX1lMRChBTk4sMi8yOC8wOCwyLzI4LzA4KQ==&amp;WINDOW=FIRST_POPUP&amp;HEIGHT=450&amp;WIDTH=450&amp;","START_MAXIMIZED=FALSE&amp;VAR:CALENDAR=US&amp;VAR:SYMBOL=MO&amp;VAR:INDEX=0"}</definedName>
    <definedName name="_685">#REF!</definedName>
    <definedName name="_685__FDSAUDITLINK__" localSheetId="0" hidden="1">{"fdsup://directions/FAT Viewer?action=UPDATE&amp;creator=factset&amp;DYN_ARGS=TRUE&amp;DOC_NAME=FAT:FQL_AUDITING_CLIENT_TEMPLATE.FAT&amp;display_string=Audit&amp;VAR:KEY=XSPMRGHOPQ&amp;VAR:QUERY=RkZfRElWX1lMRChBTk4sMi8yMS8wOCwyLzIxLzA4KQ==&amp;WINDOW=FIRST_POPUP&amp;HEIGHT=450&amp;WIDTH=450&amp;","START_MAXIMIZED=FALSE&amp;VAR:CALENDAR=US&amp;VAR:SYMBOL=MO&amp;VAR:INDEX=0"}</definedName>
    <definedName name="_685__FDSAUDITLINK__" hidden="1">{"fdsup://directions/FAT Viewer?action=UPDATE&amp;creator=factset&amp;DYN_ARGS=TRUE&amp;DOC_NAME=FAT:FQL_AUDITING_CLIENT_TEMPLATE.FAT&amp;display_string=Audit&amp;VAR:KEY=XSPMRGHOPQ&amp;VAR:QUERY=RkZfRElWX1lMRChBTk4sMi8yMS8wOCwyLzIxLzA4KQ==&amp;WINDOW=FIRST_POPUP&amp;HEIGHT=450&amp;WIDTH=450&amp;","START_MAXIMIZED=FALSE&amp;VAR:CALENDAR=US&amp;VAR:SYMBOL=MO&amp;VAR:INDEX=0"}</definedName>
    <definedName name="_686">#REF!</definedName>
    <definedName name="_686__FDSAUDITLINK__" localSheetId="0" hidden="1">{"fdsup://directions/FAT Viewer?action=UPDATE&amp;creator=factset&amp;DYN_ARGS=TRUE&amp;DOC_NAME=FAT:FQL_AUDITING_CLIENT_TEMPLATE.FAT&amp;display_string=Audit&amp;VAR:KEY=ZALSBMLUJA&amp;VAR:QUERY=RkZfRElWX1lMRChBTk4sMi8xNC8wOCwyLzE0LzA4KQ==&amp;WINDOW=FIRST_POPUP&amp;HEIGHT=450&amp;WIDTH=450&amp;","START_MAXIMIZED=FALSE&amp;VAR:CALENDAR=US&amp;VAR:SYMBOL=MO&amp;VAR:INDEX=0"}</definedName>
    <definedName name="_686__FDSAUDITLINK__" hidden="1">{"fdsup://directions/FAT Viewer?action=UPDATE&amp;creator=factset&amp;DYN_ARGS=TRUE&amp;DOC_NAME=FAT:FQL_AUDITING_CLIENT_TEMPLATE.FAT&amp;display_string=Audit&amp;VAR:KEY=ZALSBMLUJA&amp;VAR:QUERY=RkZfRElWX1lMRChBTk4sMi8xNC8wOCwyLzE0LzA4KQ==&amp;WINDOW=FIRST_POPUP&amp;HEIGHT=450&amp;WIDTH=450&amp;","START_MAXIMIZED=FALSE&amp;VAR:CALENDAR=US&amp;VAR:SYMBOL=MO&amp;VAR:INDEX=0"}</definedName>
    <definedName name="_687">#REF!</definedName>
    <definedName name="_687__FDSAUDITLINK__" localSheetId="0" hidden="1">{"fdsup://directions/FAT Viewer?action=UPDATE&amp;creator=factset&amp;DYN_ARGS=TRUE&amp;DOC_NAME=FAT:FQL_AUDITING_CLIENT_TEMPLATE.FAT&amp;display_string=Audit&amp;VAR:KEY=RIHAFUNKBA&amp;VAR:QUERY=RkZfRElWX1lMRChBTk4sMi8wNy8wOCwyLzA3LzA4KQ==&amp;WINDOW=FIRST_POPUP&amp;HEIGHT=450&amp;WIDTH=450&amp;","START_MAXIMIZED=FALSE&amp;VAR:CALENDAR=US&amp;VAR:SYMBOL=MO&amp;VAR:INDEX=0"}</definedName>
    <definedName name="_687__FDSAUDITLINK__" hidden="1">{"fdsup://directions/FAT Viewer?action=UPDATE&amp;creator=factset&amp;DYN_ARGS=TRUE&amp;DOC_NAME=FAT:FQL_AUDITING_CLIENT_TEMPLATE.FAT&amp;display_string=Audit&amp;VAR:KEY=RIHAFUNKBA&amp;VAR:QUERY=RkZfRElWX1lMRChBTk4sMi8wNy8wOCwyLzA3LzA4KQ==&amp;WINDOW=FIRST_POPUP&amp;HEIGHT=450&amp;WIDTH=450&amp;","START_MAXIMIZED=FALSE&amp;VAR:CALENDAR=US&amp;VAR:SYMBOL=MO&amp;VAR:INDEX=0"}</definedName>
    <definedName name="_688">#REF!</definedName>
    <definedName name="_688__FDSAUDITLINK__" localSheetId="0" hidden="1">{"fdsup://directions/FAT Viewer?action=UPDATE&amp;creator=factset&amp;DYN_ARGS=TRUE&amp;DOC_NAME=FAT:FQL_AUDITING_CLIENT_TEMPLATE.FAT&amp;display_string=Audit&amp;VAR:KEY=VWLSNQJSZQ&amp;VAR:QUERY=RkZfRElWX1lMRChBTk4sMS8zMS8wOCwxLzMxLzA4KQ==&amp;WINDOW=FIRST_POPUP&amp;HEIGHT=450&amp;WIDTH=450&amp;","START_MAXIMIZED=FALSE&amp;VAR:CALENDAR=US&amp;VAR:SYMBOL=MO&amp;VAR:INDEX=0"}</definedName>
    <definedName name="_688__FDSAUDITLINK__" hidden="1">{"fdsup://directions/FAT Viewer?action=UPDATE&amp;creator=factset&amp;DYN_ARGS=TRUE&amp;DOC_NAME=FAT:FQL_AUDITING_CLIENT_TEMPLATE.FAT&amp;display_string=Audit&amp;VAR:KEY=VWLSNQJSZQ&amp;VAR:QUERY=RkZfRElWX1lMRChBTk4sMS8zMS8wOCwxLzMxLzA4KQ==&amp;WINDOW=FIRST_POPUP&amp;HEIGHT=450&amp;WIDTH=450&amp;","START_MAXIMIZED=FALSE&amp;VAR:CALENDAR=US&amp;VAR:SYMBOL=MO&amp;VAR:INDEX=0"}</definedName>
    <definedName name="_689">#REF!</definedName>
    <definedName name="_689__FDSAUDITLINK__" localSheetId="0" hidden="1">{"fdsup://directions/FAT Viewer?action=UPDATE&amp;creator=factset&amp;DYN_ARGS=TRUE&amp;DOC_NAME=FAT:FQL_AUDITING_CLIENT_TEMPLATE.FAT&amp;display_string=Audit&amp;VAR:KEY=ZGJGPMRKXS&amp;VAR:QUERY=RkZfRElWX1lMRChBTk4sMS8yNC8wOCwxLzI0LzA4KQ==&amp;WINDOW=FIRST_POPUP&amp;HEIGHT=450&amp;WIDTH=450&amp;","START_MAXIMIZED=FALSE&amp;VAR:CALENDAR=US&amp;VAR:SYMBOL=MO&amp;VAR:INDEX=0"}</definedName>
    <definedName name="_689__FDSAUDITLINK__" hidden="1">{"fdsup://directions/FAT Viewer?action=UPDATE&amp;creator=factset&amp;DYN_ARGS=TRUE&amp;DOC_NAME=FAT:FQL_AUDITING_CLIENT_TEMPLATE.FAT&amp;display_string=Audit&amp;VAR:KEY=ZGJGPMRKXS&amp;VAR:QUERY=RkZfRElWX1lMRChBTk4sMS8yNC8wOCwxLzI0LzA4KQ==&amp;WINDOW=FIRST_POPUP&amp;HEIGHT=450&amp;WIDTH=450&amp;","START_MAXIMIZED=FALSE&amp;VAR:CALENDAR=US&amp;VAR:SYMBOL=MO&amp;VAR:INDEX=0"}</definedName>
    <definedName name="_68main_form_account_grants_list_6_j_id1022">#REF!</definedName>
    <definedName name="_69">#REF!</definedName>
    <definedName name="_69__123Graph_EQRE_S_BY_CO.">#REF!</definedName>
    <definedName name="_69__123Graph_XSUPPLIES_BY_B_U">#REF!</definedName>
    <definedName name="_69__123Graph_XTAX_CREDIT">#REF!</definedName>
    <definedName name="_69__FDSAUDITLINK__" localSheetId="0" hidden="1">{"fdsup://directions/FAT Viewer?action=UPDATE&amp;creator=factset&amp;DYN_ARGS=TRUE&amp;DOC_NAME=FAT:FQL_AUDITING_CLIENT_TEMPLATE.FAT&amp;display_string=Audit&amp;VAR:KEY=DIZWBYXEPK&amp;VAR:QUERY=QVZHKEZGX0RJVl9ZTEQoQU5OLDQwOTk0LC0xQVkpKQ==&amp;WINDOW=FIRST_POPUP&amp;HEIGHT=450&amp;WIDTH=450&amp;","START_MAXIMIZED=FALSE&amp;VAR:CALENDAR=US&amp;VAR:SYMBOL=LO"}</definedName>
    <definedName name="_69__FDSAUDITLINK__" hidden="1">{"fdsup://directions/FAT Viewer?action=UPDATE&amp;creator=factset&amp;DYN_ARGS=TRUE&amp;DOC_NAME=FAT:FQL_AUDITING_CLIENT_TEMPLATE.FAT&amp;display_string=Audit&amp;VAR:KEY=DIZWBYXEPK&amp;VAR:QUERY=QVZHKEZGX0RJVl9ZTEQoQU5OLDQwOTk0LC0xQVkpKQ==&amp;WINDOW=FIRST_POPUP&amp;HEIGHT=450&amp;WIDTH=450&amp;","START_MAXIMIZED=FALSE&amp;VAR:CALENDAR=US&amp;VAR:SYMBOL=LO"}</definedName>
    <definedName name="_69_NOTE1_3">#REF!</definedName>
    <definedName name="_690">#REF!</definedName>
    <definedName name="_690__FDSAUDITLINK__" localSheetId="0" hidden="1">{"fdsup://directions/FAT Viewer?action=UPDATE&amp;creator=factset&amp;DYN_ARGS=TRUE&amp;DOC_NAME=FAT:FQL_AUDITING_CLIENT_TEMPLATE.FAT&amp;display_string=Audit&amp;VAR:KEY=XAHEZWZOJK&amp;VAR:QUERY=RkZfRElWX1lMRChBTk4sMS8xNy8wOCwxLzE3LzA4KQ==&amp;WINDOW=FIRST_POPUP&amp;HEIGHT=450&amp;WIDTH=450&amp;","START_MAXIMIZED=FALSE&amp;VAR:CALENDAR=US&amp;VAR:SYMBOL=MO&amp;VAR:INDEX=0"}</definedName>
    <definedName name="_690__FDSAUDITLINK__" hidden="1">{"fdsup://directions/FAT Viewer?action=UPDATE&amp;creator=factset&amp;DYN_ARGS=TRUE&amp;DOC_NAME=FAT:FQL_AUDITING_CLIENT_TEMPLATE.FAT&amp;display_string=Audit&amp;VAR:KEY=XAHEZWZOJK&amp;VAR:QUERY=RkZfRElWX1lMRChBTk4sMS8xNy8wOCwxLzE3LzA4KQ==&amp;WINDOW=FIRST_POPUP&amp;HEIGHT=450&amp;WIDTH=450&amp;","START_MAXIMIZED=FALSE&amp;VAR:CALENDAR=US&amp;VAR:SYMBOL=MO&amp;VAR:INDEX=0"}</definedName>
    <definedName name="_691">#REF!</definedName>
    <definedName name="_691__FDSAUDITLINK__" localSheetId="0" hidden="1">{"fdsup://directions/FAT Viewer?action=UPDATE&amp;creator=factset&amp;DYN_ARGS=TRUE&amp;DOC_NAME=FAT:FQL_AUDITING_CLIENT_TEMPLATE.FAT&amp;display_string=Audit&amp;VAR:KEY=XGPGPETQDU&amp;VAR:QUERY=RkZfRElWX1lMRChBTk4sMS8xMC8wOCwxLzEwLzA4KQ==&amp;WINDOW=FIRST_POPUP&amp;HEIGHT=450&amp;WIDTH=450&amp;","START_MAXIMIZED=FALSE&amp;VAR:CALENDAR=US&amp;VAR:SYMBOL=MO&amp;VAR:INDEX=0"}</definedName>
    <definedName name="_691__FDSAUDITLINK__" hidden="1">{"fdsup://directions/FAT Viewer?action=UPDATE&amp;creator=factset&amp;DYN_ARGS=TRUE&amp;DOC_NAME=FAT:FQL_AUDITING_CLIENT_TEMPLATE.FAT&amp;display_string=Audit&amp;VAR:KEY=XGPGPETQDU&amp;VAR:QUERY=RkZfRElWX1lMRChBTk4sMS8xMC8wOCwxLzEwLzA4KQ==&amp;WINDOW=FIRST_POPUP&amp;HEIGHT=450&amp;WIDTH=450&amp;","START_MAXIMIZED=FALSE&amp;VAR:CALENDAR=US&amp;VAR:SYMBOL=MO&amp;VAR:INDEX=0"}</definedName>
    <definedName name="_692">#REF!</definedName>
    <definedName name="_692__FDSAUDITLINK__" localSheetId="0" hidden="1">{"fdsup://directions/FAT Viewer?action=UPDATE&amp;creator=factset&amp;DYN_ARGS=TRUE&amp;DOC_NAME=FAT:FQL_AUDITING_CLIENT_TEMPLATE.FAT&amp;display_string=Audit&amp;VAR:KEY=TGHERALSZQ&amp;VAR:QUERY=RkZfRElWX1lMRChBTk4sMS8wMy8wOCwxLzAzLzA4KQ==&amp;WINDOW=FIRST_POPUP&amp;HEIGHT=450&amp;WIDTH=450&amp;","START_MAXIMIZED=FALSE&amp;VAR:CALENDAR=US&amp;VAR:SYMBOL=MO&amp;VAR:INDEX=0"}</definedName>
    <definedName name="_692__FDSAUDITLINK__" hidden="1">{"fdsup://directions/FAT Viewer?action=UPDATE&amp;creator=factset&amp;DYN_ARGS=TRUE&amp;DOC_NAME=FAT:FQL_AUDITING_CLIENT_TEMPLATE.FAT&amp;display_string=Audit&amp;VAR:KEY=TGHERALSZQ&amp;VAR:QUERY=RkZfRElWX1lMRChBTk4sMS8wMy8wOCwxLzAzLzA4KQ==&amp;WINDOW=FIRST_POPUP&amp;HEIGHT=450&amp;WIDTH=450&amp;","START_MAXIMIZED=FALSE&amp;VAR:CALENDAR=US&amp;VAR:SYMBOL=MO&amp;VAR:INDEX=0"}</definedName>
    <definedName name="_693">#REF!</definedName>
    <definedName name="_693__FDSAUDITLINK__" localSheetId="0" hidden="1">{"fdsup://directions/FAT Viewer?action=UPDATE&amp;creator=factset&amp;DYN_ARGS=TRUE&amp;DOC_NAME=FAT:FQL_AUDITING_CLIENT_TEMPLATE.FAT&amp;display_string=Audit&amp;VAR:KEY=TWDMPWBOLE&amp;VAR:QUERY=RkZfRElWX1lMRChBTk4sMTIvMjcvMDcsMTIvMjcvMDcp&amp;WINDOW=FIRST_POPUP&amp;HEIGHT=450&amp;WIDTH=450&amp;","START_MAXIMIZED=FALSE&amp;VAR:CALENDAR=US&amp;VAR:SYMBOL=MO&amp;VAR:INDEX=0"}</definedName>
    <definedName name="_693__FDSAUDITLINK__" hidden="1">{"fdsup://directions/FAT Viewer?action=UPDATE&amp;creator=factset&amp;DYN_ARGS=TRUE&amp;DOC_NAME=FAT:FQL_AUDITING_CLIENT_TEMPLATE.FAT&amp;display_string=Audit&amp;VAR:KEY=TWDMPWBOLE&amp;VAR:QUERY=RkZfRElWX1lMRChBTk4sMTIvMjcvMDcsMTIvMjcvMDcp&amp;WINDOW=FIRST_POPUP&amp;HEIGHT=450&amp;WIDTH=450&amp;","START_MAXIMIZED=FALSE&amp;VAR:CALENDAR=US&amp;VAR:SYMBOL=MO&amp;VAR:INDEX=0"}</definedName>
    <definedName name="_694">#REF!</definedName>
    <definedName name="_694__FDSAUDITLINK__" localSheetId="0" hidden="1">{"fdsup://directions/FAT Viewer?action=UPDATE&amp;creator=factset&amp;DYN_ARGS=TRUE&amp;DOC_NAME=FAT:FQL_AUDITING_CLIENT_TEMPLATE.FAT&amp;display_string=Audit&amp;VAR:KEY=BETOZSBAHS&amp;VAR:QUERY=RkZfRElWX1lMRChBTk4sMTIvMjAvMDcsMTIvMjAvMDcp&amp;WINDOW=FIRST_POPUP&amp;HEIGHT=450&amp;WIDTH=450&amp;","START_MAXIMIZED=FALSE&amp;VAR:CALENDAR=US&amp;VAR:SYMBOL=MO&amp;VAR:INDEX=0"}</definedName>
    <definedName name="_694__FDSAUDITLINK__" hidden="1">{"fdsup://directions/FAT Viewer?action=UPDATE&amp;creator=factset&amp;DYN_ARGS=TRUE&amp;DOC_NAME=FAT:FQL_AUDITING_CLIENT_TEMPLATE.FAT&amp;display_string=Audit&amp;VAR:KEY=BETOZSBAHS&amp;VAR:QUERY=RkZfRElWX1lMRChBTk4sMTIvMjAvMDcsMTIvMjAvMDcp&amp;WINDOW=FIRST_POPUP&amp;HEIGHT=450&amp;WIDTH=450&amp;","START_MAXIMIZED=FALSE&amp;VAR:CALENDAR=US&amp;VAR:SYMBOL=MO&amp;VAR:INDEX=0"}</definedName>
    <definedName name="_695">#REF!</definedName>
    <definedName name="_695__FDSAUDITLINK__" localSheetId="0" hidden="1">{"fdsup://directions/FAT Viewer?action=UPDATE&amp;creator=factset&amp;DYN_ARGS=TRUE&amp;DOC_NAME=FAT:FQL_AUDITING_CLIENT_TEMPLATE.FAT&amp;display_string=Audit&amp;VAR:KEY=XEFYXCZOVC&amp;VAR:QUERY=RkZfRElWX1lMRChBTk4sMTIvMTMvMDcsMTIvMTMvMDcp&amp;WINDOW=FIRST_POPUP&amp;HEIGHT=450&amp;WIDTH=450&amp;","START_MAXIMIZED=FALSE&amp;VAR:CALENDAR=US&amp;VAR:SYMBOL=MO&amp;VAR:INDEX=0"}</definedName>
    <definedName name="_695__FDSAUDITLINK__" hidden="1">{"fdsup://directions/FAT Viewer?action=UPDATE&amp;creator=factset&amp;DYN_ARGS=TRUE&amp;DOC_NAME=FAT:FQL_AUDITING_CLIENT_TEMPLATE.FAT&amp;display_string=Audit&amp;VAR:KEY=XEFYXCZOVC&amp;VAR:QUERY=RkZfRElWX1lMRChBTk4sMTIvMTMvMDcsMTIvMTMvMDcp&amp;WINDOW=FIRST_POPUP&amp;HEIGHT=450&amp;WIDTH=450&amp;","START_MAXIMIZED=FALSE&amp;VAR:CALENDAR=US&amp;VAR:SYMBOL=MO&amp;VAR:INDEX=0"}</definedName>
    <definedName name="_696">#REF!</definedName>
    <definedName name="_696__FDSAUDITLINK__" localSheetId="0" hidden="1">{"fdsup://directions/FAT Viewer?action=UPDATE&amp;creator=factset&amp;DYN_ARGS=TRUE&amp;DOC_NAME=FAT:FQL_AUDITING_CLIENT_TEMPLATE.FAT&amp;display_string=Audit&amp;VAR:KEY=PSNAJKHITM&amp;VAR:QUERY=RkZfRElWX1lMRChBTk4sMTIvMDYvMDcsMTIvMDYvMDcp&amp;WINDOW=FIRST_POPUP&amp;HEIGHT=450&amp;WIDTH=450&amp;","START_MAXIMIZED=FALSE&amp;VAR:CALENDAR=US&amp;VAR:SYMBOL=MO&amp;VAR:INDEX=0"}</definedName>
    <definedName name="_696__FDSAUDITLINK__" hidden="1">{"fdsup://directions/FAT Viewer?action=UPDATE&amp;creator=factset&amp;DYN_ARGS=TRUE&amp;DOC_NAME=FAT:FQL_AUDITING_CLIENT_TEMPLATE.FAT&amp;display_string=Audit&amp;VAR:KEY=PSNAJKHITM&amp;VAR:QUERY=RkZfRElWX1lMRChBTk4sMTIvMDYvMDcsMTIvMDYvMDcp&amp;WINDOW=FIRST_POPUP&amp;HEIGHT=450&amp;WIDTH=450&amp;","START_MAXIMIZED=FALSE&amp;VAR:CALENDAR=US&amp;VAR:SYMBOL=MO&amp;VAR:INDEX=0"}</definedName>
    <definedName name="_697">#REF!</definedName>
    <definedName name="_697__FDSAUDITLINK__" localSheetId="0" hidden="1">{"fdsup://directions/FAT Viewer?action=UPDATE&amp;creator=factset&amp;DYN_ARGS=TRUE&amp;DOC_NAME=FAT:FQL_AUDITING_CLIENT_TEMPLATE.FAT&amp;display_string=Audit&amp;VAR:KEY=TUPUXAVCBC&amp;VAR:QUERY=RkZfRElWX1lMRChBTk4sMTEvMjkvMDcsMTEvMjkvMDcp&amp;WINDOW=FIRST_POPUP&amp;HEIGHT=450&amp;WIDTH=450&amp;","START_MAXIMIZED=FALSE&amp;VAR:CALENDAR=US&amp;VAR:SYMBOL=MO&amp;VAR:INDEX=0"}</definedName>
    <definedName name="_697__FDSAUDITLINK__" hidden="1">{"fdsup://directions/FAT Viewer?action=UPDATE&amp;creator=factset&amp;DYN_ARGS=TRUE&amp;DOC_NAME=FAT:FQL_AUDITING_CLIENT_TEMPLATE.FAT&amp;display_string=Audit&amp;VAR:KEY=TUPUXAVCBC&amp;VAR:QUERY=RkZfRElWX1lMRChBTk4sMTEvMjkvMDcsMTEvMjkvMDcp&amp;WINDOW=FIRST_POPUP&amp;HEIGHT=450&amp;WIDTH=450&amp;","START_MAXIMIZED=FALSE&amp;VAR:CALENDAR=US&amp;VAR:SYMBOL=MO&amp;VAR:INDEX=0"}</definedName>
    <definedName name="_698">#REF!</definedName>
    <definedName name="_698__FDSAUDITLINK__" localSheetId="0" hidden="1">{"fdsup://directions/FAT Viewer?action=UPDATE&amp;creator=factset&amp;DYN_ARGS=TRUE&amp;DOC_NAME=FAT:FQL_AUDITING_CLIENT_TEMPLATE.FAT&amp;display_string=Audit&amp;VAR:KEY=VMLKPMTEFG&amp;VAR:QUERY=RkZfRElWX1lMRChBTk4sMTEvMjEvMDcsMTEvMjEvMDcp&amp;WINDOW=FIRST_POPUP&amp;HEIGHT=450&amp;WIDTH=450&amp;","START_MAXIMIZED=FALSE&amp;VAR:CALENDAR=US&amp;VAR:SYMBOL=MO&amp;VAR:INDEX=0"}</definedName>
    <definedName name="_698__FDSAUDITLINK__" hidden="1">{"fdsup://directions/FAT Viewer?action=UPDATE&amp;creator=factset&amp;DYN_ARGS=TRUE&amp;DOC_NAME=FAT:FQL_AUDITING_CLIENT_TEMPLATE.FAT&amp;display_string=Audit&amp;VAR:KEY=VMLKPMTEFG&amp;VAR:QUERY=RkZfRElWX1lMRChBTk4sMTEvMjEvMDcsMTEvMjEvMDcp&amp;WINDOW=FIRST_POPUP&amp;HEIGHT=450&amp;WIDTH=450&amp;","START_MAXIMIZED=FALSE&amp;VAR:CALENDAR=US&amp;VAR:SYMBOL=MO&amp;VAR:INDEX=0"}</definedName>
    <definedName name="_699">#REF!</definedName>
    <definedName name="_699__FDSAUDITLINK__" localSheetId="0" hidden="1">{"fdsup://directions/FAT Viewer?action=UPDATE&amp;creator=factset&amp;DYN_ARGS=TRUE&amp;DOC_NAME=FAT:FQL_AUDITING_CLIENT_TEMPLATE.FAT&amp;display_string=Audit&amp;VAR:KEY=TYHCFERCBE&amp;VAR:QUERY=RkZfRElWX1lMRChBTk4sMTEvMTUvMDcsMTEvMTUvMDcp&amp;WINDOW=FIRST_POPUP&amp;HEIGHT=450&amp;WIDTH=450&amp;","START_MAXIMIZED=FALSE&amp;VAR:CALENDAR=US&amp;VAR:SYMBOL=MO&amp;VAR:INDEX=0"}</definedName>
    <definedName name="_699__FDSAUDITLINK__" hidden="1">{"fdsup://directions/FAT Viewer?action=UPDATE&amp;creator=factset&amp;DYN_ARGS=TRUE&amp;DOC_NAME=FAT:FQL_AUDITING_CLIENT_TEMPLATE.FAT&amp;display_string=Audit&amp;VAR:KEY=TYHCFERCBE&amp;VAR:QUERY=RkZfRElWX1lMRChBTk4sMTEvMTUvMDcsMTEvMTUvMDcp&amp;WINDOW=FIRST_POPUP&amp;HEIGHT=450&amp;WIDTH=450&amp;","START_MAXIMIZED=FALSE&amp;VAR:CALENDAR=US&amp;VAR:SYMBOL=MO&amp;VAR:INDEX=0"}</definedName>
    <definedName name="_6a1_">{"'Sheet1'!$L$16"}</definedName>
    <definedName name="_6M">#REF!</definedName>
    <definedName name="_6main_form_account_grants_list_10_j_id1022">#REF!</definedName>
    <definedName name="_6O2_">#REF!</definedName>
    <definedName name="_6S">#REF!</definedName>
    <definedName name="_6s10_" hidden="1">{#N/A,#N/A,FALSE,"UNIT";#N/A,#N/A,FALSE,"UNIT";#N/A,#N/A,FALSE,"계정"}</definedName>
    <definedName name="_6s11_" hidden="1">{#N/A,#N/A,FALSE,"UNIT";#N/A,#N/A,FALSE,"UNIT";#N/A,#N/A,FALSE,"계정"}</definedName>
    <definedName name="_6Table2_" hidden="1">#REF!</definedName>
    <definedName name="_6월">#REF!</definedName>
    <definedName name="_7">#REF!</definedName>
    <definedName name="_7___________B_S">#REF!</definedName>
    <definedName name="_7__123Graph_AChart_2I">#REF!</definedName>
    <definedName name="_7__123Graph_ACONTRACT_BY_B_U">#REF!</definedName>
    <definedName name="_7__123Graph_AQRE_S_BY_CO.">#REF!</definedName>
    <definedName name="_7__123Graph_AQRE_S_BY_TYPE" hidden="1">#REF!</definedName>
    <definedName name="_7__123Graph_ASENS_COMPARISON">#REF!</definedName>
    <definedName name="_7__123Graph_ASUPPLIES_BY_B_U">#REF!</definedName>
    <definedName name="_7__123Graph_ATAX_CREDIT" hidden="1">#REF!</definedName>
    <definedName name="_7__123Graph_AWAGES_BY_B_U">#REF!</definedName>
    <definedName name="_7__123Graph_BCONTRACT_BY_B_U">#REF!</definedName>
    <definedName name="_7__123Graph_CQRE_S_BY_TYPE">#REF!</definedName>
    <definedName name="_7__123Graph_DSALES_MONTH" hidden="1">#REF!</definedName>
    <definedName name="_7__FDSAUDITLINK__" localSheetId="0" hidden="1">{"fdsup://directions/FAT Viewer?action=UPDATE&amp;creator=factset&amp;DYN_ARGS=TRUE&amp;DOC_NAME=FAT:FQL_AUDITING_CLIENT_TEMPLATE.FAT&amp;display_string=Audit&amp;VAR:KEY=MFQRWZCBKZ&amp;VAR:QUERY=Q1NGX0RJVl9ZTEQoUVRSX1IsNi8zMC8yMDA5KQ==&amp;WINDOW=FIRST_POPUP&amp;HEIGHT=450&amp;WIDTH=450&amp;STAR","T_MAXIMIZED=FALSE&amp;VAR:CALENDAR=US&amp;VAR:SYMBOL=MO&amp;VAR:INDEX=0"}</definedName>
    <definedName name="_7__FDSAUDITLINK__" hidden="1">{"fdsup://directions/FAT Viewer?action=UPDATE&amp;creator=factset&amp;DYN_ARGS=TRUE&amp;DOC_NAME=FAT:FQL_AUDITING_CLIENT_TEMPLATE.FAT&amp;display_string=Audit&amp;VAR:KEY=MFQRWZCBKZ&amp;VAR:QUERY=Q1NGX0RJVl9ZTEQoUVRSX1IsNi8zMC8yMDA5KQ==&amp;WINDOW=FIRST_POPUP&amp;HEIGHT=450&amp;WIDTH=450&amp;STAR","T_MAXIMIZED=FALSE&amp;VAR:CALENDAR=US&amp;VAR:SYMBOL=MO&amp;VAR:INDEX=0"}</definedName>
    <definedName name="_7_0_0COST">#REF!</definedName>
    <definedName name="_7_0_S" hidden="1">#REF!</definedName>
    <definedName name="_7_0_Table2_">#REF!</definedName>
    <definedName name="_70">#REF!</definedName>
    <definedName name="_70__123Graph_CCHART_8">#REF!</definedName>
    <definedName name="_70__FDSAUDITLINK__" localSheetId="0" hidden="1">{"fdsup://directions/FAT Viewer?action=UPDATE&amp;creator=factset&amp;DYN_ARGS=TRUE&amp;DOC_NAME=FAT:FQL_AUDITING_CLIENT_TEMPLATE.FAT&amp;display_string=Audit&amp;VAR:KEY=XOPGPWFMRC&amp;VAR:QUERY=RkZfRElWX1lMRChBTk4sNDA5OTQp&amp;WINDOW=FIRST_POPUP&amp;HEIGHT=450&amp;WIDTH=450&amp;START_MAXIMIZED=","FALSE&amp;VAR:CALENDAR=US&amp;VAR:SYMBOL=PM&amp;VAR:INDEX=0"}</definedName>
    <definedName name="_70__FDSAUDITLINK__" hidden="1">{"fdsup://directions/FAT Viewer?action=UPDATE&amp;creator=factset&amp;DYN_ARGS=TRUE&amp;DOC_NAME=FAT:FQL_AUDITING_CLIENT_TEMPLATE.FAT&amp;display_string=Audit&amp;VAR:KEY=XOPGPWFMRC&amp;VAR:QUERY=RkZfRElWX1lMRChBTk4sNDA5OTQp&amp;WINDOW=FIRST_POPUP&amp;HEIGHT=450&amp;WIDTH=450&amp;START_MAXIMIZED=","FALSE&amp;VAR:CALENDAR=US&amp;VAR:SYMBOL=PM&amp;VAR:INDEX=0"}</definedName>
    <definedName name="_70_0_S" hidden="1">#REF!</definedName>
    <definedName name="_70_NOTE5_7">#REF!</definedName>
    <definedName name="_700">#REF!</definedName>
    <definedName name="_700__FDSAUDITLINK__" localSheetId="0" hidden="1">{"fdsup://directions/FAT Viewer?action=UPDATE&amp;creator=factset&amp;DYN_ARGS=TRUE&amp;DOC_NAME=FAT:FQL_AUDITING_CLIENT_TEMPLATE.FAT&amp;display_string=Audit&amp;VAR:KEY=PGNWZAPKXW&amp;VAR:QUERY=RkZfRElWX1lMRChBTk4sMTEvMDgvMDcsMTEvMDgvMDcp&amp;WINDOW=FIRST_POPUP&amp;HEIGHT=450&amp;WIDTH=450&amp;","START_MAXIMIZED=FALSE&amp;VAR:CALENDAR=US&amp;VAR:SYMBOL=MO&amp;VAR:INDEX=0"}</definedName>
    <definedName name="_700__FDSAUDITLINK__" hidden="1">{"fdsup://directions/FAT Viewer?action=UPDATE&amp;creator=factset&amp;DYN_ARGS=TRUE&amp;DOC_NAME=FAT:FQL_AUDITING_CLIENT_TEMPLATE.FAT&amp;display_string=Audit&amp;VAR:KEY=PGNWZAPKXW&amp;VAR:QUERY=RkZfRElWX1lMRChBTk4sMTEvMDgvMDcsMTEvMDgvMDcp&amp;WINDOW=FIRST_POPUP&amp;HEIGHT=450&amp;WIDTH=450&amp;","START_MAXIMIZED=FALSE&amp;VAR:CALENDAR=US&amp;VAR:SYMBOL=MO&amp;VAR:INDEX=0"}</definedName>
    <definedName name="_701">#REF!</definedName>
    <definedName name="_701__FDSAUDITLINK__" localSheetId="0" hidden="1">{"fdsup://directions/FAT Viewer?action=UPDATE&amp;creator=factset&amp;DYN_ARGS=TRUE&amp;DOC_NAME=FAT:FQL_AUDITING_CLIENT_TEMPLATE.FAT&amp;display_string=Audit&amp;VAR:KEY=XIVQVSTUTS&amp;VAR:QUERY=RkZfRElWX1lMRChBTk4sMTEvMDEvMDcsMTEvMDEvMDcp&amp;WINDOW=FIRST_POPUP&amp;HEIGHT=450&amp;WIDTH=450&amp;","START_MAXIMIZED=FALSE&amp;VAR:CALENDAR=US&amp;VAR:SYMBOL=MO&amp;VAR:INDEX=0"}</definedName>
    <definedName name="_701__FDSAUDITLINK__" hidden="1">{"fdsup://directions/FAT Viewer?action=UPDATE&amp;creator=factset&amp;DYN_ARGS=TRUE&amp;DOC_NAME=FAT:FQL_AUDITING_CLIENT_TEMPLATE.FAT&amp;display_string=Audit&amp;VAR:KEY=XIVQVSTUTS&amp;VAR:QUERY=RkZfRElWX1lMRChBTk4sMTEvMDEvMDcsMTEvMDEvMDcp&amp;WINDOW=FIRST_POPUP&amp;HEIGHT=450&amp;WIDTH=450&amp;","START_MAXIMIZED=FALSE&amp;VAR:CALENDAR=US&amp;VAR:SYMBOL=MO&amp;VAR:INDEX=0"}</definedName>
    <definedName name="_702">#REF!</definedName>
    <definedName name="_702__FDSAUDITLINK__" localSheetId="0" hidden="1">{"fdsup://directions/FAT Viewer?action=UPDATE&amp;creator=factset&amp;DYN_ARGS=TRUE&amp;DOC_NAME=FAT:FQL_AUDITING_CLIENT_TEMPLATE.FAT&amp;display_string=Audit&amp;VAR:KEY=TURYJKVKFY&amp;VAR:QUERY=RkZfRElWX1lMRChBTk4sMTAvMjUvMDcsMTAvMjUvMDcp&amp;WINDOW=FIRST_POPUP&amp;HEIGHT=450&amp;WIDTH=450&amp;","START_MAXIMIZED=FALSE&amp;VAR:CALENDAR=US&amp;VAR:SYMBOL=MO&amp;VAR:INDEX=0"}</definedName>
    <definedName name="_702__FDSAUDITLINK__" hidden="1">{"fdsup://directions/FAT Viewer?action=UPDATE&amp;creator=factset&amp;DYN_ARGS=TRUE&amp;DOC_NAME=FAT:FQL_AUDITING_CLIENT_TEMPLATE.FAT&amp;display_string=Audit&amp;VAR:KEY=TURYJKVKFY&amp;VAR:QUERY=RkZfRElWX1lMRChBTk4sMTAvMjUvMDcsMTAvMjUvMDcp&amp;WINDOW=FIRST_POPUP&amp;HEIGHT=450&amp;WIDTH=450&amp;","START_MAXIMIZED=FALSE&amp;VAR:CALENDAR=US&amp;VAR:SYMBOL=MO&amp;VAR:INDEX=0"}</definedName>
    <definedName name="_703__FDSAUDITLINK__" localSheetId="0" hidden="1">{"fdsup://directions/FAT Viewer?action=UPDATE&amp;creator=factset&amp;DYN_ARGS=TRUE&amp;DOC_NAME=FAT:FQL_AUDITING_CLIENT_TEMPLATE.FAT&amp;display_string=Audit&amp;VAR:KEY=ZOVINIJWZK&amp;VAR:QUERY=RkZfRElWX1lMRChBTk4sMTAvMTgvMDcsMTAvMTgvMDcp&amp;WINDOW=FIRST_POPUP&amp;HEIGHT=450&amp;WIDTH=450&amp;","START_MAXIMIZED=FALSE&amp;VAR:CALENDAR=US&amp;VAR:SYMBOL=MO&amp;VAR:INDEX=0"}</definedName>
    <definedName name="_703__FDSAUDITLINK__" hidden="1">{"fdsup://directions/FAT Viewer?action=UPDATE&amp;creator=factset&amp;DYN_ARGS=TRUE&amp;DOC_NAME=FAT:FQL_AUDITING_CLIENT_TEMPLATE.FAT&amp;display_string=Audit&amp;VAR:KEY=ZOVINIJWZK&amp;VAR:QUERY=RkZfRElWX1lMRChBTk4sMTAvMTgvMDcsMTAvMTgvMDcp&amp;WINDOW=FIRST_POPUP&amp;HEIGHT=450&amp;WIDTH=450&amp;","START_MAXIMIZED=FALSE&amp;VAR:CALENDAR=US&amp;VAR:SYMBOL=MO&amp;VAR:INDEX=0"}</definedName>
    <definedName name="_7037">#REF!</definedName>
    <definedName name="_7038">#REF!</definedName>
    <definedName name="_704__FDSAUDITLINK__" localSheetId="0" hidden="1">{"fdsup://directions/FAT Viewer?action=UPDATE&amp;creator=factset&amp;DYN_ARGS=TRUE&amp;DOC_NAME=FAT:FQL_AUDITING_CLIENT_TEMPLATE.FAT&amp;display_string=Audit&amp;VAR:KEY=FAROHOFUNI&amp;VAR:QUERY=RkZfRElWX1lMRChBTk4sMTAvMTEvMDcsMTAvMTEvMDcp&amp;WINDOW=FIRST_POPUP&amp;HEIGHT=450&amp;WIDTH=450&amp;","START_MAXIMIZED=FALSE&amp;VAR:CALENDAR=US&amp;VAR:SYMBOL=MO&amp;VAR:INDEX=0"}</definedName>
    <definedName name="_704__FDSAUDITLINK__" hidden="1">{"fdsup://directions/FAT Viewer?action=UPDATE&amp;creator=factset&amp;DYN_ARGS=TRUE&amp;DOC_NAME=FAT:FQL_AUDITING_CLIENT_TEMPLATE.FAT&amp;display_string=Audit&amp;VAR:KEY=FAROHOFUNI&amp;VAR:QUERY=RkZfRElWX1lMRChBTk4sMTAvMTEvMDcsMTAvMTEvMDcp&amp;WINDOW=FIRST_POPUP&amp;HEIGHT=450&amp;WIDTH=450&amp;","START_MAXIMIZED=FALSE&amp;VAR:CALENDAR=US&amp;VAR:SYMBOL=MO&amp;VAR:INDEX=0"}</definedName>
    <definedName name="_7040">#REF!</definedName>
    <definedName name="_7041">#REF!</definedName>
    <definedName name="_7043">#REF!</definedName>
    <definedName name="_7044">#REF!</definedName>
    <definedName name="_705__FDSAUDITLINK__" localSheetId="0" hidden="1">{"fdsup://directions/FAT Viewer?action=UPDATE&amp;creator=factset&amp;DYN_ARGS=TRUE&amp;DOC_NAME=FAT:FQL_AUDITING_CLIENT_TEMPLATE.FAT&amp;display_string=Audit&amp;VAR:KEY=DQLULEJGNY&amp;VAR:QUERY=RkZfRElWX1lMRChBTk4sMTAvMDQvMDcsMTAvMDQvMDcp&amp;WINDOW=FIRST_POPUP&amp;HEIGHT=450&amp;WIDTH=450&amp;","START_MAXIMIZED=FALSE&amp;VAR:CALENDAR=US&amp;VAR:SYMBOL=MO&amp;VAR:INDEX=0"}</definedName>
    <definedName name="_705__FDSAUDITLINK__" hidden="1">{"fdsup://directions/FAT Viewer?action=UPDATE&amp;creator=factset&amp;DYN_ARGS=TRUE&amp;DOC_NAME=FAT:FQL_AUDITING_CLIENT_TEMPLATE.FAT&amp;display_string=Audit&amp;VAR:KEY=DQLULEJGNY&amp;VAR:QUERY=RkZfRElWX1lMRChBTk4sMTAvMDQvMDcsMTAvMDQvMDcp&amp;WINDOW=FIRST_POPUP&amp;HEIGHT=450&amp;WIDTH=450&amp;","START_MAXIMIZED=FALSE&amp;VAR:CALENDAR=US&amp;VAR:SYMBOL=MO&amp;VAR:INDEX=0"}</definedName>
    <definedName name="_706__FDSAUDITLINK__" localSheetId="0" hidden="1">{"fdsup://directions/FAT Viewer?action=UPDATE&amp;creator=factset&amp;DYN_ARGS=TRUE&amp;DOC_NAME=FAT:FQL_AUDITING_CLIENT_TEMPLATE.FAT&amp;display_string=Audit&amp;VAR:KEY=ZKVUTORABI&amp;VAR:QUERY=RkZfRElWX1lMRChBTk4sOS8yNy8wNyw5LzI3LzA3KQ==&amp;WINDOW=FIRST_POPUP&amp;HEIGHT=450&amp;WIDTH=450&amp;","START_MAXIMIZED=FALSE&amp;VAR:CALENDAR=US&amp;VAR:SYMBOL=MO&amp;VAR:INDEX=0"}</definedName>
    <definedName name="_706__FDSAUDITLINK__" hidden="1">{"fdsup://directions/FAT Viewer?action=UPDATE&amp;creator=factset&amp;DYN_ARGS=TRUE&amp;DOC_NAME=FAT:FQL_AUDITING_CLIENT_TEMPLATE.FAT&amp;display_string=Audit&amp;VAR:KEY=ZKVUTORABI&amp;VAR:QUERY=RkZfRElWX1lMRChBTk4sOS8yNy8wNyw5LzI3LzA3KQ==&amp;WINDOW=FIRST_POPUP&amp;HEIGHT=450&amp;WIDTH=450&amp;","START_MAXIMIZED=FALSE&amp;VAR:CALENDAR=US&amp;VAR:SYMBOL=MO&amp;VAR:INDEX=0"}</definedName>
    <definedName name="_707__FDSAUDITLINK__" localSheetId="0" hidden="1">{"fdsup://directions/FAT Viewer?action=UPDATE&amp;creator=factset&amp;DYN_ARGS=TRUE&amp;DOC_NAME=FAT:FQL_AUDITING_CLIENT_TEMPLATE.FAT&amp;display_string=Audit&amp;VAR:KEY=JSFCVSVQDW&amp;VAR:QUERY=RkZfRElWX1lMRChBTk4sOS8yMC8wNyw5LzIwLzA3KQ==&amp;WINDOW=FIRST_POPUP&amp;HEIGHT=450&amp;WIDTH=450&amp;","START_MAXIMIZED=FALSE&amp;VAR:CALENDAR=US&amp;VAR:SYMBOL=MO&amp;VAR:INDEX=0"}</definedName>
    <definedName name="_707__FDSAUDITLINK__" hidden="1">{"fdsup://directions/FAT Viewer?action=UPDATE&amp;creator=factset&amp;DYN_ARGS=TRUE&amp;DOC_NAME=FAT:FQL_AUDITING_CLIENT_TEMPLATE.FAT&amp;display_string=Audit&amp;VAR:KEY=JSFCVSVQDW&amp;VAR:QUERY=RkZfRElWX1lMRChBTk4sOS8yMC8wNyw5LzIwLzA3KQ==&amp;WINDOW=FIRST_POPUP&amp;HEIGHT=450&amp;WIDTH=450&amp;","START_MAXIMIZED=FALSE&amp;VAR:CALENDAR=US&amp;VAR:SYMBOL=MO&amp;VAR:INDEX=0"}</definedName>
    <definedName name="_708__FDSAUDITLINK__" localSheetId="0" hidden="1">{"fdsup://directions/FAT Viewer?action=UPDATE&amp;creator=factset&amp;DYN_ARGS=TRUE&amp;DOC_NAME=FAT:FQL_AUDITING_CLIENT_TEMPLATE.FAT&amp;display_string=Audit&amp;VAR:KEY=BSRQTQHABA&amp;VAR:QUERY=RkZfRElWX1lMRChBTk4sOS8xMy8wNyw5LzEzLzA3KQ==&amp;WINDOW=FIRST_POPUP&amp;HEIGHT=450&amp;WIDTH=450&amp;","START_MAXIMIZED=FALSE&amp;VAR:CALENDAR=US&amp;VAR:SYMBOL=MO&amp;VAR:INDEX=0"}</definedName>
    <definedName name="_708__FDSAUDITLINK__" hidden="1">{"fdsup://directions/FAT Viewer?action=UPDATE&amp;creator=factset&amp;DYN_ARGS=TRUE&amp;DOC_NAME=FAT:FQL_AUDITING_CLIENT_TEMPLATE.FAT&amp;display_string=Audit&amp;VAR:KEY=BSRQTQHABA&amp;VAR:QUERY=RkZfRElWX1lMRChBTk4sOS8xMy8wNyw5LzEzLzA3KQ==&amp;WINDOW=FIRST_POPUP&amp;HEIGHT=450&amp;WIDTH=450&amp;","START_MAXIMIZED=FALSE&amp;VAR:CALENDAR=US&amp;VAR:SYMBOL=MO&amp;VAR:INDEX=0"}</definedName>
    <definedName name="_709__FDSAUDITLINK__" localSheetId="0" hidden="1">{"fdsup://directions/FAT Viewer?action=UPDATE&amp;creator=factset&amp;DYN_ARGS=TRUE&amp;DOC_NAME=FAT:FQL_AUDITING_CLIENT_TEMPLATE.FAT&amp;display_string=Audit&amp;VAR:KEY=BAFMNOHMHW&amp;VAR:QUERY=RkZfRElWX1lMRChBTk4sOS8wNi8wNyw5LzA2LzA3KQ==&amp;WINDOW=FIRST_POPUP&amp;HEIGHT=450&amp;WIDTH=450&amp;","START_MAXIMIZED=FALSE&amp;VAR:CALENDAR=US&amp;VAR:SYMBOL=MO&amp;VAR:INDEX=0"}</definedName>
    <definedName name="_709__FDSAUDITLINK__" hidden="1">{"fdsup://directions/FAT Viewer?action=UPDATE&amp;creator=factset&amp;DYN_ARGS=TRUE&amp;DOC_NAME=FAT:FQL_AUDITING_CLIENT_TEMPLATE.FAT&amp;display_string=Audit&amp;VAR:KEY=BAFMNOHMHW&amp;VAR:QUERY=RkZfRElWX1lMRChBTk4sOS8wNi8wNyw5LzA2LzA3KQ==&amp;WINDOW=FIRST_POPUP&amp;HEIGHT=450&amp;WIDTH=450&amp;","START_MAXIMIZED=FALSE&amp;VAR:CALENDAR=US&amp;VAR:SYMBOL=MO&amp;VAR:INDEX=0"}</definedName>
    <definedName name="_70main_form_account_grants_list_7_j_id1022">#REF!</definedName>
    <definedName name="_70T1">#REF!</definedName>
    <definedName name="_70T2">#REF!</definedName>
    <definedName name="_71__123Graph_CQRE_S_BY_CO.">#REF!</definedName>
    <definedName name="_71__123Graph_XCHART_8">#REF!</definedName>
    <definedName name="_71__123Graph_XTAX_CREDIT">#REF!</definedName>
    <definedName name="_71__FDSAUDITLINK__" localSheetId="0" hidden="1">{"fdsup://directions/FAT Viewer?action=UPDATE&amp;creator=factset&amp;DYN_ARGS=TRUE&amp;DOC_NAME=FAT:FQL_AUDITING_CLIENT_TEMPLATE.FAT&amp;display_string=Audit&amp;VAR:KEY=PYJOJGBUPG&amp;VAR:QUERY=RkZfRElWX1lMRChBTk4sNDA5OTQp&amp;WINDOW=FIRST_POPUP&amp;HEIGHT=450&amp;WIDTH=450&amp;START_MAXIMIZED=","FALSE&amp;VAR:CALENDAR=US&amp;VAR:SYMBOL=RAI&amp;VAR:INDEX=0"}</definedName>
    <definedName name="_71__FDSAUDITLINK__" hidden="1">{"fdsup://directions/FAT Viewer?action=UPDATE&amp;creator=factset&amp;DYN_ARGS=TRUE&amp;DOC_NAME=FAT:FQL_AUDITING_CLIENT_TEMPLATE.FAT&amp;display_string=Audit&amp;VAR:KEY=PYJOJGBUPG&amp;VAR:QUERY=RkZfRElWX1lMRChBTk4sNDA5OTQp&amp;WINDOW=FIRST_POPUP&amp;HEIGHT=450&amp;WIDTH=450&amp;START_MAXIMIZED=","FALSE&amp;VAR:CALENDAR=US&amp;VAR:SYMBOL=RAI&amp;VAR:INDEX=0"}</definedName>
    <definedName name="_71_0_S" hidden="1">#REF!</definedName>
    <definedName name="_71_NOTE8_9">#REF!</definedName>
    <definedName name="_710">#REF!</definedName>
    <definedName name="_710__FDSAUDITLINK__" localSheetId="0" hidden="1">{"fdsup://directions/FAT Viewer?action=UPDATE&amp;creator=factset&amp;DYN_ARGS=TRUE&amp;DOC_NAME=FAT:FQL_AUDITING_CLIENT_TEMPLATE.FAT&amp;display_string=Audit&amp;VAR:KEY=LQNKLMNOVA&amp;VAR:QUERY=RkZfRElWX1lMRChBTk4sOC8zMC8wNyw4LzMwLzA3KQ==&amp;WINDOW=FIRST_POPUP&amp;HEIGHT=450&amp;WIDTH=450&amp;","START_MAXIMIZED=FALSE&amp;VAR:CALENDAR=US&amp;VAR:SYMBOL=MO&amp;VAR:INDEX=0"}</definedName>
    <definedName name="_710__FDSAUDITLINK__" hidden="1">{"fdsup://directions/FAT Viewer?action=UPDATE&amp;creator=factset&amp;DYN_ARGS=TRUE&amp;DOC_NAME=FAT:FQL_AUDITING_CLIENT_TEMPLATE.FAT&amp;display_string=Audit&amp;VAR:KEY=LQNKLMNOVA&amp;VAR:QUERY=RkZfRElWX1lMRChBTk4sOC8zMC8wNyw4LzMwLzA3KQ==&amp;WINDOW=FIRST_POPUP&amp;HEIGHT=450&amp;WIDTH=450&amp;","START_MAXIMIZED=FALSE&amp;VAR:CALENDAR=US&amp;VAR:SYMBOL=MO&amp;VAR:INDEX=0"}</definedName>
    <definedName name="_711__FDSAUDITLINK__" localSheetId="0" hidden="1">{"fdsup://directions/FAT Viewer?action=UPDATE&amp;creator=factset&amp;DYN_ARGS=TRUE&amp;DOC_NAME=FAT:FQL_AUDITING_CLIENT_TEMPLATE.FAT&amp;display_string=Audit&amp;VAR:KEY=VKROXQFMNO&amp;VAR:QUERY=RkZfRElWX1lMRChBTk4sOC8yMy8wNyw4LzIzLzA3KQ==&amp;WINDOW=FIRST_POPUP&amp;HEIGHT=450&amp;WIDTH=450&amp;","START_MAXIMIZED=FALSE&amp;VAR:CALENDAR=US&amp;VAR:SYMBOL=MO&amp;VAR:INDEX=0"}</definedName>
    <definedName name="_711__FDSAUDITLINK__" hidden="1">{"fdsup://directions/FAT Viewer?action=UPDATE&amp;creator=factset&amp;DYN_ARGS=TRUE&amp;DOC_NAME=FAT:FQL_AUDITING_CLIENT_TEMPLATE.FAT&amp;display_string=Audit&amp;VAR:KEY=VKROXQFMNO&amp;VAR:QUERY=RkZfRElWX1lMRChBTk4sOC8yMy8wNyw4LzIzLzA3KQ==&amp;WINDOW=FIRST_POPUP&amp;HEIGHT=450&amp;WIDTH=450&amp;","START_MAXIMIZED=FALSE&amp;VAR:CALENDAR=US&amp;VAR:SYMBOL=MO&amp;VAR:INDEX=0"}</definedName>
    <definedName name="_712__FDSAUDITLINK__" localSheetId="0" hidden="1">{"fdsup://directions/FAT Viewer?action=UPDATE&amp;creator=factset&amp;DYN_ARGS=TRUE&amp;DOC_NAME=FAT:FQL_AUDITING_CLIENT_TEMPLATE.FAT&amp;display_string=Audit&amp;VAR:KEY=VYDOJUROXC&amp;VAR:QUERY=RkZfRElWX1lMRChBTk4sOC8xNi8wNyw4LzE2LzA3KQ==&amp;WINDOW=FIRST_POPUP&amp;HEIGHT=450&amp;WIDTH=450&amp;","START_MAXIMIZED=FALSE&amp;VAR:CALENDAR=US&amp;VAR:SYMBOL=MO&amp;VAR:INDEX=0"}</definedName>
    <definedName name="_712__FDSAUDITLINK__" hidden="1">{"fdsup://directions/FAT Viewer?action=UPDATE&amp;creator=factset&amp;DYN_ARGS=TRUE&amp;DOC_NAME=FAT:FQL_AUDITING_CLIENT_TEMPLATE.FAT&amp;display_string=Audit&amp;VAR:KEY=VYDOJUROXC&amp;VAR:QUERY=RkZfRElWX1lMRChBTk4sOC8xNi8wNyw4LzE2LzA3KQ==&amp;WINDOW=FIRST_POPUP&amp;HEIGHT=450&amp;WIDTH=450&amp;","START_MAXIMIZED=FALSE&amp;VAR:CALENDAR=US&amp;VAR:SYMBOL=MO&amp;VAR:INDEX=0"}</definedName>
    <definedName name="_713__FDSAUDITLINK__" localSheetId="0" hidden="1">{"fdsup://directions/FAT Viewer?action=UPDATE&amp;creator=factset&amp;DYN_ARGS=TRUE&amp;DOC_NAME=FAT:FQL_AUDITING_CLIENT_TEMPLATE.FAT&amp;display_string=Audit&amp;VAR:KEY=FMTUZGRALW&amp;VAR:QUERY=RkZfRElWX1lMRChBTk4sOC8wOS8wNyw4LzA5LzA3KQ==&amp;WINDOW=FIRST_POPUP&amp;HEIGHT=450&amp;WIDTH=450&amp;","START_MAXIMIZED=FALSE&amp;VAR:CALENDAR=US&amp;VAR:SYMBOL=MO&amp;VAR:INDEX=0"}</definedName>
    <definedName name="_713__FDSAUDITLINK__" hidden="1">{"fdsup://directions/FAT Viewer?action=UPDATE&amp;creator=factset&amp;DYN_ARGS=TRUE&amp;DOC_NAME=FAT:FQL_AUDITING_CLIENT_TEMPLATE.FAT&amp;display_string=Audit&amp;VAR:KEY=FMTUZGRALW&amp;VAR:QUERY=RkZfRElWX1lMRChBTk4sOC8wOS8wNyw4LzA5LzA3KQ==&amp;WINDOW=FIRST_POPUP&amp;HEIGHT=450&amp;WIDTH=450&amp;","START_MAXIMIZED=FALSE&amp;VAR:CALENDAR=US&amp;VAR:SYMBOL=MO&amp;VAR:INDEX=0"}</definedName>
    <definedName name="_714">#REF!</definedName>
    <definedName name="_714__FDSAUDITLINK__" localSheetId="0" hidden="1">{"fdsup://directions/FAT Viewer?action=UPDATE&amp;creator=factset&amp;DYN_ARGS=TRUE&amp;DOC_NAME=FAT:FQL_AUDITING_CLIENT_TEMPLATE.FAT&amp;display_string=Audit&amp;VAR:KEY=VUVMVGTCJY&amp;VAR:QUERY=RkZfRElWX1lMRChBTk4sOC8wMi8wNyw4LzAyLzA3KQ==&amp;WINDOW=FIRST_POPUP&amp;HEIGHT=450&amp;WIDTH=450&amp;","START_MAXIMIZED=FALSE&amp;VAR:CALENDAR=US&amp;VAR:SYMBOL=MO&amp;VAR:INDEX=0"}</definedName>
    <definedName name="_714__FDSAUDITLINK__" hidden="1">{"fdsup://directions/FAT Viewer?action=UPDATE&amp;creator=factset&amp;DYN_ARGS=TRUE&amp;DOC_NAME=FAT:FQL_AUDITING_CLIENT_TEMPLATE.FAT&amp;display_string=Audit&amp;VAR:KEY=VUVMVGTCJY&amp;VAR:QUERY=RkZfRElWX1lMRChBTk4sOC8wMi8wNyw4LzAyLzA3KQ==&amp;WINDOW=FIRST_POPUP&amp;HEIGHT=450&amp;WIDTH=450&amp;","START_MAXIMIZED=FALSE&amp;VAR:CALENDAR=US&amp;VAR:SYMBOL=MO&amp;VAR:INDEX=0"}</definedName>
    <definedName name="_715__FDSAUDITLINK__" localSheetId="0" hidden="1">{"fdsup://directions/FAT Viewer?action=UPDATE&amp;creator=factset&amp;DYN_ARGS=TRUE&amp;DOC_NAME=FAT:FQL_AUDITING_CLIENT_TEMPLATE.FAT&amp;display_string=Audit&amp;VAR:KEY=PGNABGFSNW&amp;VAR:QUERY=RkZfRElWX1lMRChBTk4sNy8yNi8wNyw3LzI2LzA3KQ==&amp;WINDOW=FIRST_POPUP&amp;HEIGHT=450&amp;WIDTH=450&amp;","START_MAXIMIZED=FALSE&amp;VAR:CALENDAR=US&amp;VAR:SYMBOL=MO&amp;VAR:INDEX=0"}</definedName>
    <definedName name="_715__FDSAUDITLINK__" hidden="1">{"fdsup://directions/FAT Viewer?action=UPDATE&amp;creator=factset&amp;DYN_ARGS=TRUE&amp;DOC_NAME=FAT:FQL_AUDITING_CLIENT_TEMPLATE.FAT&amp;display_string=Audit&amp;VAR:KEY=PGNABGFSNW&amp;VAR:QUERY=RkZfRElWX1lMRChBTk4sNy8yNi8wNyw3LzI2LzA3KQ==&amp;WINDOW=FIRST_POPUP&amp;HEIGHT=450&amp;WIDTH=450&amp;","START_MAXIMIZED=FALSE&amp;VAR:CALENDAR=US&amp;VAR:SYMBOL=MO&amp;VAR:INDEX=0"}</definedName>
    <definedName name="_716__FDSAUDITLINK__" localSheetId="0" hidden="1">{"fdsup://directions/FAT Viewer?action=UPDATE&amp;creator=factset&amp;DYN_ARGS=TRUE&amp;DOC_NAME=FAT:FQL_AUDITING_CLIENT_TEMPLATE.FAT&amp;display_string=Audit&amp;VAR:KEY=LKJEBUHWLW&amp;VAR:QUERY=RkZfRElWX1lMRChBTk4sNy8xOS8wNyw3LzE5LzA3KQ==&amp;WINDOW=FIRST_POPUP&amp;HEIGHT=450&amp;WIDTH=450&amp;","START_MAXIMIZED=FALSE&amp;VAR:CALENDAR=US&amp;VAR:SYMBOL=MO&amp;VAR:INDEX=0"}</definedName>
    <definedName name="_716__FDSAUDITLINK__" hidden="1">{"fdsup://directions/FAT Viewer?action=UPDATE&amp;creator=factset&amp;DYN_ARGS=TRUE&amp;DOC_NAME=FAT:FQL_AUDITING_CLIENT_TEMPLATE.FAT&amp;display_string=Audit&amp;VAR:KEY=LKJEBUHWLW&amp;VAR:QUERY=RkZfRElWX1lMRChBTk4sNy8xOS8wNyw3LzE5LzA3KQ==&amp;WINDOW=FIRST_POPUP&amp;HEIGHT=450&amp;WIDTH=450&amp;","START_MAXIMIZED=FALSE&amp;VAR:CALENDAR=US&amp;VAR:SYMBOL=MO&amp;VAR:INDEX=0"}</definedName>
    <definedName name="_717__FDSAUDITLINK__" localSheetId="0" hidden="1">{"fdsup://directions/FAT Viewer?action=UPDATE&amp;creator=factset&amp;DYN_ARGS=TRUE&amp;DOC_NAME=FAT:FQL_AUDITING_CLIENT_TEMPLATE.FAT&amp;display_string=Audit&amp;VAR:KEY=JYXYFEDAZC&amp;VAR:QUERY=RkZfRElWX1lMRChBTk4sNy8xMi8wNyw3LzEyLzA3KQ==&amp;WINDOW=FIRST_POPUP&amp;HEIGHT=450&amp;WIDTH=450&amp;","START_MAXIMIZED=FALSE&amp;VAR:CALENDAR=US&amp;VAR:SYMBOL=MO&amp;VAR:INDEX=0"}</definedName>
    <definedName name="_717__FDSAUDITLINK__" hidden="1">{"fdsup://directions/FAT Viewer?action=UPDATE&amp;creator=factset&amp;DYN_ARGS=TRUE&amp;DOC_NAME=FAT:FQL_AUDITING_CLIENT_TEMPLATE.FAT&amp;display_string=Audit&amp;VAR:KEY=JYXYFEDAZC&amp;VAR:QUERY=RkZfRElWX1lMRChBTk4sNy8xMi8wNyw3LzEyLzA3KQ==&amp;WINDOW=FIRST_POPUP&amp;HEIGHT=450&amp;WIDTH=450&amp;","START_MAXIMIZED=FALSE&amp;VAR:CALENDAR=US&amp;VAR:SYMBOL=MO&amp;VAR:INDEX=0"}</definedName>
    <definedName name="_718__FDSAUDITLINK__" localSheetId="0" hidden="1">{"fdsup://directions/FAT Viewer?action=UPDATE&amp;creator=factset&amp;DYN_ARGS=TRUE&amp;DOC_NAME=FAT:FQL_AUDITING_CLIENT_TEMPLATE.FAT&amp;display_string=Audit&amp;VAR:KEY=VIBCTMZGTW&amp;VAR:QUERY=RkZfRElWX1lMRChBTk4sNy8wNS8wNyw3LzA1LzA3KQ==&amp;WINDOW=FIRST_POPUP&amp;HEIGHT=450&amp;WIDTH=450&amp;","START_MAXIMIZED=FALSE&amp;VAR:CALENDAR=US&amp;VAR:SYMBOL=MO&amp;VAR:INDEX=0"}</definedName>
    <definedName name="_718__FDSAUDITLINK__" hidden="1">{"fdsup://directions/FAT Viewer?action=UPDATE&amp;creator=factset&amp;DYN_ARGS=TRUE&amp;DOC_NAME=FAT:FQL_AUDITING_CLIENT_TEMPLATE.FAT&amp;display_string=Audit&amp;VAR:KEY=VIBCTMZGTW&amp;VAR:QUERY=RkZfRElWX1lMRChBTk4sNy8wNS8wNyw3LzA1LzA3KQ==&amp;WINDOW=FIRST_POPUP&amp;HEIGHT=450&amp;WIDTH=450&amp;","START_MAXIMIZED=FALSE&amp;VAR:CALENDAR=US&amp;VAR:SYMBOL=MO&amp;VAR:INDEX=0"}</definedName>
    <definedName name="_7189">#REF!</definedName>
    <definedName name="_719">#REF!</definedName>
    <definedName name="_719__FDSAUDITLINK__" localSheetId="0" hidden="1">{"fdsup://directions/FAT Viewer?action=UPDATE&amp;creator=factset&amp;DYN_ARGS=TRUE&amp;DOC_NAME=FAT:FQL_AUDITING_CLIENT_TEMPLATE.FAT&amp;display_string=Audit&amp;VAR:KEY=DQLSVKLKBI&amp;VAR:QUERY=RkZfRElWX1lMRChBTk4sNi8yOC8wNyw2LzI4LzA3KQ==&amp;WINDOW=FIRST_POPUP&amp;HEIGHT=450&amp;WIDTH=450&amp;","START_MAXIMIZED=FALSE&amp;VAR:CALENDAR=US&amp;VAR:SYMBOL=MO&amp;VAR:INDEX=0"}</definedName>
    <definedName name="_719__FDSAUDITLINK__" hidden="1">{"fdsup://directions/FAT Viewer?action=UPDATE&amp;creator=factset&amp;DYN_ARGS=TRUE&amp;DOC_NAME=FAT:FQL_AUDITING_CLIENT_TEMPLATE.FAT&amp;display_string=Audit&amp;VAR:KEY=DQLSVKLKBI&amp;VAR:QUERY=RkZfRElWX1lMRChBTk4sNi8yOC8wNyw2LzI4LzA3KQ==&amp;WINDOW=FIRST_POPUP&amp;HEIGHT=450&amp;WIDTH=450&amp;","START_MAXIMIZED=FALSE&amp;VAR:CALENDAR=US&amp;VAR:SYMBOL=MO&amp;VAR:INDEX=0"}</definedName>
    <definedName name="_7190">#REF!</definedName>
    <definedName name="_7192">#REF!</definedName>
    <definedName name="_7193">#REF!</definedName>
    <definedName name="_7195">#REF!</definedName>
    <definedName name="_7196">#REF!</definedName>
    <definedName name="_72__123Graph_BWAGES_BY_B_U">#REF!</definedName>
    <definedName name="_72__123Graph_DCONTRACT_BY_B_U">#REF!</definedName>
    <definedName name="_72__123Graph_ESUPPLIES_BY_B_U">#REF!</definedName>
    <definedName name="_72__FDSAUDITLINK__" localSheetId="0" hidden="1">{"fdsup://directions/FAT Viewer?action=UPDATE&amp;creator=factset&amp;DYN_ARGS=TRUE&amp;DOC_NAME=FAT:FQL_AUDITING_CLIENT_TEMPLATE.FAT&amp;display_string=Audit&amp;VAR:KEY=RWRIBSVMRI&amp;VAR:QUERY=RkZfRElWX1lMRChBTk4sNDA5OTQp&amp;WINDOW=FIRST_POPUP&amp;HEIGHT=450&amp;WIDTH=450&amp;START_MAXIMIZED=","FALSE&amp;VAR:CALENDAR=US&amp;VAR:SYMBOL=MO&amp;VAR:INDEX=0"}</definedName>
    <definedName name="_72__FDSAUDITLINK__" hidden="1">{"fdsup://directions/FAT Viewer?action=UPDATE&amp;creator=factset&amp;DYN_ARGS=TRUE&amp;DOC_NAME=FAT:FQL_AUDITING_CLIENT_TEMPLATE.FAT&amp;display_string=Audit&amp;VAR:KEY=RWRIBSVMRI&amp;VAR:QUERY=RkZfRElWX1lMRChBTk4sNDA5OTQp&amp;WINDOW=FIRST_POPUP&amp;HEIGHT=450&amp;WIDTH=450&amp;START_MAXIMIZED=","FALSE&amp;VAR:CALENDAR=US&amp;VAR:SYMBOL=MO&amp;VAR:INDEX=0"}</definedName>
    <definedName name="_72_0_S" hidden="1">#REF!</definedName>
    <definedName name="_72_P_L">#REF!</definedName>
    <definedName name="_720__FDSAUDITLINK__" localSheetId="0" hidden="1">{"fdsup://directions/FAT Viewer?action=UPDATE&amp;creator=factset&amp;DYN_ARGS=TRUE&amp;DOC_NAME=FAT:FQL_AUDITING_CLIENT_TEMPLATE.FAT&amp;display_string=Audit&amp;VAR:KEY=ZUHSBSLSHM&amp;VAR:QUERY=RkZfRElWX1lMRChBTk4sNi8yMS8wNyw2LzIxLzA3KQ==&amp;WINDOW=FIRST_POPUP&amp;HEIGHT=450&amp;WIDTH=450&amp;","START_MAXIMIZED=FALSE&amp;VAR:CALENDAR=US&amp;VAR:SYMBOL=MO&amp;VAR:INDEX=0"}</definedName>
    <definedName name="_720__FDSAUDITLINK__" hidden="1">{"fdsup://directions/FAT Viewer?action=UPDATE&amp;creator=factset&amp;DYN_ARGS=TRUE&amp;DOC_NAME=FAT:FQL_AUDITING_CLIENT_TEMPLATE.FAT&amp;display_string=Audit&amp;VAR:KEY=ZUHSBSLSHM&amp;VAR:QUERY=RkZfRElWX1lMRChBTk4sNi8yMS8wNyw2LzIxLzA3KQ==&amp;WINDOW=FIRST_POPUP&amp;HEIGHT=450&amp;WIDTH=450&amp;","START_MAXIMIZED=FALSE&amp;VAR:CALENDAR=US&amp;VAR:SYMBOL=MO&amp;VAR:INDEX=0"}</definedName>
    <definedName name="_721__FDSAUDITLINK__" localSheetId="0" hidden="1">{"fdsup://directions/FAT Viewer?action=UPDATE&amp;creator=factset&amp;DYN_ARGS=TRUE&amp;DOC_NAME=FAT:FQL_AUDITING_CLIENT_TEMPLATE.FAT&amp;display_string=Audit&amp;VAR:KEY=PSFWRADYLY&amp;VAR:QUERY=RkZfRElWX1lMRChBTk4sNi8xNC8wNyw2LzE0LzA3KQ==&amp;WINDOW=FIRST_POPUP&amp;HEIGHT=450&amp;WIDTH=450&amp;","START_MAXIMIZED=FALSE&amp;VAR:CALENDAR=US&amp;VAR:SYMBOL=MO&amp;VAR:INDEX=0"}</definedName>
    <definedName name="_721__FDSAUDITLINK__" hidden="1">{"fdsup://directions/FAT Viewer?action=UPDATE&amp;creator=factset&amp;DYN_ARGS=TRUE&amp;DOC_NAME=FAT:FQL_AUDITING_CLIENT_TEMPLATE.FAT&amp;display_string=Audit&amp;VAR:KEY=PSFWRADYLY&amp;VAR:QUERY=RkZfRElWX1lMRChBTk4sNi8xNC8wNyw2LzE0LzA3KQ==&amp;WINDOW=FIRST_POPUP&amp;HEIGHT=450&amp;WIDTH=450&amp;","START_MAXIMIZED=FALSE&amp;VAR:CALENDAR=US&amp;VAR:SYMBOL=MO&amp;VAR:INDEX=0"}</definedName>
    <definedName name="_722__FDSAUDITLINK__" localSheetId="0" hidden="1">{"fdsup://directions/FAT Viewer?action=UPDATE&amp;creator=factset&amp;DYN_ARGS=TRUE&amp;DOC_NAME=FAT:FQL_AUDITING_CLIENT_TEMPLATE.FAT&amp;display_string=Audit&amp;VAR:KEY=RAPUXIBQHA&amp;VAR:QUERY=RkZfRElWX1lMRChBTk4sNi8wNy8wNyw2LzA3LzA3KQ==&amp;WINDOW=FIRST_POPUP&amp;HEIGHT=450&amp;WIDTH=450&amp;","START_MAXIMIZED=FALSE&amp;VAR:CALENDAR=US&amp;VAR:SYMBOL=MO&amp;VAR:INDEX=0"}</definedName>
    <definedName name="_722__FDSAUDITLINK__" hidden="1">{"fdsup://directions/FAT Viewer?action=UPDATE&amp;creator=factset&amp;DYN_ARGS=TRUE&amp;DOC_NAME=FAT:FQL_AUDITING_CLIENT_TEMPLATE.FAT&amp;display_string=Audit&amp;VAR:KEY=RAPUXIBQHA&amp;VAR:QUERY=RkZfRElWX1lMRChBTk4sNi8wNy8wNyw2LzA3LzA3KQ==&amp;WINDOW=FIRST_POPUP&amp;HEIGHT=450&amp;WIDTH=450&amp;","START_MAXIMIZED=FALSE&amp;VAR:CALENDAR=US&amp;VAR:SYMBOL=MO&amp;VAR:INDEX=0"}</definedName>
    <definedName name="_723__FDSAUDITLINK__" localSheetId="0" hidden="1">{"fdsup://directions/FAT Viewer?action=UPDATE&amp;creator=factset&amp;DYN_ARGS=TRUE&amp;DOC_NAME=FAT:FQL_AUDITING_CLIENT_TEMPLATE.FAT&amp;display_string=Audit&amp;VAR:KEY=XSHENATORY&amp;VAR:QUERY=RkZfRElWX1lMRChBTk4sNS8zMS8wNyw1LzMxLzA3KQ==&amp;WINDOW=FIRST_POPUP&amp;HEIGHT=450&amp;WIDTH=450&amp;","START_MAXIMIZED=FALSE&amp;VAR:CALENDAR=US&amp;VAR:SYMBOL=MO&amp;VAR:INDEX=0"}</definedName>
    <definedName name="_723__FDSAUDITLINK__" hidden="1">{"fdsup://directions/FAT Viewer?action=UPDATE&amp;creator=factset&amp;DYN_ARGS=TRUE&amp;DOC_NAME=FAT:FQL_AUDITING_CLIENT_TEMPLATE.FAT&amp;display_string=Audit&amp;VAR:KEY=XSHENATORY&amp;VAR:QUERY=RkZfRElWX1lMRChBTk4sNS8zMS8wNyw1LzMxLzA3KQ==&amp;WINDOW=FIRST_POPUP&amp;HEIGHT=450&amp;WIDTH=450&amp;","START_MAXIMIZED=FALSE&amp;VAR:CALENDAR=US&amp;VAR:SYMBOL=MO&amp;VAR:INDEX=0"}</definedName>
    <definedName name="_724">#REF!</definedName>
    <definedName name="_724__FDSAUDITLINK__" localSheetId="0" hidden="1">{"fdsup://directions/FAT Viewer?action=UPDATE&amp;creator=factset&amp;DYN_ARGS=TRUE&amp;DOC_NAME=FAT:FQL_AUDITING_CLIENT_TEMPLATE.FAT&amp;display_string=Audit&amp;VAR:KEY=HYRADOHCZY&amp;VAR:QUERY=RkZfRElWX1lMRChBTk4sNS8yNC8wNyw1LzI0LzA3KQ==&amp;WINDOW=FIRST_POPUP&amp;HEIGHT=450&amp;WIDTH=450&amp;","START_MAXIMIZED=FALSE&amp;VAR:CALENDAR=US&amp;VAR:SYMBOL=MO&amp;VAR:INDEX=0"}</definedName>
    <definedName name="_724__FDSAUDITLINK__" hidden="1">{"fdsup://directions/FAT Viewer?action=UPDATE&amp;creator=factset&amp;DYN_ARGS=TRUE&amp;DOC_NAME=FAT:FQL_AUDITING_CLIENT_TEMPLATE.FAT&amp;display_string=Audit&amp;VAR:KEY=HYRADOHCZY&amp;VAR:QUERY=RkZfRElWX1lMRChBTk4sNS8yNC8wNyw1LzI0LzA3KQ==&amp;WINDOW=FIRST_POPUP&amp;HEIGHT=450&amp;WIDTH=450&amp;","START_MAXIMIZED=FALSE&amp;VAR:CALENDAR=US&amp;VAR:SYMBOL=MO&amp;VAR:INDEX=0"}</definedName>
    <definedName name="_725__FDSAUDITLINK__" localSheetId="0" hidden="1">{"fdsup://directions/FAT Viewer?action=UPDATE&amp;creator=factset&amp;DYN_ARGS=TRUE&amp;DOC_NAME=FAT:FQL_AUDITING_CLIENT_TEMPLATE.FAT&amp;display_string=Audit&amp;VAR:KEY=NUBKXWRUTQ&amp;VAR:QUERY=RkZfRElWX1lMRChBTk4sNS8xNy8wNyw1LzE3LzA3KQ==&amp;WINDOW=FIRST_POPUP&amp;HEIGHT=450&amp;WIDTH=450&amp;","START_MAXIMIZED=FALSE&amp;VAR:CALENDAR=US&amp;VAR:SYMBOL=MO&amp;VAR:INDEX=0"}</definedName>
    <definedName name="_725__FDSAUDITLINK__" hidden="1">{"fdsup://directions/FAT Viewer?action=UPDATE&amp;creator=factset&amp;DYN_ARGS=TRUE&amp;DOC_NAME=FAT:FQL_AUDITING_CLIENT_TEMPLATE.FAT&amp;display_string=Audit&amp;VAR:KEY=NUBKXWRUTQ&amp;VAR:QUERY=RkZfRElWX1lMRChBTk4sNS8xNy8wNyw1LzE3LzA3KQ==&amp;WINDOW=FIRST_POPUP&amp;HEIGHT=450&amp;WIDTH=450&amp;","START_MAXIMIZED=FALSE&amp;VAR:CALENDAR=US&amp;VAR:SYMBOL=MO&amp;VAR:INDEX=0"}</definedName>
    <definedName name="_726__FDSAUDITLINK__" localSheetId="0" hidden="1">{"fdsup://directions/FAT Viewer?action=UPDATE&amp;creator=factset&amp;DYN_ARGS=TRUE&amp;DOC_NAME=FAT:FQL_AUDITING_CLIENT_TEMPLATE.FAT&amp;display_string=Audit&amp;VAR:KEY=HUVOTEZCBA&amp;VAR:QUERY=RkZfRElWX1lMRChBTk4sNS8xMC8wNyw1LzEwLzA3KQ==&amp;WINDOW=FIRST_POPUP&amp;HEIGHT=450&amp;WIDTH=450&amp;","START_MAXIMIZED=FALSE&amp;VAR:CALENDAR=US&amp;VAR:SYMBOL=MO&amp;VAR:INDEX=0"}</definedName>
    <definedName name="_726__FDSAUDITLINK__" hidden="1">{"fdsup://directions/FAT Viewer?action=UPDATE&amp;creator=factset&amp;DYN_ARGS=TRUE&amp;DOC_NAME=FAT:FQL_AUDITING_CLIENT_TEMPLATE.FAT&amp;display_string=Audit&amp;VAR:KEY=HUVOTEZCBA&amp;VAR:QUERY=RkZfRElWX1lMRChBTk4sNS8xMC8wNyw1LzEwLzA3KQ==&amp;WINDOW=FIRST_POPUP&amp;HEIGHT=450&amp;WIDTH=450&amp;","START_MAXIMIZED=FALSE&amp;VAR:CALENDAR=US&amp;VAR:SYMBOL=MO&amp;VAR:INDEX=0"}</definedName>
    <definedName name="_727">#REF!</definedName>
    <definedName name="_727__FDSAUDITLINK__" localSheetId="0" hidden="1">{"fdsup://directions/FAT Viewer?action=UPDATE&amp;creator=factset&amp;DYN_ARGS=TRUE&amp;DOC_NAME=FAT:FQL_AUDITING_CLIENT_TEMPLATE.FAT&amp;display_string=Audit&amp;VAR:KEY=JSHKPMNORS&amp;VAR:QUERY=RkZfRElWX1lMRChBTk4sNS8wMy8wNyw1LzAzLzA3KQ==&amp;WINDOW=FIRST_POPUP&amp;HEIGHT=450&amp;WIDTH=450&amp;","START_MAXIMIZED=FALSE&amp;VAR:CALENDAR=US&amp;VAR:SYMBOL=MO&amp;VAR:INDEX=0"}</definedName>
    <definedName name="_727__FDSAUDITLINK__" hidden="1">{"fdsup://directions/FAT Viewer?action=UPDATE&amp;creator=factset&amp;DYN_ARGS=TRUE&amp;DOC_NAME=FAT:FQL_AUDITING_CLIENT_TEMPLATE.FAT&amp;display_string=Audit&amp;VAR:KEY=JSHKPMNORS&amp;VAR:QUERY=RkZfRElWX1lMRChBTk4sNS8wMy8wNyw1LzAzLzA3KQ==&amp;WINDOW=FIRST_POPUP&amp;HEIGHT=450&amp;WIDTH=450&amp;","START_MAXIMIZED=FALSE&amp;VAR:CALENDAR=US&amp;VAR:SYMBOL=MO&amp;VAR:INDEX=0"}</definedName>
    <definedName name="_728">#REF!</definedName>
    <definedName name="_728__FDSAUDITLINK__" localSheetId="0" hidden="1">{"fdsup://directions/FAT Viewer?action=UPDATE&amp;creator=factset&amp;DYN_ARGS=TRUE&amp;DOC_NAME=FAT:FQL_AUDITING_CLIENT_TEMPLATE.FAT&amp;display_string=Audit&amp;VAR:KEY=BMLGTERYXU&amp;VAR:QUERY=RkZfRElWX1lMRChBTk4sNC8yNi8wNyw0LzI2LzA3KQ==&amp;WINDOW=FIRST_POPUP&amp;HEIGHT=450&amp;WIDTH=450&amp;","START_MAXIMIZED=FALSE&amp;VAR:CALENDAR=US&amp;VAR:SYMBOL=MO&amp;VAR:INDEX=0"}</definedName>
    <definedName name="_728__FDSAUDITLINK__" hidden="1">{"fdsup://directions/FAT Viewer?action=UPDATE&amp;creator=factset&amp;DYN_ARGS=TRUE&amp;DOC_NAME=FAT:FQL_AUDITING_CLIENT_TEMPLATE.FAT&amp;display_string=Audit&amp;VAR:KEY=BMLGTERYXU&amp;VAR:QUERY=RkZfRElWX1lMRChBTk4sNC8yNi8wNyw0LzI2LzA3KQ==&amp;WINDOW=FIRST_POPUP&amp;HEIGHT=450&amp;WIDTH=450&amp;","START_MAXIMIZED=FALSE&amp;VAR:CALENDAR=US&amp;VAR:SYMBOL=MO&amp;VAR:INDEX=0"}</definedName>
    <definedName name="_729">#REF!</definedName>
    <definedName name="_729__FDSAUDITLINK__" localSheetId="0" hidden="1">{"fdsup://directions/FAT Viewer?action=UPDATE&amp;creator=factset&amp;DYN_ARGS=TRUE&amp;DOC_NAME=FAT:FQL_AUDITING_CLIENT_TEMPLATE.FAT&amp;display_string=Audit&amp;VAR:KEY=VORYLEBKHG&amp;VAR:QUERY=RkZfRElWX1lMRChBTk4sNC8xOS8wNyw0LzE5LzA3KQ==&amp;WINDOW=FIRST_POPUP&amp;HEIGHT=450&amp;WIDTH=450&amp;","START_MAXIMIZED=FALSE&amp;VAR:CALENDAR=US&amp;VAR:SYMBOL=MO&amp;VAR:INDEX=0"}</definedName>
    <definedName name="_729__FDSAUDITLINK__" hidden="1">{"fdsup://directions/FAT Viewer?action=UPDATE&amp;creator=factset&amp;DYN_ARGS=TRUE&amp;DOC_NAME=FAT:FQL_AUDITING_CLIENT_TEMPLATE.FAT&amp;display_string=Audit&amp;VAR:KEY=VORYLEBKHG&amp;VAR:QUERY=RkZfRElWX1lMRChBTk4sNC8xOS8wNyw0LzE5LzA3KQ==&amp;WINDOW=FIRST_POPUP&amp;HEIGHT=450&amp;WIDTH=450&amp;","START_MAXIMIZED=FALSE&amp;VAR:CALENDAR=US&amp;VAR:SYMBOL=MO&amp;VAR:INDEX=0"}</definedName>
    <definedName name="_72main_form_account_grants_list_8_j_id1022">#REF!</definedName>
    <definedName name="_73__123Graph_BWAGES_BY_B_U">#REF!</definedName>
    <definedName name="_73__FDSAUDITLINK__" localSheetId="0" hidden="1">{"fdsup://directions/FAT Viewer?action=UPDATE&amp;creator=factset&amp;DYN_ARGS=TRUE&amp;DOC_NAME=FAT:FQL_AUDITING_CLIENT_TEMPLATE.FAT&amp;display_string=Audit&amp;VAR:KEY=TMVSXWTCZQ&amp;VAR:QUERY=RkZfRElWX1lMRChBTk4sNDA5OTQp&amp;WINDOW=FIRST_POPUP&amp;HEIGHT=450&amp;WIDTH=450&amp;START_MAXIMIZED=","FALSE&amp;VAR:CALENDAR=US&amp;VAR:SYMBOL=LO&amp;VAR:INDEX=0"}</definedName>
    <definedName name="_73__FDSAUDITLINK__" hidden="1">{"fdsup://directions/FAT Viewer?action=UPDATE&amp;creator=factset&amp;DYN_ARGS=TRUE&amp;DOC_NAME=FAT:FQL_AUDITING_CLIENT_TEMPLATE.FAT&amp;display_string=Audit&amp;VAR:KEY=TMVSXWTCZQ&amp;VAR:QUERY=RkZfRElWX1lMRChBTk4sNDA5OTQp&amp;WINDOW=FIRST_POPUP&amp;HEIGHT=450&amp;WIDTH=450&amp;START_MAXIMIZED=","FALSE&amp;VAR:CALENDAR=US&amp;VAR:SYMBOL=LO&amp;VAR:INDEX=0"}</definedName>
    <definedName name="_730">#REF!</definedName>
    <definedName name="_730__FDSAUDITLINK__" localSheetId="0" hidden="1">{"fdsup://directions/FAT Viewer?action=UPDATE&amp;creator=factset&amp;DYN_ARGS=TRUE&amp;DOC_NAME=FAT:FQL_AUDITING_CLIENT_TEMPLATE.FAT&amp;display_string=Audit&amp;VAR:KEY=HIHWBOVIFA&amp;VAR:QUERY=RkZfRElWX1lMRChBTk4sNC8xMi8wNyw0LzEyLzA3KQ==&amp;WINDOW=FIRST_POPUP&amp;HEIGHT=450&amp;WIDTH=450&amp;","START_MAXIMIZED=FALSE&amp;VAR:CALENDAR=US&amp;VAR:SYMBOL=MO&amp;VAR:INDEX=0"}</definedName>
    <definedName name="_730__FDSAUDITLINK__" hidden="1">{"fdsup://directions/FAT Viewer?action=UPDATE&amp;creator=factset&amp;DYN_ARGS=TRUE&amp;DOC_NAME=FAT:FQL_AUDITING_CLIENT_TEMPLATE.FAT&amp;display_string=Audit&amp;VAR:KEY=HIHWBOVIFA&amp;VAR:QUERY=RkZfRElWX1lMRChBTk4sNC8xMi8wNyw0LzEyLzA3KQ==&amp;WINDOW=FIRST_POPUP&amp;HEIGHT=450&amp;WIDTH=450&amp;","START_MAXIMIZED=FALSE&amp;VAR:CALENDAR=US&amp;VAR:SYMBOL=MO&amp;VAR:INDEX=0"}</definedName>
    <definedName name="_731">#REF!</definedName>
    <definedName name="_731__FDSAUDITLINK__" localSheetId="0" hidden="1">{"fdsup://directions/FAT Viewer?action=UPDATE&amp;creator=factset&amp;DYN_ARGS=TRUE&amp;DOC_NAME=FAT:FQL_AUDITING_CLIENT_TEMPLATE.FAT&amp;display_string=Audit&amp;VAR:KEY=FIRIRWXCFO&amp;VAR:QUERY=RkZfRElWX1lMRChBTk4sNC8wNS8wNyw0LzA1LzA3KQ==&amp;WINDOW=FIRST_POPUP&amp;HEIGHT=450&amp;WIDTH=450&amp;","START_MAXIMIZED=FALSE&amp;VAR:CALENDAR=US&amp;VAR:SYMBOL=MO&amp;VAR:INDEX=0"}</definedName>
    <definedName name="_731__FDSAUDITLINK__" hidden="1">{"fdsup://directions/FAT Viewer?action=UPDATE&amp;creator=factset&amp;DYN_ARGS=TRUE&amp;DOC_NAME=FAT:FQL_AUDITING_CLIENT_TEMPLATE.FAT&amp;display_string=Audit&amp;VAR:KEY=FIRIRWXCFO&amp;VAR:QUERY=RkZfRElWX1lMRChBTk4sNC8wNS8wNyw0LzA1LzA3KQ==&amp;WINDOW=FIRST_POPUP&amp;HEIGHT=450&amp;WIDTH=450&amp;","START_MAXIMIZED=FALSE&amp;VAR:CALENDAR=US&amp;VAR:SYMBOL=MO&amp;VAR:INDEX=0"}</definedName>
    <definedName name="_732">#REF!</definedName>
    <definedName name="_732__FDSAUDITLINK__" localSheetId="0" hidden="1">{"fdsup://directions/FAT Viewer?action=UPDATE&amp;creator=factset&amp;DYN_ARGS=TRUE&amp;DOC_NAME=FAT:FQL_AUDITING_CLIENT_TEMPLATE.FAT&amp;display_string=Audit&amp;VAR:KEY=POJSXWZYTO&amp;VAR:QUERY=RkZfRElWX1lMRChBTk4sMy8yOS8wNywzLzI5LzA3KQ==&amp;WINDOW=FIRST_POPUP&amp;HEIGHT=450&amp;WIDTH=450&amp;","START_MAXIMIZED=FALSE&amp;VAR:CALENDAR=US&amp;VAR:SYMBOL=MO&amp;VAR:INDEX=0"}</definedName>
    <definedName name="_732__FDSAUDITLINK__" hidden="1">{"fdsup://directions/FAT Viewer?action=UPDATE&amp;creator=factset&amp;DYN_ARGS=TRUE&amp;DOC_NAME=FAT:FQL_AUDITING_CLIENT_TEMPLATE.FAT&amp;display_string=Audit&amp;VAR:KEY=POJSXWZYTO&amp;VAR:QUERY=RkZfRElWX1lMRChBTk4sMy8yOS8wNywzLzI5LzA3KQ==&amp;WINDOW=FIRST_POPUP&amp;HEIGHT=450&amp;WIDTH=450&amp;","START_MAXIMIZED=FALSE&amp;VAR:CALENDAR=US&amp;VAR:SYMBOL=MO&amp;VAR:INDEX=0"}</definedName>
    <definedName name="_733">#REF!</definedName>
    <definedName name="_733__FDSAUDITLINK__" localSheetId="0" hidden="1">{"fdsup://directions/FAT Viewer?action=UPDATE&amp;creator=factset&amp;DYN_ARGS=TRUE&amp;DOC_NAME=FAT:FQL_AUDITING_CLIENT_TEMPLATE.FAT&amp;display_string=Audit&amp;VAR:KEY=LCNGJUXEZE&amp;VAR:QUERY=RkZfRElWX1lMRChBTk4sMy8yMi8wNywzLzIyLzA3KQ==&amp;WINDOW=FIRST_POPUP&amp;HEIGHT=450&amp;WIDTH=450&amp;","START_MAXIMIZED=FALSE&amp;VAR:CALENDAR=US&amp;VAR:SYMBOL=MO&amp;VAR:INDEX=0"}</definedName>
    <definedName name="_733__FDSAUDITLINK__" hidden="1">{"fdsup://directions/FAT Viewer?action=UPDATE&amp;creator=factset&amp;DYN_ARGS=TRUE&amp;DOC_NAME=FAT:FQL_AUDITING_CLIENT_TEMPLATE.FAT&amp;display_string=Audit&amp;VAR:KEY=LCNGJUXEZE&amp;VAR:QUERY=RkZfRElWX1lMRChBTk4sMy8yMi8wNywzLzIyLzA3KQ==&amp;WINDOW=FIRST_POPUP&amp;HEIGHT=450&amp;WIDTH=450&amp;","START_MAXIMIZED=FALSE&amp;VAR:CALENDAR=US&amp;VAR:SYMBOL=MO&amp;VAR:INDEX=0"}</definedName>
    <definedName name="_734">#REF!</definedName>
    <definedName name="_734__FDSAUDITLINK__" localSheetId="0" hidden="1">{"fdsup://directions/FAT Viewer?action=UPDATE&amp;creator=factset&amp;DYN_ARGS=TRUE&amp;DOC_NAME=FAT:FQL_AUDITING_CLIENT_TEMPLATE.FAT&amp;display_string=Audit&amp;VAR:KEY=FUPWTMZSNE&amp;VAR:QUERY=RkZfRElWX1lMRChBTk4sMy8xNS8wNywzLzE1LzA3KQ==&amp;WINDOW=FIRST_POPUP&amp;HEIGHT=450&amp;WIDTH=450&amp;","START_MAXIMIZED=FALSE&amp;VAR:CALENDAR=US&amp;VAR:SYMBOL=MO&amp;VAR:INDEX=0"}</definedName>
    <definedName name="_734__FDSAUDITLINK__" hidden="1">{"fdsup://directions/FAT Viewer?action=UPDATE&amp;creator=factset&amp;DYN_ARGS=TRUE&amp;DOC_NAME=FAT:FQL_AUDITING_CLIENT_TEMPLATE.FAT&amp;display_string=Audit&amp;VAR:KEY=FUPWTMZSNE&amp;VAR:QUERY=RkZfRElWX1lMRChBTk4sMy8xNS8wNywzLzE1LzA3KQ==&amp;WINDOW=FIRST_POPUP&amp;HEIGHT=450&amp;WIDTH=450&amp;","START_MAXIMIZED=FALSE&amp;VAR:CALENDAR=US&amp;VAR:SYMBOL=MO&amp;VAR:INDEX=0"}</definedName>
    <definedName name="_735">#REF!</definedName>
    <definedName name="_735__FDSAUDITLINK__" localSheetId="0" hidden="1">{"fdsup://directions/FAT Viewer?action=UPDATE&amp;creator=factset&amp;DYN_ARGS=TRUE&amp;DOC_NAME=FAT:FQL_AUDITING_CLIENT_TEMPLATE.FAT&amp;display_string=Audit&amp;VAR:KEY=VWLQFMVKZW&amp;VAR:QUERY=RkZfRElWX1lMRChBTk4sMy8wOC8wNywzLzA4LzA3KQ==&amp;WINDOW=FIRST_POPUP&amp;HEIGHT=450&amp;WIDTH=450&amp;","START_MAXIMIZED=FALSE&amp;VAR:CALENDAR=US&amp;VAR:SYMBOL=MO&amp;VAR:INDEX=0"}</definedName>
    <definedName name="_735__FDSAUDITLINK__" hidden="1">{"fdsup://directions/FAT Viewer?action=UPDATE&amp;creator=factset&amp;DYN_ARGS=TRUE&amp;DOC_NAME=FAT:FQL_AUDITING_CLIENT_TEMPLATE.FAT&amp;display_string=Audit&amp;VAR:KEY=VWLQFMVKZW&amp;VAR:QUERY=RkZfRElWX1lMRChBTk4sMy8wOC8wNywzLzA4LzA3KQ==&amp;WINDOW=FIRST_POPUP&amp;HEIGHT=450&amp;WIDTH=450&amp;","START_MAXIMIZED=FALSE&amp;VAR:CALENDAR=US&amp;VAR:SYMBOL=MO&amp;VAR:INDEX=0"}</definedName>
    <definedName name="_736">#REF!</definedName>
    <definedName name="_736__FDSAUDITLINK__" localSheetId="0" hidden="1">{"fdsup://directions/FAT Viewer?action=UPDATE&amp;creator=factset&amp;DYN_ARGS=TRUE&amp;DOC_NAME=FAT:FQL_AUDITING_CLIENT_TEMPLATE.FAT&amp;display_string=Audit&amp;VAR:KEY=PORQDUJCNE&amp;VAR:QUERY=RkZfRElWX1lMRChBTk4sMy8wMS8wNywzLzAxLzA3KQ==&amp;WINDOW=FIRST_POPUP&amp;HEIGHT=450&amp;WIDTH=450&amp;","START_MAXIMIZED=FALSE&amp;VAR:CALENDAR=US&amp;VAR:SYMBOL=MO&amp;VAR:INDEX=0"}</definedName>
    <definedName name="_736__FDSAUDITLINK__" hidden="1">{"fdsup://directions/FAT Viewer?action=UPDATE&amp;creator=factset&amp;DYN_ARGS=TRUE&amp;DOC_NAME=FAT:FQL_AUDITING_CLIENT_TEMPLATE.FAT&amp;display_string=Audit&amp;VAR:KEY=PORQDUJCNE&amp;VAR:QUERY=RkZfRElWX1lMRChBTk4sMy8wMS8wNywzLzAxLzA3KQ==&amp;WINDOW=FIRST_POPUP&amp;HEIGHT=450&amp;WIDTH=450&amp;","START_MAXIMIZED=FALSE&amp;VAR:CALENDAR=US&amp;VAR:SYMBOL=MO&amp;VAR:INDEX=0"}</definedName>
    <definedName name="_737">#REF!</definedName>
    <definedName name="_737__FDSAUDITLINK__" localSheetId="0" hidden="1">{"fdsup://directions/FAT Viewer?action=UPDATE&amp;creator=factset&amp;DYN_ARGS=TRUE&amp;DOC_NAME=FAT:FQL_AUDITING_CLIENT_TEMPLATE.FAT&amp;display_string=Audit&amp;VAR:KEY=RWNOJAZQJY&amp;VAR:QUERY=RkZfRElWX1lMRChBTk4sMi8yMi8wNywyLzIyLzA3KQ==&amp;WINDOW=FIRST_POPUP&amp;HEIGHT=450&amp;WIDTH=450&amp;","START_MAXIMIZED=FALSE&amp;VAR:CALENDAR=US&amp;VAR:SYMBOL=MO&amp;VAR:INDEX=0"}</definedName>
    <definedName name="_737__FDSAUDITLINK__" hidden="1">{"fdsup://directions/FAT Viewer?action=UPDATE&amp;creator=factset&amp;DYN_ARGS=TRUE&amp;DOC_NAME=FAT:FQL_AUDITING_CLIENT_TEMPLATE.FAT&amp;display_string=Audit&amp;VAR:KEY=RWNOJAZQJY&amp;VAR:QUERY=RkZfRElWX1lMRChBTk4sMi8yMi8wNywyLzIyLzA3KQ==&amp;WINDOW=FIRST_POPUP&amp;HEIGHT=450&amp;WIDTH=450&amp;","START_MAXIMIZED=FALSE&amp;VAR:CALENDAR=US&amp;VAR:SYMBOL=MO&amp;VAR:INDEX=0"}</definedName>
    <definedName name="_738">#REF!</definedName>
    <definedName name="_738__FDSAUDITLINK__" localSheetId="0" hidden="1">{"fdsup://directions/FAT Viewer?action=UPDATE&amp;creator=factset&amp;DYN_ARGS=TRUE&amp;DOC_NAME=FAT:FQL_AUDITING_CLIENT_TEMPLATE.FAT&amp;display_string=Audit&amp;VAR:KEY=FEJSNYBIRS&amp;VAR:QUERY=RkZfRElWX1lMRChBTk4sMi8xNS8wNywyLzE1LzA3KQ==&amp;WINDOW=FIRST_POPUP&amp;HEIGHT=450&amp;WIDTH=450&amp;","START_MAXIMIZED=FALSE&amp;VAR:CALENDAR=US&amp;VAR:SYMBOL=MO&amp;VAR:INDEX=0"}</definedName>
    <definedName name="_738__FDSAUDITLINK__" hidden="1">{"fdsup://directions/FAT Viewer?action=UPDATE&amp;creator=factset&amp;DYN_ARGS=TRUE&amp;DOC_NAME=FAT:FQL_AUDITING_CLIENT_TEMPLATE.FAT&amp;display_string=Audit&amp;VAR:KEY=FEJSNYBIRS&amp;VAR:QUERY=RkZfRElWX1lMRChBTk4sMi8xNS8wNywyLzE1LzA3KQ==&amp;WINDOW=FIRST_POPUP&amp;HEIGHT=450&amp;WIDTH=450&amp;","START_MAXIMIZED=FALSE&amp;VAR:CALENDAR=US&amp;VAR:SYMBOL=MO&amp;VAR:INDEX=0"}</definedName>
    <definedName name="_739">#REF!</definedName>
    <definedName name="_739__FDSAUDITLINK__" localSheetId="0" hidden="1">{"fdsup://directions/FAT Viewer?action=UPDATE&amp;creator=factset&amp;DYN_ARGS=TRUE&amp;DOC_NAME=FAT:FQL_AUDITING_CLIENT_TEMPLATE.FAT&amp;display_string=Audit&amp;VAR:KEY=XKPUVIPYVS&amp;VAR:QUERY=RkZfRElWX1lMRChBTk4sMi8wOC8wNywyLzA4LzA3KQ==&amp;WINDOW=FIRST_POPUP&amp;HEIGHT=450&amp;WIDTH=450&amp;","START_MAXIMIZED=FALSE&amp;VAR:CALENDAR=US&amp;VAR:SYMBOL=MO&amp;VAR:INDEX=0"}</definedName>
    <definedName name="_739__FDSAUDITLINK__" hidden="1">{"fdsup://directions/FAT Viewer?action=UPDATE&amp;creator=factset&amp;DYN_ARGS=TRUE&amp;DOC_NAME=FAT:FQL_AUDITING_CLIENT_TEMPLATE.FAT&amp;display_string=Audit&amp;VAR:KEY=XKPUVIPYVS&amp;VAR:QUERY=RkZfRElWX1lMRChBTk4sMi8wOC8wNywyLzA4LzA3KQ==&amp;WINDOW=FIRST_POPUP&amp;HEIGHT=450&amp;WIDTH=450&amp;","START_MAXIMIZED=FALSE&amp;VAR:CALENDAR=US&amp;VAR:SYMBOL=MO&amp;VAR:INDEX=0"}</definedName>
    <definedName name="_74__FDSAUDITLINK__" localSheetId="0" hidden="1">{"fdsup://directions/FAT Viewer?action=UPDATE&amp;creator=factset&amp;DYN_ARGS=TRUE&amp;DOC_NAME=FAT:FQL_AUDITING_CLIENT_TEMPLATE.FAT&amp;display_string=Audit&amp;VAR:KEY=FOVUTQPQXM&amp;VAR:QUERY=QVZHKEZGX0RJVl9ZTEQoQU5OLDQwOTk0LC0zQVkpKQ==&amp;WINDOW=FIRST_POPUP&amp;HEIGHT=450&amp;WIDTH=450&amp;","START_MAXIMIZED=FALSE&amp;VAR:CALENDAR=US&amp;VAR:SYMBOL=LO"}</definedName>
    <definedName name="_74__FDSAUDITLINK__" hidden="1">{"fdsup://directions/FAT Viewer?action=UPDATE&amp;creator=factset&amp;DYN_ARGS=TRUE&amp;DOC_NAME=FAT:FQL_AUDITING_CLIENT_TEMPLATE.FAT&amp;display_string=Audit&amp;VAR:KEY=FOVUTQPQXM&amp;VAR:QUERY=QVZHKEZGX0RJVl9ZTEQoQU5OLDQwOTk0LC0zQVkpKQ==&amp;WINDOW=FIRST_POPUP&amp;HEIGHT=450&amp;WIDTH=450&amp;","START_MAXIMIZED=FALSE&amp;VAR:CALENDAR=US&amp;VAR:SYMBOL=LO"}</definedName>
    <definedName name="_74_0_S">#REF!</definedName>
    <definedName name="_740">#REF!</definedName>
    <definedName name="_740__FDSAUDITLINK__" localSheetId="0" hidden="1">{"fdsup://directions/FAT Viewer?action=UPDATE&amp;creator=factset&amp;DYN_ARGS=TRUE&amp;DOC_NAME=FAT:FQL_AUDITING_CLIENT_TEMPLATE.FAT&amp;display_string=Audit&amp;VAR:KEY=HGNODMBEJM&amp;VAR:QUERY=RkZfRElWX1lMRChBTk4sMi8wMS8wNywyLzAxLzA3KQ==&amp;WINDOW=FIRST_POPUP&amp;HEIGHT=450&amp;WIDTH=450&amp;","START_MAXIMIZED=FALSE&amp;VAR:CALENDAR=US&amp;VAR:SYMBOL=MO&amp;VAR:INDEX=0"}</definedName>
    <definedName name="_740__FDSAUDITLINK__" hidden="1">{"fdsup://directions/FAT Viewer?action=UPDATE&amp;creator=factset&amp;DYN_ARGS=TRUE&amp;DOC_NAME=FAT:FQL_AUDITING_CLIENT_TEMPLATE.FAT&amp;display_string=Audit&amp;VAR:KEY=HGNODMBEJM&amp;VAR:QUERY=RkZfRElWX1lMRChBTk4sMi8wMS8wNywyLzAxLzA3KQ==&amp;WINDOW=FIRST_POPUP&amp;HEIGHT=450&amp;WIDTH=450&amp;","START_MAXIMIZED=FALSE&amp;VAR:CALENDAR=US&amp;VAR:SYMBOL=MO&amp;VAR:INDEX=0"}</definedName>
    <definedName name="_741">#REF!</definedName>
    <definedName name="_741__FDSAUDITLINK__" localSheetId="0" hidden="1">{"fdsup://directions/FAT Viewer?action=UPDATE&amp;creator=factset&amp;DYN_ARGS=TRUE&amp;DOC_NAME=FAT:FQL_AUDITING_CLIENT_TEMPLATE.FAT&amp;display_string=Audit&amp;VAR:KEY=LMLEZKLILA&amp;VAR:QUERY=RkZfRElWX1lMRChBTk4sMS8yNS8wNywxLzI1LzA3KQ==&amp;WINDOW=FIRST_POPUP&amp;HEIGHT=450&amp;WIDTH=450&amp;","START_MAXIMIZED=FALSE&amp;VAR:CALENDAR=US&amp;VAR:SYMBOL=MO&amp;VAR:INDEX=0"}</definedName>
    <definedName name="_741__FDSAUDITLINK__" hidden="1">{"fdsup://directions/FAT Viewer?action=UPDATE&amp;creator=factset&amp;DYN_ARGS=TRUE&amp;DOC_NAME=FAT:FQL_AUDITING_CLIENT_TEMPLATE.FAT&amp;display_string=Audit&amp;VAR:KEY=LMLEZKLILA&amp;VAR:QUERY=RkZfRElWX1lMRChBTk4sMS8yNS8wNywxLzI1LzA3KQ==&amp;WINDOW=FIRST_POPUP&amp;HEIGHT=450&amp;WIDTH=450&amp;","START_MAXIMIZED=FALSE&amp;VAR:CALENDAR=US&amp;VAR:SYMBOL=MO&amp;VAR:INDEX=0"}</definedName>
    <definedName name="_742">#REF!</definedName>
    <definedName name="_742__FDSAUDITLINK__" localSheetId="0" hidden="1">{"fdsup://directions/FAT Viewer?action=UPDATE&amp;creator=factset&amp;DYN_ARGS=TRUE&amp;DOC_NAME=FAT:FQL_AUDITING_CLIENT_TEMPLATE.FAT&amp;display_string=Audit&amp;VAR:KEY=PATGBKFGDM&amp;VAR:QUERY=RkZfRElWX1lMRChBTk4sMS8xOC8wNywxLzE4LzA3KQ==&amp;WINDOW=FIRST_POPUP&amp;HEIGHT=450&amp;WIDTH=450&amp;","START_MAXIMIZED=FALSE&amp;VAR:CALENDAR=US&amp;VAR:SYMBOL=MO&amp;VAR:INDEX=0"}</definedName>
    <definedName name="_742__FDSAUDITLINK__" hidden="1">{"fdsup://directions/FAT Viewer?action=UPDATE&amp;creator=factset&amp;DYN_ARGS=TRUE&amp;DOC_NAME=FAT:FQL_AUDITING_CLIENT_TEMPLATE.FAT&amp;display_string=Audit&amp;VAR:KEY=PATGBKFGDM&amp;VAR:QUERY=RkZfRElWX1lMRChBTk4sMS8xOC8wNywxLzE4LzA3KQ==&amp;WINDOW=FIRST_POPUP&amp;HEIGHT=450&amp;WIDTH=450&amp;","START_MAXIMIZED=FALSE&amp;VAR:CALENDAR=US&amp;VAR:SYMBOL=MO&amp;VAR:INDEX=0"}</definedName>
    <definedName name="_743">#REF!</definedName>
    <definedName name="_743__FDSAUDITLINK__" localSheetId="0" hidden="1">{"fdsup://directions/FAT Viewer?action=UPDATE&amp;creator=factset&amp;DYN_ARGS=TRUE&amp;DOC_NAME=FAT:FQL_AUDITING_CLIENT_TEMPLATE.FAT&amp;display_string=Audit&amp;VAR:KEY=FUFUVIHANQ&amp;VAR:QUERY=RkZfRElWX1lMRChBTk4sMS8xMS8wNywxLzExLzA3KQ==&amp;WINDOW=FIRST_POPUP&amp;HEIGHT=450&amp;WIDTH=450&amp;","START_MAXIMIZED=FALSE&amp;VAR:CALENDAR=US&amp;VAR:SYMBOL=MO&amp;VAR:INDEX=0"}</definedName>
    <definedName name="_743__FDSAUDITLINK__" hidden="1">{"fdsup://directions/FAT Viewer?action=UPDATE&amp;creator=factset&amp;DYN_ARGS=TRUE&amp;DOC_NAME=FAT:FQL_AUDITING_CLIENT_TEMPLATE.FAT&amp;display_string=Audit&amp;VAR:KEY=FUFUVIHANQ&amp;VAR:QUERY=RkZfRElWX1lMRChBTk4sMS8xMS8wNywxLzExLzA3KQ==&amp;WINDOW=FIRST_POPUP&amp;HEIGHT=450&amp;WIDTH=450&amp;","START_MAXIMIZED=FALSE&amp;VAR:CALENDAR=US&amp;VAR:SYMBOL=MO&amp;VAR:INDEX=0"}</definedName>
    <definedName name="_744">#REF!</definedName>
    <definedName name="_744__FDSAUDITLINK__" localSheetId="0" hidden="1">{"fdsup://directions/FAT Viewer?action=UPDATE&amp;creator=factset&amp;DYN_ARGS=TRUE&amp;DOC_NAME=FAT:FQL_AUDITING_CLIENT_TEMPLATE.FAT&amp;display_string=Audit&amp;VAR:KEY=NIPUNAZGHC&amp;VAR:QUERY=RkZfRElWX1lMRChBTk4sMS8wNC8wNywxLzA0LzA3KQ==&amp;WINDOW=FIRST_POPUP&amp;HEIGHT=450&amp;WIDTH=450&amp;","START_MAXIMIZED=FALSE&amp;VAR:CALENDAR=US&amp;VAR:SYMBOL=MO&amp;VAR:INDEX=0"}</definedName>
    <definedName name="_744__FDSAUDITLINK__" hidden="1">{"fdsup://directions/FAT Viewer?action=UPDATE&amp;creator=factset&amp;DYN_ARGS=TRUE&amp;DOC_NAME=FAT:FQL_AUDITING_CLIENT_TEMPLATE.FAT&amp;display_string=Audit&amp;VAR:KEY=NIPUNAZGHC&amp;VAR:QUERY=RkZfRElWX1lMRChBTk4sMS8wNC8wNywxLzA0LzA3KQ==&amp;WINDOW=FIRST_POPUP&amp;HEIGHT=450&amp;WIDTH=450&amp;","START_MAXIMIZED=FALSE&amp;VAR:CALENDAR=US&amp;VAR:SYMBOL=MO&amp;VAR:INDEX=0"}</definedName>
    <definedName name="_745">#REF!</definedName>
    <definedName name="_745__FDSAUDITLINK__" localSheetId="0" hidden="1">{"fdsup://directions/FAT Viewer?action=UPDATE&amp;creator=factset&amp;DYN_ARGS=TRUE&amp;DOC_NAME=FAT:FQL_AUDITING_CLIENT_TEMPLATE.FAT&amp;display_string=Audit&amp;VAR:KEY=TWXWXAPORA&amp;VAR:QUERY=RkZfRElWX1lMRChBTk4sMTIvMjgvMDYsMTIvMjgvMDYp&amp;WINDOW=FIRST_POPUP&amp;HEIGHT=450&amp;WIDTH=450&amp;","START_MAXIMIZED=FALSE&amp;VAR:CALENDAR=US&amp;VAR:SYMBOL=MO&amp;VAR:INDEX=0"}</definedName>
    <definedName name="_745__FDSAUDITLINK__" hidden="1">{"fdsup://directions/FAT Viewer?action=UPDATE&amp;creator=factset&amp;DYN_ARGS=TRUE&amp;DOC_NAME=FAT:FQL_AUDITING_CLIENT_TEMPLATE.FAT&amp;display_string=Audit&amp;VAR:KEY=TWXWXAPORA&amp;VAR:QUERY=RkZfRElWX1lMRChBTk4sMTIvMjgvMDYsMTIvMjgvMDYp&amp;WINDOW=FIRST_POPUP&amp;HEIGHT=450&amp;WIDTH=450&amp;","START_MAXIMIZED=FALSE&amp;VAR:CALENDAR=US&amp;VAR:SYMBOL=MO&amp;VAR:INDEX=0"}</definedName>
    <definedName name="_746">#REF!</definedName>
    <definedName name="_746__FDSAUDITLINK__" localSheetId="0" hidden="1">{"fdsup://directions/FAT Viewer?action=UPDATE&amp;creator=factset&amp;DYN_ARGS=TRUE&amp;DOC_NAME=FAT:FQL_AUDITING_CLIENT_TEMPLATE.FAT&amp;display_string=Audit&amp;VAR:KEY=ZGDCNOZUHW&amp;VAR:QUERY=RkZfRElWX1lMRChBTk4sMTIvMjEvMDYsMTIvMjEvMDYp&amp;WINDOW=FIRST_POPUP&amp;HEIGHT=450&amp;WIDTH=450&amp;","START_MAXIMIZED=FALSE&amp;VAR:CALENDAR=US&amp;VAR:SYMBOL=MO&amp;VAR:INDEX=0"}</definedName>
    <definedName name="_746__FDSAUDITLINK__" hidden="1">{"fdsup://directions/FAT Viewer?action=UPDATE&amp;creator=factset&amp;DYN_ARGS=TRUE&amp;DOC_NAME=FAT:FQL_AUDITING_CLIENT_TEMPLATE.FAT&amp;display_string=Audit&amp;VAR:KEY=ZGDCNOZUHW&amp;VAR:QUERY=RkZfRElWX1lMRChBTk4sMTIvMjEvMDYsMTIvMjEvMDYp&amp;WINDOW=FIRST_POPUP&amp;HEIGHT=450&amp;WIDTH=450&amp;","START_MAXIMIZED=FALSE&amp;VAR:CALENDAR=US&amp;VAR:SYMBOL=MO&amp;VAR:INDEX=0"}</definedName>
    <definedName name="_747__FDSAUDITLINK__" localSheetId="0" hidden="1">{"fdsup://directions/FAT Viewer?action=UPDATE&amp;creator=factset&amp;DYN_ARGS=TRUE&amp;DOC_NAME=FAT:FQL_AUDITING_CLIENT_TEMPLATE.FAT&amp;display_string=Audit&amp;VAR:KEY=JGXYPAVWDO&amp;VAR:QUERY=RkZfRElWX1lMRChBTk4sMTIvMTQvMDYsMTIvMTQvMDYp&amp;WINDOW=FIRST_POPUP&amp;HEIGHT=450&amp;WIDTH=450&amp;","START_MAXIMIZED=FALSE&amp;VAR:CALENDAR=US&amp;VAR:SYMBOL=MO&amp;VAR:INDEX=0"}</definedName>
    <definedName name="_747__FDSAUDITLINK__" hidden="1">{"fdsup://directions/FAT Viewer?action=UPDATE&amp;creator=factset&amp;DYN_ARGS=TRUE&amp;DOC_NAME=FAT:FQL_AUDITING_CLIENT_TEMPLATE.FAT&amp;display_string=Audit&amp;VAR:KEY=JGXYPAVWDO&amp;VAR:QUERY=RkZfRElWX1lMRChBTk4sMTIvMTQvMDYsMTIvMTQvMDYp&amp;WINDOW=FIRST_POPUP&amp;HEIGHT=450&amp;WIDTH=450&amp;","START_MAXIMIZED=FALSE&amp;VAR:CALENDAR=US&amp;VAR:SYMBOL=MO&amp;VAR:INDEX=0"}</definedName>
    <definedName name="_748__FDSAUDITLINK__" localSheetId="0" hidden="1">{"fdsup://directions/FAT Viewer?action=UPDATE&amp;creator=factset&amp;DYN_ARGS=TRUE&amp;DOC_NAME=FAT:FQL_AUDITING_CLIENT_TEMPLATE.FAT&amp;display_string=Audit&amp;VAR:KEY=JKXOZALIFW&amp;VAR:QUERY=RkZfRElWX1lMRChBTk4sMTIvMDcvMDYsMTIvMDcvMDYp&amp;WINDOW=FIRST_POPUP&amp;HEIGHT=450&amp;WIDTH=450&amp;","START_MAXIMIZED=FALSE&amp;VAR:CALENDAR=US&amp;VAR:SYMBOL=MO&amp;VAR:INDEX=0"}</definedName>
    <definedName name="_748__FDSAUDITLINK__" hidden="1">{"fdsup://directions/FAT Viewer?action=UPDATE&amp;creator=factset&amp;DYN_ARGS=TRUE&amp;DOC_NAME=FAT:FQL_AUDITING_CLIENT_TEMPLATE.FAT&amp;display_string=Audit&amp;VAR:KEY=JKXOZALIFW&amp;VAR:QUERY=RkZfRElWX1lMRChBTk4sMTIvMDcvMDYsMTIvMDcvMDYp&amp;WINDOW=FIRST_POPUP&amp;HEIGHT=450&amp;WIDTH=450&amp;","START_MAXIMIZED=FALSE&amp;VAR:CALENDAR=US&amp;VAR:SYMBOL=MO&amp;VAR:INDEX=0"}</definedName>
    <definedName name="_749__FDSAUDITLINK__" localSheetId="0" hidden="1">{"fdsup://directions/FAT Viewer?action=UPDATE&amp;creator=factset&amp;DYN_ARGS=TRUE&amp;DOC_NAME=FAT:FQL_AUDITING_CLIENT_TEMPLATE.FAT&amp;display_string=Audit&amp;VAR:KEY=TQLSPUFYDU&amp;VAR:QUERY=RkZfRElWX1lMRChBTk4sMTEvMzAvMDYsMTEvMzAvMDYp&amp;WINDOW=FIRST_POPUP&amp;HEIGHT=450&amp;WIDTH=450&amp;","START_MAXIMIZED=FALSE&amp;VAR:CALENDAR=US&amp;VAR:SYMBOL=MO&amp;VAR:INDEX=0"}</definedName>
    <definedName name="_749__FDSAUDITLINK__" hidden="1">{"fdsup://directions/FAT Viewer?action=UPDATE&amp;creator=factset&amp;DYN_ARGS=TRUE&amp;DOC_NAME=FAT:FQL_AUDITING_CLIENT_TEMPLATE.FAT&amp;display_string=Audit&amp;VAR:KEY=TQLSPUFYDU&amp;VAR:QUERY=RkZfRElWX1lMRChBTk4sMTEvMzAvMDYsMTEvMzAvMDYp&amp;WINDOW=FIRST_POPUP&amp;HEIGHT=450&amp;WIDTH=450&amp;","START_MAXIMIZED=FALSE&amp;VAR:CALENDAR=US&amp;VAR:SYMBOL=MO&amp;VAR:INDEX=0"}</definedName>
    <definedName name="_74main_form_account_grants_list_9_j_id1022">#REF!</definedName>
    <definedName name="_75">#REF!</definedName>
    <definedName name="_75__123Graph_DCHART_1">#REF!</definedName>
    <definedName name="_75__123Graph_EWAGES_BY_B_U">#REF!</definedName>
    <definedName name="_75__FDSAUDITLINK__" localSheetId="0" hidden="1">{"fdsup://directions/FAT Viewer?action=UPDATE&amp;creator=factset&amp;DYN_ARGS=TRUE&amp;DOC_NAME=FAT:FQL_AUDITING_CLIENT_TEMPLATE.FAT&amp;display_string=Audit&amp;VAR:KEY=LOXYFYNENI&amp;VAR:QUERY=QVZHKEZGX0RJVl9ZTEQoQU5OLDQwOTk0LC01QVkpKQ==&amp;WINDOW=FIRST_POPUP&amp;HEIGHT=450&amp;WIDTH=450&amp;","START_MAXIMIZED=FALSE&amp;VAR:CALENDAR=US&amp;VAR:SYMBOL=SBUX"}</definedName>
    <definedName name="_75__FDSAUDITLINK__" hidden="1">{"fdsup://directions/FAT Viewer?action=UPDATE&amp;creator=factset&amp;DYN_ARGS=TRUE&amp;DOC_NAME=FAT:FQL_AUDITING_CLIENT_TEMPLATE.FAT&amp;display_string=Audit&amp;VAR:KEY=LOXYFYNENI&amp;VAR:QUERY=QVZHKEZGX0RJVl9ZTEQoQU5OLDQwOTk0LC01QVkpKQ==&amp;WINDOW=FIRST_POPUP&amp;HEIGHT=450&amp;WIDTH=450&amp;","START_MAXIMIZED=FALSE&amp;VAR:CALENDAR=US&amp;VAR:SYMBOL=SBUX"}</definedName>
    <definedName name="_750__FDSAUDITLINK__" localSheetId="0" hidden="1">{"fdsup://directions/FAT Viewer?action=UPDATE&amp;creator=factset&amp;DYN_ARGS=TRUE&amp;DOC_NAME=FAT:FQL_AUDITING_CLIENT_TEMPLATE.FAT&amp;display_string=Audit&amp;VAR:KEY=BOLCLUDQFC&amp;VAR:QUERY=RkZfRElWX1lMRChBTk4sMTEvMjIvMDYsMTEvMjIvMDYp&amp;WINDOW=FIRST_POPUP&amp;HEIGHT=450&amp;WIDTH=450&amp;","START_MAXIMIZED=FALSE&amp;VAR:CALENDAR=US&amp;VAR:SYMBOL=MO&amp;VAR:INDEX=0"}</definedName>
    <definedName name="_750__FDSAUDITLINK__" hidden="1">{"fdsup://directions/FAT Viewer?action=UPDATE&amp;creator=factset&amp;DYN_ARGS=TRUE&amp;DOC_NAME=FAT:FQL_AUDITING_CLIENT_TEMPLATE.FAT&amp;display_string=Audit&amp;VAR:KEY=BOLCLUDQFC&amp;VAR:QUERY=RkZfRElWX1lMRChBTk4sMTEvMjIvMDYsMTEvMjIvMDYp&amp;WINDOW=FIRST_POPUP&amp;HEIGHT=450&amp;WIDTH=450&amp;","START_MAXIMIZED=FALSE&amp;VAR:CALENDAR=US&amp;VAR:SYMBOL=MO&amp;VAR:INDEX=0"}</definedName>
    <definedName name="_751__FDSAUDITLINK__" localSheetId="0" hidden="1">{"fdsup://directions/FAT Viewer?action=UPDATE&amp;creator=factset&amp;DYN_ARGS=TRUE&amp;DOC_NAME=FAT:FQL_AUDITING_CLIENT_TEMPLATE.FAT&amp;display_string=Audit&amp;VAR:KEY=TMTIFMPSHY&amp;VAR:QUERY=RkZfRElWX1lMRChBTk4sMTEvMTYvMDYsMTEvMTYvMDYp&amp;WINDOW=FIRST_POPUP&amp;HEIGHT=450&amp;WIDTH=450&amp;","START_MAXIMIZED=FALSE&amp;VAR:CALENDAR=US&amp;VAR:SYMBOL=MO&amp;VAR:INDEX=0"}</definedName>
    <definedName name="_751__FDSAUDITLINK__" hidden="1">{"fdsup://directions/FAT Viewer?action=UPDATE&amp;creator=factset&amp;DYN_ARGS=TRUE&amp;DOC_NAME=FAT:FQL_AUDITING_CLIENT_TEMPLATE.FAT&amp;display_string=Audit&amp;VAR:KEY=TMTIFMPSHY&amp;VAR:QUERY=RkZfRElWX1lMRChBTk4sMTEvMTYvMDYsMTEvMTYvMDYp&amp;WINDOW=FIRST_POPUP&amp;HEIGHT=450&amp;WIDTH=450&amp;","START_MAXIMIZED=FALSE&amp;VAR:CALENDAR=US&amp;VAR:SYMBOL=MO&amp;VAR:INDEX=0"}</definedName>
    <definedName name="_752__FDSAUDITLINK__" localSheetId="0" hidden="1">{"fdsup://directions/FAT Viewer?action=UPDATE&amp;creator=factset&amp;DYN_ARGS=TRUE&amp;DOC_NAME=FAT:FQL_AUDITING_CLIENT_TEMPLATE.FAT&amp;display_string=Audit&amp;VAR:KEY=VGLKBWJKZK&amp;VAR:QUERY=RkZfRElWX1lMRChBTk4sMTEvMDkvMDYsMTEvMDkvMDYp&amp;WINDOW=FIRST_POPUP&amp;HEIGHT=450&amp;WIDTH=450&amp;","START_MAXIMIZED=FALSE&amp;VAR:CALENDAR=US&amp;VAR:SYMBOL=MO&amp;VAR:INDEX=0"}</definedName>
    <definedName name="_752__FDSAUDITLINK__" hidden="1">{"fdsup://directions/FAT Viewer?action=UPDATE&amp;creator=factset&amp;DYN_ARGS=TRUE&amp;DOC_NAME=FAT:FQL_AUDITING_CLIENT_TEMPLATE.FAT&amp;display_string=Audit&amp;VAR:KEY=VGLKBWJKZK&amp;VAR:QUERY=RkZfRElWX1lMRChBTk4sMTEvMDkvMDYsMTEvMDkvMDYp&amp;WINDOW=FIRST_POPUP&amp;HEIGHT=450&amp;WIDTH=450&amp;","START_MAXIMIZED=FALSE&amp;VAR:CALENDAR=US&amp;VAR:SYMBOL=MO&amp;VAR:INDEX=0"}</definedName>
    <definedName name="_753__FDSAUDITLINK__" localSheetId="0" hidden="1">{"fdsup://directions/FAT Viewer?action=UPDATE&amp;creator=factset&amp;DYN_ARGS=TRUE&amp;DOC_NAME=FAT:FQL_AUDITING_CLIENT_TEMPLATE.FAT&amp;display_string=Audit&amp;VAR:KEY=JEHELGRWNK&amp;VAR:QUERY=RkZfRElWX1lMRChBTk4sMTEvMDIvMDYsMTEvMDIvMDYp&amp;WINDOW=FIRST_POPUP&amp;HEIGHT=450&amp;WIDTH=450&amp;","START_MAXIMIZED=FALSE&amp;VAR:CALENDAR=US&amp;VAR:SYMBOL=MO&amp;VAR:INDEX=0"}</definedName>
    <definedName name="_753__FDSAUDITLINK__" hidden="1">{"fdsup://directions/FAT Viewer?action=UPDATE&amp;creator=factset&amp;DYN_ARGS=TRUE&amp;DOC_NAME=FAT:FQL_AUDITING_CLIENT_TEMPLATE.FAT&amp;display_string=Audit&amp;VAR:KEY=JEHELGRWNK&amp;VAR:QUERY=RkZfRElWX1lMRChBTk4sMTEvMDIvMDYsMTEvMDIvMDYp&amp;WINDOW=FIRST_POPUP&amp;HEIGHT=450&amp;WIDTH=450&amp;","START_MAXIMIZED=FALSE&amp;VAR:CALENDAR=US&amp;VAR:SYMBOL=MO&amp;VAR:INDEX=0"}</definedName>
    <definedName name="_754">#REF!</definedName>
    <definedName name="_754__FDSAUDITLINK__" localSheetId="0" hidden="1">{"fdsup://directions/FAT Viewer?action=UPDATE&amp;creator=factset&amp;DYN_ARGS=TRUE&amp;DOC_NAME=FAT:FQL_AUDITING_CLIENT_TEMPLATE.FAT&amp;display_string=Audit&amp;VAR:KEY=TKTEDCBYRS&amp;VAR:QUERY=RkZfRElWX1lMRChBTk4sMTAvMjYvMDYsMTAvMjYvMDYp&amp;WINDOW=FIRST_POPUP&amp;HEIGHT=450&amp;WIDTH=450&amp;","START_MAXIMIZED=FALSE&amp;VAR:CALENDAR=US&amp;VAR:SYMBOL=MO&amp;VAR:INDEX=0"}</definedName>
    <definedName name="_754__FDSAUDITLINK__" hidden="1">{"fdsup://directions/FAT Viewer?action=UPDATE&amp;creator=factset&amp;DYN_ARGS=TRUE&amp;DOC_NAME=FAT:FQL_AUDITING_CLIENT_TEMPLATE.FAT&amp;display_string=Audit&amp;VAR:KEY=TKTEDCBYRS&amp;VAR:QUERY=RkZfRElWX1lMRChBTk4sMTAvMjYvMDYsMTAvMjYvMDYp&amp;WINDOW=FIRST_POPUP&amp;HEIGHT=450&amp;WIDTH=450&amp;","START_MAXIMIZED=FALSE&amp;VAR:CALENDAR=US&amp;VAR:SYMBOL=MO&amp;VAR:INDEX=0"}</definedName>
    <definedName name="_755__FDSAUDITLINK__" localSheetId="0" hidden="1">{"fdsup://directions/FAT Viewer?action=UPDATE&amp;creator=factset&amp;DYN_ARGS=TRUE&amp;DOC_NAME=FAT:FQL_AUDITING_CLIENT_TEMPLATE.FAT&amp;display_string=Audit&amp;VAR:KEY=LYTIFEDGNS&amp;VAR:QUERY=RkZfRElWX1lMRChBTk4sMTAvMTkvMDYsMTAvMTkvMDYp&amp;WINDOW=FIRST_POPUP&amp;HEIGHT=450&amp;WIDTH=450&amp;","START_MAXIMIZED=FALSE&amp;VAR:CALENDAR=US&amp;VAR:SYMBOL=MO&amp;VAR:INDEX=0"}</definedName>
    <definedName name="_755__FDSAUDITLINK__" hidden="1">{"fdsup://directions/FAT Viewer?action=UPDATE&amp;creator=factset&amp;DYN_ARGS=TRUE&amp;DOC_NAME=FAT:FQL_AUDITING_CLIENT_TEMPLATE.FAT&amp;display_string=Audit&amp;VAR:KEY=LYTIFEDGNS&amp;VAR:QUERY=RkZfRElWX1lMRChBTk4sMTAvMTkvMDYsMTAvMTkvMDYp&amp;WINDOW=FIRST_POPUP&amp;HEIGHT=450&amp;WIDTH=450&amp;","START_MAXIMIZED=FALSE&amp;VAR:CALENDAR=US&amp;VAR:SYMBOL=MO&amp;VAR:INDEX=0"}</definedName>
    <definedName name="_756__FDSAUDITLINK__" localSheetId="0" hidden="1">{"fdsup://directions/FAT Viewer?action=UPDATE&amp;creator=factset&amp;DYN_ARGS=TRUE&amp;DOC_NAME=FAT:FQL_AUDITING_CLIENT_TEMPLATE.FAT&amp;display_string=Audit&amp;VAR:KEY=LSZCDKDKDG&amp;VAR:QUERY=RkZfRElWX1lMRChBTk4sMTAvMTIvMDYsMTAvMTIvMDYp&amp;WINDOW=FIRST_POPUP&amp;HEIGHT=450&amp;WIDTH=450&amp;","START_MAXIMIZED=FALSE&amp;VAR:CALENDAR=US&amp;VAR:SYMBOL=MO&amp;VAR:INDEX=0"}</definedName>
    <definedName name="_756__FDSAUDITLINK__" hidden="1">{"fdsup://directions/FAT Viewer?action=UPDATE&amp;creator=factset&amp;DYN_ARGS=TRUE&amp;DOC_NAME=FAT:FQL_AUDITING_CLIENT_TEMPLATE.FAT&amp;display_string=Audit&amp;VAR:KEY=LSZCDKDKDG&amp;VAR:QUERY=RkZfRElWX1lMRChBTk4sMTAvMTIvMDYsMTAvMTIvMDYp&amp;WINDOW=FIRST_POPUP&amp;HEIGHT=450&amp;WIDTH=450&amp;","START_MAXIMIZED=FALSE&amp;VAR:CALENDAR=US&amp;VAR:SYMBOL=MO&amp;VAR:INDEX=0"}</definedName>
    <definedName name="_757__FDSAUDITLINK__" localSheetId="0" hidden="1">{"fdsup://directions/FAT Viewer?action=UPDATE&amp;creator=factset&amp;DYN_ARGS=TRUE&amp;DOC_NAME=FAT:FQL_AUDITING_CLIENT_TEMPLATE.FAT&amp;display_string=Audit&amp;VAR:KEY=RUDCDYPOFG&amp;VAR:QUERY=RkZfRElWX1lMRChBTk4sMTAvMDUvMDYsMTAvMDUvMDYp&amp;WINDOW=FIRST_POPUP&amp;HEIGHT=450&amp;WIDTH=450&amp;","START_MAXIMIZED=FALSE&amp;VAR:CALENDAR=US&amp;VAR:SYMBOL=MO&amp;VAR:INDEX=0"}</definedName>
    <definedName name="_757__FDSAUDITLINK__" hidden="1">{"fdsup://directions/FAT Viewer?action=UPDATE&amp;creator=factset&amp;DYN_ARGS=TRUE&amp;DOC_NAME=FAT:FQL_AUDITING_CLIENT_TEMPLATE.FAT&amp;display_string=Audit&amp;VAR:KEY=RUDCDYPOFG&amp;VAR:QUERY=RkZfRElWX1lMRChBTk4sMTAvMDUvMDYsMTAvMDUvMDYp&amp;WINDOW=FIRST_POPUP&amp;HEIGHT=450&amp;WIDTH=450&amp;","START_MAXIMIZED=FALSE&amp;VAR:CALENDAR=US&amp;VAR:SYMBOL=MO&amp;VAR:INDEX=0"}</definedName>
    <definedName name="_758">#REF!</definedName>
    <definedName name="_758__FDSAUDITLINK__" localSheetId="0" hidden="1">{"fdsup://directions/FAT Viewer?action=UPDATE&amp;creator=factset&amp;DYN_ARGS=TRUE&amp;DOC_NAME=FAT:FQL_AUDITING_CLIENT_TEMPLATE.FAT&amp;display_string=Audit&amp;VAR:KEY=RQFSJKBCHK&amp;VAR:QUERY=RkZfRElWX1lMRChBTk4sOS8yOC8wNiw5LzI4LzA2KQ==&amp;WINDOW=FIRST_POPUP&amp;HEIGHT=450&amp;WIDTH=450&amp;","START_MAXIMIZED=FALSE&amp;VAR:CALENDAR=US&amp;VAR:SYMBOL=MO&amp;VAR:INDEX=0"}</definedName>
    <definedName name="_758__FDSAUDITLINK__" hidden="1">{"fdsup://directions/FAT Viewer?action=UPDATE&amp;creator=factset&amp;DYN_ARGS=TRUE&amp;DOC_NAME=FAT:FQL_AUDITING_CLIENT_TEMPLATE.FAT&amp;display_string=Audit&amp;VAR:KEY=RQFSJKBCHK&amp;VAR:QUERY=RkZfRElWX1lMRChBTk4sOS8yOC8wNiw5LzI4LzA2KQ==&amp;WINDOW=FIRST_POPUP&amp;HEIGHT=450&amp;WIDTH=450&amp;","START_MAXIMIZED=FALSE&amp;VAR:CALENDAR=US&amp;VAR:SYMBOL=MO&amp;VAR:INDEX=0"}</definedName>
    <definedName name="_759__FDSAUDITLINK__" localSheetId="0" hidden="1">{"fdsup://directions/FAT Viewer?action=UPDATE&amp;creator=factset&amp;DYN_ARGS=TRUE&amp;DOC_NAME=FAT:FQL_AUDITING_CLIENT_TEMPLATE.FAT&amp;display_string=Audit&amp;VAR:KEY=ZIFWXGHEBG&amp;VAR:QUERY=RkZfRElWX1lMRChBTk4sOS8yMS8wNiw5LzIxLzA2KQ==&amp;WINDOW=FIRST_POPUP&amp;HEIGHT=450&amp;WIDTH=450&amp;","START_MAXIMIZED=FALSE&amp;VAR:CALENDAR=US&amp;VAR:SYMBOL=MO&amp;VAR:INDEX=0"}</definedName>
    <definedName name="_759__FDSAUDITLINK__" hidden="1">{"fdsup://directions/FAT Viewer?action=UPDATE&amp;creator=factset&amp;DYN_ARGS=TRUE&amp;DOC_NAME=FAT:FQL_AUDITING_CLIENT_TEMPLATE.FAT&amp;display_string=Audit&amp;VAR:KEY=ZIFWXGHEBG&amp;VAR:QUERY=RkZfRElWX1lMRChBTk4sOS8yMS8wNiw5LzIxLzA2KQ==&amp;WINDOW=FIRST_POPUP&amp;HEIGHT=450&amp;WIDTH=450&amp;","START_MAXIMIZED=FALSE&amp;VAR:CALENDAR=US&amp;VAR:SYMBOL=MO&amp;VAR:INDEX=0"}</definedName>
    <definedName name="_76">#REF!</definedName>
    <definedName name="_76__123Graph_CSENS_COMPARISON">#REF!</definedName>
    <definedName name="_76__123Graph_DQRE_S_BY_CO.">#REF!</definedName>
    <definedName name="_76__FDSAUDITLINK__" localSheetId="0" hidden="1">{"fdsup://directions/FAT Viewer?action=UPDATE&amp;creator=factset&amp;DYN_ARGS=TRUE&amp;DOC_NAME=FAT:FQL_AUDITING_CLIENT_TEMPLATE.FAT&amp;display_string=Audit&amp;VAR:KEY=JCNAXYRAZK&amp;VAR:QUERY=QVZHKEZGX0RJVl9ZTEQoQU5OLDQwOTk0LC0zQVkpKQ==&amp;WINDOW=FIRST_POPUP&amp;HEIGHT=450&amp;WIDTH=450&amp;","START_MAXIMIZED=FALSE&amp;VAR:CALENDAR=US&amp;VAR:SYMBOL=SBUX"}</definedName>
    <definedName name="_76__FDSAUDITLINK__" hidden="1">{"fdsup://directions/FAT Viewer?action=UPDATE&amp;creator=factset&amp;DYN_ARGS=TRUE&amp;DOC_NAME=FAT:FQL_AUDITING_CLIENT_TEMPLATE.FAT&amp;display_string=Audit&amp;VAR:KEY=JCNAXYRAZK&amp;VAR:QUERY=QVZHKEZGX0RJVl9ZTEQoQU5OLDQwOTk0LC0zQVkpKQ==&amp;WINDOW=FIRST_POPUP&amp;HEIGHT=450&amp;WIDTH=450&amp;","START_MAXIMIZED=FALSE&amp;VAR:CALENDAR=US&amp;VAR:SYMBOL=SBUX"}</definedName>
    <definedName name="_760__FDSAUDITLINK__" localSheetId="0" hidden="1">{"fdsup://directions/FAT Viewer?action=UPDATE&amp;creator=factset&amp;DYN_ARGS=TRUE&amp;DOC_NAME=FAT:FQL_AUDITING_CLIENT_TEMPLATE.FAT&amp;display_string=Audit&amp;VAR:KEY=TIVIPWJUDG&amp;VAR:QUERY=RkZfRElWX1lMRChBTk4sOS8xNC8wNiw5LzE0LzA2KQ==&amp;WINDOW=FIRST_POPUP&amp;HEIGHT=450&amp;WIDTH=450&amp;","START_MAXIMIZED=FALSE&amp;VAR:CALENDAR=US&amp;VAR:SYMBOL=MO&amp;VAR:INDEX=0"}</definedName>
    <definedName name="_760__FDSAUDITLINK__" hidden="1">{"fdsup://directions/FAT Viewer?action=UPDATE&amp;creator=factset&amp;DYN_ARGS=TRUE&amp;DOC_NAME=FAT:FQL_AUDITING_CLIENT_TEMPLATE.FAT&amp;display_string=Audit&amp;VAR:KEY=TIVIPWJUDG&amp;VAR:QUERY=RkZfRElWX1lMRChBTk4sOS8xNC8wNiw5LzE0LzA2KQ==&amp;WINDOW=FIRST_POPUP&amp;HEIGHT=450&amp;WIDTH=450&amp;","START_MAXIMIZED=FALSE&amp;VAR:CALENDAR=US&amp;VAR:SYMBOL=MO&amp;VAR:INDEX=0"}</definedName>
    <definedName name="_761__FDSAUDITLINK__" localSheetId="0" hidden="1">{"fdsup://directions/FAT Viewer?action=UPDATE&amp;creator=factset&amp;DYN_ARGS=TRUE&amp;DOC_NAME=FAT:FQL_AUDITING_CLIENT_TEMPLATE.FAT&amp;display_string=Audit&amp;VAR:KEY=LOTKNUBOTM&amp;VAR:QUERY=RkZfRElWX1lMRChBTk4sOS8wNy8wNiw5LzA3LzA2KQ==&amp;WINDOW=FIRST_POPUP&amp;HEIGHT=450&amp;WIDTH=450&amp;","START_MAXIMIZED=FALSE&amp;VAR:CALENDAR=US&amp;VAR:SYMBOL=MO&amp;VAR:INDEX=0"}</definedName>
    <definedName name="_761__FDSAUDITLINK__" hidden="1">{"fdsup://directions/FAT Viewer?action=UPDATE&amp;creator=factset&amp;DYN_ARGS=TRUE&amp;DOC_NAME=FAT:FQL_AUDITING_CLIENT_TEMPLATE.FAT&amp;display_string=Audit&amp;VAR:KEY=LOTKNUBOTM&amp;VAR:QUERY=RkZfRElWX1lMRChBTk4sOS8wNy8wNiw5LzA3LzA2KQ==&amp;WINDOW=FIRST_POPUP&amp;HEIGHT=450&amp;WIDTH=450&amp;","START_MAXIMIZED=FALSE&amp;VAR:CALENDAR=US&amp;VAR:SYMBOL=MO&amp;VAR:INDEX=0"}</definedName>
    <definedName name="_762__FDSAUDITLINK__" localSheetId="0" hidden="1">{"fdsup://directions/FAT Viewer?action=UPDATE&amp;creator=factset&amp;DYN_ARGS=TRUE&amp;DOC_NAME=FAT:FQL_AUDITING_CLIENT_TEMPLATE.FAT&amp;display_string=Audit&amp;VAR:KEY=ROFUDCVWFY&amp;VAR:QUERY=RkZfRElWX1lMRChBTk4sOC8zMS8wNiw4LzMxLzA2KQ==&amp;WINDOW=FIRST_POPUP&amp;HEIGHT=450&amp;WIDTH=450&amp;","START_MAXIMIZED=FALSE&amp;VAR:CALENDAR=US&amp;VAR:SYMBOL=MO&amp;VAR:INDEX=0"}</definedName>
    <definedName name="_762__FDSAUDITLINK__" hidden="1">{"fdsup://directions/FAT Viewer?action=UPDATE&amp;creator=factset&amp;DYN_ARGS=TRUE&amp;DOC_NAME=FAT:FQL_AUDITING_CLIENT_TEMPLATE.FAT&amp;display_string=Audit&amp;VAR:KEY=ROFUDCVWFY&amp;VAR:QUERY=RkZfRElWX1lMRChBTk4sOC8zMS8wNiw4LzMxLzA2KQ==&amp;WINDOW=FIRST_POPUP&amp;HEIGHT=450&amp;WIDTH=450&amp;","START_MAXIMIZED=FALSE&amp;VAR:CALENDAR=US&amp;VAR:SYMBOL=MO&amp;VAR:INDEX=0"}</definedName>
    <definedName name="_763">#REF!</definedName>
    <definedName name="_763__FDSAUDITLINK__" localSheetId="0" hidden="1">{"fdsup://directions/FAT Viewer?action=UPDATE&amp;creator=factset&amp;DYN_ARGS=TRUE&amp;DOC_NAME=FAT:FQL_AUDITING_CLIENT_TEMPLATE.FAT&amp;display_string=Audit&amp;VAR:KEY=PEDOFAXQFW&amp;VAR:QUERY=RkZfRElWX1lMRChBTk4sOC8yNC8wNiw4LzI0LzA2KQ==&amp;WINDOW=FIRST_POPUP&amp;HEIGHT=450&amp;WIDTH=450&amp;","START_MAXIMIZED=FALSE&amp;VAR:CALENDAR=US&amp;VAR:SYMBOL=MO&amp;VAR:INDEX=0"}</definedName>
    <definedName name="_763__FDSAUDITLINK__" hidden="1">{"fdsup://directions/FAT Viewer?action=UPDATE&amp;creator=factset&amp;DYN_ARGS=TRUE&amp;DOC_NAME=FAT:FQL_AUDITING_CLIENT_TEMPLATE.FAT&amp;display_string=Audit&amp;VAR:KEY=PEDOFAXQFW&amp;VAR:QUERY=RkZfRElWX1lMRChBTk4sOC8yNC8wNiw4LzI0LzA2KQ==&amp;WINDOW=FIRST_POPUP&amp;HEIGHT=450&amp;WIDTH=450&amp;","START_MAXIMIZED=FALSE&amp;VAR:CALENDAR=US&amp;VAR:SYMBOL=MO&amp;VAR:INDEX=0"}</definedName>
    <definedName name="_764__FDSAUDITLINK__" localSheetId="0" hidden="1">{"fdsup://directions/FAT Viewer?action=UPDATE&amp;creator=factset&amp;DYN_ARGS=TRUE&amp;DOC_NAME=FAT:FQL_AUDITING_CLIENT_TEMPLATE.FAT&amp;display_string=Audit&amp;VAR:KEY=JGTAPIDSPI&amp;VAR:QUERY=RkZfRElWX1lMRChBTk4sOC8xNy8wNiw4LzE3LzA2KQ==&amp;WINDOW=FIRST_POPUP&amp;HEIGHT=450&amp;WIDTH=450&amp;","START_MAXIMIZED=FALSE&amp;VAR:CALENDAR=US&amp;VAR:SYMBOL=MO&amp;VAR:INDEX=0"}</definedName>
    <definedName name="_764__FDSAUDITLINK__" hidden="1">{"fdsup://directions/FAT Viewer?action=UPDATE&amp;creator=factset&amp;DYN_ARGS=TRUE&amp;DOC_NAME=FAT:FQL_AUDITING_CLIENT_TEMPLATE.FAT&amp;display_string=Audit&amp;VAR:KEY=JGTAPIDSPI&amp;VAR:QUERY=RkZfRElWX1lMRChBTk4sOC8xNy8wNiw4LzE3LzA2KQ==&amp;WINDOW=FIRST_POPUP&amp;HEIGHT=450&amp;WIDTH=450&amp;","START_MAXIMIZED=FALSE&amp;VAR:CALENDAR=US&amp;VAR:SYMBOL=MO&amp;VAR:INDEX=0"}</definedName>
    <definedName name="_765__FDSAUDITLINK__" localSheetId="0" hidden="1">{"fdsup://directions/FAT Viewer?action=UPDATE&amp;creator=factset&amp;DYN_ARGS=TRUE&amp;DOC_NAME=FAT:FQL_AUDITING_CLIENT_TEMPLATE.FAT&amp;display_string=Audit&amp;VAR:KEY=HALOZIZSXG&amp;VAR:QUERY=RkZfRElWX1lMRChBTk4sOC8xMC8wNiw4LzEwLzA2KQ==&amp;WINDOW=FIRST_POPUP&amp;HEIGHT=450&amp;WIDTH=450&amp;","START_MAXIMIZED=FALSE&amp;VAR:CALENDAR=US&amp;VAR:SYMBOL=MO&amp;VAR:INDEX=0"}</definedName>
    <definedName name="_765__FDSAUDITLINK__" hidden="1">{"fdsup://directions/FAT Viewer?action=UPDATE&amp;creator=factset&amp;DYN_ARGS=TRUE&amp;DOC_NAME=FAT:FQL_AUDITING_CLIENT_TEMPLATE.FAT&amp;display_string=Audit&amp;VAR:KEY=HALOZIZSXG&amp;VAR:QUERY=RkZfRElWX1lMRChBTk4sOC8xMC8wNiw4LzEwLzA2KQ==&amp;WINDOW=FIRST_POPUP&amp;HEIGHT=450&amp;WIDTH=450&amp;","START_MAXIMIZED=FALSE&amp;VAR:CALENDAR=US&amp;VAR:SYMBOL=MO&amp;VAR:INDEX=0"}</definedName>
    <definedName name="_766__FDSAUDITLINK__" localSheetId="0" hidden="1">{"fdsup://directions/FAT Viewer?action=UPDATE&amp;creator=factset&amp;DYN_ARGS=TRUE&amp;DOC_NAME=FAT:FQL_AUDITING_CLIENT_TEMPLATE.FAT&amp;display_string=Audit&amp;VAR:KEY=RGHKNQFKRK&amp;VAR:QUERY=RkZfRElWX1lMRChBTk4sOC8wMy8wNiw4LzAzLzA2KQ==&amp;WINDOW=FIRST_POPUP&amp;HEIGHT=450&amp;WIDTH=450&amp;","START_MAXIMIZED=FALSE&amp;VAR:CALENDAR=US&amp;VAR:SYMBOL=MO&amp;VAR:INDEX=0"}</definedName>
    <definedName name="_766__FDSAUDITLINK__" hidden="1">{"fdsup://directions/FAT Viewer?action=UPDATE&amp;creator=factset&amp;DYN_ARGS=TRUE&amp;DOC_NAME=FAT:FQL_AUDITING_CLIENT_TEMPLATE.FAT&amp;display_string=Audit&amp;VAR:KEY=RGHKNQFKRK&amp;VAR:QUERY=RkZfRElWX1lMRChBTk4sOC8wMy8wNiw4LzAzLzA2KQ==&amp;WINDOW=FIRST_POPUP&amp;HEIGHT=450&amp;WIDTH=450&amp;","START_MAXIMIZED=FALSE&amp;VAR:CALENDAR=US&amp;VAR:SYMBOL=MO&amp;VAR:INDEX=0"}</definedName>
    <definedName name="_767__FDSAUDITLINK__" localSheetId="0" hidden="1">{"fdsup://directions/FAT Viewer?action=UPDATE&amp;creator=factset&amp;DYN_ARGS=TRUE&amp;DOC_NAME=FAT:FQL_AUDITING_CLIENT_TEMPLATE.FAT&amp;display_string=Audit&amp;VAR:KEY=LSBURQVCPQ&amp;VAR:QUERY=RkZfRElWX1lMRChBTk4sNy8yNy8wNiw3LzI3LzA2KQ==&amp;WINDOW=FIRST_POPUP&amp;HEIGHT=450&amp;WIDTH=450&amp;","START_MAXIMIZED=FALSE&amp;VAR:CALENDAR=US&amp;VAR:SYMBOL=MO&amp;VAR:INDEX=0"}</definedName>
    <definedName name="_767__FDSAUDITLINK__" hidden="1">{"fdsup://directions/FAT Viewer?action=UPDATE&amp;creator=factset&amp;DYN_ARGS=TRUE&amp;DOC_NAME=FAT:FQL_AUDITING_CLIENT_TEMPLATE.FAT&amp;display_string=Audit&amp;VAR:KEY=LSBURQVCPQ&amp;VAR:QUERY=RkZfRElWX1lMRChBTk4sNy8yNy8wNiw3LzI3LzA2KQ==&amp;WINDOW=FIRST_POPUP&amp;HEIGHT=450&amp;WIDTH=450&amp;","START_MAXIMIZED=FALSE&amp;VAR:CALENDAR=US&amp;VAR:SYMBOL=MO&amp;VAR:INDEX=0"}</definedName>
    <definedName name="_768">#REF!</definedName>
    <definedName name="_768__FDSAUDITLINK__" localSheetId="0" hidden="1">{"fdsup://directions/FAT Viewer?action=UPDATE&amp;creator=factset&amp;DYN_ARGS=TRUE&amp;DOC_NAME=FAT:FQL_AUDITING_CLIENT_TEMPLATE.FAT&amp;display_string=Audit&amp;VAR:KEY=FQRILCJEZW&amp;VAR:QUERY=RkZfRElWX1lMRChBTk4sNy8yMC8wNiw3LzIwLzA2KQ==&amp;WINDOW=FIRST_POPUP&amp;HEIGHT=450&amp;WIDTH=450&amp;","START_MAXIMIZED=FALSE&amp;VAR:CALENDAR=US&amp;VAR:SYMBOL=MO&amp;VAR:INDEX=0"}</definedName>
    <definedName name="_768__FDSAUDITLINK__" hidden="1">{"fdsup://directions/FAT Viewer?action=UPDATE&amp;creator=factset&amp;DYN_ARGS=TRUE&amp;DOC_NAME=FAT:FQL_AUDITING_CLIENT_TEMPLATE.FAT&amp;display_string=Audit&amp;VAR:KEY=FQRILCJEZW&amp;VAR:QUERY=RkZfRElWX1lMRChBTk4sNy8yMC8wNiw3LzIwLzA2KQ==&amp;WINDOW=FIRST_POPUP&amp;HEIGHT=450&amp;WIDTH=450&amp;","START_MAXIMIZED=FALSE&amp;VAR:CALENDAR=US&amp;VAR:SYMBOL=MO&amp;VAR:INDEX=0"}</definedName>
    <definedName name="_769__FDSAUDITLINK__" localSheetId="0" hidden="1">{"fdsup://directions/FAT Viewer?action=UPDATE&amp;creator=factset&amp;DYN_ARGS=TRUE&amp;DOC_NAME=FAT:FQL_AUDITING_CLIENT_TEMPLATE.FAT&amp;display_string=Audit&amp;VAR:KEY=RALENULCJK&amp;VAR:QUERY=RkZfRElWX1lMRChBTk4sNy8xMy8wNiw3LzEzLzA2KQ==&amp;WINDOW=FIRST_POPUP&amp;HEIGHT=450&amp;WIDTH=450&amp;","START_MAXIMIZED=FALSE&amp;VAR:CALENDAR=US&amp;VAR:SYMBOL=MO&amp;VAR:INDEX=0"}</definedName>
    <definedName name="_769__FDSAUDITLINK__" hidden="1">{"fdsup://directions/FAT Viewer?action=UPDATE&amp;creator=factset&amp;DYN_ARGS=TRUE&amp;DOC_NAME=FAT:FQL_AUDITING_CLIENT_TEMPLATE.FAT&amp;display_string=Audit&amp;VAR:KEY=RALENULCJK&amp;VAR:QUERY=RkZfRElWX1lMRChBTk4sNy8xMy8wNiw3LzEzLzA2KQ==&amp;WINDOW=FIRST_POPUP&amp;HEIGHT=450&amp;WIDTH=450&amp;","START_MAXIMIZED=FALSE&amp;VAR:CALENDAR=US&amp;VAR:SYMBOL=MO&amp;VAR:INDEX=0"}</definedName>
    <definedName name="_77">#REF!</definedName>
    <definedName name="_77__FDSAUDITLINK__" localSheetId="0" hidden="1">{"fdsup://directions/FAT Viewer?action=UPDATE&amp;creator=factset&amp;DYN_ARGS=TRUE&amp;DOC_NAME=FAT:FQL_AUDITING_CLIENT_TEMPLATE.FAT&amp;display_string=Audit&amp;VAR:KEY=DGDEHWRSTU&amp;VAR:QUERY=QVZHKEZGX0RJVl9ZTEQoQU5OLDQwOTk0LC0yQVkpKQ==&amp;WINDOW=FIRST_POPUP&amp;HEIGHT=450&amp;WIDTH=450&amp;","START_MAXIMIZED=FALSE&amp;VAR:CALENDAR=US&amp;VAR:SYMBOL=SBUX"}</definedName>
    <definedName name="_77__FDSAUDITLINK__" hidden="1">{"fdsup://directions/FAT Viewer?action=UPDATE&amp;creator=factset&amp;DYN_ARGS=TRUE&amp;DOC_NAME=FAT:FQL_AUDITING_CLIENT_TEMPLATE.FAT&amp;display_string=Audit&amp;VAR:KEY=DGDEHWRSTU&amp;VAR:QUERY=QVZHKEZGX0RJVl9ZTEQoQU5OLDQwOTk0LC0yQVkpKQ==&amp;WINDOW=FIRST_POPUP&amp;HEIGHT=450&amp;WIDTH=450&amp;","START_MAXIMIZED=FALSE&amp;VAR:CALENDAR=US&amp;VAR:SYMBOL=SBUX"}</definedName>
    <definedName name="_770">#REF!</definedName>
    <definedName name="_770__FDSAUDITLINK__" localSheetId="0" hidden="1">{"fdsup://directions/FAT Viewer?action=UPDATE&amp;creator=factset&amp;DYN_ARGS=TRUE&amp;DOC_NAME=FAT:FQL_AUDITING_CLIENT_TEMPLATE.FAT&amp;display_string=Audit&amp;VAR:KEY=VKBUZSTKBO&amp;VAR:QUERY=RkZfRElWX1lMRChBTk4sNy8wNi8wNiw3LzA2LzA2KQ==&amp;WINDOW=FIRST_POPUP&amp;HEIGHT=450&amp;WIDTH=450&amp;","START_MAXIMIZED=FALSE&amp;VAR:CALENDAR=US&amp;VAR:SYMBOL=MO&amp;VAR:INDEX=0"}</definedName>
    <definedName name="_770__FDSAUDITLINK__" hidden="1">{"fdsup://directions/FAT Viewer?action=UPDATE&amp;creator=factset&amp;DYN_ARGS=TRUE&amp;DOC_NAME=FAT:FQL_AUDITING_CLIENT_TEMPLATE.FAT&amp;display_string=Audit&amp;VAR:KEY=VKBUZSTKBO&amp;VAR:QUERY=RkZfRElWX1lMRChBTk4sNy8wNi8wNiw3LzA2LzA2KQ==&amp;WINDOW=FIRST_POPUP&amp;HEIGHT=450&amp;WIDTH=450&amp;","START_MAXIMIZED=FALSE&amp;VAR:CALENDAR=US&amp;VAR:SYMBOL=MO&amp;VAR:INDEX=0"}</definedName>
    <definedName name="_771">#REF!</definedName>
    <definedName name="_771__FDSAUDITLINK__" localSheetId="0" hidden="1">{"fdsup://directions/FAT Viewer?action=UPDATE&amp;creator=factset&amp;DYN_ARGS=TRUE&amp;DOC_NAME=FAT:FQL_AUDITING_CLIENT_TEMPLATE.FAT&amp;display_string=Audit&amp;VAR:KEY=PIXWNWPOPQ&amp;VAR:QUERY=RkZfRElWX1lMRChBTk4sNi8yOS8wNiw2LzI5LzA2KQ==&amp;WINDOW=FIRST_POPUP&amp;HEIGHT=450&amp;WIDTH=450&amp;","START_MAXIMIZED=FALSE&amp;VAR:CALENDAR=US&amp;VAR:SYMBOL=MO&amp;VAR:INDEX=0"}</definedName>
    <definedName name="_771__FDSAUDITLINK__" hidden="1">{"fdsup://directions/FAT Viewer?action=UPDATE&amp;creator=factset&amp;DYN_ARGS=TRUE&amp;DOC_NAME=FAT:FQL_AUDITING_CLIENT_TEMPLATE.FAT&amp;display_string=Audit&amp;VAR:KEY=PIXWNWPOPQ&amp;VAR:QUERY=RkZfRElWX1lMRChBTk4sNi8yOS8wNiw2LzI5LzA2KQ==&amp;WINDOW=FIRST_POPUP&amp;HEIGHT=450&amp;WIDTH=450&amp;","START_MAXIMIZED=FALSE&amp;VAR:CALENDAR=US&amp;VAR:SYMBOL=MO&amp;VAR:INDEX=0"}</definedName>
    <definedName name="_772">#REF!</definedName>
    <definedName name="_772__FDSAUDITLINK__" localSheetId="0" hidden="1">{"fdsup://directions/FAT Viewer?action=UPDATE&amp;creator=factset&amp;DYN_ARGS=TRUE&amp;DOC_NAME=FAT:FQL_AUDITING_CLIENT_TEMPLATE.FAT&amp;display_string=Audit&amp;VAR:KEY=XCXORMBWBU&amp;VAR:QUERY=RkZfRElWX1lMRChBTk4sNi8yMi8wNiw2LzIyLzA2KQ==&amp;WINDOW=FIRST_POPUP&amp;HEIGHT=450&amp;WIDTH=450&amp;","START_MAXIMIZED=FALSE&amp;VAR:CALENDAR=US&amp;VAR:SYMBOL=MO&amp;VAR:INDEX=0"}</definedName>
    <definedName name="_772__FDSAUDITLINK__" hidden="1">{"fdsup://directions/FAT Viewer?action=UPDATE&amp;creator=factset&amp;DYN_ARGS=TRUE&amp;DOC_NAME=FAT:FQL_AUDITING_CLIENT_TEMPLATE.FAT&amp;display_string=Audit&amp;VAR:KEY=XCXORMBWBU&amp;VAR:QUERY=RkZfRElWX1lMRChBTk4sNi8yMi8wNiw2LzIyLzA2KQ==&amp;WINDOW=FIRST_POPUP&amp;HEIGHT=450&amp;WIDTH=450&amp;","START_MAXIMIZED=FALSE&amp;VAR:CALENDAR=US&amp;VAR:SYMBOL=MO&amp;VAR:INDEX=0"}</definedName>
    <definedName name="_773">#REF!</definedName>
    <definedName name="_773__FDSAUDITLINK__" localSheetId="0" hidden="1">{"fdsup://directions/FAT Viewer?action=UPDATE&amp;creator=factset&amp;DYN_ARGS=TRUE&amp;DOC_NAME=FAT:FQL_AUDITING_CLIENT_TEMPLATE.FAT&amp;display_string=Audit&amp;VAR:KEY=JWBOJATSHS&amp;VAR:QUERY=RkZfRElWX1lMRChBTk4sNi8xNS8wNiw2LzE1LzA2KQ==&amp;WINDOW=FIRST_POPUP&amp;HEIGHT=450&amp;WIDTH=450&amp;","START_MAXIMIZED=FALSE&amp;VAR:CALENDAR=US&amp;VAR:SYMBOL=MO&amp;VAR:INDEX=0"}</definedName>
    <definedName name="_773__FDSAUDITLINK__" hidden="1">{"fdsup://directions/FAT Viewer?action=UPDATE&amp;creator=factset&amp;DYN_ARGS=TRUE&amp;DOC_NAME=FAT:FQL_AUDITING_CLIENT_TEMPLATE.FAT&amp;display_string=Audit&amp;VAR:KEY=JWBOJATSHS&amp;VAR:QUERY=RkZfRElWX1lMRChBTk4sNi8xNS8wNiw2LzE1LzA2KQ==&amp;WINDOW=FIRST_POPUP&amp;HEIGHT=450&amp;WIDTH=450&amp;","START_MAXIMIZED=FALSE&amp;VAR:CALENDAR=US&amp;VAR:SYMBOL=MO&amp;VAR:INDEX=0"}</definedName>
    <definedName name="_774">#REF!</definedName>
    <definedName name="_774__FDSAUDITLINK__" localSheetId="0" hidden="1">{"fdsup://directions/FAT Viewer?action=UPDATE&amp;creator=factset&amp;DYN_ARGS=TRUE&amp;DOC_NAME=FAT:FQL_AUDITING_CLIENT_TEMPLATE.FAT&amp;display_string=Audit&amp;VAR:KEY=RKXCBIBGVC&amp;VAR:QUERY=RkZfRElWX1lMRChBTk4sNi8wOC8wNiw2LzA4LzA2KQ==&amp;WINDOW=FIRST_POPUP&amp;HEIGHT=450&amp;WIDTH=450&amp;","START_MAXIMIZED=FALSE&amp;VAR:CALENDAR=US&amp;VAR:SYMBOL=MO&amp;VAR:INDEX=0"}</definedName>
    <definedName name="_774__FDSAUDITLINK__" hidden="1">{"fdsup://directions/FAT Viewer?action=UPDATE&amp;creator=factset&amp;DYN_ARGS=TRUE&amp;DOC_NAME=FAT:FQL_AUDITING_CLIENT_TEMPLATE.FAT&amp;display_string=Audit&amp;VAR:KEY=RKXCBIBGVC&amp;VAR:QUERY=RkZfRElWX1lMRChBTk4sNi8wOC8wNiw2LzA4LzA2KQ==&amp;WINDOW=FIRST_POPUP&amp;HEIGHT=450&amp;WIDTH=450&amp;","START_MAXIMIZED=FALSE&amp;VAR:CALENDAR=US&amp;VAR:SYMBOL=MO&amp;VAR:INDEX=0"}</definedName>
    <definedName name="_775">#REF!</definedName>
    <definedName name="_775__FDSAUDITLINK__" localSheetId="0" hidden="1">{"fdsup://directions/FAT Viewer?action=UPDATE&amp;creator=factset&amp;DYN_ARGS=TRUE&amp;DOC_NAME=FAT:FQL_AUDITING_CLIENT_TEMPLATE.FAT&amp;display_string=Audit&amp;VAR:KEY=XCRKDAFMFM&amp;VAR:QUERY=RkZfRElWX1lMRChBTk4sNi8wMS8wNiw2LzAxLzA2KQ==&amp;WINDOW=FIRST_POPUP&amp;HEIGHT=450&amp;WIDTH=450&amp;","START_MAXIMIZED=FALSE&amp;VAR:CALENDAR=US&amp;VAR:SYMBOL=MO&amp;VAR:INDEX=0"}</definedName>
    <definedName name="_775__FDSAUDITLINK__" hidden="1">{"fdsup://directions/FAT Viewer?action=UPDATE&amp;creator=factset&amp;DYN_ARGS=TRUE&amp;DOC_NAME=FAT:FQL_AUDITING_CLIENT_TEMPLATE.FAT&amp;display_string=Audit&amp;VAR:KEY=XCRKDAFMFM&amp;VAR:QUERY=RkZfRElWX1lMRChBTk4sNi8wMS8wNiw2LzAxLzA2KQ==&amp;WINDOW=FIRST_POPUP&amp;HEIGHT=450&amp;WIDTH=450&amp;","START_MAXIMIZED=FALSE&amp;VAR:CALENDAR=US&amp;VAR:SYMBOL=MO&amp;VAR:INDEX=0"}</definedName>
    <definedName name="_776">#REF!</definedName>
    <definedName name="_776__FDSAUDITLINK__" localSheetId="0" hidden="1">{"fdsup://directions/FAT Viewer?action=UPDATE&amp;creator=factset&amp;DYN_ARGS=TRUE&amp;DOC_NAME=FAT:FQL_AUDITING_CLIENT_TEMPLATE.FAT&amp;display_string=Audit&amp;VAR:KEY=DEVQFQHEFI&amp;VAR:QUERY=RkZfRElWX1lMRChBTk4sNS8yNS8wNiw1LzI1LzA2KQ==&amp;WINDOW=FIRST_POPUP&amp;HEIGHT=450&amp;WIDTH=450&amp;","START_MAXIMIZED=FALSE&amp;VAR:CALENDAR=US&amp;VAR:SYMBOL=MO&amp;VAR:INDEX=0"}</definedName>
    <definedName name="_776__FDSAUDITLINK__" hidden="1">{"fdsup://directions/FAT Viewer?action=UPDATE&amp;creator=factset&amp;DYN_ARGS=TRUE&amp;DOC_NAME=FAT:FQL_AUDITING_CLIENT_TEMPLATE.FAT&amp;display_string=Audit&amp;VAR:KEY=DEVQFQHEFI&amp;VAR:QUERY=RkZfRElWX1lMRChBTk4sNS8yNS8wNiw1LzI1LzA2KQ==&amp;WINDOW=FIRST_POPUP&amp;HEIGHT=450&amp;WIDTH=450&amp;","START_MAXIMIZED=FALSE&amp;VAR:CALENDAR=US&amp;VAR:SYMBOL=MO&amp;VAR:INDEX=0"}</definedName>
    <definedName name="_777">#REF!</definedName>
    <definedName name="_777__FDSAUDITLINK__" localSheetId="0" hidden="1">{"fdsup://directions/FAT Viewer?action=UPDATE&amp;creator=factset&amp;DYN_ARGS=TRUE&amp;DOC_NAME=FAT:FQL_AUDITING_CLIENT_TEMPLATE.FAT&amp;display_string=Audit&amp;VAR:KEY=XIVQPMFEJM&amp;VAR:QUERY=RkZfRElWX1lMRChBTk4sNS8xOC8wNiw1LzE4LzA2KQ==&amp;WINDOW=FIRST_POPUP&amp;HEIGHT=450&amp;WIDTH=450&amp;","START_MAXIMIZED=FALSE&amp;VAR:CALENDAR=US&amp;VAR:SYMBOL=MO&amp;VAR:INDEX=0"}</definedName>
    <definedName name="_777__FDSAUDITLINK__" hidden="1">{"fdsup://directions/FAT Viewer?action=UPDATE&amp;creator=factset&amp;DYN_ARGS=TRUE&amp;DOC_NAME=FAT:FQL_AUDITING_CLIENT_TEMPLATE.FAT&amp;display_string=Audit&amp;VAR:KEY=XIVQPMFEJM&amp;VAR:QUERY=RkZfRElWX1lMRChBTk4sNS8xOC8wNiw1LzE4LzA2KQ==&amp;WINDOW=FIRST_POPUP&amp;HEIGHT=450&amp;WIDTH=450&amp;","START_MAXIMIZED=FALSE&amp;VAR:CALENDAR=US&amp;VAR:SYMBOL=MO&amp;VAR:INDEX=0"}</definedName>
    <definedName name="_778">#REF!</definedName>
    <definedName name="_778__FDSAUDITLINK__" localSheetId="0" hidden="1">{"fdsup://directions/FAT Viewer?action=UPDATE&amp;creator=factset&amp;DYN_ARGS=TRUE&amp;DOC_NAME=FAT:FQL_AUDITING_CLIENT_TEMPLATE.FAT&amp;display_string=Audit&amp;VAR:KEY=HQJMLSDGTY&amp;VAR:QUERY=RkZfRElWX1lMRChBTk4sNS8xMS8wNiw1LzExLzA2KQ==&amp;WINDOW=FIRST_POPUP&amp;HEIGHT=450&amp;WIDTH=450&amp;","START_MAXIMIZED=FALSE&amp;VAR:CALENDAR=US&amp;VAR:SYMBOL=MO&amp;VAR:INDEX=0"}</definedName>
    <definedName name="_778__FDSAUDITLINK__" hidden="1">{"fdsup://directions/FAT Viewer?action=UPDATE&amp;creator=factset&amp;DYN_ARGS=TRUE&amp;DOC_NAME=FAT:FQL_AUDITING_CLIENT_TEMPLATE.FAT&amp;display_string=Audit&amp;VAR:KEY=HQJMLSDGTY&amp;VAR:QUERY=RkZfRElWX1lMRChBTk4sNS8xMS8wNiw1LzExLzA2KQ==&amp;WINDOW=FIRST_POPUP&amp;HEIGHT=450&amp;WIDTH=450&amp;","START_MAXIMIZED=FALSE&amp;VAR:CALENDAR=US&amp;VAR:SYMBOL=MO&amp;VAR:INDEX=0"}</definedName>
    <definedName name="_779">#REF!</definedName>
    <definedName name="_779__FDSAUDITLINK__" localSheetId="0" hidden="1">{"fdsup://directions/FAT Viewer?action=UPDATE&amp;creator=factset&amp;DYN_ARGS=TRUE&amp;DOC_NAME=FAT:FQL_AUDITING_CLIENT_TEMPLATE.FAT&amp;display_string=Audit&amp;VAR:KEY=PEPKTUJMZO&amp;VAR:QUERY=RkZfRElWX1lMRChBTk4sNS8wNC8wNiw1LzA0LzA2KQ==&amp;WINDOW=FIRST_POPUP&amp;HEIGHT=450&amp;WIDTH=450&amp;","START_MAXIMIZED=FALSE&amp;VAR:CALENDAR=US&amp;VAR:SYMBOL=MO&amp;VAR:INDEX=0"}</definedName>
    <definedName name="_779__FDSAUDITLINK__" hidden="1">{"fdsup://directions/FAT Viewer?action=UPDATE&amp;creator=factset&amp;DYN_ARGS=TRUE&amp;DOC_NAME=FAT:FQL_AUDITING_CLIENT_TEMPLATE.FAT&amp;display_string=Audit&amp;VAR:KEY=PEPKTUJMZO&amp;VAR:QUERY=RkZfRElWX1lMRChBTk4sNS8wNC8wNiw1LzA0LzA2KQ==&amp;WINDOW=FIRST_POPUP&amp;HEIGHT=450&amp;WIDTH=450&amp;","START_MAXIMIZED=FALSE&amp;VAR:CALENDAR=US&amp;VAR:SYMBOL=MO&amp;VAR:INDEX=0"}</definedName>
    <definedName name="_78">#REF!</definedName>
    <definedName name="_78__123Graph_CCONTRACT_BY_B_U">#REF!</definedName>
    <definedName name="_78__123Graph_FCONTRACT_BY_B_U">#REF!</definedName>
    <definedName name="_78__FDSAUDITLINK__" localSheetId="0" hidden="1">{"fdsup://directions/FAT Viewer?action=UPDATE&amp;creator=factset&amp;DYN_ARGS=TRUE&amp;DOC_NAME=FAT:FQL_AUDITING_CLIENT_TEMPLATE.FAT&amp;display_string=Audit&amp;VAR:KEY=TKJSPMVSZU&amp;VAR:QUERY=QVZHKEZGX0RJVl9ZTEQoQU5OLDQwOTk0LC0xQVkpKQ==&amp;WINDOW=FIRST_POPUP&amp;HEIGHT=450&amp;WIDTH=450&amp;","START_MAXIMIZED=FALSE&amp;VAR:CALENDAR=US&amp;VAR:SYMBOL=SBUX"}</definedName>
    <definedName name="_78__FDSAUDITLINK__" hidden="1">{"fdsup://directions/FAT Viewer?action=UPDATE&amp;creator=factset&amp;DYN_ARGS=TRUE&amp;DOC_NAME=FAT:FQL_AUDITING_CLIENT_TEMPLATE.FAT&amp;display_string=Audit&amp;VAR:KEY=TKJSPMVSZU&amp;VAR:QUERY=QVZHKEZGX0RJVl9ZTEQoQU5OLDQwOTk0LC0xQVkpKQ==&amp;WINDOW=FIRST_POPUP&amp;HEIGHT=450&amp;WIDTH=450&amp;","START_MAXIMIZED=FALSE&amp;VAR:CALENDAR=US&amp;VAR:SYMBOL=SBUX"}</definedName>
    <definedName name="_780">#REF!</definedName>
    <definedName name="_780__FDSAUDITLINK__" localSheetId="0" hidden="1">{"fdsup://directions/FAT Viewer?action=UPDATE&amp;creator=factset&amp;DYN_ARGS=TRUE&amp;DOC_NAME=FAT:FQL_AUDITING_CLIENT_TEMPLATE.FAT&amp;display_string=Audit&amp;VAR:KEY=XIDALYJQJI&amp;VAR:QUERY=RkZfRElWX1lMRChBTk4sNC8yNy8wNiw0LzI3LzA2KQ==&amp;WINDOW=FIRST_POPUP&amp;HEIGHT=450&amp;WIDTH=450&amp;","START_MAXIMIZED=FALSE&amp;VAR:CALENDAR=US&amp;VAR:SYMBOL=MO&amp;VAR:INDEX=0"}</definedName>
    <definedName name="_780__FDSAUDITLINK__" hidden="1">{"fdsup://directions/FAT Viewer?action=UPDATE&amp;creator=factset&amp;DYN_ARGS=TRUE&amp;DOC_NAME=FAT:FQL_AUDITING_CLIENT_TEMPLATE.FAT&amp;display_string=Audit&amp;VAR:KEY=XIDALYJQJI&amp;VAR:QUERY=RkZfRElWX1lMRChBTk4sNC8yNy8wNiw0LzI3LzA2KQ==&amp;WINDOW=FIRST_POPUP&amp;HEIGHT=450&amp;WIDTH=450&amp;","START_MAXIMIZED=FALSE&amp;VAR:CALENDAR=US&amp;VAR:SYMBOL=MO&amp;VAR:INDEX=0"}</definedName>
    <definedName name="_781">#REF!</definedName>
    <definedName name="_781__FDSAUDITLINK__" localSheetId="0" hidden="1">{"fdsup://directions/FAT Viewer?action=UPDATE&amp;creator=factset&amp;DYN_ARGS=TRUE&amp;DOC_NAME=FAT:FQL_AUDITING_CLIENT_TEMPLATE.FAT&amp;display_string=Audit&amp;VAR:KEY=HGNIPMJODI&amp;VAR:QUERY=RkZfRElWX1lMRChBTk4sNC8yMC8wNiw0LzIwLzA2KQ==&amp;WINDOW=FIRST_POPUP&amp;HEIGHT=450&amp;WIDTH=450&amp;","START_MAXIMIZED=FALSE&amp;VAR:CALENDAR=US&amp;VAR:SYMBOL=MO&amp;VAR:INDEX=0"}</definedName>
    <definedName name="_781__FDSAUDITLINK__" hidden="1">{"fdsup://directions/FAT Viewer?action=UPDATE&amp;creator=factset&amp;DYN_ARGS=TRUE&amp;DOC_NAME=FAT:FQL_AUDITING_CLIENT_TEMPLATE.FAT&amp;display_string=Audit&amp;VAR:KEY=HGNIPMJODI&amp;VAR:QUERY=RkZfRElWX1lMRChBTk4sNC8yMC8wNiw0LzIwLzA2KQ==&amp;WINDOW=FIRST_POPUP&amp;HEIGHT=450&amp;WIDTH=450&amp;","START_MAXIMIZED=FALSE&amp;VAR:CALENDAR=US&amp;VAR:SYMBOL=MO&amp;VAR:INDEX=0"}</definedName>
    <definedName name="_782">#REF!</definedName>
    <definedName name="_782__FDSAUDITLINK__" localSheetId="0" hidden="1">{"fdsup://directions/FAT Viewer?action=UPDATE&amp;creator=factset&amp;DYN_ARGS=TRUE&amp;DOC_NAME=FAT:FQL_AUDITING_CLIENT_TEMPLATE.FAT&amp;display_string=Audit&amp;VAR:KEY=JSVMFUDSTA&amp;VAR:QUERY=RkZfRElWX1lMRChBTk4sNC8xMy8wNiw0LzEzLzA2KQ==&amp;WINDOW=FIRST_POPUP&amp;HEIGHT=450&amp;WIDTH=450&amp;","START_MAXIMIZED=FALSE&amp;VAR:CALENDAR=US&amp;VAR:SYMBOL=MO&amp;VAR:INDEX=0"}</definedName>
    <definedName name="_782__FDSAUDITLINK__" hidden="1">{"fdsup://directions/FAT Viewer?action=UPDATE&amp;creator=factset&amp;DYN_ARGS=TRUE&amp;DOC_NAME=FAT:FQL_AUDITING_CLIENT_TEMPLATE.FAT&amp;display_string=Audit&amp;VAR:KEY=JSVMFUDSTA&amp;VAR:QUERY=RkZfRElWX1lMRChBTk4sNC8xMy8wNiw0LzEzLzA2KQ==&amp;WINDOW=FIRST_POPUP&amp;HEIGHT=450&amp;WIDTH=450&amp;","START_MAXIMIZED=FALSE&amp;VAR:CALENDAR=US&amp;VAR:SYMBOL=MO&amp;VAR:INDEX=0"}</definedName>
    <definedName name="_783">#REF!</definedName>
    <definedName name="_783__FDSAUDITLINK__" localSheetId="0" hidden="1">{"fdsup://directions/FAT Viewer?action=UPDATE&amp;creator=factset&amp;DYN_ARGS=TRUE&amp;DOC_NAME=FAT:FQL_AUDITING_CLIENT_TEMPLATE.FAT&amp;display_string=Audit&amp;VAR:KEY=BUNOVYXWBS&amp;VAR:QUERY=RkZfRElWX1lMRChBTk4sNC8wNi8wNiw0LzA2LzA2KQ==&amp;WINDOW=FIRST_POPUP&amp;HEIGHT=450&amp;WIDTH=450&amp;","START_MAXIMIZED=FALSE&amp;VAR:CALENDAR=US&amp;VAR:SYMBOL=MO&amp;VAR:INDEX=0"}</definedName>
    <definedName name="_783__FDSAUDITLINK__" hidden="1">{"fdsup://directions/FAT Viewer?action=UPDATE&amp;creator=factset&amp;DYN_ARGS=TRUE&amp;DOC_NAME=FAT:FQL_AUDITING_CLIENT_TEMPLATE.FAT&amp;display_string=Audit&amp;VAR:KEY=BUNOVYXWBS&amp;VAR:QUERY=RkZfRElWX1lMRChBTk4sNC8wNi8wNiw0LzA2LzA2KQ==&amp;WINDOW=FIRST_POPUP&amp;HEIGHT=450&amp;WIDTH=450&amp;","START_MAXIMIZED=FALSE&amp;VAR:CALENDAR=US&amp;VAR:SYMBOL=MO&amp;VAR:INDEX=0"}</definedName>
    <definedName name="_784">#REF!</definedName>
    <definedName name="_784__FDSAUDITLINK__" localSheetId="0" hidden="1">{"fdsup://directions/FAT Viewer?action=UPDATE&amp;creator=factset&amp;DYN_ARGS=TRUE&amp;DOC_NAME=FAT:FQL_AUDITING_CLIENT_TEMPLATE.FAT&amp;display_string=Audit&amp;VAR:KEY=XCPGXWJUPU&amp;VAR:QUERY=RkZfRElWX1lMRChBTk4sMy8zMC8wNiwzLzMwLzA2KQ==&amp;WINDOW=FIRST_POPUP&amp;HEIGHT=450&amp;WIDTH=450&amp;","START_MAXIMIZED=FALSE&amp;VAR:CALENDAR=US&amp;VAR:SYMBOL=MO&amp;VAR:INDEX=0"}</definedName>
    <definedName name="_784__FDSAUDITLINK__" hidden="1">{"fdsup://directions/FAT Viewer?action=UPDATE&amp;creator=factset&amp;DYN_ARGS=TRUE&amp;DOC_NAME=FAT:FQL_AUDITING_CLIENT_TEMPLATE.FAT&amp;display_string=Audit&amp;VAR:KEY=XCPGXWJUPU&amp;VAR:QUERY=RkZfRElWX1lMRChBTk4sMy8zMC8wNiwzLzMwLzA2KQ==&amp;WINDOW=FIRST_POPUP&amp;HEIGHT=450&amp;WIDTH=450&amp;","START_MAXIMIZED=FALSE&amp;VAR:CALENDAR=US&amp;VAR:SYMBOL=MO&amp;VAR:INDEX=0"}</definedName>
    <definedName name="_785">#REF!</definedName>
    <definedName name="_785__FDSAUDITLINK__" localSheetId="0" hidden="1">{"fdsup://directions/FAT Viewer?action=UPDATE&amp;creator=factset&amp;DYN_ARGS=TRUE&amp;DOC_NAME=FAT:FQL_AUDITING_CLIENT_TEMPLATE.FAT&amp;display_string=Audit&amp;VAR:KEY=HGDGJQFOVM&amp;VAR:QUERY=RkZfRElWX1lMRChBTk4sMy8yMy8wNiwzLzIzLzA2KQ==&amp;WINDOW=FIRST_POPUP&amp;HEIGHT=450&amp;WIDTH=450&amp;","START_MAXIMIZED=FALSE&amp;VAR:CALENDAR=US&amp;VAR:SYMBOL=MO&amp;VAR:INDEX=0"}</definedName>
    <definedName name="_785__FDSAUDITLINK__" hidden="1">{"fdsup://directions/FAT Viewer?action=UPDATE&amp;creator=factset&amp;DYN_ARGS=TRUE&amp;DOC_NAME=FAT:FQL_AUDITING_CLIENT_TEMPLATE.FAT&amp;display_string=Audit&amp;VAR:KEY=HGDGJQFOVM&amp;VAR:QUERY=RkZfRElWX1lMRChBTk4sMy8yMy8wNiwzLzIzLzA2KQ==&amp;WINDOW=FIRST_POPUP&amp;HEIGHT=450&amp;WIDTH=450&amp;","START_MAXIMIZED=FALSE&amp;VAR:CALENDAR=US&amp;VAR:SYMBOL=MO&amp;VAR:INDEX=0"}</definedName>
    <definedName name="_786">#REF!</definedName>
    <definedName name="_786__FDSAUDITLINK__" localSheetId="0" hidden="1">{"fdsup://directions/FAT Viewer?action=UPDATE&amp;creator=factset&amp;DYN_ARGS=TRUE&amp;DOC_NAME=FAT:FQL_AUDITING_CLIENT_TEMPLATE.FAT&amp;display_string=Audit&amp;VAR:KEY=ZIPAVYBKPE&amp;VAR:QUERY=RkZfRElWX1lMRChBTk4sMy8xNi8wNiwzLzE2LzA2KQ==&amp;WINDOW=FIRST_POPUP&amp;HEIGHT=450&amp;WIDTH=450&amp;","START_MAXIMIZED=FALSE&amp;VAR:CALENDAR=US&amp;VAR:SYMBOL=MO&amp;VAR:INDEX=0"}</definedName>
    <definedName name="_786__FDSAUDITLINK__" hidden="1">{"fdsup://directions/FAT Viewer?action=UPDATE&amp;creator=factset&amp;DYN_ARGS=TRUE&amp;DOC_NAME=FAT:FQL_AUDITING_CLIENT_TEMPLATE.FAT&amp;display_string=Audit&amp;VAR:KEY=ZIPAVYBKPE&amp;VAR:QUERY=RkZfRElWX1lMRChBTk4sMy8xNi8wNiwzLzE2LzA2KQ==&amp;WINDOW=FIRST_POPUP&amp;HEIGHT=450&amp;WIDTH=450&amp;","START_MAXIMIZED=FALSE&amp;VAR:CALENDAR=US&amp;VAR:SYMBOL=MO&amp;VAR:INDEX=0"}</definedName>
    <definedName name="_787">#REF!</definedName>
    <definedName name="_787__FDSAUDITLINK__" localSheetId="0" hidden="1">{"fdsup://directions/FAT Viewer?action=UPDATE&amp;creator=factset&amp;DYN_ARGS=TRUE&amp;DOC_NAME=FAT:FQL_AUDITING_CLIENT_TEMPLATE.FAT&amp;display_string=Audit&amp;VAR:KEY=LSPYVUDUPW&amp;VAR:QUERY=RkZfRElWX1lMRChBTk4sMy8wOS8wNiwzLzA5LzA2KQ==&amp;WINDOW=FIRST_POPUP&amp;HEIGHT=450&amp;WIDTH=450&amp;","START_MAXIMIZED=FALSE&amp;VAR:CALENDAR=US&amp;VAR:SYMBOL=MO&amp;VAR:INDEX=0"}</definedName>
    <definedName name="_787__FDSAUDITLINK__" hidden="1">{"fdsup://directions/FAT Viewer?action=UPDATE&amp;creator=factset&amp;DYN_ARGS=TRUE&amp;DOC_NAME=FAT:FQL_AUDITING_CLIENT_TEMPLATE.FAT&amp;display_string=Audit&amp;VAR:KEY=LSPYVUDUPW&amp;VAR:QUERY=RkZfRElWX1lMRChBTk4sMy8wOS8wNiwzLzA5LzA2KQ==&amp;WINDOW=FIRST_POPUP&amp;HEIGHT=450&amp;WIDTH=450&amp;","START_MAXIMIZED=FALSE&amp;VAR:CALENDAR=US&amp;VAR:SYMBOL=MO&amp;VAR:INDEX=0"}</definedName>
    <definedName name="_788">#REF!</definedName>
    <definedName name="_788__FDSAUDITLINK__" localSheetId="0" hidden="1">{"fdsup://directions/FAT Viewer?action=UPDATE&amp;creator=factset&amp;DYN_ARGS=TRUE&amp;DOC_NAME=FAT:FQL_AUDITING_CLIENT_TEMPLATE.FAT&amp;display_string=Audit&amp;VAR:KEY=DYPSHYZQHI&amp;VAR:QUERY=RkZfRElWX1lMRChBTk4sMy8wMi8wNiwzLzAyLzA2KQ==&amp;WINDOW=FIRST_POPUP&amp;HEIGHT=450&amp;WIDTH=450&amp;","START_MAXIMIZED=FALSE&amp;VAR:CALENDAR=US&amp;VAR:SYMBOL=MO&amp;VAR:INDEX=0"}</definedName>
    <definedName name="_788__FDSAUDITLINK__" hidden="1">{"fdsup://directions/FAT Viewer?action=UPDATE&amp;creator=factset&amp;DYN_ARGS=TRUE&amp;DOC_NAME=FAT:FQL_AUDITING_CLIENT_TEMPLATE.FAT&amp;display_string=Audit&amp;VAR:KEY=DYPSHYZQHI&amp;VAR:QUERY=RkZfRElWX1lMRChBTk4sMy8wMi8wNiwzLzAyLzA2KQ==&amp;WINDOW=FIRST_POPUP&amp;HEIGHT=450&amp;WIDTH=450&amp;","START_MAXIMIZED=FALSE&amp;VAR:CALENDAR=US&amp;VAR:SYMBOL=MO&amp;VAR:INDEX=0"}</definedName>
    <definedName name="_789__FDSAUDITLINK__" localSheetId="0" hidden="1">{"fdsup://directions/FAT Viewer?action=UPDATE&amp;creator=factset&amp;DYN_ARGS=TRUE&amp;DOC_NAME=FAT:FQL_AUDITING_CLIENT_TEMPLATE.FAT&amp;display_string=Audit&amp;VAR:KEY=BKDEPKBSDM&amp;VAR:QUERY=RkZfRElWX1lMRChBTk4sMi8yMy8wNiwyLzIzLzA2KQ==&amp;WINDOW=FIRST_POPUP&amp;HEIGHT=450&amp;WIDTH=450&amp;","START_MAXIMIZED=FALSE&amp;VAR:CALENDAR=US&amp;VAR:SYMBOL=MO&amp;VAR:INDEX=0"}</definedName>
    <definedName name="_789__FDSAUDITLINK__" hidden="1">{"fdsup://directions/FAT Viewer?action=UPDATE&amp;creator=factset&amp;DYN_ARGS=TRUE&amp;DOC_NAME=FAT:FQL_AUDITING_CLIENT_TEMPLATE.FAT&amp;display_string=Audit&amp;VAR:KEY=BKDEPKBSDM&amp;VAR:QUERY=RkZfRElWX1lMRChBTk4sMi8yMy8wNiwyLzIzLzA2KQ==&amp;WINDOW=FIRST_POPUP&amp;HEIGHT=450&amp;WIDTH=450&amp;","START_MAXIMIZED=FALSE&amp;VAR:CALENDAR=US&amp;VAR:SYMBOL=MO&amp;VAR:INDEX=0"}</definedName>
    <definedName name="_79__123Graph_CCONTRACT_BY_B_U">#REF!</definedName>
    <definedName name="_79__FDSAUDITLINK__" localSheetId="0" hidden="1">{"fdsup://directions/FAT Viewer?action=UPDATE&amp;creator=factset&amp;DYN_ARGS=TRUE&amp;DOC_NAME=FAT:FQL_AUDITING_CLIENT_TEMPLATE.FAT&amp;display_string=Audit&amp;VAR:KEY=LEDOZEXGTG&amp;VAR:QUERY=QVZHKEZGX0RJVl9ZTEQoQU5OLDQwOTk0LC0xMEFZKSk=&amp;WINDOW=FIRST_POPUP&amp;HEIGHT=450&amp;WIDTH=450&amp;","START_MAXIMIZED=FALSE&amp;VAR:CALENDAR=US&amp;VAR:SYMBOL=CCE"}</definedName>
    <definedName name="_79__FDSAUDITLINK__" hidden="1">{"fdsup://directions/FAT Viewer?action=UPDATE&amp;creator=factset&amp;DYN_ARGS=TRUE&amp;DOC_NAME=FAT:FQL_AUDITING_CLIENT_TEMPLATE.FAT&amp;display_string=Audit&amp;VAR:KEY=LEDOZEXGTG&amp;VAR:QUERY=QVZHKEZGX0RJVl9ZTEQoQU5OLDQwOTk0LC0xMEFZKSk=&amp;WINDOW=FIRST_POPUP&amp;HEIGHT=450&amp;WIDTH=450&amp;","START_MAXIMIZED=FALSE&amp;VAR:CALENDAR=US&amp;VAR:SYMBOL=CCE"}</definedName>
    <definedName name="_79_0_Table2_">#REF!</definedName>
    <definedName name="_790">#REF!</definedName>
    <definedName name="_790__FDSAUDITLINK__" localSheetId="0" hidden="1">{"fdsup://directions/FAT Viewer?action=UPDATE&amp;creator=factset&amp;DYN_ARGS=TRUE&amp;DOC_NAME=FAT:FQL_AUDITING_CLIENT_TEMPLATE.FAT&amp;display_string=Audit&amp;VAR:KEY=FILOHUXUFC&amp;VAR:QUERY=RkZfRElWX1lMRChBTk4sMi8xNi8wNiwyLzE2LzA2KQ==&amp;WINDOW=FIRST_POPUP&amp;HEIGHT=450&amp;WIDTH=450&amp;","START_MAXIMIZED=FALSE&amp;VAR:CALENDAR=US&amp;VAR:SYMBOL=MO&amp;VAR:INDEX=0"}</definedName>
    <definedName name="_790__FDSAUDITLINK__" hidden="1">{"fdsup://directions/FAT Viewer?action=UPDATE&amp;creator=factset&amp;DYN_ARGS=TRUE&amp;DOC_NAME=FAT:FQL_AUDITING_CLIENT_TEMPLATE.FAT&amp;display_string=Audit&amp;VAR:KEY=FILOHUXUFC&amp;VAR:QUERY=RkZfRElWX1lMRChBTk4sMi8xNi8wNiwyLzE2LzA2KQ==&amp;WINDOW=FIRST_POPUP&amp;HEIGHT=450&amp;WIDTH=450&amp;","START_MAXIMIZED=FALSE&amp;VAR:CALENDAR=US&amp;VAR:SYMBOL=MO&amp;VAR:INDEX=0"}</definedName>
    <definedName name="_791__FDSAUDITLINK__" localSheetId="0" hidden="1">{"fdsup://directions/FAT Viewer?action=UPDATE&amp;creator=factset&amp;DYN_ARGS=TRUE&amp;DOC_NAME=FAT:FQL_AUDITING_CLIENT_TEMPLATE.FAT&amp;display_string=Audit&amp;VAR:KEY=LURWPOXUNI&amp;VAR:QUERY=RkZfRElWX1lMRChBTk4sMi8wOS8wNiwyLzA5LzA2KQ==&amp;WINDOW=FIRST_POPUP&amp;HEIGHT=450&amp;WIDTH=450&amp;","START_MAXIMIZED=FALSE&amp;VAR:CALENDAR=US&amp;VAR:SYMBOL=MO&amp;VAR:INDEX=0"}</definedName>
    <definedName name="_791__FDSAUDITLINK__" hidden="1">{"fdsup://directions/FAT Viewer?action=UPDATE&amp;creator=factset&amp;DYN_ARGS=TRUE&amp;DOC_NAME=FAT:FQL_AUDITING_CLIENT_TEMPLATE.FAT&amp;display_string=Audit&amp;VAR:KEY=LURWPOXUNI&amp;VAR:QUERY=RkZfRElWX1lMRChBTk4sMi8wOS8wNiwyLzA5LzA2KQ==&amp;WINDOW=FIRST_POPUP&amp;HEIGHT=450&amp;WIDTH=450&amp;","START_MAXIMIZED=FALSE&amp;VAR:CALENDAR=US&amp;VAR:SYMBOL=MO&amp;VAR:INDEX=0"}</definedName>
    <definedName name="_792__FDSAUDITLINK__" localSheetId="0" hidden="1">{"fdsup://directions/FAT Viewer?action=UPDATE&amp;creator=factset&amp;DYN_ARGS=TRUE&amp;DOC_NAME=FAT:FQL_AUDITING_CLIENT_TEMPLATE.FAT&amp;display_string=Audit&amp;VAR:KEY=NCTQNGDUPA&amp;VAR:QUERY=RkZfRElWX1lMRChBTk4sMi8wMi8wNiwyLzAyLzA2KQ==&amp;WINDOW=FIRST_POPUP&amp;HEIGHT=450&amp;WIDTH=450&amp;","START_MAXIMIZED=FALSE&amp;VAR:CALENDAR=US&amp;VAR:SYMBOL=MO&amp;VAR:INDEX=0"}</definedName>
    <definedName name="_792__FDSAUDITLINK__" hidden="1">{"fdsup://directions/FAT Viewer?action=UPDATE&amp;creator=factset&amp;DYN_ARGS=TRUE&amp;DOC_NAME=FAT:FQL_AUDITING_CLIENT_TEMPLATE.FAT&amp;display_string=Audit&amp;VAR:KEY=NCTQNGDUPA&amp;VAR:QUERY=RkZfRElWX1lMRChBTk4sMi8wMi8wNiwyLzAyLzA2KQ==&amp;WINDOW=FIRST_POPUP&amp;HEIGHT=450&amp;WIDTH=450&amp;","START_MAXIMIZED=FALSE&amp;VAR:CALENDAR=US&amp;VAR:SYMBOL=MO&amp;VAR:INDEX=0"}</definedName>
    <definedName name="_793__FDSAUDITLINK__" localSheetId="0" hidden="1">{"fdsup://directions/FAT Viewer?action=UPDATE&amp;creator=factset&amp;DYN_ARGS=TRUE&amp;DOC_NAME=FAT:FQL_AUDITING_CLIENT_TEMPLATE.FAT&amp;display_string=Audit&amp;VAR:KEY=DGTYDADYNG&amp;VAR:QUERY=RkZfRElWX1lMRChBTk4sMS8yNi8wNiwxLzI2LzA2KQ==&amp;WINDOW=FIRST_POPUP&amp;HEIGHT=450&amp;WIDTH=450&amp;","START_MAXIMIZED=FALSE&amp;VAR:CALENDAR=US&amp;VAR:SYMBOL=MO&amp;VAR:INDEX=0"}</definedName>
    <definedName name="_793__FDSAUDITLINK__" hidden="1">{"fdsup://directions/FAT Viewer?action=UPDATE&amp;creator=factset&amp;DYN_ARGS=TRUE&amp;DOC_NAME=FAT:FQL_AUDITING_CLIENT_TEMPLATE.FAT&amp;display_string=Audit&amp;VAR:KEY=DGTYDADYNG&amp;VAR:QUERY=RkZfRElWX1lMRChBTk4sMS8yNi8wNiwxLzI2LzA2KQ==&amp;WINDOW=FIRST_POPUP&amp;HEIGHT=450&amp;WIDTH=450&amp;","START_MAXIMIZED=FALSE&amp;VAR:CALENDAR=US&amp;VAR:SYMBOL=MO&amp;VAR:INDEX=0"}</definedName>
    <definedName name="_794__FDSAUDITLINK__" localSheetId="0" hidden="1">{"fdsup://directions/FAT Viewer?action=UPDATE&amp;creator=factset&amp;DYN_ARGS=TRUE&amp;DOC_NAME=FAT:FQL_AUDITING_CLIENT_TEMPLATE.FAT&amp;display_string=Audit&amp;VAR:KEY=BEJQNSBITS&amp;VAR:QUERY=RkZfRElWX1lMRChBTk4sMS8xOS8wNiwxLzE5LzA2KQ==&amp;WINDOW=FIRST_POPUP&amp;HEIGHT=450&amp;WIDTH=450&amp;","START_MAXIMIZED=FALSE&amp;VAR:CALENDAR=US&amp;VAR:SYMBOL=MO&amp;VAR:INDEX=0"}</definedName>
    <definedName name="_794__FDSAUDITLINK__" hidden="1">{"fdsup://directions/FAT Viewer?action=UPDATE&amp;creator=factset&amp;DYN_ARGS=TRUE&amp;DOC_NAME=FAT:FQL_AUDITING_CLIENT_TEMPLATE.FAT&amp;display_string=Audit&amp;VAR:KEY=BEJQNSBITS&amp;VAR:QUERY=RkZfRElWX1lMRChBTk4sMS8xOS8wNiwxLzE5LzA2KQ==&amp;WINDOW=FIRST_POPUP&amp;HEIGHT=450&amp;WIDTH=450&amp;","START_MAXIMIZED=FALSE&amp;VAR:CALENDAR=US&amp;VAR:SYMBOL=MO&amp;VAR:INDEX=0"}</definedName>
    <definedName name="_795__FDSAUDITLINK__" localSheetId="0" hidden="1">{"fdsup://directions/FAT Viewer?action=UPDATE&amp;creator=factset&amp;DYN_ARGS=TRUE&amp;DOC_NAME=FAT:FQL_AUDITING_CLIENT_TEMPLATE.FAT&amp;display_string=Audit&amp;VAR:KEY=LEJQJOJOBQ&amp;VAR:QUERY=RkZfRElWX1lMRChBTk4sMS8xMi8wNiwxLzEyLzA2KQ==&amp;WINDOW=FIRST_POPUP&amp;HEIGHT=450&amp;WIDTH=450&amp;","START_MAXIMIZED=FALSE&amp;VAR:CALENDAR=US&amp;VAR:SYMBOL=MO&amp;VAR:INDEX=0"}</definedName>
    <definedName name="_795__FDSAUDITLINK__" hidden="1">{"fdsup://directions/FAT Viewer?action=UPDATE&amp;creator=factset&amp;DYN_ARGS=TRUE&amp;DOC_NAME=FAT:FQL_AUDITING_CLIENT_TEMPLATE.FAT&amp;display_string=Audit&amp;VAR:KEY=LEJQJOJOBQ&amp;VAR:QUERY=RkZfRElWX1lMRChBTk4sMS8xMi8wNiwxLzEyLzA2KQ==&amp;WINDOW=FIRST_POPUP&amp;HEIGHT=450&amp;WIDTH=450&amp;","START_MAXIMIZED=FALSE&amp;VAR:CALENDAR=US&amp;VAR:SYMBOL=MO&amp;VAR:INDEX=0"}</definedName>
    <definedName name="_796__FDSAUDITLINK__" localSheetId="0" hidden="1">{"fdsup://directions/FAT Viewer?action=UPDATE&amp;creator=factset&amp;DYN_ARGS=TRUE&amp;DOC_NAME=FAT:FQL_AUDITING_CLIENT_TEMPLATE.FAT&amp;display_string=Audit&amp;VAR:KEY=XMLWBMJQRW&amp;VAR:QUERY=RkZfRElWX1lMRChBTk4sMS8wNS8wNiwxLzA1LzA2KQ==&amp;WINDOW=FIRST_POPUP&amp;HEIGHT=450&amp;WIDTH=450&amp;","START_MAXIMIZED=FALSE&amp;VAR:CALENDAR=US&amp;VAR:SYMBOL=MO&amp;VAR:INDEX=0"}</definedName>
    <definedName name="_796__FDSAUDITLINK__" hidden="1">{"fdsup://directions/FAT Viewer?action=UPDATE&amp;creator=factset&amp;DYN_ARGS=TRUE&amp;DOC_NAME=FAT:FQL_AUDITING_CLIENT_TEMPLATE.FAT&amp;display_string=Audit&amp;VAR:KEY=XMLWBMJQRW&amp;VAR:QUERY=RkZfRElWX1lMRChBTk4sMS8wNS8wNiwxLzA1LzA2KQ==&amp;WINDOW=FIRST_POPUP&amp;HEIGHT=450&amp;WIDTH=450&amp;","START_MAXIMIZED=FALSE&amp;VAR:CALENDAR=US&amp;VAR:SYMBOL=MO&amp;VAR:INDEX=0"}</definedName>
    <definedName name="_797__FDSAUDITLINK__" localSheetId="0" hidden="1">{"fdsup://directions/FAT Viewer?action=UPDATE&amp;creator=factset&amp;DYN_ARGS=TRUE&amp;DOC_NAME=FAT:FQL_AUDITING_CLIENT_TEMPLATE.FAT&amp;display_string=Audit&amp;VAR:KEY=NQTUHMNIDG&amp;VAR:QUERY=RkZfRElWX1lMRChBTk4sMTIvMjkvMDUsMTIvMjkvMDUp&amp;WINDOW=FIRST_POPUP&amp;HEIGHT=450&amp;WIDTH=450&amp;","START_MAXIMIZED=FALSE&amp;VAR:CALENDAR=US&amp;VAR:SYMBOL=MO&amp;VAR:INDEX=0"}</definedName>
    <definedName name="_797__FDSAUDITLINK__" hidden="1">{"fdsup://directions/FAT Viewer?action=UPDATE&amp;creator=factset&amp;DYN_ARGS=TRUE&amp;DOC_NAME=FAT:FQL_AUDITING_CLIENT_TEMPLATE.FAT&amp;display_string=Audit&amp;VAR:KEY=NQTUHMNIDG&amp;VAR:QUERY=RkZfRElWX1lMRChBTk4sMTIvMjkvMDUsMTIvMjkvMDUp&amp;WINDOW=FIRST_POPUP&amp;HEIGHT=450&amp;WIDTH=450&amp;","START_MAXIMIZED=FALSE&amp;VAR:CALENDAR=US&amp;VAR:SYMBOL=MO&amp;VAR:INDEX=0"}</definedName>
    <definedName name="_798">#REF!</definedName>
    <definedName name="_798__FDSAUDITLINK__" localSheetId="0" hidden="1">{"fdsup://directions/FAT Viewer?action=UPDATE&amp;creator=factset&amp;DYN_ARGS=TRUE&amp;DOC_NAME=FAT:FQL_AUDITING_CLIENT_TEMPLATE.FAT&amp;display_string=Audit&amp;VAR:KEY=RYNYJYLALW&amp;VAR:QUERY=RkZfRElWX1lMRChBTk4sMTIvMjIvMDUsMTIvMjIvMDUp&amp;WINDOW=FIRST_POPUP&amp;HEIGHT=450&amp;WIDTH=450&amp;","START_MAXIMIZED=FALSE&amp;VAR:CALENDAR=US&amp;VAR:SYMBOL=MO&amp;VAR:INDEX=0"}</definedName>
    <definedName name="_798__FDSAUDITLINK__" hidden="1">{"fdsup://directions/FAT Viewer?action=UPDATE&amp;creator=factset&amp;DYN_ARGS=TRUE&amp;DOC_NAME=FAT:FQL_AUDITING_CLIENT_TEMPLATE.FAT&amp;display_string=Audit&amp;VAR:KEY=RYNYJYLALW&amp;VAR:QUERY=RkZfRElWX1lMRChBTk4sMTIvMjIvMDUsMTIvMjIvMDUp&amp;WINDOW=FIRST_POPUP&amp;HEIGHT=450&amp;WIDTH=450&amp;","START_MAXIMIZED=FALSE&amp;VAR:CALENDAR=US&amp;VAR:SYMBOL=MO&amp;VAR:INDEX=0"}</definedName>
    <definedName name="_799__FDSAUDITLINK__" localSheetId="0" hidden="1">{"fdsup://directions/FAT Viewer?action=UPDATE&amp;creator=factset&amp;DYN_ARGS=TRUE&amp;DOC_NAME=FAT:FQL_AUDITING_CLIENT_TEMPLATE.FAT&amp;display_string=Audit&amp;VAR:KEY=XUXCFSFGTG&amp;VAR:QUERY=RkZfRElWX1lMRChBTk4sMTIvMTUvMDUsMTIvMTUvMDUp&amp;WINDOW=FIRST_POPUP&amp;HEIGHT=450&amp;WIDTH=450&amp;","START_MAXIMIZED=FALSE&amp;VAR:CALENDAR=US&amp;VAR:SYMBOL=MO&amp;VAR:INDEX=0"}</definedName>
    <definedName name="_799__FDSAUDITLINK__" hidden="1">{"fdsup://directions/FAT Viewer?action=UPDATE&amp;creator=factset&amp;DYN_ARGS=TRUE&amp;DOC_NAME=FAT:FQL_AUDITING_CLIENT_TEMPLATE.FAT&amp;display_string=Audit&amp;VAR:KEY=XUXCFSFGTG&amp;VAR:QUERY=RkZfRElWX1lMRChBTk4sMTIvMTUvMDUsMTIvMTUvMDUp&amp;WINDOW=FIRST_POPUP&amp;HEIGHT=450&amp;WIDTH=450&amp;","START_MAXIMIZED=FALSE&amp;VAR:CALENDAR=US&amp;VAR:SYMBOL=MO&amp;VAR:INDEX=0"}</definedName>
    <definedName name="_7S" hidden="1">#REF!</definedName>
    <definedName name="_7s1_" hidden="1">{#N/A,#N/A,FALSE,"UNIT";#N/A,#N/A,FALSE,"UNIT";#N/A,#N/A,FALSE,"계정"}</definedName>
    <definedName name="_7s11_" hidden="1">{#N/A,#N/A,FALSE,"UNIT";#N/A,#N/A,FALSE,"UNIT";#N/A,#N/A,FALSE,"계정"}</definedName>
    <definedName name="_7s12_" hidden="1">{#N/A,#N/A,FALSE,"UNIT";#N/A,#N/A,FALSE,"UNIT";#N/A,#N/A,FALSE,"계정"}</definedName>
    <definedName name="_8">#REF!</definedName>
    <definedName name="_8_????_3">#REF!</definedName>
    <definedName name="_8_????1_3">#REF!</definedName>
    <definedName name="_8_????8_3">#REF!</definedName>
    <definedName name="_8_??_3">#REF!</definedName>
    <definedName name="_8___________NOTE10_12">#REF!</definedName>
    <definedName name="_8__123Graph_ACHART_1">#REF!</definedName>
    <definedName name="_8__123Graph_AChart_30L">#REF!</definedName>
    <definedName name="_8__123Graph_AQRE_S_BY_CO.">#REF!</definedName>
    <definedName name="_8__123Graph_ASENS_COMPARISON">#REF!</definedName>
    <definedName name="_8__123Graph_ASUPPLIES_BY_B_U">#REF!</definedName>
    <definedName name="_8__123Graph_ATAX_CREDIT">#REF!</definedName>
    <definedName name="_8__123Graph_AWAGES_BY_B_U" hidden="1">#REF!</definedName>
    <definedName name="_8__123Graph_BCONTRACT_BY_B_U">#REF!</definedName>
    <definedName name="_8__123Graph_BQRE_S_BY_CO.">#REF!</definedName>
    <definedName name="_8__123Graph_ESALES_MONTH" hidden="1">#REF!</definedName>
    <definedName name="_8__FDSAUDITLINK__" localSheetId="0" hidden="1">{"fdsup://directions/FAT Viewer?action=UPDATE&amp;creator=factset&amp;DYN_ARGS=TRUE&amp;DOC_NAME=FAT:FQL_AUDITING_CLIENT_TEMPLATE.FAT&amp;display_string=Audit&amp;VAR:KEY=WFIZMJCPID&amp;VAR:QUERY=Q1NGX0RJVl9ZTEQoUVRSX1IsMy8zMS8yMDA5KQ==&amp;WINDOW=FIRST_POPUP&amp;HEIGHT=450&amp;WIDTH=450&amp;STAR","T_MAXIMIZED=FALSE&amp;VAR:CALENDAR=US&amp;VAR:SYMBOL=MO&amp;VAR:INDEX=0"}</definedName>
    <definedName name="_8__FDSAUDITLINK__" hidden="1">{"fdsup://directions/FAT Viewer?action=UPDATE&amp;creator=factset&amp;DYN_ARGS=TRUE&amp;DOC_NAME=FAT:FQL_AUDITING_CLIENT_TEMPLATE.FAT&amp;display_string=Audit&amp;VAR:KEY=WFIZMJCPID&amp;VAR:QUERY=Q1NGX0RJVl9ZTEQoUVRSX1IsMy8zMS8yMDA5KQ==&amp;WINDOW=FIRST_POPUP&amp;HEIGHT=450&amp;WIDTH=450&amp;STAR","T_MAXIMIZED=FALSE&amp;VAR:CALENDAR=US&amp;VAR:SYMBOL=MO&amp;VAR:INDEX=0"}</definedName>
    <definedName name="_8_0_0COST_BENEF">#REF!</definedName>
    <definedName name="_8_0_S" hidden="1">#REF!</definedName>
    <definedName name="_8_0_Table2_">#REF!</definedName>
    <definedName name="_8_건가_개발비">#REF!</definedName>
    <definedName name="_80__123Graph_DCHART_8">#REF!</definedName>
    <definedName name="_80__123Graph_DSUPPLIES_BY_B_U">#REF!</definedName>
    <definedName name="_80__FDSAUDITLINK__" localSheetId="0" hidden="1">{"fdsup://directions/FAT Viewer?action=UPDATE&amp;creator=factset&amp;DYN_ARGS=TRUE&amp;DOC_NAME=FAT:FQL_AUDITING_CLIENT_TEMPLATE.FAT&amp;display_string=Audit&amp;VAR:KEY=XGBUPGPYTO&amp;VAR:QUERY=RkZfRElWX1lMRChBTk4sOS8yNC8wOSw5LzI0LzA5KQ==&amp;WINDOW=FIRST_POPUP&amp;HEIGHT=450&amp;WIDTH=450&amp;","START_MAXIMIZED=FALSE&amp;VAR:CALENDAR=US&amp;VAR:SYMBOL=RAI&amp;VAR:INDEX=0"}</definedName>
    <definedName name="_80__FDSAUDITLINK__" hidden="1">{"fdsup://directions/FAT Viewer?action=UPDATE&amp;creator=factset&amp;DYN_ARGS=TRUE&amp;DOC_NAME=FAT:FQL_AUDITING_CLIENT_TEMPLATE.FAT&amp;display_string=Audit&amp;VAR:KEY=XGBUPGPYTO&amp;VAR:QUERY=RkZfRElWX1lMRChBTk4sOS8yNC8wOSw5LzI0LzA5KQ==&amp;WINDOW=FIRST_POPUP&amp;HEIGHT=450&amp;WIDTH=450&amp;","START_MAXIMIZED=FALSE&amp;VAR:CALENDAR=US&amp;VAR:SYMBOL=RAI&amp;VAR:INDEX=0"}</definedName>
    <definedName name="_80_0_Table2_" hidden="1">#REF!</definedName>
    <definedName name="_800__FDSAUDITLINK__" localSheetId="0" hidden="1">{"fdsup://directions/FAT Viewer?action=UPDATE&amp;creator=factset&amp;DYN_ARGS=TRUE&amp;DOC_NAME=FAT:FQL_AUDITING_CLIENT_TEMPLATE.FAT&amp;display_string=Audit&amp;VAR:KEY=LUBOHYDUJI&amp;VAR:QUERY=RkZfRElWX1lMRChBTk4sMTIvMDgvMDUsMTIvMDgvMDUp&amp;WINDOW=FIRST_POPUP&amp;HEIGHT=450&amp;WIDTH=450&amp;","START_MAXIMIZED=FALSE&amp;VAR:CALENDAR=US&amp;VAR:SYMBOL=MO&amp;VAR:INDEX=0"}</definedName>
    <definedName name="_800__FDSAUDITLINK__" hidden="1">{"fdsup://directions/FAT Viewer?action=UPDATE&amp;creator=factset&amp;DYN_ARGS=TRUE&amp;DOC_NAME=FAT:FQL_AUDITING_CLIENT_TEMPLATE.FAT&amp;display_string=Audit&amp;VAR:KEY=LUBOHYDUJI&amp;VAR:QUERY=RkZfRElWX1lMRChBTk4sMTIvMDgvMDUsMTIvMDgvMDUp&amp;WINDOW=FIRST_POPUP&amp;HEIGHT=450&amp;WIDTH=450&amp;","START_MAXIMIZED=FALSE&amp;VAR:CALENDAR=US&amp;VAR:SYMBOL=MO&amp;VAR:INDEX=0"}</definedName>
    <definedName name="_801__FDSAUDITLINK__" localSheetId="0" hidden="1">{"fdsup://directions/FAT Viewer?action=UPDATE&amp;creator=factset&amp;DYN_ARGS=TRUE&amp;DOC_NAME=FAT:FQL_AUDITING_CLIENT_TEMPLATE.FAT&amp;display_string=Audit&amp;VAR:KEY=XKNKJSNAZQ&amp;VAR:QUERY=RkZfRElWX1lMRChBTk4sMTIvMDEvMDUsMTIvMDEvMDUp&amp;WINDOW=FIRST_POPUP&amp;HEIGHT=450&amp;WIDTH=450&amp;","START_MAXIMIZED=FALSE&amp;VAR:CALENDAR=US&amp;VAR:SYMBOL=MO&amp;VAR:INDEX=0"}</definedName>
    <definedName name="_801__FDSAUDITLINK__" hidden="1">{"fdsup://directions/FAT Viewer?action=UPDATE&amp;creator=factset&amp;DYN_ARGS=TRUE&amp;DOC_NAME=FAT:FQL_AUDITING_CLIENT_TEMPLATE.FAT&amp;display_string=Audit&amp;VAR:KEY=XKNKJSNAZQ&amp;VAR:QUERY=RkZfRElWX1lMRChBTk4sMTIvMDEvMDUsMTIvMDEvMDUp&amp;WINDOW=FIRST_POPUP&amp;HEIGHT=450&amp;WIDTH=450&amp;","START_MAXIMIZED=FALSE&amp;VAR:CALENDAR=US&amp;VAR:SYMBOL=MO&amp;VAR:INDEX=0"}</definedName>
    <definedName name="_802">#REF!</definedName>
    <definedName name="_802__FDSAUDITLINK__" localSheetId="0" hidden="1">{"fdsup://directions/FAT Viewer?action=UPDATE&amp;creator=factset&amp;DYN_ARGS=TRUE&amp;DOC_NAME=FAT:FQL_AUDITING_CLIENT_TEMPLATE.FAT&amp;display_string=Audit&amp;VAR:KEY=RILIDKJWBM&amp;VAR:QUERY=RkZfRElWX1lMRChBTk4sMTEvMjMvMDUsMTEvMjMvMDUp&amp;WINDOW=FIRST_POPUP&amp;HEIGHT=450&amp;WIDTH=450&amp;","START_MAXIMIZED=FALSE&amp;VAR:CALENDAR=US&amp;VAR:SYMBOL=MO&amp;VAR:INDEX=0"}</definedName>
    <definedName name="_802__FDSAUDITLINK__" hidden="1">{"fdsup://directions/FAT Viewer?action=UPDATE&amp;creator=factset&amp;DYN_ARGS=TRUE&amp;DOC_NAME=FAT:FQL_AUDITING_CLIENT_TEMPLATE.FAT&amp;display_string=Audit&amp;VAR:KEY=RILIDKJWBM&amp;VAR:QUERY=RkZfRElWX1lMRChBTk4sMTEvMjMvMDUsMTEvMjMvMDUp&amp;WINDOW=FIRST_POPUP&amp;HEIGHT=450&amp;WIDTH=450&amp;","START_MAXIMIZED=FALSE&amp;VAR:CALENDAR=US&amp;VAR:SYMBOL=MO&amp;VAR:INDEX=0"}</definedName>
    <definedName name="_803__FDSAUDITLINK__" localSheetId="0" hidden="1">{"fdsup://directions/FAT Viewer?action=UPDATE&amp;creator=factset&amp;DYN_ARGS=TRUE&amp;DOC_NAME=FAT:FQL_AUDITING_CLIENT_TEMPLATE.FAT&amp;display_string=Audit&amp;VAR:KEY=NADAVEBIXC&amp;VAR:QUERY=RkZfRElWX1lMRChBTk4sMTEvMTcvMDUsMTEvMTcvMDUp&amp;WINDOW=FIRST_POPUP&amp;HEIGHT=450&amp;WIDTH=450&amp;","START_MAXIMIZED=FALSE&amp;VAR:CALENDAR=US&amp;VAR:SYMBOL=MO&amp;VAR:INDEX=0"}</definedName>
    <definedName name="_803__FDSAUDITLINK__" hidden="1">{"fdsup://directions/FAT Viewer?action=UPDATE&amp;creator=factset&amp;DYN_ARGS=TRUE&amp;DOC_NAME=FAT:FQL_AUDITING_CLIENT_TEMPLATE.FAT&amp;display_string=Audit&amp;VAR:KEY=NADAVEBIXC&amp;VAR:QUERY=RkZfRElWX1lMRChBTk4sMTEvMTcvMDUsMTEvMTcvMDUp&amp;WINDOW=FIRST_POPUP&amp;HEIGHT=450&amp;WIDTH=450&amp;","START_MAXIMIZED=FALSE&amp;VAR:CALENDAR=US&amp;VAR:SYMBOL=MO&amp;VAR:INDEX=0"}</definedName>
    <definedName name="_804__FDSAUDITLINK__" localSheetId="0" hidden="1">{"fdsup://directions/FAT Viewer?action=UPDATE&amp;creator=factset&amp;DYN_ARGS=TRUE&amp;DOC_NAME=FAT:FQL_AUDITING_CLIENT_TEMPLATE.FAT&amp;display_string=Audit&amp;VAR:KEY=JIVOPMDWVO&amp;VAR:QUERY=RkZfRElWX1lMRChBTk4sMTEvMTAvMDUsMTEvMTAvMDUp&amp;WINDOW=FIRST_POPUP&amp;HEIGHT=450&amp;WIDTH=450&amp;","START_MAXIMIZED=FALSE&amp;VAR:CALENDAR=US&amp;VAR:SYMBOL=MO&amp;VAR:INDEX=0"}</definedName>
    <definedName name="_804__FDSAUDITLINK__" hidden="1">{"fdsup://directions/FAT Viewer?action=UPDATE&amp;creator=factset&amp;DYN_ARGS=TRUE&amp;DOC_NAME=FAT:FQL_AUDITING_CLIENT_TEMPLATE.FAT&amp;display_string=Audit&amp;VAR:KEY=JIVOPMDWVO&amp;VAR:QUERY=RkZfRElWX1lMRChBTk4sMTEvMTAvMDUsMTEvMTAvMDUp&amp;WINDOW=FIRST_POPUP&amp;HEIGHT=450&amp;WIDTH=450&amp;","START_MAXIMIZED=FALSE&amp;VAR:CALENDAR=US&amp;VAR:SYMBOL=MO&amp;VAR:INDEX=0"}</definedName>
    <definedName name="_805__FDSAUDITLINK__" localSheetId="0" hidden="1">{"fdsup://directions/FAT Viewer?action=UPDATE&amp;creator=factset&amp;DYN_ARGS=TRUE&amp;DOC_NAME=FAT:FQL_AUDITING_CLIENT_TEMPLATE.FAT&amp;display_string=Audit&amp;VAR:KEY=LMPURMFITC&amp;VAR:QUERY=RkZfRElWX1lMRChBTk4sMTEvMDMvMDUsMTEvMDMvMDUp&amp;WINDOW=FIRST_POPUP&amp;HEIGHT=450&amp;WIDTH=450&amp;","START_MAXIMIZED=FALSE&amp;VAR:CALENDAR=US&amp;VAR:SYMBOL=MO&amp;VAR:INDEX=0"}</definedName>
    <definedName name="_805__FDSAUDITLINK__" hidden="1">{"fdsup://directions/FAT Viewer?action=UPDATE&amp;creator=factset&amp;DYN_ARGS=TRUE&amp;DOC_NAME=FAT:FQL_AUDITING_CLIENT_TEMPLATE.FAT&amp;display_string=Audit&amp;VAR:KEY=LMPURMFITC&amp;VAR:QUERY=RkZfRElWX1lMRChBTk4sMTEvMDMvMDUsMTEvMDMvMDUp&amp;WINDOW=FIRST_POPUP&amp;HEIGHT=450&amp;WIDTH=450&amp;","START_MAXIMIZED=FALSE&amp;VAR:CALENDAR=US&amp;VAR:SYMBOL=MO&amp;VAR:INDEX=0"}</definedName>
    <definedName name="_806__FDSAUDITLINK__" localSheetId="0" hidden="1">{"fdsup://directions/FAT Viewer?action=UPDATE&amp;creator=factset&amp;DYN_ARGS=TRUE&amp;DOC_NAME=FAT:FQL_AUDITING_CLIENT_TEMPLATE.FAT&amp;display_string=Audit&amp;VAR:KEY=PMHGPGRCZA&amp;VAR:QUERY=RkZfRElWX1lMRChBTk4sMTAvMjcvMDUsMTAvMjcvMDUp&amp;WINDOW=FIRST_POPUP&amp;HEIGHT=450&amp;WIDTH=450&amp;","START_MAXIMIZED=FALSE&amp;VAR:CALENDAR=US&amp;VAR:SYMBOL=MO&amp;VAR:INDEX=0"}</definedName>
    <definedName name="_806__FDSAUDITLINK__" hidden="1">{"fdsup://directions/FAT Viewer?action=UPDATE&amp;creator=factset&amp;DYN_ARGS=TRUE&amp;DOC_NAME=FAT:FQL_AUDITING_CLIENT_TEMPLATE.FAT&amp;display_string=Audit&amp;VAR:KEY=PMHGPGRCZA&amp;VAR:QUERY=RkZfRElWX1lMRChBTk4sMTAvMjcvMDUsMTAvMjcvMDUp&amp;WINDOW=FIRST_POPUP&amp;HEIGHT=450&amp;WIDTH=450&amp;","START_MAXIMIZED=FALSE&amp;VAR:CALENDAR=US&amp;VAR:SYMBOL=MO&amp;VAR:INDEX=0"}</definedName>
    <definedName name="_807">#REF!</definedName>
    <definedName name="_807__FDSAUDITLINK__" localSheetId="0" hidden="1">{"fdsup://directions/FAT Viewer?action=UPDATE&amp;creator=factset&amp;DYN_ARGS=TRUE&amp;DOC_NAME=FAT:FQL_AUDITING_CLIENT_TEMPLATE.FAT&amp;display_string=Audit&amp;VAR:KEY=LAPOLMFATQ&amp;VAR:QUERY=RkZfRElWX1lMRChBTk4sMTAvMjAvMDUsMTAvMjAvMDUp&amp;WINDOW=FIRST_POPUP&amp;HEIGHT=450&amp;WIDTH=450&amp;","START_MAXIMIZED=FALSE&amp;VAR:CALENDAR=US&amp;VAR:SYMBOL=MO&amp;VAR:INDEX=0"}</definedName>
    <definedName name="_807__FDSAUDITLINK__" hidden="1">{"fdsup://directions/FAT Viewer?action=UPDATE&amp;creator=factset&amp;DYN_ARGS=TRUE&amp;DOC_NAME=FAT:FQL_AUDITING_CLIENT_TEMPLATE.FAT&amp;display_string=Audit&amp;VAR:KEY=LAPOLMFATQ&amp;VAR:QUERY=RkZfRElWX1lMRChBTk4sMTAvMjAvMDUsMTAvMjAvMDUp&amp;WINDOW=FIRST_POPUP&amp;HEIGHT=450&amp;WIDTH=450&amp;","START_MAXIMIZED=FALSE&amp;VAR:CALENDAR=US&amp;VAR:SYMBOL=MO&amp;VAR:INDEX=0"}</definedName>
    <definedName name="_808__FDSAUDITLINK__" localSheetId="0" hidden="1">{"fdsup://directions/FAT Viewer?action=UPDATE&amp;creator=factset&amp;DYN_ARGS=TRUE&amp;DOC_NAME=FAT:FQL_AUDITING_CLIENT_TEMPLATE.FAT&amp;display_string=Audit&amp;VAR:KEY=JCVAZADAJS&amp;VAR:QUERY=RkZfRElWX1lMRChBTk4sMTAvMTMvMDUsMTAvMTMvMDUp&amp;WINDOW=FIRST_POPUP&amp;HEIGHT=450&amp;WIDTH=450&amp;","START_MAXIMIZED=FALSE&amp;VAR:CALENDAR=US&amp;VAR:SYMBOL=MO&amp;VAR:INDEX=0"}</definedName>
    <definedName name="_808__FDSAUDITLINK__" hidden="1">{"fdsup://directions/FAT Viewer?action=UPDATE&amp;creator=factset&amp;DYN_ARGS=TRUE&amp;DOC_NAME=FAT:FQL_AUDITING_CLIENT_TEMPLATE.FAT&amp;display_string=Audit&amp;VAR:KEY=JCVAZADAJS&amp;VAR:QUERY=RkZfRElWX1lMRChBTk4sMTAvMTMvMDUsMTAvMTMvMDUp&amp;WINDOW=FIRST_POPUP&amp;HEIGHT=450&amp;WIDTH=450&amp;","START_MAXIMIZED=FALSE&amp;VAR:CALENDAR=US&amp;VAR:SYMBOL=MO&amp;VAR:INDEX=0"}</definedName>
    <definedName name="_809__FDSAUDITLINK__" localSheetId="0" hidden="1">{"fdsup://directions/FAT Viewer?action=UPDATE&amp;creator=factset&amp;DYN_ARGS=TRUE&amp;DOC_NAME=FAT:FQL_AUDITING_CLIENT_TEMPLATE.FAT&amp;display_string=Audit&amp;VAR:KEY=VCFUXKPCNO&amp;VAR:QUERY=RkZfRElWX1lMRChBTk4sMTAvMDYvMDUsMTAvMDYvMDUp&amp;WINDOW=FIRST_POPUP&amp;HEIGHT=450&amp;WIDTH=450&amp;","START_MAXIMIZED=FALSE&amp;VAR:CALENDAR=US&amp;VAR:SYMBOL=MO&amp;VAR:INDEX=0"}</definedName>
    <definedName name="_809__FDSAUDITLINK__" hidden="1">{"fdsup://directions/FAT Viewer?action=UPDATE&amp;creator=factset&amp;DYN_ARGS=TRUE&amp;DOC_NAME=FAT:FQL_AUDITING_CLIENT_TEMPLATE.FAT&amp;display_string=Audit&amp;VAR:KEY=VCFUXKPCNO&amp;VAR:QUERY=RkZfRElWX1lMRChBTk4sMTAvMDYvMDUsMTAvMDYvMDUp&amp;WINDOW=FIRST_POPUP&amp;HEIGHT=450&amp;WIDTH=450&amp;","START_MAXIMIZED=FALSE&amp;VAR:CALENDAR=US&amp;VAR:SYMBOL=MO&amp;VAR:INDEX=0"}</definedName>
    <definedName name="_81__123Graph_CSUPPLIES_BY_B_U">#REF!</definedName>
    <definedName name="_81__123Graph_FQRE_S_BY_CO.">#REF!</definedName>
    <definedName name="_81__FDSAUDITLINK__" localSheetId="0" hidden="1">{"fdsup://directions/FAT Viewer?action=UPDATE&amp;creator=factset&amp;DYN_ARGS=TRUE&amp;DOC_NAME=FAT:FQL_AUDITING_CLIENT_TEMPLATE.FAT&amp;display_string=Audit&amp;VAR:KEY=UHMTUFUTWJ&amp;VAR:QUERY=QVZHKEZGX0RJVl9ZTEQoQU5OLDQxMDA0LC0yQVkpKQ==&amp;WINDOW=FIRST_POPUP&amp;HEIGHT=450&amp;WIDTH=450&amp;","START_MAXIMIZED=FALSE&amp;VAR:CALENDAR=US&amp;VAR:SYMBOL=SBUX"}</definedName>
    <definedName name="_81__FDSAUDITLINK__" hidden="1">{"fdsup://directions/FAT Viewer?action=UPDATE&amp;creator=factset&amp;DYN_ARGS=TRUE&amp;DOC_NAME=FAT:FQL_AUDITING_CLIENT_TEMPLATE.FAT&amp;display_string=Audit&amp;VAR:KEY=UHMTUFUTWJ&amp;VAR:QUERY=QVZHKEZGX0RJVl9ZTEQoQU5OLDQxMDA0LC0yQVkpKQ==&amp;WINDOW=FIRST_POPUP&amp;HEIGHT=450&amp;WIDTH=450&amp;","START_MAXIMIZED=FALSE&amp;VAR:CALENDAR=US&amp;VAR:SYMBOL=SBUX"}</definedName>
    <definedName name="_81_0_Table2_" hidden="1">#REF!</definedName>
    <definedName name="_810__FDSAUDITLINK__" localSheetId="0" hidden="1">{"fdsup://directions/FAT Viewer?action=UPDATE&amp;creator=factset&amp;DYN_ARGS=TRUE&amp;DOC_NAME=FAT:FQL_AUDITING_CLIENT_TEMPLATE.FAT&amp;display_string=Audit&amp;VAR:KEY=XYPWBEFWBM&amp;VAR:QUERY=RkZfRElWX1lMRChBTk4sOS8yOS8wNSw5LzI5LzA1KQ==&amp;WINDOW=FIRST_POPUP&amp;HEIGHT=450&amp;WIDTH=450&amp;","START_MAXIMIZED=FALSE&amp;VAR:CALENDAR=US&amp;VAR:SYMBOL=MO&amp;VAR:INDEX=0"}</definedName>
    <definedName name="_810__FDSAUDITLINK__" hidden="1">{"fdsup://directions/FAT Viewer?action=UPDATE&amp;creator=factset&amp;DYN_ARGS=TRUE&amp;DOC_NAME=FAT:FQL_AUDITING_CLIENT_TEMPLATE.FAT&amp;display_string=Audit&amp;VAR:KEY=XYPWBEFWBM&amp;VAR:QUERY=RkZfRElWX1lMRChBTk4sOS8yOS8wNSw5LzI5LzA1KQ==&amp;WINDOW=FIRST_POPUP&amp;HEIGHT=450&amp;WIDTH=450&amp;","START_MAXIMIZED=FALSE&amp;VAR:CALENDAR=US&amp;VAR:SYMBOL=MO&amp;VAR:INDEX=0"}</definedName>
    <definedName name="_811__FDSAUDITLINK__" localSheetId="0" hidden="1">{"fdsup://directions/FAT Viewer?action=UPDATE&amp;creator=factset&amp;DYN_ARGS=TRUE&amp;DOC_NAME=FAT:FQL_AUDITING_CLIENT_TEMPLATE.FAT&amp;display_string=Audit&amp;VAR:KEY=NKBYXEFEVE&amp;VAR:QUERY=RkZfRElWX1lMRChBTk4sOS8yMi8wNSw5LzIyLzA1KQ==&amp;WINDOW=FIRST_POPUP&amp;HEIGHT=450&amp;WIDTH=450&amp;","START_MAXIMIZED=FALSE&amp;VAR:CALENDAR=US&amp;VAR:SYMBOL=MO&amp;VAR:INDEX=0"}</definedName>
    <definedName name="_811__FDSAUDITLINK__" hidden="1">{"fdsup://directions/FAT Viewer?action=UPDATE&amp;creator=factset&amp;DYN_ARGS=TRUE&amp;DOC_NAME=FAT:FQL_AUDITING_CLIENT_TEMPLATE.FAT&amp;display_string=Audit&amp;VAR:KEY=NKBYXEFEVE&amp;VAR:QUERY=RkZfRElWX1lMRChBTk4sOS8yMi8wNSw5LzIyLzA1KQ==&amp;WINDOW=FIRST_POPUP&amp;HEIGHT=450&amp;WIDTH=450&amp;","START_MAXIMIZED=FALSE&amp;VAR:CALENDAR=US&amp;VAR:SYMBOL=MO&amp;VAR:INDEX=0"}</definedName>
    <definedName name="_812">#REF!</definedName>
    <definedName name="_812__FDSAUDITLINK__" localSheetId="0" hidden="1">{"fdsup://directions/FAT Viewer?action=UPDATE&amp;creator=factset&amp;DYN_ARGS=TRUE&amp;DOC_NAME=FAT:FQL_AUDITING_CLIENT_TEMPLATE.FAT&amp;display_string=Audit&amp;VAR:KEY=XGRMDMFGBQ&amp;VAR:QUERY=RkZfRElWX1lMRChBTk4sOS8xNS8wNSw5LzE1LzA1KQ==&amp;WINDOW=FIRST_POPUP&amp;HEIGHT=450&amp;WIDTH=450&amp;","START_MAXIMIZED=FALSE&amp;VAR:CALENDAR=US&amp;VAR:SYMBOL=MO&amp;VAR:INDEX=0"}</definedName>
    <definedName name="_812__FDSAUDITLINK__" hidden="1">{"fdsup://directions/FAT Viewer?action=UPDATE&amp;creator=factset&amp;DYN_ARGS=TRUE&amp;DOC_NAME=FAT:FQL_AUDITING_CLIENT_TEMPLATE.FAT&amp;display_string=Audit&amp;VAR:KEY=XGRMDMFGBQ&amp;VAR:QUERY=RkZfRElWX1lMRChBTk4sOS8xNS8wNSw5LzE1LzA1KQ==&amp;WINDOW=FIRST_POPUP&amp;HEIGHT=450&amp;WIDTH=450&amp;","START_MAXIMIZED=FALSE&amp;VAR:CALENDAR=US&amp;VAR:SYMBOL=MO&amp;VAR:INDEX=0"}</definedName>
    <definedName name="_813">#REF!</definedName>
    <definedName name="_813__FDSAUDITLINK__" localSheetId="0" hidden="1">{"fdsup://directions/FAT Viewer?action=UPDATE&amp;creator=factset&amp;DYN_ARGS=TRUE&amp;DOC_NAME=FAT:FQL_AUDITING_CLIENT_TEMPLATE.FAT&amp;display_string=Audit&amp;VAR:KEY=ZCFWRGXKNW&amp;VAR:QUERY=RkZfRElWX1lMRChBTk4sOS8wOC8wNSw5LzA4LzA1KQ==&amp;WINDOW=FIRST_POPUP&amp;HEIGHT=450&amp;WIDTH=450&amp;","START_MAXIMIZED=FALSE&amp;VAR:CALENDAR=US&amp;VAR:SYMBOL=MO&amp;VAR:INDEX=0"}</definedName>
    <definedName name="_813__FDSAUDITLINK__" hidden="1">{"fdsup://directions/FAT Viewer?action=UPDATE&amp;creator=factset&amp;DYN_ARGS=TRUE&amp;DOC_NAME=FAT:FQL_AUDITING_CLIENT_TEMPLATE.FAT&amp;display_string=Audit&amp;VAR:KEY=ZCFWRGXKNW&amp;VAR:QUERY=RkZfRElWX1lMRChBTk4sOS8wOC8wNSw5LzA4LzA1KQ==&amp;WINDOW=FIRST_POPUP&amp;HEIGHT=450&amp;WIDTH=450&amp;","START_MAXIMIZED=FALSE&amp;VAR:CALENDAR=US&amp;VAR:SYMBOL=MO&amp;VAR:INDEX=0"}</definedName>
    <definedName name="_814">#REF!</definedName>
    <definedName name="_814__FDSAUDITLINK__" localSheetId="0" hidden="1">{"fdsup://directions/FAT Viewer?action=UPDATE&amp;creator=factset&amp;DYN_ARGS=TRUE&amp;DOC_NAME=FAT:FQL_AUDITING_CLIENT_TEMPLATE.FAT&amp;display_string=Audit&amp;VAR:KEY=ZCVINIVATK&amp;VAR:QUERY=RkZfRElWX1lMRChBTk4sOS8wMS8wNSw5LzAxLzA1KQ==&amp;WINDOW=FIRST_POPUP&amp;HEIGHT=450&amp;WIDTH=450&amp;","START_MAXIMIZED=FALSE&amp;VAR:CALENDAR=US&amp;VAR:SYMBOL=MO&amp;VAR:INDEX=0"}</definedName>
    <definedName name="_814__FDSAUDITLINK__" hidden="1">{"fdsup://directions/FAT Viewer?action=UPDATE&amp;creator=factset&amp;DYN_ARGS=TRUE&amp;DOC_NAME=FAT:FQL_AUDITING_CLIENT_TEMPLATE.FAT&amp;display_string=Audit&amp;VAR:KEY=ZCVINIVATK&amp;VAR:QUERY=RkZfRElWX1lMRChBTk4sOS8wMS8wNSw5LzAxLzA1KQ==&amp;WINDOW=FIRST_POPUP&amp;HEIGHT=450&amp;WIDTH=450&amp;","START_MAXIMIZED=FALSE&amp;VAR:CALENDAR=US&amp;VAR:SYMBOL=MO&amp;VAR:INDEX=0"}</definedName>
    <definedName name="_815">#REF!</definedName>
    <definedName name="_815__FDSAUDITLINK__" localSheetId="0" hidden="1">{"fdsup://directions/FAT Viewer?action=UPDATE&amp;creator=factset&amp;DYN_ARGS=TRUE&amp;DOC_NAME=FAT:FQL_AUDITING_CLIENT_TEMPLATE.FAT&amp;display_string=Audit&amp;VAR:KEY=ZYNMTQDYTC&amp;VAR:QUERY=RkZfRElWX1lMRChBTk4sOC8yNS8wNSw4LzI1LzA1KQ==&amp;WINDOW=FIRST_POPUP&amp;HEIGHT=450&amp;WIDTH=450&amp;","START_MAXIMIZED=FALSE&amp;VAR:CALENDAR=US&amp;VAR:SYMBOL=MO&amp;VAR:INDEX=0"}</definedName>
    <definedName name="_815__FDSAUDITLINK__" hidden="1">{"fdsup://directions/FAT Viewer?action=UPDATE&amp;creator=factset&amp;DYN_ARGS=TRUE&amp;DOC_NAME=FAT:FQL_AUDITING_CLIENT_TEMPLATE.FAT&amp;display_string=Audit&amp;VAR:KEY=ZYNMTQDYTC&amp;VAR:QUERY=RkZfRElWX1lMRChBTk4sOC8yNS8wNSw4LzI1LzA1KQ==&amp;WINDOW=FIRST_POPUP&amp;HEIGHT=450&amp;WIDTH=450&amp;","START_MAXIMIZED=FALSE&amp;VAR:CALENDAR=US&amp;VAR:SYMBOL=MO&amp;VAR:INDEX=0"}</definedName>
    <definedName name="_816">#REF!</definedName>
    <definedName name="_816__FDSAUDITLINK__" localSheetId="0" hidden="1">{"fdsup://directions/FAT Viewer?action=UPDATE&amp;creator=factset&amp;DYN_ARGS=TRUE&amp;DOC_NAME=FAT:FQL_AUDITING_CLIENT_TEMPLATE.FAT&amp;display_string=Audit&amp;VAR:KEY=DQBCLEJONI&amp;VAR:QUERY=RkZfRElWX1lMRChBTk4sOC8xOC8wNSw4LzE4LzA1KQ==&amp;WINDOW=FIRST_POPUP&amp;HEIGHT=450&amp;WIDTH=450&amp;","START_MAXIMIZED=FALSE&amp;VAR:CALENDAR=US&amp;VAR:SYMBOL=MO&amp;VAR:INDEX=0"}</definedName>
    <definedName name="_816__FDSAUDITLINK__" hidden="1">{"fdsup://directions/FAT Viewer?action=UPDATE&amp;creator=factset&amp;DYN_ARGS=TRUE&amp;DOC_NAME=FAT:FQL_AUDITING_CLIENT_TEMPLATE.FAT&amp;display_string=Audit&amp;VAR:KEY=DQBCLEJONI&amp;VAR:QUERY=RkZfRElWX1lMRChBTk4sOC8xOC8wNSw4LzE4LzA1KQ==&amp;WINDOW=FIRST_POPUP&amp;HEIGHT=450&amp;WIDTH=450&amp;","START_MAXIMIZED=FALSE&amp;VAR:CALENDAR=US&amp;VAR:SYMBOL=MO&amp;VAR:INDEX=0"}</definedName>
    <definedName name="_817">#REF!</definedName>
    <definedName name="_817__FDSAUDITLINK__" localSheetId="0" hidden="1">{"fdsup://directions/FAT Viewer?action=UPDATE&amp;creator=factset&amp;DYN_ARGS=TRUE&amp;DOC_NAME=FAT:FQL_AUDITING_CLIENT_TEMPLATE.FAT&amp;display_string=Audit&amp;VAR:KEY=XEXURAJCNK&amp;VAR:QUERY=RkZfRElWX1lMRChBTk4sOC8xMS8wNSw4LzExLzA1KQ==&amp;WINDOW=FIRST_POPUP&amp;HEIGHT=450&amp;WIDTH=450&amp;","START_MAXIMIZED=FALSE&amp;VAR:CALENDAR=US&amp;VAR:SYMBOL=MO&amp;VAR:INDEX=0"}</definedName>
    <definedName name="_817__FDSAUDITLINK__" hidden="1">{"fdsup://directions/FAT Viewer?action=UPDATE&amp;creator=factset&amp;DYN_ARGS=TRUE&amp;DOC_NAME=FAT:FQL_AUDITING_CLIENT_TEMPLATE.FAT&amp;display_string=Audit&amp;VAR:KEY=XEXURAJCNK&amp;VAR:QUERY=RkZfRElWX1lMRChBTk4sOC8xMS8wNSw4LzExLzA1KQ==&amp;WINDOW=FIRST_POPUP&amp;HEIGHT=450&amp;WIDTH=450&amp;","START_MAXIMIZED=FALSE&amp;VAR:CALENDAR=US&amp;VAR:SYMBOL=MO&amp;VAR:INDEX=0"}</definedName>
    <definedName name="_818">#REF!</definedName>
    <definedName name="_818__FDSAUDITLINK__" localSheetId="0" hidden="1">{"fdsup://directions/FAT Viewer?action=UPDATE&amp;creator=factset&amp;DYN_ARGS=TRUE&amp;DOC_NAME=FAT:FQL_AUDITING_CLIENT_TEMPLATE.FAT&amp;display_string=Audit&amp;VAR:KEY=PSNITIJINU&amp;VAR:QUERY=RkZfRElWX1lMRChBTk4sOC8wNC8wNSw4LzA0LzA1KQ==&amp;WINDOW=FIRST_POPUP&amp;HEIGHT=450&amp;WIDTH=450&amp;","START_MAXIMIZED=FALSE&amp;VAR:CALENDAR=US&amp;VAR:SYMBOL=MO&amp;VAR:INDEX=0"}</definedName>
    <definedName name="_818__FDSAUDITLINK__" hidden="1">{"fdsup://directions/FAT Viewer?action=UPDATE&amp;creator=factset&amp;DYN_ARGS=TRUE&amp;DOC_NAME=FAT:FQL_AUDITING_CLIENT_TEMPLATE.FAT&amp;display_string=Audit&amp;VAR:KEY=PSNITIJINU&amp;VAR:QUERY=RkZfRElWX1lMRChBTk4sOC8wNC8wNSw4LzA0LzA1KQ==&amp;WINDOW=FIRST_POPUP&amp;HEIGHT=450&amp;WIDTH=450&amp;","START_MAXIMIZED=FALSE&amp;VAR:CALENDAR=US&amp;VAR:SYMBOL=MO&amp;VAR:INDEX=0"}</definedName>
    <definedName name="_819">#REF!</definedName>
    <definedName name="_819__FDSAUDITLINK__" localSheetId="0" hidden="1">{"fdsup://directions/FAT Viewer?action=UPDATE&amp;creator=factset&amp;DYN_ARGS=TRUE&amp;DOC_NAME=FAT:FQL_AUDITING_CLIENT_TEMPLATE.FAT&amp;display_string=Audit&amp;VAR:KEY=PIPIDKPOZU&amp;VAR:QUERY=RkZfRElWX1lMRChBTk4sNy8yOC8wNSw3LzI4LzA1KQ==&amp;WINDOW=FIRST_POPUP&amp;HEIGHT=450&amp;WIDTH=450&amp;","START_MAXIMIZED=FALSE&amp;VAR:CALENDAR=US&amp;VAR:SYMBOL=MO&amp;VAR:INDEX=0"}</definedName>
    <definedName name="_819__FDSAUDITLINK__" hidden="1">{"fdsup://directions/FAT Viewer?action=UPDATE&amp;creator=factset&amp;DYN_ARGS=TRUE&amp;DOC_NAME=FAT:FQL_AUDITING_CLIENT_TEMPLATE.FAT&amp;display_string=Audit&amp;VAR:KEY=PIPIDKPOZU&amp;VAR:QUERY=RkZfRElWX1lMRChBTk4sNy8yOC8wNSw3LzI4LzA1KQ==&amp;WINDOW=FIRST_POPUP&amp;HEIGHT=450&amp;WIDTH=450&amp;","START_MAXIMIZED=FALSE&amp;VAR:CALENDAR=US&amp;VAR:SYMBOL=MO&amp;VAR:INDEX=0"}</definedName>
    <definedName name="_82__FDSAUDITLINK__" localSheetId="0" hidden="1">{"fdsup://directions/FAT Viewer?action=UPDATE&amp;creator=factset&amp;DYN_ARGS=TRUE&amp;DOC_NAME=FAT:FQL_AUDITING_CLIENT_TEMPLATE.FAT&amp;display_string=Audit&amp;VAR:KEY=HCZWJCNOTU&amp;VAR:QUERY=RkZfRElWX1lMRChBTk4sOS8xMC8wOSw5LzEwLzA5KQ==&amp;WINDOW=FIRST_POPUP&amp;HEIGHT=450&amp;WIDTH=450&amp;","START_MAXIMIZED=FALSE&amp;VAR:CALENDAR=US&amp;VAR:SYMBOL=RAI&amp;VAR:INDEX=0"}</definedName>
    <definedName name="_82__FDSAUDITLINK__" hidden="1">{"fdsup://directions/FAT Viewer?action=UPDATE&amp;creator=factset&amp;DYN_ARGS=TRUE&amp;DOC_NAME=FAT:FQL_AUDITING_CLIENT_TEMPLATE.FAT&amp;display_string=Audit&amp;VAR:KEY=HCZWJCNOTU&amp;VAR:QUERY=RkZfRElWX1lMRChBTk4sOS8xMC8wOSw5LzEwLzA5KQ==&amp;WINDOW=FIRST_POPUP&amp;HEIGHT=450&amp;WIDTH=450&amp;","START_MAXIMIZED=FALSE&amp;VAR:CALENDAR=US&amp;VAR:SYMBOL=RAI&amp;VAR:INDEX=0"}</definedName>
    <definedName name="_820">#REF!</definedName>
    <definedName name="_820__FDSAUDITLINK__" localSheetId="0" hidden="1">{"fdsup://directions/FAT Viewer?action=UPDATE&amp;creator=factset&amp;DYN_ARGS=TRUE&amp;DOC_NAME=FAT:FQL_AUDITING_CLIENT_TEMPLATE.FAT&amp;display_string=Audit&amp;VAR:KEY=JGPUNUJKXI&amp;VAR:QUERY=RkZfRElWX1lMRChBTk4sNy8yMS8wNSw3LzIxLzA1KQ==&amp;WINDOW=FIRST_POPUP&amp;HEIGHT=450&amp;WIDTH=450&amp;","START_MAXIMIZED=FALSE&amp;VAR:CALENDAR=US&amp;VAR:SYMBOL=MO&amp;VAR:INDEX=0"}</definedName>
    <definedName name="_820__FDSAUDITLINK__" hidden="1">{"fdsup://directions/FAT Viewer?action=UPDATE&amp;creator=factset&amp;DYN_ARGS=TRUE&amp;DOC_NAME=FAT:FQL_AUDITING_CLIENT_TEMPLATE.FAT&amp;display_string=Audit&amp;VAR:KEY=JGPUNUJKXI&amp;VAR:QUERY=RkZfRElWX1lMRChBTk4sNy8yMS8wNSw3LzIxLzA1KQ==&amp;WINDOW=FIRST_POPUP&amp;HEIGHT=450&amp;WIDTH=450&amp;","START_MAXIMIZED=FALSE&amp;VAR:CALENDAR=US&amp;VAR:SYMBOL=MO&amp;VAR:INDEX=0"}</definedName>
    <definedName name="_821">#REF!</definedName>
    <definedName name="_821__FDSAUDITLINK__" localSheetId="0" hidden="1">{"fdsup://directions/FAT Viewer?action=UPDATE&amp;creator=factset&amp;DYN_ARGS=TRUE&amp;DOC_NAME=FAT:FQL_AUDITING_CLIENT_TEMPLATE.FAT&amp;display_string=Audit&amp;VAR:KEY=TSLODARWJM&amp;VAR:QUERY=RkZfRElWX1lMRChBTk4sNy8xNC8wNSw3LzE0LzA1KQ==&amp;WINDOW=FIRST_POPUP&amp;HEIGHT=450&amp;WIDTH=450&amp;","START_MAXIMIZED=FALSE&amp;VAR:CALENDAR=US&amp;VAR:SYMBOL=MO&amp;VAR:INDEX=0"}</definedName>
    <definedName name="_821__FDSAUDITLINK__" hidden="1">{"fdsup://directions/FAT Viewer?action=UPDATE&amp;creator=factset&amp;DYN_ARGS=TRUE&amp;DOC_NAME=FAT:FQL_AUDITING_CLIENT_TEMPLATE.FAT&amp;display_string=Audit&amp;VAR:KEY=TSLODARWJM&amp;VAR:QUERY=RkZfRElWX1lMRChBTk4sNy8xNC8wNSw3LzE0LzA1KQ==&amp;WINDOW=FIRST_POPUP&amp;HEIGHT=450&amp;WIDTH=450&amp;","START_MAXIMIZED=FALSE&amp;VAR:CALENDAR=US&amp;VAR:SYMBOL=MO&amp;VAR:INDEX=0"}</definedName>
    <definedName name="_822">#REF!</definedName>
    <definedName name="_822__FDSAUDITLINK__" localSheetId="0" hidden="1">{"fdsup://directions/FAT Viewer?action=UPDATE&amp;creator=factset&amp;DYN_ARGS=TRUE&amp;DOC_NAME=FAT:FQL_AUDITING_CLIENT_TEMPLATE.FAT&amp;display_string=Audit&amp;VAR:KEY=NEPEJWTGRU&amp;VAR:QUERY=RkZfRElWX1lMRChBTk4sNy8wNy8wNSw3LzA3LzA1KQ==&amp;WINDOW=FIRST_POPUP&amp;HEIGHT=450&amp;WIDTH=450&amp;","START_MAXIMIZED=FALSE&amp;VAR:CALENDAR=US&amp;VAR:SYMBOL=MO&amp;VAR:INDEX=0"}</definedName>
    <definedName name="_822__FDSAUDITLINK__" hidden="1">{"fdsup://directions/FAT Viewer?action=UPDATE&amp;creator=factset&amp;DYN_ARGS=TRUE&amp;DOC_NAME=FAT:FQL_AUDITING_CLIENT_TEMPLATE.FAT&amp;display_string=Audit&amp;VAR:KEY=NEPEJWTGRU&amp;VAR:QUERY=RkZfRElWX1lMRChBTk4sNy8wNy8wNSw3LzA3LzA1KQ==&amp;WINDOW=FIRST_POPUP&amp;HEIGHT=450&amp;WIDTH=450&amp;","START_MAXIMIZED=FALSE&amp;VAR:CALENDAR=US&amp;VAR:SYMBOL=MO&amp;VAR:INDEX=0"}</definedName>
    <definedName name="_823">#REF!</definedName>
    <definedName name="_823__FDSAUDITLINK__" localSheetId="0" hidden="1">{"fdsup://directions/FAT Viewer?action=UPDATE&amp;creator=factset&amp;DYN_ARGS=TRUE&amp;DOC_NAME=FAT:FQL_AUDITING_CLIENT_TEMPLATE.FAT&amp;display_string=Audit&amp;VAR:KEY=ZKRIHUFIBG&amp;VAR:QUERY=RkZfRElWX1lMRChBTk4sNi8zMC8wNSw2LzMwLzA1KQ==&amp;WINDOW=FIRST_POPUP&amp;HEIGHT=450&amp;WIDTH=450&amp;","START_MAXIMIZED=FALSE&amp;VAR:CALENDAR=US&amp;VAR:SYMBOL=MO&amp;VAR:INDEX=0"}</definedName>
    <definedName name="_823__FDSAUDITLINK__" hidden="1">{"fdsup://directions/FAT Viewer?action=UPDATE&amp;creator=factset&amp;DYN_ARGS=TRUE&amp;DOC_NAME=FAT:FQL_AUDITING_CLIENT_TEMPLATE.FAT&amp;display_string=Audit&amp;VAR:KEY=ZKRIHUFIBG&amp;VAR:QUERY=RkZfRElWX1lMRChBTk4sNi8zMC8wNSw2LzMwLzA1KQ==&amp;WINDOW=FIRST_POPUP&amp;HEIGHT=450&amp;WIDTH=450&amp;","START_MAXIMIZED=FALSE&amp;VAR:CALENDAR=US&amp;VAR:SYMBOL=MO&amp;VAR:INDEX=0"}</definedName>
    <definedName name="_824">#REF!</definedName>
    <definedName name="_824__FDSAUDITLINK__" localSheetId="0" hidden="1">{"fdsup://directions/FAT Viewer?action=UPDATE&amp;creator=factset&amp;DYN_ARGS=TRUE&amp;DOC_NAME=FAT:FQL_AUDITING_CLIENT_TEMPLATE.FAT&amp;display_string=Audit&amp;VAR:KEY=TYVWXMFKVQ&amp;VAR:QUERY=RkZfRElWX1lMRChBTk4sNi8yMy8wNSw2LzIzLzA1KQ==&amp;WINDOW=FIRST_POPUP&amp;HEIGHT=450&amp;WIDTH=450&amp;","START_MAXIMIZED=FALSE&amp;VAR:CALENDAR=US&amp;VAR:SYMBOL=MO&amp;VAR:INDEX=0"}</definedName>
    <definedName name="_824__FDSAUDITLINK__" hidden="1">{"fdsup://directions/FAT Viewer?action=UPDATE&amp;creator=factset&amp;DYN_ARGS=TRUE&amp;DOC_NAME=FAT:FQL_AUDITING_CLIENT_TEMPLATE.FAT&amp;display_string=Audit&amp;VAR:KEY=TYVWXMFKVQ&amp;VAR:QUERY=RkZfRElWX1lMRChBTk4sNi8yMy8wNSw2LzIzLzA1KQ==&amp;WINDOW=FIRST_POPUP&amp;HEIGHT=450&amp;WIDTH=450&amp;","START_MAXIMIZED=FALSE&amp;VAR:CALENDAR=US&amp;VAR:SYMBOL=MO&amp;VAR:INDEX=0"}</definedName>
    <definedName name="_825">#REF!</definedName>
    <definedName name="_825__FDSAUDITLINK__" localSheetId="0" hidden="1">{"fdsup://directions/FAT Viewer?action=UPDATE&amp;creator=factset&amp;DYN_ARGS=TRUE&amp;DOC_NAME=FAT:FQL_AUDITING_CLIENT_TEMPLATE.FAT&amp;display_string=Audit&amp;VAR:KEY=RSDAROBMDM&amp;VAR:QUERY=RkZfRElWX1lMRChBTk4sNi8xNi8wNSw2LzE2LzA1KQ==&amp;WINDOW=FIRST_POPUP&amp;HEIGHT=450&amp;WIDTH=450&amp;","START_MAXIMIZED=FALSE&amp;VAR:CALENDAR=US&amp;VAR:SYMBOL=MO&amp;VAR:INDEX=0"}</definedName>
    <definedName name="_825__FDSAUDITLINK__" hidden="1">{"fdsup://directions/FAT Viewer?action=UPDATE&amp;creator=factset&amp;DYN_ARGS=TRUE&amp;DOC_NAME=FAT:FQL_AUDITING_CLIENT_TEMPLATE.FAT&amp;display_string=Audit&amp;VAR:KEY=RSDAROBMDM&amp;VAR:QUERY=RkZfRElWX1lMRChBTk4sNi8xNi8wNSw2LzE2LzA1KQ==&amp;WINDOW=FIRST_POPUP&amp;HEIGHT=450&amp;WIDTH=450&amp;","START_MAXIMIZED=FALSE&amp;VAR:CALENDAR=US&amp;VAR:SYMBOL=MO&amp;VAR:INDEX=0"}</definedName>
    <definedName name="_826">#REF!</definedName>
    <definedName name="_826__FDSAUDITLINK__" localSheetId="0" hidden="1">{"fdsup://directions/FAT Viewer?action=UPDATE&amp;creator=factset&amp;DYN_ARGS=TRUE&amp;DOC_NAME=FAT:FQL_AUDITING_CLIENT_TEMPLATE.FAT&amp;display_string=Audit&amp;VAR:KEY=HANMHSJATM&amp;VAR:QUERY=RkZfRElWX1lMRChBTk4sNi8wOS8wNSw2LzA5LzA1KQ==&amp;WINDOW=FIRST_POPUP&amp;HEIGHT=450&amp;WIDTH=450&amp;","START_MAXIMIZED=FALSE&amp;VAR:CALENDAR=US&amp;VAR:SYMBOL=MO&amp;VAR:INDEX=0"}</definedName>
    <definedName name="_826__FDSAUDITLINK__" hidden="1">{"fdsup://directions/FAT Viewer?action=UPDATE&amp;creator=factset&amp;DYN_ARGS=TRUE&amp;DOC_NAME=FAT:FQL_AUDITING_CLIENT_TEMPLATE.FAT&amp;display_string=Audit&amp;VAR:KEY=HANMHSJATM&amp;VAR:QUERY=RkZfRElWX1lMRChBTk4sNi8wOS8wNSw2LzA5LzA1KQ==&amp;WINDOW=FIRST_POPUP&amp;HEIGHT=450&amp;WIDTH=450&amp;","START_MAXIMIZED=FALSE&amp;VAR:CALENDAR=US&amp;VAR:SYMBOL=MO&amp;VAR:INDEX=0"}</definedName>
    <definedName name="_827">#REF!</definedName>
    <definedName name="_827__FDSAUDITLINK__" localSheetId="0" hidden="1">{"fdsup://directions/FAT Viewer?action=UPDATE&amp;creator=factset&amp;DYN_ARGS=TRUE&amp;DOC_NAME=FAT:FQL_AUDITING_CLIENT_TEMPLATE.FAT&amp;display_string=Audit&amp;VAR:KEY=RQVYFWLCPC&amp;VAR:QUERY=RkZfRElWX1lMRChBTk4sNi8wMi8wNSw2LzAyLzA1KQ==&amp;WINDOW=FIRST_POPUP&amp;HEIGHT=450&amp;WIDTH=450&amp;","START_MAXIMIZED=FALSE&amp;VAR:CALENDAR=US&amp;VAR:SYMBOL=MO&amp;VAR:INDEX=0"}</definedName>
    <definedName name="_827__FDSAUDITLINK__" hidden="1">{"fdsup://directions/FAT Viewer?action=UPDATE&amp;creator=factset&amp;DYN_ARGS=TRUE&amp;DOC_NAME=FAT:FQL_AUDITING_CLIENT_TEMPLATE.FAT&amp;display_string=Audit&amp;VAR:KEY=RQVYFWLCPC&amp;VAR:QUERY=RkZfRElWX1lMRChBTk4sNi8wMi8wNSw2LzAyLzA1KQ==&amp;WINDOW=FIRST_POPUP&amp;HEIGHT=450&amp;WIDTH=450&amp;","START_MAXIMIZED=FALSE&amp;VAR:CALENDAR=US&amp;VAR:SYMBOL=MO&amp;VAR:INDEX=0"}</definedName>
    <definedName name="_828">#REF!</definedName>
    <definedName name="_828__FDSAUDITLINK__" localSheetId="0" hidden="1">{"fdsup://directions/FAT Viewer?action=UPDATE&amp;creator=factset&amp;DYN_ARGS=TRUE&amp;DOC_NAME=FAT:FQL_AUDITING_CLIENT_TEMPLATE.FAT&amp;display_string=Audit&amp;VAR:KEY=XWVAPARCTE&amp;VAR:QUERY=RkZfRElWX1lMRChBTk4sNS8yNi8wNSw1LzI2LzA1KQ==&amp;WINDOW=FIRST_POPUP&amp;HEIGHT=450&amp;WIDTH=450&amp;","START_MAXIMIZED=FALSE&amp;VAR:CALENDAR=US&amp;VAR:SYMBOL=MO&amp;VAR:INDEX=0"}</definedName>
    <definedName name="_828__FDSAUDITLINK__" hidden="1">{"fdsup://directions/FAT Viewer?action=UPDATE&amp;creator=factset&amp;DYN_ARGS=TRUE&amp;DOC_NAME=FAT:FQL_AUDITING_CLIENT_TEMPLATE.FAT&amp;display_string=Audit&amp;VAR:KEY=XWVAPARCTE&amp;VAR:QUERY=RkZfRElWX1lMRChBTk4sNS8yNi8wNSw1LzI2LzA1KQ==&amp;WINDOW=FIRST_POPUP&amp;HEIGHT=450&amp;WIDTH=450&amp;","START_MAXIMIZED=FALSE&amp;VAR:CALENDAR=US&amp;VAR:SYMBOL=MO&amp;VAR:INDEX=0"}</definedName>
    <definedName name="_829">#REF!</definedName>
    <definedName name="_829__FDSAUDITLINK__" localSheetId="0" hidden="1">{"fdsup://directions/FAT Viewer?action=UPDATE&amp;creator=factset&amp;DYN_ARGS=TRUE&amp;DOC_NAME=FAT:FQL_AUDITING_CLIENT_TEMPLATE.FAT&amp;display_string=Audit&amp;VAR:KEY=XYFWJWPEDE&amp;VAR:QUERY=RkZfRElWX1lMRChBTk4sNS8xOS8wNSw1LzE5LzA1KQ==&amp;WINDOW=FIRST_POPUP&amp;HEIGHT=450&amp;WIDTH=450&amp;","START_MAXIMIZED=FALSE&amp;VAR:CALENDAR=US&amp;VAR:SYMBOL=MO&amp;VAR:INDEX=0"}</definedName>
    <definedName name="_829__FDSAUDITLINK__" hidden="1">{"fdsup://directions/FAT Viewer?action=UPDATE&amp;creator=factset&amp;DYN_ARGS=TRUE&amp;DOC_NAME=FAT:FQL_AUDITING_CLIENT_TEMPLATE.FAT&amp;display_string=Audit&amp;VAR:KEY=XYFWJWPEDE&amp;VAR:QUERY=RkZfRElWX1lMRChBTk4sNS8xOS8wNSw1LzE5LzA1KQ==&amp;WINDOW=FIRST_POPUP&amp;HEIGHT=450&amp;WIDTH=450&amp;","START_MAXIMIZED=FALSE&amp;VAR:CALENDAR=US&amp;VAR:SYMBOL=MO&amp;VAR:INDEX=0"}</definedName>
    <definedName name="_83__FDSAUDITLINK__" localSheetId="0" hidden="1">{"fdsup://directions/FAT Viewer?action=UPDATE&amp;creator=factset&amp;DYN_ARGS=TRUE&amp;DOC_NAME=FAT:FQL_AUDITING_CLIENT_TEMPLATE.FAT&amp;display_string=Audit&amp;VAR:KEY=RKBMNQHOBQ&amp;VAR:QUERY=RkZfRElWX1lMRChBTk4sOS8wMy8wOSw5LzAzLzA5KQ==&amp;WINDOW=FIRST_POPUP&amp;HEIGHT=450&amp;WIDTH=450&amp;","START_MAXIMIZED=FALSE&amp;VAR:CALENDAR=US&amp;VAR:SYMBOL=RAI&amp;VAR:INDEX=0"}</definedName>
    <definedName name="_83__FDSAUDITLINK__" hidden="1">{"fdsup://directions/FAT Viewer?action=UPDATE&amp;creator=factset&amp;DYN_ARGS=TRUE&amp;DOC_NAME=FAT:FQL_AUDITING_CLIENT_TEMPLATE.FAT&amp;display_string=Audit&amp;VAR:KEY=RKBMNQHOBQ&amp;VAR:QUERY=RkZfRElWX1lMRChBTk4sOS8wMy8wOSw5LzAzLzA5KQ==&amp;WINDOW=FIRST_POPUP&amp;HEIGHT=450&amp;WIDTH=450&amp;","START_MAXIMIZED=FALSE&amp;VAR:CALENDAR=US&amp;VAR:SYMBOL=RAI&amp;VAR:INDEX=0"}</definedName>
    <definedName name="_830">#REF!</definedName>
    <definedName name="_830__FDSAUDITLINK__" localSheetId="0" hidden="1">{"fdsup://directions/FAT Viewer?action=UPDATE&amp;creator=factset&amp;DYN_ARGS=TRUE&amp;DOC_NAME=FAT:FQL_AUDITING_CLIENT_TEMPLATE.FAT&amp;display_string=Audit&amp;VAR:KEY=ZUVIRAHWVA&amp;VAR:QUERY=RkZfRElWX1lMRChBTk4sNS8xMi8wNSw1LzEyLzA1KQ==&amp;WINDOW=FIRST_POPUP&amp;HEIGHT=450&amp;WIDTH=450&amp;","START_MAXIMIZED=FALSE&amp;VAR:CALENDAR=US&amp;VAR:SYMBOL=MO&amp;VAR:INDEX=0"}</definedName>
    <definedName name="_830__FDSAUDITLINK__" hidden="1">{"fdsup://directions/FAT Viewer?action=UPDATE&amp;creator=factset&amp;DYN_ARGS=TRUE&amp;DOC_NAME=FAT:FQL_AUDITING_CLIENT_TEMPLATE.FAT&amp;display_string=Audit&amp;VAR:KEY=ZUVIRAHWVA&amp;VAR:QUERY=RkZfRElWX1lMRChBTk4sNS8xMi8wNSw1LzEyLzA1KQ==&amp;WINDOW=FIRST_POPUP&amp;HEIGHT=450&amp;WIDTH=450&amp;","START_MAXIMIZED=FALSE&amp;VAR:CALENDAR=US&amp;VAR:SYMBOL=MO&amp;VAR:INDEX=0"}</definedName>
    <definedName name="_831">#REF!</definedName>
    <definedName name="_831__FDSAUDITLINK__" localSheetId="0" hidden="1">{"fdsup://directions/FAT Viewer?action=UPDATE&amp;creator=factset&amp;DYN_ARGS=TRUE&amp;DOC_NAME=FAT:FQL_AUDITING_CLIENT_TEMPLATE.FAT&amp;display_string=Audit&amp;VAR:KEY=BIJMPAHQVA&amp;VAR:QUERY=RkZfRElWX1lMRChBTk4sNS8wNS8wNSw1LzA1LzA1KQ==&amp;WINDOW=FIRST_POPUP&amp;HEIGHT=450&amp;WIDTH=450&amp;","START_MAXIMIZED=FALSE&amp;VAR:CALENDAR=US&amp;VAR:SYMBOL=MO&amp;VAR:INDEX=0"}</definedName>
    <definedName name="_831__FDSAUDITLINK__" hidden="1">{"fdsup://directions/FAT Viewer?action=UPDATE&amp;creator=factset&amp;DYN_ARGS=TRUE&amp;DOC_NAME=FAT:FQL_AUDITING_CLIENT_TEMPLATE.FAT&amp;display_string=Audit&amp;VAR:KEY=BIJMPAHQVA&amp;VAR:QUERY=RkZfRElWX1lMRChBTk4sNS8wNS8wNSw1LzA1LzA1KQ==&amp;WINDOW=FIRST_POPUP&amp;HEIGHT=450&amp;WIDTH=450&amp;","START_MAXIMIZED=FALSE&amp;VAR:CALENDAR=US&amp;VAR:SYMBOL=MO&amp;VAR:INDEX=0"}</definedName>
    <definedName name="_832__FDSAUDITLINK__" localSheetId="0" hidden="1">{"fdsup://directions/FAT Viewer?action=UPDATE&amp;creator=factset&amp;DYN_ARGS=TRUE&amp;DOC_NAME=FAT:FQL_AUDITING_CLIENT_TEMPLATE.FAT&amp;display_string=Audit&amp;VAR:KEY=XCZCJOLKTE&amp;VAR:QUERY=RkZfRElWX1lMRChBTk4sNC8yOC8wNSw0LzI4LzA1KQ==&amp;WINDOW=FIRST_POPUP&amp;HEIGHT=450&amp;WIDTH=450&amp;","START_MAXIMIZED=FALSE&amp;VAR:CALENDAR=US&amp;VAR:SYMBOL=MO&amp;VAR:INDEX=0"}</definedName>
    <definedName name="_832__FDSAUDITLINK__" hidden="1">{"fdsup://directions/FAT Viewer?action=UPDATE&amp;creator=factset&amp;DYN_ARGS=TRUE&amp;DOC_NAME=FAT:FQL_AUDITING_CLIENT_TEMPLATE.FAT&amp;display_string=Audit&amp;VAR:KEY=XCZCJOLKTE&amp;VAR:QUERY=RkZfRElWX1lMRChBTk4sNC8yOC8wNSw0LzI4LzA1KQ==&amp;WINDOW=FIRST_POPUP&amp;HEIGHT=450&amp;WIDTH=450&amp;","START_MAXIMIZED=FALSE&amp;VAR:CALENDAR=US&amp;VAR:SYMBOL=MO&amp;VAR:INDEX=0"}</definedName>
    <definedName name="_833">#REF!</definedName>
    <definedName name="_833__FDSAUDITLINK__" localSheetId="0" hidden="1">{"fdsup://directions/FAT Viewer?action=UPDATE&amp;creator=factset&amp;DYN_ARGS=TRUE&amp;DOC_NAME=FAT:FQL_AUDITING_CLIENT_TEMPLATE.FAT&amp;display_string=Audit&amp;VAR:KEY=PYPSNILCHQ&amp;VAR:QUERY=RkZfRElWX1lMRChBTk4sNC8yMS8wNSw0LzIxLzA1KQ==&amp;WINDOW=FIRST_POPUP&amp;HEIGHT=450&amp;WIDTH=450&amp;","START_MAXIMIZED=FALSE&amp;VAR:CALENDAR=US&amp;VAR:SYMBOL=MO&amp;VAR:INDEX=0"}</definedName>
    <definedName name="_833__FDSAUDITLINK__" hidden="1">{"fdsup://directions/FAT Viewer?action=UPDATE&amp;creator=factset&amp;DYN_ARGS=TRUE&amp;DOC_NAME=FAT:FQL_AUDITING_CLIENT_TEMPLATE.FAT&amp;display_string=Audit&amp;VAR:KEY=PYPSNILCHQ&amp;VAR:QUERY=RkZfRElWX1lMRChBTk4sNC8yMS8wNSw0LzIxLzA1KQ==&amp;WINDOW=FIRST_POPUP&amp;HEIGHT=450&amp;WIDTH=450&amp;","START_MAXIMIZED=FALSE&amp;VAR:CALENDAR=US&amp;VAR:SYMBOL=MO&amp;VAR:INDEX=0"}</definedName>
    <definedName name="_834">#REF!</definedName>
    <definedName name="_834__FDSAUDITLINK__" localSheetId="0" hidden="1">{"fdsup://directions/FAT Viewer?action=UPDATE&amp;creator=factset&amp;DYN_ARGS=TRUE&amp;DOC_NAME=FAT:FQL_AUDITING_CLIENT_TEMPLATE.FAT&amp;display_string=Audit&amp;VAR:KEY=RIPIJWBSZK&amp;VAR:QUERY=RkZfRElWX1lMRChBTk4sNC8xNC8wNSw0LzE0LzA1KQ==&amp;WINDOW=FIRST_POPUP&amp;HEIGHT=450&amp;WIDTH=450&amp;","START_MAXIMIZED=FALSE&amp;VAR:CALENDAR=US&amp;VAR:SYMBOL=MO&amp;VAR:INDEX=0"}</definedName>
    <definedName name="_834__FDSAUDITLINK__" hidden="1">{"fdsup://directions/FAT Viewer?action=UPDATE&amp;creator=factset&amp;DYN_ARGS=TRUE&amp;DOC_NAME=FAT:FQL_AUDITING_CLIENT_TEMPLATE.FAT&amp;display_string=Audit&amp;VAR:KEY=RIPIJWBSZK&amp;VAR:QUERY=RkZfRElWX1lMRChBTk4sNC8xNC8wNSw0LzE0LzA1KQ==&amp;WINDOW=FIRST_POPUP&amp;HEIGHT=450&amp;WIDTH=450&amp;","START_MAXIMIZED=FALSE&amp;VAR:CALENDAR=US&amp;VAR:SYMBOL=MO&amp;VAR:INDEX=0"}</definedName>
    <definedName name="_835">#REF!</definedName>
    <definedName name="_835__FDSAUDITLINK__" localSheetId="0" hidden="1">{"fdsup://directions/FAT Viewer?action=UPDATE&amp;creator=factset&amp;DYN_ARGS=TRUE&amp;DOC_NAME=FAT:FQL_AUDITING_CLIENT_TEMPLATE.FAT&amp;display_string=Audit&amp;VAR:KEY=ZOFQDOHKXG&amp;VAR:QUERY=RkZfRElWX1lMRChBTk4sNC8wNy8wNSw0LzA3LzA1KQ==&amp;WINDOW=FIRST_POPUP&amp;HEIGHT=450&amp;WIDTH=450&amp;","START_MAXIMIZED=FALSE&amp;VAR:CALENDAR=US&amp;VAR:SYMBOL=MO&amp;VAR:INDEX=0"}</definedName>
    <definedName name="_835__FDSAUDITLINK__" hidden="1">{"fdsup://directions/FAT Viewer?action=UPDATE&amp;creator=factset&amp;DYN_ARGS=TRUE&amp;DOC_NAME=FAT:FQL_AUDITING_CLIENT_TEMPLATE.FAT&amp;display_string=Audit&amp;VAR:KEY=ZOFQDOHKXG&amp;VAR:QUERY=RkZfRElWX1lMRChBTk4sNC8wNy8wNSw0LzA3LzA1KQ==&amp;WINDOW=FIRST_POPUP&amp;HEIGHT=450&amp;WIDTH=450&amp;","START_MAXIMIZED=FALSE&amp;VAR:CALENDAR=US&amp;VAR:SYMBOL=MO&amp;VAR:INDEX=0"}</definedName>
    <definedName name="_836">#REF!</definedName>
    <definedName name="_836__FDSAUDITLINK__" localSheetId="0" hidden="1">{"fdsup://directions/FAT Viewer?action=UPDATE&amp;creator=factset&amp;DYN_ARGS=TRUE&amp;DOC_NAME=FAT:FQL_AUDITING_CLIENT_TEMPLATE.FAT&amp;display_string=Audit&amp;VAR:KEY=PKFGVAPKTS&amp;VAR:QUERY=RkZfRElWX1lMRChBTk4sMy8zMS8wNSwzLzMxLzA1KQ==&amp;WINDOW=FIRST_POPUP&amp;HEIGHT=450&amp;WIDTH=450&amp;","START_MAXIMIZED=FALSE&amp;VAR:CALENDAR=US&amp;VAR:SYMBOL=MO&amp;VAR:INDEX=0"}</definedName>
    <definedName name="_836__FDSAUDITLINK__" hidden="1">{"fdsup://directions/FAT Viewer?action=UPDATE&amp;creator=factset&amp;DYN_ARGS=TRUE&amp;DOC_NAME=FAT:FQL_AUDITING_CLIENT_TEMPLATE.FAT&amp;display_string=Audit&amp;VAR:KEY=PKFGVAPKTS&amp;VAR:QUERY=RkZfRElWX1lMRChBTk4sMy8zMS8wNSwzLzMxLzA1KQ==&amp;WINDOW=FIRST_POPUP&amp;HEIGHT=450&amp;WIDTH=450&amp;","START_MAXIMIZED=FALSE&amp;VAR:CALENDAR=US&amp;VAR:SYMBOL=MO&amp;VAR:INDEX=0"}</definedName>
    <definedName name="_837">#REF!</definedName>
    <definedName name="_837__FDSAUDITLINK__" localSheetId="0" hidden="1">{"fdsup://directions/FAT Viewer?action=UPDATE&amp;creator=factset&amp;DYN_ARGS=TRUE&amp;DOC_NAME=FAT:FQL_AUDITING_CLIENT_TEMPLATE.FAT&amp;display_string=Audit&amp;VAR:KEY=LEBSNKFKPA&amp;VAR:QUERY=RkZfRElWX1lMRChBTk4sMy8yNC8wNSwzLzI0LzA1KQ==&amp;WINDOW=FIRST_POPUP&amp;HEIGHT=450&amp;WIDTH=450&amp;","START_MAXIMIZED=FALSE&amp;VAR:CALENDAR=US&amp;VAR:SYMBOL=MO&amp;VAR:INDEX=0"}</definedName>
    <definedName name="_837__FDSAUDITLINK__" hidden="1">{"fdsup://directions/FAT Viewer?action=UPDATE&amp;creator=factset&amp;DYN_ARGS=TRUE&amp;DOC_NAME=FAT:FQL_AUDITING_CLIENT_TEMPLATE.FAT&amp;display_string=Audit&amp;VAR:KEY=LEBSNKFKPA&amp;VAR:QUERY=RkZfRElWX1lMRChBTk4sMy8yNC8wNSwzLzI0LzA1KQ==&amp;WINDOW=FIRST_POPUP&amp;HEIGHT=450&amp;WIDTH=450&amp;","START_MAXIMIZED=FALSE&amp;VAR:CALENDAR=US&amp;VAR:SYMBOL=MO&amp;VAR:INDEX=0"}</definedName>
    <definedName name="_838">#REF!</definedName>
    <definedName name="_838__FDSAUDITLINK__" localSheetId="0" hidden="1">{"fdsup://directions/FAT Viewer?action=UPDATE&amp;creator=factset&amp;DYN_ARGS=TRUE&amp;DOC_NAME=FAT:FQL_AUDITING_CLIENT_TEMPLATE.FAT&amp;display_string=Audit&amp;VAR:KEY=RCPKJOVUZO&amp;VAR:QUERY=RkZfRElWX1lMRChBTk4sMy8xNy8wNSwzLzE3LzA1KQ==&amp;WINDOW=FIRST_POPUP&amp;HEIGHT=450&amp;WIDTH=450&amp;","START_MAXIMIZED=FALSE&amp;VAR:CALENDAR=US&amp;VAR:SYMBOL=MO&amp;VAR:INDEX=0"}</definedName>
    <definedName name="_838__FDSAUDITLINK__" hidden="1">{"fdsup://directions/FAT Viewer?action=UPDATE&amp;creator=factset&amp;DYN_ARGS=TRUE&amp;DOC_NAME=FAT:FQL_AUDITING_CLIENT_TEMPLATE.FAT&amp;display_string=Audit&amp;VAR:KEY=RCPKJOVUZO&amp;VAR:QUERY=RkZfRElWX1lMRChBTk4sMy8xNy8wNSwzLzE3LzA1KQ==&amp;WINDOW=FIRST_POPUP&amp;HEIGHT=450&amp;WIDTH=450&amp;","START_MAXIMIZED=FALSE&amp;VAR:CALENDAR=US&amp;VAR:SYMBOL=MO&amp;VAR:INDEX=0"}</definedName>
    <definedName name="_839">#REF!</definedName>
    <definedName name="_839__FDSAUDITLINK__" localSheetId="0" hidden="1">{"fdsup://directions/FAT Viewer?action=UPDATE&amp;creator=factset&amp;DYN_ARGS=TRUE&amp;DOC_NAME=FAT:FQL_AUDITING_CLIENT_TEMPLATE.FAT&amp;display_string=Audit&amp;VAR:KEY=VOTYXYZGVY&amp;VAR:QUERY=RkZfRElWX1lMRChBTk4sMy8xMC8wNSwzLzEwLzA1KQ==&amp;WINDOW=FIRST_POPUP&amp;HEIGHT=450&amp;WIDTH=450&amp;","START_MAXIMIZED=FALSE&amp;VAR:CALENDAR=US&amp;VAR:SYMBOL=MO&amp;VAR:INDEX=0"}</definedName>
    <definedName name="_839__FDSAUDITLINK__" hidden="1">{"fdsup://directions/FAT Viewer?action=UPDATE&amp;creator=factset&amp;DYN_ARGS=TRUE&amp;DOC_NAME=FAT:FQL_AUDITING_CLIENT_TEMPLATE.FAT&amp;display_string=Audit&amp;VAR:KEY=VOTYXYZGVY&amp;VAR:QUERY=RkZfRElWX1lMRChBTk4sMy8xMC8wNSwzLzEwLzA1KQ==&amp;WINDOW=FIRST_POPUP&amp;HEIGHT=450&amp;WIDTH=450&amp;","START_MAXIMIZED=FALSE&amp;VAR:CALENDAR=US&amp;VAR:SYMBOL=MO&amp;VAR:INDEX=0"}</definedName>
    <definedName name="_84">#REF!</definedName>
    <definedName name="_84__123Graph_CQRE_S_BY_CO.">#REF!</definedName>
    <definedName name="_84__123Graph_DWAGES_BY_B_U">#REF!</definedName>
    <definedName name="_84__123Graph_FSUPPLIES_BY_B_U">#REF!</definedName>
    <definedName name="_84__FDSAUDITLINK__" localSheetId="0" hidden="1">{"fdsup://directions/FAT Viewer?action=UPDATE&amp;creator=factset&amp;DYN_ARGS=TRUE&amp;DOC_NAME=FAT:FQL_AUDITING_CLIENT_TEMPLATE.FAT&amp;display_string=Audit&amp;VAR:KEY=VENYZIPYXM&amp;VAR:QUERY=RkZfRElWX1lMRChBTk4sOC8yNy8wOSw4LzI3LzA5KQ==&amp;WINDOW=FIRST_POPUP&amp;HEIGHT=450&amp;WIDTH=450&amp;","START_MAXIMIZED=FALSE&amp;VAR:CALENDAR=US&amp;VAR:SYMBOL=RAI&amp;VAR:INDEX=0"}</definedName>
    <definedName name="_84__FDSAUDITLINK__" hidden="1">{"fdsup://directions/FAT Viewer?action=UPDATE&amp;creator=factset&amp;DYN_ARGS=TRUE&amp;DOC_NAME=FAT:FQL_AUDITING_CLIENT_TEMPLATE.FAT&amp;display_string=Audit&amp;VAR:KEY=VENYZIPYXM&amp;VAR:QUERY=RkZfRElWX1lMRChBTk4sOC8yNy8wOSw4LzI3LzA5KQ==&amp;WINDOW=FIRST_POPUP&amp;HEIGHT=450&amp;WIDTH=450&amp;","START_MAXIMIZED=FALSE&amp;VAR:CALENDAR=US&amp;VAR:SYMBOL=RAI&amp;VAR:INDEX=0"}</definedName>
    <definedName name="_84_0_Table2_">#REF!</definedName>
    <definedName name="_840">#REF!</definedName>
    <definedName name="_840__FDSAUDITLINK__" localSheetId="0" hidden="1">{"fdsup://directions/FAT Viewer?action=UPDATE&amp;creator=factset&amp;DYN_ARGS=TRUE&amp;DOC_NAME=FAT:FQL_AUDITING_CLIENT_TEMPLATE.FAT&amp;display_string=Audit&amp;VAR:KEY=HCXOVELEFQ&amp;VAR:QUERY=RkZfRElWX1lMRChBTk4sMy8wMy8wNSwzLzAzLzA1KQ==&amp;WINDOW=FIRST_POPUP&amp;HEIGHT=450&amp;WIDTH=450&amp;","START_MAXIMIZED=FALSE&amp;VAR:CALENDAR=US&amp;VAR:SYMBOL=MO&amp;VAR:INDEX=0"}</definedName>
    <definedName name="_840__FDSAUDITLINK__" hidden="1">{"fdsup://directions/FAT Viewer?action=UPDATE&amp;creator=factset&amp;DYN_ARGS=TRUE&amp;DOC_NAME=FAT:FQL_AUDITING_CLIENT_TEMPLATE.FAT&amp;display_string=Audit&amp;VAR:KEY=HCXOVELEFQ&amp;VAR:QUERY=RkZfRElWX1lMRChBTk4sMy8wMy8wNSwzLzAzLzA1KQ==&amp;WINDOW=FIRST_POPUP&amp;HEIGHT=450&amp;WIDTH=450&amp;","START_MAXIMIZED=FALSE&amp;VAR:CALENDAR=US&amp;VAR:SYMBOL=MO&amp;VAR:INDEX=0"}</definedName>
    <definedName name="_841">#REF!</definedName>
    <definedName name="_841__FDSAUDITLINK__" localSheetId="0" hidden="1">{"fdsup://directions/FAT Viewer?action=UPDATE&amp;creator=factset&amp;DYN_ARGS=TRUE&amp;DOC_NAME=FAT:FQL_AUDITING_CLIENT_TEMPLATE.FAT&amp;display_string=Audit&amp;VAR:KEY=DWJOZKJWJW&amp;VAR:QUERY=RkZfRElWX1lMRChBTk4sMi8yNC8wNSwyLzI0LzA1KQ==&amp;WINDOW=FIRST_POPUP&amp;HEIGHT=450&amp;WIDTH=450&amp;","START_MAXIMIZED=FALSE&amp;VAR:CALENDAR=US&amp;VAR:SYMBOL=MO&amp;VAR:INDEX=0"}</definedName>
    <definedName name="_841__FDSAUDITLINK__" hidden="1">{"fdsup://directions/FAT Viewer?action=UPDATE&amp;creator=factset&amp;DYN_ARGS=TRUE&amp;DOC_NAME=FAT:FQL_AUDITING_CLIENT_TEMPLATE.FAT&amp;display_string=Audit&amp;VAR:KEY=DWJOZKJWJW&amp;VAR:QUERY=RkZfRElWX1lMRChBTk4sMi8yNC8wNSwyLzI0LzA1KQ==&amp;WINDOW=FIRST_POPUP&amp;HEIGHT=450&amp;WIDTH=450&amp;","START_MAXIMIZED=FALSE&amp;VAR:CALENDAR=US&amp;VAR:SYMBOL=MO&amp;VAR:INDEX=0"}</definedName>
    <definedName name="_842">#REF!</definedName>
    <definedName name="_842__FDSAUDITLINK__" localSheetId="0" hidden="1">{"fdsup://directions/FAT Viewer?action=UPDATE&amp;creator=factset&amp;DYN_ARGS=TRUE&amp;DOC_NAME=FAT:FQL_AUDITING_CLIENT_TEMPLATE.FAT&amp;display_string=Audit&amp;VAR:KEY=HQFYBUVOVG&amp;VAR:QUERY=RkZfRElWX1lMRChBTk4sMi8xNy8wNSwyLzE3LzA1KQ==&amp;WINDOW=FIRST_POPUP&amp;HEIGHT=450&amp;WIDTH=450&amp;","START_MAXIMIZED=FALSE&amp;VAR:CALENDAR=US&amp;VAR:SYMBOL=MO&amp;VAR:INDEX=0"}</definedName>
    <definedName name="_842__FDSAUDITLINK__" hidden="1">{"fdsup://directions/FAT Viewer?action=UPDATE&amp;creator=factset&amp;DYN_ARGS=TRUE&amp;DOC_NAME=FAT:FQL_AUDITING_CLIENT_TEMPLATE.FAT&amp;display_string=Audit&amp;VAR:KEY=HQFYBUVOVG&amp;VAR:QUERY=RkZfRElWX1lMRChBTk4sMi8xNy8wNSwyLzE3LzA1KQ==&amp;WINDOW=FIRST_POPUP&amp;HEIGHT=450&amp;WIDTH=450&amp;","START_MAXIMIZED=FALSE&amp;VAR:CALENDAR=US&amp;VAR:SYMBOL=MO&amp;VAR:INDEX=0"}</definedName>
    <definedName name="_843">#REF!</definedName>
    <definedName name="_843__FDSAUDITLINK__" localSheetId="0" hidden="1">{"fdsup://directions/FAT Viewer?action=UPDATE&amp;creator=factset&amp;DYN_ARGS=TRUE&amp;DOC_NAME=FAT:FQL_AUDITING_CLIENT_TEMPLATE.FAT&amp;display_string=Audit&amp;VAR:KEY=XYNWTKJCFI&amp;VAR:QUERY=RkZfRElWX1lMRChBTk4sMi8xMC8wNSwyLzEwLzA1KQ==&amp;WINDOW=FIRST_POPUP&amp;HEIGHT=450&amp;WIDTH=450&amp;","START_MAXIMIZED=FALSE&amp;VAR:CALENDAR=US&amp;VAR:SYMBOL=MO&amp;VAR:INDEX=0"}</definedName>
    <definedName name="_843__FDSAUDITLINK__" hidden="1">{"fdsup://directions/FAT Viewer?action=UPDATE&amp;creator=factset&amp;DYN_ARGS=TRUE&amp;DOC_NAME=FAT:FQL_AUDITING_CLIENT_TEMPLATE.FAT&amp;display_string=Audit&amp;VAR:KEY=XYNWTKJCFI&amp;VAR:QUERY=RkZfRElWX1lMRChBTk4sMi8xMC8wNSwyLzEwLzA1KQ==&amp;WINDOW=FIRST_POPUP&amp;HEIGHT=450&amp;WIDTH=450&amp;","START_MAXIMIZED=FALSE&amp;VAR:CALENDAR=US&amp;VAR:SYMBOL=MO&amp;VAR:INDEX=0"}</definedName>
    <definedName name="_844">#REF!</definedName>
    <definedName name="_844__FDSAUDITLINK__" localSheetId="0" hidden="1">{"fdsup://directions/FAT Viewer?action=UPDATE&amp;creator=factset&amp;DYN_ARGS=TRUE&amp;DOC_NAME=FAT:FQL_AUDITING_CLIENT_TEMPLATE.FAT&amp;display_string=Audit&amp;VAR:KEY=RKPKJAPMRO&amp;VAR:QUERY=RkZfRElWX1lMRChBTk4sMi8wMy8wNSwyLzAzLzA1KQ==&amp;WINDOW=FIRST_POPUP&amp;HEIGHT=450&amp;WIDTH=450&amp;","START_MAXIMIZED=FALSE&amp;VAR:CALENDAR=US&amp;VAR:SYMBOL=MO&amp;VAR:INDEX=0"}</definedName>
    <definedName name="_844__FDSAUDITLINK__" hidden="1">{"fdsup://directions/FAT Viewer?action=UPDATE&amp;creator=factset&amp;DYN_ARGS=TRUE&amp;DOC_NAME=FAT:FQL_AUDITING_CLIENT_TEMPLATE.FAT&amp;display_string=Audit&amp;VAR:KEY=RKPKJAPMRO&amp;VAR:QUERY=RkZfRElWX1lMRChBTk4sMi8wMy8wNSwyLzAzLzA1KQ==&amp;WINDOW=FIRST_POPUP&amp;HEIGHT=450&amp;WIDTH=450&amp;","START_MAXIMIZED=FALSE&amp;VAR:CALENDAR=US&amp;VAR:SYMBOL=MO&amp;VAR:INDEX=0"}</definedName>
    <definedName name="_845">#REF!</definedName>
    <definedName name="_845__FDSAUDITLINK__" localSheetId="0" hidden="1">{"fdsup://directions/FAT Viewer?action=UPDATE&amp;creator=factset&amp;DYN_ARGS=TRUE&amp;DOC_NAME=FAT:FQL_AUDITING_CLIENT_TEMPLATE.FAT&amp;display_string=Audit&amp;VAR:KEY=ZYXCTKNOHA&amp;VAR:QUERY=RkZfRElWX1lMRChBTk4sMS8yNy8wNSwxLzI3LzA1KQ==&amp;WINDOW=FIRST_POPUP&amp;HEIGHT=450&amp;WIDTH=450&amp;","START_MAXIMIZED=FALSE&amp;VAR:CALENDAR=US&amp;VAR:SYMBOL=MO&amp;VAR:INDEX=0"}</definedName>
    <definedName name="_845__FDSAUDITLINK__" hidden="1">{"fdsup://directions/FAT Viewer?action=UPDATE&amp;creator=factset&amp;DYN_ARGS=TRUE&amp;DOC_NAME=FAT:FQL_AUDITING_CLIENT_TEMPLATE.FAT&amp;display_string=Audit&amp;VAR:KEY=ZYXCTKNOHA&amp;VAR:QUERY=RkZfRElWX1lMRChBTk4sMS8yNy8wNSwxLzI3LzA1KQ==&amp;WINDOW=FIRST_POPUP&amp;HEIGHT=450&amp;WIDTH=450&amp;","START_MAXIMIZED=FALSE&amp;VAR:CALENDAR=US&amp;VAR:SYMBOL=MO&amp;VAR:INDEX=0"}</definedName>
    <definedName name="_846">#REF!</definedName>
    <definedName name="_846__FDSAUDITLINK__" localSheetId="0" hidden="1">{"fdsup://directions/FAT Viewer?action=UPDATE&amp;creator=factset&amp;DYN_ARGS=TRUE&amp;DOC_NAME=FAT:FQL_AUDITING_CLIENT_TEMPLATE.FAT&amp;display_string=Audit&amp;VAR:KEY=JQPKLSJGZO&amp;VAR:QUERY=RkZfRElWX1lMRChBTk4sMS8yMC8wNSwxLzIwLzA1KQ==&amp;WINDOW=FIRST_POPUP&amp;HEIGHT=450&amp;WIDTH=450&amp;","START_MAXIMIZED=FALSE&amp;VAR:CALENDAR=US&amp;VAR:SYMBOL=MO&amp;VAR:INDEX=0"}</definedName>
    <definedName name="_846__FDSAUDITLINK__" hidden="1">{"fdsup://directions/FAT Viewer?action=UPDATE&amp;creator=factset&amp;DYN_ARGS=TRUE&amp;DOC_NAME=FAT:FQL_AUDITING_CLIENT_TEMPLATE.FAT&amp;display_string=Audit&amp;VAR:KEY=JQPKLSJGZO&amp;VAR:QUERY=RkZfRElWX1lMRChBTk4sMS8yMC8wNSwxLzIwLzA1KQ==&amp;WINDOW=FIRST_POPUP&amp;HEIGHT=450&amp;WIDTH=450&amp;","START_MAXIMIZED=FALSE&amp;VAR:CALENDAR=US&amp;VAR:SYMBOL=MO&amp;VAR:INDEX=0"}</definedName>
    <definedName name="_847">#REF!</definedName>
    <definedName name="_847__FDSAUDITLINK__" localSheetId="0" hidden="1">{"fdsup://directions/FAT Viewer?action=UPDATE&amp;creator=factset&amp;DYN_ARGS=TRUE&amp;DOC_NAME=FAT:FQL_AUDITING_CLIENT_TEMPLATE.FAT&amp;display_string=Audit&amp;VAR:KEY=VYZQJOHMPW&amp;VAR:QUERY=RkZfRElWX1lMRChBTk4sMS8xMy8wNSwxLzEzLzA1KQ==&amp;WINDOW=FIRST_POPUP&amp;HEIGHT=450&amp;WIDTH=450&amp;","START_MAXIMIZED=FALSE&amp;VAR:CALENDAR=US&amp;VAR:SYMBOL=MO&amp;VAR:INDEX=0"}</definedName>
    <definedName name="_847__FDSAUDITLINK__" hidden="1">{"fdsup://directions/FAT Viewer?action=UPDATE&amp;creator=factset&amp;DYN_ARGS=TRUE&amp;DOC_NAME=FAT:FQL_AUDITING_CLIENT_TEMPLATE.FAT&amp;display_string=Audit&amp;VAR:KEY=VYZQJOHMPW&amp;VAR:QUERY=RkZfRElWX1lMRChBTk4sMS8xMy8wNSwxLzEzLzA1KQ==&amp;WINDOW=FIRST_POPUP&amp;HEIGHT=450&amp;WIDTH=450&amp;","START_MAXIMIZED=FALSE&amp;VAR:CALENDAR=US&amp;VAR:SYMBOL=MO&amp;VAR:INDEX=0"}</definedName>
    <definedName name="_848">#REF!</definedName>
    <definedName name="_848__FDSAUDITLINK__" localSheetId="0" hidden="1">{"fdsup://directions/FAT Viewer?action=UPDATE&amp;creator=factset&amp;DYN_ARGS=TRUE&amp;DOC_NAME=FAT:FQL_AUDITING_CLIENT_TEMPLATE.FAT&amp;display_string=Audit&amp;VAR:KEY=DQNKBKTSJG&amp;VAR:QUERY=RkZfRElWX1lMRChBTk4sMS8wNi8wNSwxLzA2LzA1KQ==&amp;WINDOW=FIRST_POPUP&amp;HEIGHT=450&amp;WIDTH=450&amp;","START_MAXIMIZED=FALSE&amp;VAR:CALENDAR=US&amp;VAR:SYMBOL=MO&amp;VAR:INDEX=0"}</definedName>
    <definedName name="_848__FDSAUDITLINK__" hidden="1">{"fdsup://directions/FAT Viewer?action=UPDATE&amp;creator=factset&amp;DYN_ARGS=TRUE&amp;DOC_NAME=FAT:FQL_AUDITING_CLIENT_TEMPLATE.FAT&amp;display_string=Audit&amp;VAR:KEY=DQNKBKTSJG&amp;VAR:QUERY=RkZfRElWX1lMRChBTk4sMS8wNi8wNSwxLzA2LzA1KQ==&amp;WINDOW=FIRST_POPUP&amp;HEIGHT=450&amp;WIDTH=450&amp;","START_MAXIMIZED=FALSE&amp;VAR:CALENDAR=US&amp;VAR:SYMBOL=MO&amp;VAR:INDEX=0"}</definedName>
    <definedName name="_849">#REF!</definedName>
    <definedName name="_849__FDSAUDITLINK__" localSheetId="0" hidden="1">{"fdsup://directions/FAT Viewer?action=UPDATE&amp;creator=factset&amp;DYN_ARGS=TRUE&amp;DOC_NAME=FAT:FQL_AUDITING_CLIENT_TEMPLATE.FAT&amp;display_string=Audit&amp;VAR:KEY=DMDSXSZAJS&amp;VAR:QUERY=RkZfRElWX1lMRChBTk4sMTIvMzAvMDQsMTIvMzAvMDQp&amp;WINDOW=FIRST_POPUP&amp;HEIGHT=450&amp;WIDTH=450&amp;","START_MAXIMIZED=FALSE&amp;VAR:CALENDAR=US&amp;VAR:SYMBOL=MO&amp;VAR:INDEX=0"}</definedName>
    <definedName name="_849__FDSAUDITLINK__" hidden="1">{"fdsup://directions/FAT Viewer?action=UPDATE&amp;creator=factset&amp;DYN_ARGS=TRUE&amp;DOC_NAME=FAT:FQL_AUDITING_CLIENT_TEMPLATE.FAT&amp;display_string=Audit&amp;VAR:KEY=DMDSXSZAJS&amp;VAR:QUERY=RkZfRElWX1lMRChBTk4sMTIvMzAvMDQsMTIvMzAvMDQp&amp;WINDOW=FIRST_POPUP&amp;HEIGHT=450&amp;WIDTH=450&amp;","START_MAXIMIZED=FALSE&amp;VAR:CALENDAR=US&amp;VAR:SYMBOL=MO&amp;VAR:INDEX=0"}</definedName>
    <definedName name="_85">#REF!</definedName>
    <definedName name="_85__123Graph_CQRE_S_BY_CO.">#REF!</definedName>
    <definedName name="_85__123Graph_LBL_ACHART_3">#REF!</definedName>
    <definedName name="_85__FDSAUDITLINK__" localSheetId="0" hidden="1">{"fdsup://directions/FAT Viewer?action=UPDATE&amp;creator=factset&amp;DYN_ARGS=TRUE&amp;DOC_NAME=FAT:FQL_AUDITING_CLIENT_TEMPLATE.FAT&amp;display_string=Audit&amp;VAR:KEY=FMHIFQZUXY&amp;VAR:QUERY=RkZfRElWX1lMRChBTk4sOC8yMC8wOSw4LzIwLzA5KQ==&amp;WINDOW=FIRST_POPUP&amp;HEIGHT=450&amp;WIDTH=450&amp;","START_MAXIMIZED=FALSE&amp;VAR:CALENDAR=US&amp;VAR:SYMBOL=RAI&amp;VAR:INDEX=0"}</definedName>
    <definedName name="_85__FDSAUDITLINK__" hidden="1">{"fdsup://directions/FAT Viewer?action=UPDATE&amp;creator=factset&amp;DYN_ARGS=TRUE&amp;DOC_NAME=FAT:FQL_AUDITING_CLIENT_TEMPLATE.FAT&amp;display_string=Audit&amp;VAR:KEY=FMHIFQZUXY&amp;VAR:QUERY=RkZfRElWX1lMRChBTk4sOC8yMC8wOSw4LzIwLzA5KQ==&amp;WINDOW=FIRST_POPUP&amp;HEIGHT=450&amp;WIDTH=450&amp;","START_MAXIMIZED=FALSE&amp;VAR:CALENDAR=US&amp;VAR:SYMBOL=RAI&amp;VAR:INDEX=0"}</definedName>
    <definedName name="_850">#REF!</definedName>
    <definedName name="_850__FDSAUDITLINK__" localSheetId="0" hidden="1">{"fdsup://directions/FAT Viewer?action=UPDATE&amp;creator=factset&amp;DYN_ARGS=TRUE&amp;DOC_NAME=FAT:FQL_AUDITING_CLIENT_TEMPLATE.FAT&amp;display_string=Audit&amp;VAR:KEY=RWJSBWZMPE&amp;VAR:QUERY=RkZfRElWX1lMRChBTk4sMTIvMjMvMDQsMTIvMjMvMDQp&amp;WINDOW=FIRST_POPUP&amp;HEIGHT=450&amp;WIDTH=450&amp;","START_MAXIMIZED=FALSE&amp;VAR:CALENDAR=US&amp;VAR:SYMBOL=MO&amp;VAR:INDEX=0"}</definedName>
    <definedName name="_850__FDSAUDITLINK__" hidden="1">{"fdsup://directions/FAT Viewer?action=UPDATE&amp;creator=factset&amp;DYN_ARGS=TRUE&amp;DOC_NAME=FAT:FQL_AUDITING_CLIENT_TEMPLATE.FAT&amp;display_string=Audit&amp;VAR:KEY=RWJSBWZMPE&amp;VAR:QUERY=RkZfRElWX1lMRChBTk4sMTIvMjMvMDQsMTIvMjMvMDQp&amp;WINDOW=FIRST_POPUP&amp;HEIGHT=450&amp;WIDTH=450&amp;","START_MAXIMIZED=FALSE&amp;VAR:CALENDAR=US&amp;VAR:SYMBOL=MO&amp;VAR:INDEX=0"}</definedName>
    <definedName name="_851__FDSAUDITLINK__" localSheetId="0" hidden="1">{"fdsup://directions/FAT Viewer?action=UPDATE&amp;creator=factset&amp;DYN_ARGS=TRUE&amp;DOC_NAME=FAT:FQL_AUDITING_CLIENT_TEMPLATE.FAT&amp;display_string=Audit&amp;VAR:KEY=ZSHQHCTSRC&amp;VAR:QUERY=RkZfRElWX1lMRChBTk4sMTIvMTYvMDQsMTIvMTYvMDQp&amp;WINDOW=FIRST_POPUP&amp;HEIGHT=450&amp;WIDTH=450&amp;","START_MAXIMIZED=FALSE&amp;VAR:CALENDAR=US&amp;VAR:SYMBOL=MO&amp;VAR:INDEX=0"}</definedName>
    <definedName name="_851__FDSAUDITLINK__" hidden="1">{"fdsup://directions/FAT Viewer?action=UPDATE&amp;creator=factset&amp;DYN_ARGS=TRUE&amp;DOC_NAME=FAT:FQL_AUDITING_CLIENT_TEMPLATE.FAT&amp;display_string=Audit&amp;VAR:KEY=ZSHQHCTSRC&amp;VAR:QUERY=RkZfRElWX1lMRChBTk4sMTIvMTYvMDQsMTIvMTYvMDQp&amp;WINDOW=FIRST_POPUP&amp;HEIGHT=450&amp;WIDTH=450&amp;","START_MAXIMIZED=FALSE&amp;VAR:CALENDAR=US&amp;VAR:SYMBOL=MO&amp;VAR:INDEX=0"}</definedName>
    <definedName name="_852__FDSAUDITLINK__" localSheetId="0" hidden="1">{"fdsup://directions/FAT Viewer?action=UPDATE&amp;creator=factset&amp;DYN_ARGS=TRUE&amp;DOC_NAME=FAT:FQL_AUDITING_CLIENT_TEMPLATE.FAT&amp;display_string=Audit&amp;VAR:KEY=BCJONIJSXY&amp;VAR:QUERY=RkZfRElWX1lMRChBTk4sMTIvMDkvMDQsMTIvMDkvMDQp&amp;WINDOW=FIRST_POPUP&amp;HEIGHT=450&amp;WIDTH=450&amp;","START_MAXIMIZED=FALSE&amp;VAR:CALENDAR=US&amp;VAR:SYMBOL=MO&amp;VAR:INDEX=0"}</definedName>
    <definedName name="_852__FDSAUDITLINK__" hidden="1">{"fdsup://directions/FAT Viewer?action=UPDATE&amp;creator=factset&amp;DYN_ARGS=TRUE&amp;DOC_NAME=FAT:FQL_AUDITING_CLIENT_TEMPLATE.FAT&amp;display_string=Audit&amp;VAR:KEY=BCJONIJSXY&amp;VAR:QUERY=RkZfRElWX1lMRChBTk4sMTIvMDkvMDQsMTIvMDkvMDQp&amp;WINDOW=FIRST_POPUP&amp;HEIGHT=450&amp;WIDTH=450&amp;","START_MAXIMIZED=FALSE&amp;VAR:CALENDAR=US&amp;VAR:SYMBOL=MO&amp;VAR:INDEX=0"}</definedName>
    <definedName name="_853__FDSAUDITLINK__" localSheetId="0" hidden="1">{"fdsup://directions/FAT Viewer?action=UPDATE&amp;creator=factset&amp;DYN_ARGS=TRUE&amp;DOC_NAME=FAT:FQL_AUDITING_CLIENT_TEMPLATE.FAT&amp;display_string=Audit&amp;VAR:KEY=NIVSBCNWJS&amp;VAR:QUERY=RkZfRElWX1lMRChBTk4sMTIvMDIvMDQsMTIvMDIvMDQp&amp;WINDOW=FIRST_POPUP&amp;HEIGHT=450&amp;WIDTH=450&amp;","START_MAXIMIZED=FALSE&amp;VAR:CALENDAR=US&amp;VAR:SYMBOL=MO&amp;VAR:INDEX=0"}</definedName>
    <definedName name="_853__FDSAUDITLINK__" hidden="1">{"fdsup://directions/FAT Viewer?action=UPDATE&amp;creator=factset&amp;DYN_ARGS=TRUE&amp;DOC_NAME=FAT:FQL_AUDITING_CLIENT_TEMPLATE.FAT&amp;display_string=Audit&amp;VAR:KEY=NIVSBCNWJS&amp;VAR:QUERY=RkZfRElWX1lMRChBTk4sMTIvMDIvMDQsMTIvMDIvMDQp&amp;WINDOW=FIRST_POPUP&amp;HEIGHT=450&amp;WIDTH=450&amp;","START_MAXIMIZED=FALSE&amp;VAR:CALENDAR=US&amp;VAR:SYMBOL=MO&amp;VAR:INDEX=0"}</definedName>
    <definedName name="_854__FDSAUDITLINK__" localSheetId="0" hidden="1">{"fdsup://directions/FAT Viewer?action=UPDATE&amp;creator=factset&amp;DYN_ARGS=TRUE&amp;DOC_NAME=FAT:FQL_AUDITING_CLIENT_TEMPLATE.FAT&amp;display_string=Audit&amp;VAR:KEY=RYFADYBMVQ&amp;VAR:QUERY=RkZfRElWX1lMRChBTk4sMTEvMjQvMDQsMTEvMjQvMDQp&amp;WINDOW=FIRST_POPUP&amp;HEIGHT=450&amp;WIDTH=450&amp;","START_MAXIMIZED=FALSE&amp;VAR:CALENDAR=US&amp;VAR:SYMBOL=MO&amp;VAR:INDEX=0"}</definedName>
    <definedName name="_854__FDSAUDITLINK__" hidden="1">{"fdsup://directions/FAT Viewer?action=UPDATE&amp;creator=factset&amp;DYN_ARGS=TRUE&amp;DOC_NAME=FAT:FQL_AUDITING_CLIENT_TEMPLATE.FAT&amp;display_string=Audit&amp;VAR:KEY=RYFADYBMVQ&amp;VAR:QUERY=RkZfRElWX1lMRChBTk4sMTEvMjQvMDQsMTEvMjQvMDQp&amp;WINDOW=FIRST_POPUP&amp;HEIGHT=450&amp;WIDTH=450&amp;","START_MAXIMIZED=FALSE&amp;VAR:CALENDAR=US&amp;VAR:SYMBOL=MO&amp;VAR:INDEX=0"}</definedName>
    <definedName name="_855">#REF!</definedName>
    <definedName name="_855__FDSAUDITLINK__" localSheetId="0" hidden="1">{"fdsup://directions/FAT Viewer?action=UPDATE&amp;creator=factset&amp;DYN_ARGS=TRUE&amp;DOC_NAME=FAT:FQL_AUDITING_CLIENT_TEMPLATE.FAT&amp;display_string=Audit&amp;VAR:KEY=PABURATIBQ&amp;VAR:QUERY=RkZfRElWX1lMRChBTk4sMTEvMTgvMDQsMTEvMTgvMDQp&amp;WINDOW=FIRST_POPUP&amp;HEIGHT=450&amp;WIDTH=450&amp;","START_MAXIMIZED=FALSE&amp;VAR:CALENDAR=US&amp;VAR:SYMBOL=MO&amp;VAR:INDEX=0"}</definedName>
    <definedName name="_855__FDSAUDITLINK__" hidden="1">{"fdsup://directions/FAT Viewer?action=UPDATE&amp;creator=factset&amp;DYN_ARGS=TRUE&amp;DOC_NAME=FAT:FQL_AUDITING_CLIENT_TEMPLATE.FAT&amp;display_string=Audit&amp;VAR:KEY=PABURATIBQ&amp;VAR:QUERY=RkZfRElWX1lMRChBTk4sMTEvMTgvMDQsMTEvMTgvMDQp&amp;WINDOW=FIRST_POPUP&amp;HEIGHT=450&amp;WIDTH=450&amp;","START_MAXIMIZED=FALSE&amp;VAR:CALENDAR=US&amp;VAR:SYMBOL=MO&amp;VAR:INDEX=0"}</definedName>
    <definedName name="_856">#REF!</definedName>
    <definedName name="_856__FDSAUDITLINK__" localSheetId="0" hidden="1">{"fdsup://directions/FAT Viewer?action=UPDATE&amp;creator=factset&amp;DYN_ARGS=TRUE&amp;DOC_NAME=FAT:FQL_AUDITING_CLIENT_TEMPLATE.FAT&amp;display_string=Audit&amp;VAR:KEY=HQHELEJQZI&amp;VAR:QUERY=RkZfRElWX1lMRChBTk4sMTEvMTEvMDQsMTEvMTEvMDQp&amp;WINDOW=FIRST_POPUP&amp;HEIGHT=450&amp;WIDTH=450&amp;","START_MAXIMIZED=FALSE&amp;VAR:CALENDAR=US&amp;VAR:SYMBOL=MO&amp;VAR:INDEX=0"}</definedName>
    <definedName name="_856__FDSAUDITLINK__" hidden="1">{"fdsup://directions/FAT Viewer?action=UPDATE&amp;creator=factset&amp;DYN_ARGS=TRUE&amp;DOC_NAME=FAT:FQL_AUDITING_CLIENT_TEMPLATE.FAT&amp;display_string=Audit&amp;VAR:KEY=HQHELEJQZI&amp;VAR:QUERY=RkZfRElWX1lMRChBTk4sMTEvMTEvMDQsMTEvMTEvMDQp&amp;WINDOW=FIRST_POPUP&amp;HEIGHT=450&amp;WIDTH=450&amp;","START_MAXIMIZED=FALSE&amp;VAR:CALENDAR=US&amp;VAR:SYMBOL=MO&amp;VAR:INDEX=0"}</definedName>
    <definedName name="_857">#REF!</definedName>
    <definedName name="_857__FDSAUDITLINK__" localSheetId="0" hidden="1">{"fdsup://directions/FAT Viewer?action=UPDATE&amp;creator=factset&amp;DYN_ARGS=TRUE&amp;DOC_NAME=FAT:FQL_AUDITING_CLIENT_TEMPLATE.FAT&amp;display_string=Audit&amp;VAR:KEY=NKXQDUFQPS&amp;VAR:QUERY=RkZfRElWX1lMRChBTk4sMTEvMDQvMDQsMTEvMDQvMDQp&amp;WINDOW=FIRST_POPUP&amp;HEIGHT=450&amp;WIDTH=450&amp;","START_MAXIMIZED=FALSE&amp;VAR:CALENDAR=US&amp;VAR:SYMBOL=MO&amp;VAR:INDEX=0"}</definedName>
    <definedName name="_857__FDSAUDITLINK__" hidden="1">{"fdsup://directions/FAT Viewer?action=UPDATE&amp;creator=factset&amp;DYN_ARGS=TRUE&amp;DOC_NAME=FAT:FQL_AUDITING_CLIENT_TEMPLATE.FAT&amp;display_string=Audit&amp;VAR:KEY=NKXQDUFQPS&amp;VAR:QUERY=RkZfRElWX1lMRChBTk4sMTEvMDQvMDQsMTEvMDQvMDQp&amp;WINDOW=FIRST_POPUP&amp;HEIGHT=450&amp;WIDTH=450&amp;","START_MAXIMIZED=FALSE&amp;VAR:CALENDAR=US&amp;VAR:SYMBOL=MO&amp;VAR:INDEX=0"}</definedName>
    <definedName name="_858">#REF!</definedName>
    <definedName name="_858__FDSAUDITLINK__" localSheetId="0" hidden="1">{"fdsup://directions/FAT Viewer?action=UPDATE&amp;creator=factset&amp;DYN_ARGS=TRUE&amp;DOC_NAME=FAT:FQL_AUDITING_CLIENT_TEMPLATE.FAT&amp;display_string=Audit&amp;VAR:KEY=NGXSXODQPS&amp;VAR:QUERY=RkZfRElWX1lMRChBTk4sMTAvMjgvMDQsMTAvMjgvMDQp&amp;WINDOW=FIRST_POPUP&amp;HEIGHT=450&amp;WIDTH=450&amp;","START_MAXIMIZED=FALSE&amp;VAR:CALENDAR=US&amp;VAR:SYMBOL=MO&amp;VAR:INDEX=0"}</definedName>
    <definedName name="_858__FDSAUDITLINK__" hidden="1">{"fdsup://directions/FAT Viewer?action=UPDATE&amp;creator=factset&amp;DYN_ARGS=TRUE&amp;DOC_NAME=FAT:FQL_AUDITING_CLIENT_TEMPLATE.FAT&amp;display_string=Audit&amp;VAR:KEY=NGXSXODQPS&amp;VAR:QUERY=RkZfRElWX1lMRChBTk4sMTAvMjgvMDQsMTAvMjgvMDQp&amp;WINDOW=FIRST_POPUP&amp;HEIGHT=450&amp;WIDTH=450&amp;","START_MAXIMIZED=FALSE&amp;VAR:CALENDAR=US&amp;VAR:SYMBOL=MO&amp;VAR:INDEX=0"}</definedName>
    <definedName name="_859">#REF!</definedName>
    <definedName name="_859__FDSAUDITLINK__" localSheetId="0" hidden="1">{"fdsup://directions/FAT Viewer?action=UPDATE&amp;creator=factset&amp;DYN_ARGS=TRUE&amp;DOC_NAME=FAT:FQL_AUDITING_CLIENT_TEMPLATE.FAT&amp;display_string=Audit&amp;VAR:KEY=VEJOHYTGVW&amp;VAR:QUERY=RkZfRElWX1lMRChBTk4sMTAvMjEvMDQsMTAvMjEvMDQp&amp;WINDOW=FIRST_POPUP&amp;HEIGHT=450&amp;WIDTH=450&amp;","START_MAXIMIZED=FALSE&amp;VAR:CALENDAR=US&amp;VAR:SYMBOL=MO&amp;VAR:INDEX=0"}</definedName>
    <definedName name="_859__FDSAUDITLINK__" hidden="1">{"fdsup://directions/FAT Viewer?action=UPDATE&amp;creator=factset&amp;DYN_ARGS=TRUE&amp;DOC_NAME=FAT:FQL_AUDITING_CLIENT_TEMPLATE.FAT&amp;display_string=Audit&amp;VAR:KEY=VEJOHYTGVW&amp;VAR:QUERY=RkZfRElWX1lMRChBTk4sMTAvMjEvMDQsMTAvMjEvMDQp&amp;WINDOW=FIRST_POPUP&amp;HEIGHT=450&amp;WIDTH=450&amp;","START_MAXIMIZED=FALSE&amp;VAR:CALENDAR=US&amp;VAR:SYMBOL=MO&amp;VAR:INDEX=0"}</definedName>
    <definedName name="_86">#REF!</definedName>
    <definedName name="_86__123Graph_CWAGES_BY_B_U">#REF!</definedName>
    <definedName name="_86__FDSAUDITLINK__" localSheetId="0" hidden="1">{"fdsup://directions/FAT Viewer?action=UPDATE&amp;creator=factset&amp;DYN_ARGS=TRUE&amp;DOC_NAME=FAT:FQL_AUDITING_CLIENT_TEMPLATE.FAT&amp;display_string=Audit&amp;VAR:KEY=RYDYNIBGTW&amp;VAR:QUERY=RkZfRElWX1lMRChBTk4sOC8xMy8wOSw4LzEzLzA5KQ==&amp;WINDOW=FIRST_POPUP&amp;HEIGHT=450&amp;WIDTH=450&amp;","START_MAXIMIZED=FALSE&amp;VAR:CALENDAR=US&amp;VAR:SYMBOL=RAI&amp;VAR:INDEX=0"}</definedName>
    <definedName name="_86__FDSAUDITLINK__" hidden="1">{"fdsup://directions/FAT Viewer?action=UPDATE&amp;creator=factset&amp;DYN_ARGS=TRUE&amp;DOC_NAME=FAT:FQL_AUDITING_CLIENT_TEMPLATE.FAT&amp;display_string=Audit&amp;VAR:KEY=RYDYNIBGTW&amp;VAR:QUERY=RkZfRElWX1lMRChBTk4sOC8xMy8wOSw4LzEzLzA5KQ==&amp;WINDOW=FIRST_POPUP&amp;HEIGHT=450&amp;WIDTH=450&amp;","START_MAXIMIZED=FALSE&amp;VAR:CALENDAR=US&amp;VAR:SYMBOL=RAI&amp;VAR:INDEX=0"}</definedName>
    <definedName name="_860">#REF!</definedName>
    <definedName name="_860__FDSAUDITLINK__" localSheetId="0" hidden="1">{"fdsup://directions/FAT Viewer?action=UPDATE&amp;creator=factset&amp;DYN_ARGS=TRUE&amp;DOC_NAME=FAT:FQL_AUDITING_CLIENT_TEMPLATE.FAT&amp;display_string=Audit&amp;VAR:KEY=JORSHALADW&amp;VAR:QUERY=RkZfRElWX1lMRChBTk4sMTAvMTQvMDQsMTAvMTQvMDQp&amp;WINDOW=FIRST_POPUP&amp;HEIGHT=450&amp;WIDTH=450&amp;","START_MAXIMIZED=FALSE&amp;VAR:CALENDAR=US&amp;VAR:SYMBOL=MO&amp;VAR:INDEX=0"}</definedName>
    <definedName name="_860__FDSAUDITLINK__" hidden="1">{"fdsup://directions/FAT Viewer?action=UPDATE&amp;creator=factset&amp;DYN_ARGS=TRUE&amp;DOC_NAME=FAT:FQL_AUDITING_CLIENT_TEMPLATE.FAT&amp;display_string=Audit&amp;VAR:KEY=JORSHALADW&amp;VAR:QUERY=RkZfRElWX1lMRChBTk4sMTAvMTQvMDQsMTAvMTQvMDQp&amp;WINDOW=FIRST_POPUP&amp;HEIGHT=450&amp;WIDTH=450&amp;","START_MAXIMIZED=FALSE&amp;VAR:CALENDAR=US&amp;VAR:SYMBOL=MO&amp;VAR:INDEX=0"}</definedName>
    <definedName name="_861">#REF!</definedName>
    <definedName name="_861__FDSAUDITLINK__" localSheetId="0" hidden="1">{"fdsup://directions/FAT Viewer?action=UPDATE&amp;creator=factset&amp;DYN_ARGS=TRUE&amp;DOC_NAME=FAT:FQL_AUDITING_CLIENT_TEMPLATE.FAT&amp;display_string=Audit&amp;VAR:KEY=HIVGBUTGNK&amp;VAR:QUERY=RkZfRElWX1lMRChBTk4sMTAvMDcvMDQsMTAvMDcvMDQp&amp;WINDOW=FIRST_POPUP&amp;HEIGHT=450&amp;WIDTH=450&amp;","START_MAXIMIZED=FALSE&amp;VAR:CALENDAR=US&amp;VAR:SYMBOL=MO&amp;VAR:INDEX=0"}</definedName>
    <definedName name="_861__FDSAUDITLINK__" hidden="1">{"fdsup://directions/FAT Viewer?action=UPDATE&amp;creator=factset&amp;DYN_ARGS=TRUE&amp;DOC_NAME=FAT:FQL_AUDITING_CLIENT_TEMPLATE.FAT&amp;display_string=Audit&amp;VAR:KEY=HIVGBUTGNK&amp;VAR:QUERY=RkZfRElWX1lMRChBTk4sMTAvMDcvMDQsMTAvMDcvMDQp&amp;WINDOW=FIRST_POPUP&amp;HEIGHT=450&amp;WIDTH=450&amp;","START_MAXIMIZED=FALSE&amp;VAR:CALENDAR=US&amp;VAR:SYMBOL=MO&amp;VAR:INDEX=0"}</definedName>
    <definedName name="_862">#REF!</definedName>
    <definedName name="_862__FDSAUDITLINK__" localSheetId="0" hidden="1">{"fdsup://directions/FAT Viewer?action=UPDATE&amp;creator=factset&amp;DYN_ARGS=TRUE&amp;DOC_NAME=FAT:FQL_AUDITING_CLIENT_TEMPLATE.FAT&amp;display_string=Audit&amp;VAR:KEY=BOBCDWRKNY&amp;VAR:QUERY=RkZfRElWX1lMRChBTk4sOS8zMC8wNCw5LzMwLzA0KQ==&amp;WINDOW=FIRST_POPUP&amp;HEIGHT=450&amp;WIDTH=450&amp;","START_MAXIMIZED=FALSE&amp;VAR:CALENDAR=US&amp;VAR:SYMBOL=MO&amp;VAR:INDEX=0"}</definedName>
    <definedName name="_862__FDSAUDITLINK__" hidden="1">{"fdsup://directions/FAT Viewer?action=UPDATE&amp;creator=factset&amp;DYN_ARGS=TRUE&amp;DOC_NAME=FAT:FQL_AUDITING_CLIENT_TEMPLATE.FAT&amp;display_string=Audit&amp;VAR:KEY=BOBCDWRKNY&amp;VAR:QUERY=RkZfRElWX1lMRChBTk4sOS8zMC8wNCw5LzMwLzA0KQ==&amp;WINDOW=FIRST_POPUP&amp;HEIGHT=450&amp;WIDTH=450&amp;","START_MAXIMIZED=FALSE&amp;VAR:CALENDAR=US&amp;VAR:SYMBOL=MO&amp;VAR:INDEX=0"}</definedName>
    <definedName name="_863">#REF!</definedName>
    <definedName name="_863__FDSAUDITLINK__" localSheetId="0" hidden="1">{"fdsup://directions/FAT Viewer?action=UPDATE&amp;creator=factset&amp;DYN_ARGS=TRUE&amp;DOC_NAME=FAT:FQL_AUDITING_CLIENT_TEMPLATE.FAT&amp;display_string=Audit&amp;VAR:KEY=XWNEBMZQRK&amp;VAR:QUERY=RkZfRElWX1lMRChBTk4sOS8yMy8wNCw5LzIzLzA0KQ==&amp;WINDOW=FIRST_POPUP&amp;HEIGHT=450&amp;WIDTH=450&amp;","START_MAXIMIZED=FALSE&amp;VAR:CALENDAR=US&amp;VAR:SYMBOL=MO&amp;VAR:INDEX=0"}</definedName>
    <definedName name="_863__FDSAUDITLINK__" hidden="1">{"fdsup://directions/FAT Viewer?action=UPDATE&amp;creator=factset&amp;DYN_ARGS=TRUE&amp;DOC_NAME=FAT:FQL_AUDITING_CLIENT_TEMPLATE.FAT&amp;display_string=Audit&amp;VAR:KEY=XWNEBMZQRK&amp;VAR:QUERY=RkZfRElWX1lMRChBTk4sOS8yMy8wNCw5LzIzLzA0KQ==&amp;WINDOW=FIRST_POPUP&amp;HEIGHT=450&amp;WIDTH=450&amp;","START_MAXIMIZED=FALSE&amp;VAR:CALENDAR=US&amp;VAR:SYMBOL=MO&amp;VAR:INDEX=0"}</definedName>
    <definedName name="_864">#REF!</definedName>
    <definedName name="_864__FDSAUDITLINK__" localSheetId="0" hidden="1">{"fdsup://directions/FAT Viewer?action=UPDATE&amp;creator=factset&amp;DYN_ARGS=TRUE&amp;DOC_NAME=FAT:FQL_AUDITING_CLIENT_TEMPLATE.FAT&amp;display_string=Audit&amp;VAR:KEY=XGVCRIHULM&amp;VAR:QUERY=RkZfRElWX1lMRChBTk4sOS8xNi8wNCw5LzE2LzA0KQ==&amp;WINDOW=FIRST_POPUP&amp;HEIGHT=450&amp;WIDTH=450&amp;","START_MAXIMIZED=FALSE&amp;VAR:CALENDAR=US&amp;VAR:SYMBOL=MO&amp;VAR:INDEX=0"}</definedName>
    <definedName name="_864__FDSAUDITLINK__" hidden="1">{"fdsup://directions/FAT Viewer?action=UPDATE&amp;creator=factset&amp;DYN_ARGS=TRUE&amp;DOC_NAME=FAT:FQL_AUDITING_CLIENT_TEMPLATE.FAT&amp;display_string=Audit&amp;VAR:KEY=XGVCRIHULM&amp;VAR:QUERY=RkZfRElWX1lMRChBTk4sOS8xNi8wNCw5LzE2LzA0KQ==&amp;WINDOW=FIRST_POPUP&amp;HEIGHT=450&amp;WIDTH=450&amp;","START_MAXIMIZED=FALSE&amp;VAR:CALENDAR=US&amp;VAR:SYMBOL=MO&amp;VAR:INDEX=0"}</definedName>
    <definedName name="_865">#REF!</definedName>
    <definedName name="_865__FDSAUDITLINK__" localSheetId="0" hidden="1">{"fdsup://directions/FAT Viewer?action=UPDATE&amp;creator=factset&amp;DYN_ARGS=TRUE&amp;DOC_NAME=FAT:FQL_AUDITING_CLIENT_TEMPLATE.FAT&amp;display_string=Audit&amp;VAR:KEY=PABSPUXQNM&amp;VAR:QUERY=RkZfRElWX1lMRChBTk4sOS8wOS8wNCw5LzA5LzA0KQ==&amp;WINDOW=FIRST_POPUP&amp;HEIGHT=450&amp;WIDTH=450&amp;","START_MAXIMIZED=FALSE&amp;VAR:CALENDAR=US&amp;VAR:SYMBOL=MO&amp;VAR:INDEX=0"}</definedName>
    <definedName name="_865__FDSAUDITLINK__" hidden="1">{"fdsup://directions/FAT Viewer?action=UPDATE&amp;creator=factset&amp;DYN_ARGS=TRUE&amp;DOC_NAME=FAT:FQL_AUDITING_CLIENT_TEMPLATE.FAT&amp;display_string=Audit&amp;VAR:KEY=PABSPUXQNM&amp;VAR:QUERY=RkZfRElWX1lMRChBTk4sOS8wOS8wNCw5LzA5LzA0KQ==&amp;WINDOW=FIRST_POPUP&amp;HEIGHT=450&amp;WIDTH=450&amp;","START_MAXIMIZED=FALSE&amp;VAR:CALENDAR=US&amp;VAR:SYMBOL=MO&amp;VAR:INDEX=0"}</definedName>
    <definedName name="_866">#REF!</definedName>
    <definedName name="_866__FDSAUDITLINK__" localSheetId="0" hidden="1">{"fdsup://directions/FAT Viewer?action=UPDATE&amp;creator=factset&amp;DYN_ARGS=TRUE&amp;DOC_NAME=FAT:FQL_AUDITING_CLIENT_TEMPLATE.FAT&amp;display_string=Audit&amp;VAR:KEY=NMDYPSROPW&amp;VAR:QUERY=RkZfRElWX1lMRChBTk4sOS8wMi8wNCw5LzAyLzA0KQ==&amp;WINDOW=FIRST_POPUP&amp;HEIGHT=450&amp;WIDTH=450&amp;","START_MAXIMIZED=FALSE&amp;VAR:CALENDAR=US&amp;VAR:SYMBOL=MO&amp;VAR:INDEX=0"}</definedName>
    <definedName name="_866__FDSAUDITLINK__" hidden="1">{"fdsup://directions/FAT Viewer?action=UPDATE&amp;creator=factset&amp;DYN_ARGS=TRUE&amp;DOC_NAME=FAT:FQL_AUDITING_CLIENT_TEMPLATE.FAT&amp;display_string=Audit&amp;VAR:KEY=NMDYPSROPW&amp;VAR:QUERY=RkZfRElWX1lMRChBTk4sOS8wMi8wNCw5LzAyLzA0KQ==&amp;WINDOW=FIRST_POPUP&amp;HEIGHT=450&amp;WIDTH=450&amp;","START_MAXIMIZED=FALSE&amp;VAR:CALENDAR=US&amp;VAR:SYMBOL=MO&amp;VAR:INDEX=0"}</definedName>
    <definedName name="_867">#REF!</definedName>
    <definedName name="_867__FDSAUDITLINK__" localSheetId="0" hidden="1">{"fdsup://directions/FAT Viewer?action=UPDATE&amp;creator=factset&amp;DYN_ARGS=TRUE&amp;DOC_NAME=FAT:FQL_AUDITING_CLIENT_TEMPLATE.FAT&amp;display_string=Audit&amp;VAR:KEY=TQHMLYNQBQ&amp;VAR:QUERY=RkZfRElWX1lMRChBTk4sOC8yNi8wNCw4LzI2LzA0KQ==&amp;WINDOW=FIRST_POPUP&amp;HEIGHT=450&amp;WIDTH=450&amp;","START_MAXIMIZED=FALSE&amp;VAR:CALENDAR=US&amp;VAR:SYMBOL=MO&amp;VAR:INDEX=0"}</definedName>
    <definedName name="_867__FDSAUDITLINK__" hidden="1">{"fdsup://directions/FAT Viewer?action=UPDATE&amp;creator=factset&amp;DYN_ARGS=TRUE&amp;DOC_NAME=FAT:FQL_AUDITING_CLIENT_TEMPLATE.FAT&amp;display_string=Audit&amp;VAR:KEY=TQHMLYNQBQ&amp;VAR:QUERY=RkZfRElWX1lMRChBTk4sOC8yNi8wNCw4LzI2LzA0KQ==&amp;WINDOW=FIRST_POPUP&amp;HEIGHT=450&amp;WIDTH=450&amp;","START_MAXIMIZED=FALSE&amp;VAR:CALENDAR=US&amp;VAR:SYMBOL=MO&amp;VAR:INDEX=0"}</definedName>
    <definedName name="_868">#REF!</definedName>
    <definedName name="_868__FDSAUDITLINK__" localSheetId="0" hidden="1">{"fdsup://directions/FAT Viewer?action=UPDATE&amp;creator=factset&amp;DYN_ARGS=TRUE&amp;DOC_NAME=FAT:FQL_AUDITING_CLIENT_TEMPLATE.FAT&amp;display_string=Audit&amp;VAR:KEY=DKBQPCFINS&amp;VAR:QUERY=RkZfRElWX1lMRChBTk4sOC8xOS8wNCw4LzE5LzA0KQ==&amp;WINDOW=FIRST_POPUP&amp;HEIGHT=450&amp;WIDTH=450&amp;","START_MAXIMIZED=FALSE&amp;VAR:CALENDAR=US&amp;VAR:SYMBOL=MO&amp;VAR:INDEX=0"}</definedName>
    <definedName name="_868__FDSAUDITLINK__" hidden="1">{"fdsup://directions/FAT Viewer?action=UPDATE&amp;creator=factset&amp;DYN_ARGS=TRUE&amp;DOC_NAME=FAT:FQL_AUDITING_CLIENT_TEMPLATE.FAT&amp;display_string=Audit&amp;VAR:KEY=DKBQPCFINS&amp;VAR:QUERY=RkZfRElWX1lMRChBTk4sOC8xOS8wNCw4LzE5LzA0KQ==&amp;WINDOW=FIRST_POPUP&amp;HEIGHT=450&amp;WIDTH=450&amp;","START_MAXIMIZED=FALSE&amp;VAR:CALENDAR=US&amp;VAR:SYMBOL=MO&amp;VAR:INDEX=0"}</definedName>
    <definedName name="_869">#REF!</definedName>
    <definedName name="_869__FDSAUDITLINK__" localSheetId="0" hidden="1">{"fdsup://directions/FAT Viewer?action=UPDATE&amp;creator=factset&amp;DYN_ARGS=TRUE&amp;DOC_NAME=FAT:FQL_AUDITING_CLIENT_TEMPLATE.FAT&amp;display_string=Audit&amp;VAR:KEY=ZEDKVQPSZU&amp;VAR:QUERY=RkZfRElWX1lMRChBTk4sOC8xMi8wNCw4LzEyLzA0KQ==&amp;WINDOW=FIRST_POPUP&amp;HEIGHT=450&amp;WIDTH=450&amp;","START_MAXIMIZED=FALSE&amp;VAR:CALENDAR=US&amp;VAR:SYMBOL=MO&amp;VAR:INDEX=0"}</definedName>
    <definedName name="_869__FDSAUDITLINK__" hidden="1">{"fdsup://directions/FAT Viewer?action=UPDATE&amp;creator=factset&amp;DYN_ARGS=TRUE&amp;DOC_NAME=FAT:FQL_AUDITING_CLIENT_TEMPLATE.FAT&amp;display_string=Audit&amp;VAR:KEY=ZEDKVQPSZU&amp;VAR:QUERY=RkZfRElWX1lMRChBTk4sOC8xMi8wNCw4LzEyLzA0KQ==&amp;WINDOW=FIRST_POPUP&amp;HEIGHT=450&amp;WIDTH=450&amp;","START_MAXIMIZED=FALSE&amp;VAR:CALENDAR=US&amp;VAR:SYMBOL=MO&amp;VAR:INDEX=0"}</definedName>
    <definedName name="_87">#REF!</definedName>
    <definedName name="_87__123Graph_FWAGES_BY_B_U">#REF!</definedName>
    <definedName name="_87__FDSAUDITLINK__" localSheetId="0" hidden="1">{"fdsup://directions/FAT Viewer?action=UPDATE&amp;creator=factset&amp;DYN_ARGS=TRUE&amp;DOC_NAME=FAT:FQL_AUDITING_CLIENT_TEMPLATE.FAT&amp;display_string=Audit&amp;VAR:KEY=FALGROXGNY&amp;VAR:QUERY=RkZfRElWX1lMRChBTk4sOC8wNi8wOSw4LzA2LzA5KQ==&amp;WINDOW=FIRST_POPUP&amp;HEIGHT=450&amp;WIDTH=450&amp;","START_MAXIMIZED=FALSE&amp;VAR:CALENDAR=US&amp;VAR:SYMBOL=RAI&amp;VAR:INDEX=0"}</definedName>
    <definedName name="_87__FDSAUDITLINK__" hidden="1">{"fdsup://directions/FAT Viewer?action=UPDATE&amp;creator=factset&amp;DYN_ARGS=TRUE&amp;DOC_NAME=FAT:FQL_AUDITING_CLIENT_TEMPLATE.FAT&amp;display_string=Audit&amp;VAR:KEY=FALGROXGNY&amp;VAR:QUERY=RkZfRElWX1lMRChBTk4sOC8wNi8wOSw4LzA2LzA5KQ==&amp;WINDOW=FIRST_POPUP&amp;HEIGHT=450&amp;WIDTH=450&amp;","START_MAXIMIZED=FALSE&amp;VAR:CALENDAR=US&amp;VAR:SYMBOL=RAI&amp;VAR:INDEX=0"}</definedName>
    <definedName name="_870">#REF!</definedName>
    <definedName name="_870__FDSAUDITLINK__" localSheetId="0" hidden="1">{"fdsup://directions/FAT Viewer?action=UPDATE&amp;creator=factset&amp;DYN_ARGS=TRUE&amp;DOC_NAME=FAT:FQL_AUDITING_CLIENT_TEMPLATE.FAT&amp;display_string=Audit&amp;VAR:KEY=PUHYNGXUZQ&amp;VAR:QUERY=RkZfRElWX1lMRChBTk4sOC8wNS8wNCw4LzA1LzA0KQ==&amp;WINDOW=FIRST_POPUP&amp;HEIGHT=450&amp;WIDTH=450&amp;","START_MAXIMIZED=FALSE&amp;VAR:CALENDAR=US&amp;VAR:SYMBOL=MO&amp;VAR:INDEX=0"}</definedName>
    <definedName name="_870__FDSAUDITLINK__" hidden="1">{"fdsup://directions/FAT Viewer?action=UPDATE&amp;creator=factset&amp;DYN_ARGS=TRUE&amp;DOC_NAME=FAT:FQL_AUDITING_CLIENT_TEMPLATE.FAT&amp;display_string=Audit&amp;VAR:KEY=PUHYNGXUZQ&amp;VAR:QUERY=RkZfRElWX1lMRChBTk4sOC8wNS8wNCw4LzA1LzA0KQ==&amp;WINDOW=FIRST_POPUP&amp;HEIGHT=450&amp;WIDTH=450&amp;","START_MAXIMIZED=FALSE&amp;VAR:CALENDAR=US&amp;VAR:SYMBOL=MO&amp;VAR:INDEX=0"}</definedName>
    <definedName name="_871">#REF!</definedName>
    <definedName name="_871__FDSAUDITLINK__" localSheetId="0" hidden="1">{"fdsup://directions/FAT Viewer?action=UPDATE&amp;creator=factset&amp;DYN_ARGS=TRUE&amp;DOC_NAME=FAT:FQL_AUDITING_CLIENT_TEMPLATE.FAT&amp;display_string=Audit&amp;VAR:KEY=RGNWBIVMTA&amp;VAR:QUERY=RkZfRElWX1lMRChBTk4sNy8yOS8wNCw3LzI5LzA0KQ==&amp;WINDOW=FIRST_POPUP&amp;HEIGHT=450&amp;WIDTH=450&amp;","START_MAXIMIZED=FALSE&amp;VAR:CALENDAR=US&amp;VAR:SYMBOL=MO&amp;VAR:INDEX=0"}</definedName>
    <definedName name="_871__FDSAUDITLINK__" hidden="1">{"fdsup://directions/FAT Viewer?action=UPDATE&amp;creator=factset&amp;DYN_ARGS=TRUE&amp;DOC_NAME=FAT:FQL_AUDITING_CLIENT_TEMPLATE.FAT&amp;display_string=Audit&amp;VAR:KEY=RGNWBIVMTA&amp;VAR:QUERY=RkZfRElWX1lMRChBTk4sNy8yOS8wNCw3LzI5LzA0KQ==&amp;WINDOW=FIRST_POPUP&amp;HEIGHT=450&amp;WIDTH=450&amp;","START_MAXIMIZED=FALSE&amp;VAR:CALENDAR=US&amp;VAR:SYMBOL=MO&amp;VAR:INDEX=0"}</definedName>
    <definedName name="_872">#REF!</definedName>
    <definedName name="_872__FDSAUDITLINK__" localSheetId="0" hidden="1">{"fdsup://directions/FAT Viewer?action=UPDATE&amp;creator=factset&amp;DYN_ARGS=TRUE&amp;DOC_NAME=FAT:FQL_AUDITING_CLIENT_TEMPLATE.FAT&amp;display_string=Audit&amp;VAR:KEY=PMXGHORELA&amp;VAR:QUERY=RkZfRElWX1lMRChBTk4sNy8yMi8wNCw3LzIyLzA0KQ==&amp;WINDOW=FIRST_POPUP&amp;HEIGHT=450&amp;WIDTH=450&amp;","START_MAXIMIZED=FALSE&amp;VAR:CALENDAR=US&amp;VAR:SYMBOL=MO&amp;VAR:INDEX=0"}</definedName>
    <definedName name="_872__FDSAUDITLINK__" hidden="1">{"fdsup://directions/FAT Viewer?action=UPDATE&amp;creator=factset&amp;DYN_ARGS=TRUE&amp;DOC_NAME=FAT:FQL_AUDITING_CLIENT_TEMPLATE.FAT&amp;display_string=Audit&amp;VAR:KEY=PMXGHORELA&amp;VAR:QUERY=RkZfRElWX1lMRChBTk4sNy8yMi8wNCw3LzIyLzA0KQ==&amp;WINDOW=FIRST_POPUP&amp;HEIGHT=450&amp;WIDTH=450&amp;","START_MAXIMIZED=FALSE&amp;VAR:CALENDAR=US&amp;VAR:SYMBOL=MO&amp;VAR:INDEX=0"}</definedName>
    <definedName name="_873">#REF!</definedName>
    <definedName name="_873__FDSAUDITLINK__" localSheetId="0" hidden="1">{"fdsup://directions/FAT Viewer?action=UPDATE&amp;creator=factset&amp;DYN_ARGS=TRUE&amp;DOC_NAME=FAT:FQL_AUDITING_CLIENT_TEMPLATE.FAT&amp;display_string=Audit&amp;VAR:KEY=ZYZQNKPURQ&amp;VAR:QUERY=RkZfRElWX1lMRChBTk4sNy8xNS8wNCw3LzE1LzA0KQ==&amp;WINDOW=FIRST_POPUP&amp;HEIGHT=450&amp;WIDTH=450&amp;","START_MAXIMIZED=FALSE&amp;VAR:CALENDAR=US&amp;VAR:SYMBOL=MO&amp;VAR:INDEX=0"}</definedName>
    <definedName name="_873__FDSAUDITLINK__" hidden="1">{"fdsup://directions/FAT Viewer?action=UPDATE&amp;creator=factset&amp;DYN_ARGS=TRUE&amp;DOC_NAME=FAT:FQL_AUDITING_CLIENT_TEMPLATE.FAT&amp;display_string=Audit&amp;VAR:KEY=ZYZQNKPURQ&amp;VAR:QUERY=RkZfRElWX1lMRChBTk4sNy8xNS8wNCw3LzE1LzA0KQ==&amp;WINDOW=FIRST_POPUP&amp;HEIGHT=450&amp;WIDTH=450&amp;","START_MAXIMIZED=FALSE&amp;VAR:CALENDAR=US&amp;VAR:SYMBOL=MO&amp;VAR:INDEX=0"}</definedName>
    <definedName name="_874">#REF!</definedName>
    <definedName name="_874__FDSAUDITLINK__" localSheetId="0" hidden="1">{"fdsup://directions/FAT Viewer?action=UPDATE&amp;creator=factset&amp;DYN_ARGS=TRUE&amp;DOC_NAME=FAT:FQL_AUDITING_CLIENT_TEMPLATE.FAT&amp;display_string=Audit&amp;VAR:KEY=LOHCXABWFU&amp;VAR:QUERY=RkZfRElWX1lMRChBTk4sNy8wOC8wNCw3LzA4LzA0KQ==&amp;WINDOW=FIRST_POPUP&amp;HEIGHT=450&amp;WIDTH=450&amp;","START_MAXIMIZED=FALSE&amp;VAR:CALENDAR=US&amp;VAR:SYMBOL=MO&amp;VAR:INDEX=0"}</definedName>
    <definedName name="_874__FDSAUDITLINK__" hidden="1">{"fdsup://directions/FAT Viewer?action=UPDATE&amp;creator=factset&amp;DYN_ARGS=TRUE&amp;DOC_NAME=FAT:FQL_AUDITING_CLIENT_TEMPLATE.FAT&amp;display_string=Audit&amp;VAR:KEY=LOHCXABWFU&amp;VAR:QUERY=RkZfRElWX1lMRChBTk4sNy8wOC8wNCw3LzA4LzA0KQ==&amp;WINDOW=FIRST_POPUP&amp;HEIGHT=450&amp;WIDTH=450&amp;","START_MAXIMIZED=FALSE&amp;VAR:CALENDAR=US&amp;VAR:SYMBOL=MO&amp;VAR:INDEX=0"}</definedName>
    <definedName name="_875">#REF!</definedName>
    <definedName name="_875__FDSAUDITLINK__" localSheetId="0" hidden="1">{"fdsup://directions/FAT Viewer?action=UPDATE&amp;creator=factset&amp;DYN_ARGS=TRUE&amp;DOC_NAME=FAT:FQL_AUDITING_CLIENT_TEMPLATE.FAT&amp;display_string=Audit&amp;VAR:KEY=ZILSTGFWBO&amp;VAR:QUERY=RkZfRElWX1lMRChBTk4sNy8wMS8wNCw3LzAxLzA0KQ==&amp;WINDOW=FIRST_POPUP&amp;HEIGHT=450&amp;WIDTH=450&amp;","START_MAXIMIZED=FALSE&amp;VAR:CALENDAR=US&amp;VAR:SYMBOL=MO&amp;VAR:INDEX=0"}</definedName>
    <definedName name="_875__FDSAUDITLINK__" hidden="1">{"fdsup://directions/FAT Viewer?action=UPDATE&amp;creator=factset&amp;DYN_ARGS=TRUE&amp;DOC_NAME=FAT:FQL_AUDITING_CLIENT_TEMPLATE.FAT&amp;display_string=Audit&amp;VAR:KEY=ZILSTGFWBO&amp;VAR:QUERY=RkZfRElWX1lMRChBTk4sNy8wMS8wNCw3LzAxLzA0KQ==&amp;WINDOW=FIRST_POPUP&amp;HEIGHT=450&amp;WIDTH=450&amp;","START_MAXIMIZED=FALSE&amp;VAR:CALENDAR=US&amp;VAR:SYMBOL=MO&amp;VAR:INDEX=0"}</definedName>
    <definedName name="_876">#REF!</definedName>
    <definedName name="_876__FDSAUDITLINK__" localSheetId="0" hidden="1">{"fdsup://directions/FAT Viewer?action=UPDATE&amp;creator=factset&amp;DYN_ARGS=TRUE&amp;DOC_NAME=FAT:FQL_AUDITING_CLIENT_TEMPLATE.FAT&amp;display_string=Audit&amp;VAR:KEY=ZULSPKRAFO&amp;VAR:QUERY=RkZfRElWX1lMRChBTk4sNi8yNC8wNCw2LzI0LzA0KQ==&amp;WINDOW=FIRST_POPUP&amp;HEIGHT=450&amp;WIDTH=450&amp;","START_MAXIMIZED=FALSE&amp;VAR:CALENDAR=US&amp;VAR:SYMBOL=MO&amp;VAR:INDEX=0"}</definedName>
    <definedName name="_876__FDSAUDITLINK__" hidden="1">{"fdsup://directions/FAT Viewer?action=UPDATE&amp;creator=factset&amp;DYN_ARGS=TRUE&amp;DOC_NAME=FAT:FQL_AUDITING_CLIENT_TEMPLATE.FAT&amp;display_string=Audit&amp;VAR:KEY=ZULSPKRAFO&amp;VAR:QUERY=RkZfRElWX1lMRChBTk4sNi8yNC8wNCw2LzI0LzA0KQ==&amp;WINDOW=FIRST_POPUP&amp;HEIGHT=450&amp;WIDTH=450&amp;","START_MAXIMIZED=FALSE&amp;VAR:CALENDAR=US&amp;VAR:SYMBOL=MO&amp;VAR:INDEX=0"}</definedName>
    <definedName name="_877">#REF!</definedName>
    <definedName name="_877__FDSAUDITLINK__" localSheetId="0" hidden="1">{"fdsup://directions/FAT Viewer?action=UPDATE&amp;creator=factset&amp;DYN_ARGS=TRUE&amp;DOC_NAME=FAT:FQL_AUDITING_CLIENT_TEMPLATE.FAT&amp;display_string=Audit&amp;VAR:KEY=DWNCHYLQXY&amp;VAR:QUERY=RkZfRElWX1lMRChBTk4sNi8xNy8wNCw2LzE3LzA0KQ==&amp;WINDOW=FIRST_POPUP&amp;HEIGHT=450&amp;WIDTH=450&amp;","START_MAXIMIZED=FALSE&amp;VAR:CALENDAR=US&amp;VAR:SYMBOL=MO&amp;VAR:INDEX=0"}</definedName>
    <definedName name="_877__FDSAUDITLINK__" hidden="1">{"fdsup://directions/FAT Viewer?action=UPDATE&amp;creator=factset&amp;DYN_ARGS=TRUE&amp;DOC_NAME=FAT:FQL_AUDITING_CLIENT_TEMPLATE.FAT&amp;display_string=Audit&amp;VAR:KEY=DWNCHYLQXY&amp;VAR:QUERY=RkZfRElWX1lMRChBTk4sNi8xNy8wNCw2LzE3LzA0KQ==&amp;WINDOW=FIRST_POPUP&amp;HEIGHT=450&amp;WIDTH=450&amp;","START_MAXIMIZED=FALSE&amp;VAR:CALENDAR=US&amp;VAR:SYMBOL=MO&amp;VAR:INDEX=0"}</definedName>
    <definedName name="_878">#REF!</definedName>
    <definedName name="_878__FDSAUDITLINK__" localSheetId="0" hidden="1">{"fdsup://directions/FAT Viewer?action=UPDATE&amp;creator=factset&amp;DYN_ARGS=TRUE&amp;DOC_NAME=FAT:FQL_AUDITING_CLIENT_TEMPLATE.FAT&amp;display_string=Audit&amp;VAR:KEY=ZSXWNULYVI&amp;VAR:QUERY=RkZfRElWX1lMRChBTk4sNi8xMC8wNCw2LzEwLzA0KQ==&amp;WINDOW=FIRST_POPUP&amp;HEIGHT=450&amp;WIDTH=450&amp;","START_MAXIMIZED=FALSE&amp;VAR:CALENDAR=US&amp;VAR:SYMBOL=MO&amp;VAR:INDEX=0"}</definedName>
    <definedName name="_878__FDSAUDITLINK__" hidden="1">{"fdsup://directions/FAT Viewer?action=UPDATE&amp;creator=factset&amp;DYN_ARGS=TRUE&amp;DOC_NAME=FAT:FQL_AUDITING_CLIENT_TEMPLATE.FAT&amp;display_string=Audit&amp;VAR:KEY=ZSXWNULYVI&amp;VAR:QUERY=RkZfRElWX1lMRChBTk4sNi8xMC8wNCw2LzEwLzA0KQ==&amp;WINDOW=FIRST_POPUP&amp;HEIGHT=450&amp;WIDTH=450&amp;","START_MAXIMIZED=FALSE&amp;VAR:CALENDAR=US&amp;VAR:SYMBOL=MO&amp;VAR:INDEX=0"}</definedName>
    <definedName name="_879">#REF!</definedName>
    <definedName name="_879__FDSAUDITLINK__" localSheetId="0" hidden="1">{"fdsup://directions/FAT Viewer?action=UPDATE&amp;creator=factset&amp;DYN_ARGS=TRUE&amp;DOC_NAME=FAT:FQL_AUDITING_CLIENT_TEMPLATE.FAT&amp;display_string=Audit&amp;VAR:KEY=RETCVKBOFK&amp;VAR:QUERY=RkZfRElWX1lMRChBTk4sNi8wMy8wNCw2LzAzLzA0KQ==&amp;WINDOW=FIRST_POPUP&amp;HEIGHT=450&amp;WIDTH=450&amp;","START_MAXIMIZED=FALSE&amp;VAR:CALENDAR=US&amp;VAR:SYMBOL=MO&amp;VAR:INDEX=0"}</definedName>
    <definedName name="_879__FDSAUDITLINK__" hidden="1">{"fdsup://directions/FAT Viewer?action=UPDATE&amp;creator=factset&amp;DYN_ARGS=TRUE&amp;DOC_NAME=FAT:FQL_AUDITING_CLIENT_TEMPLATE.FAT&amp;display_string=Audit&amp;VAR:KEY=RETCVKBOFK&amp;VAR:QUERY=RkZfRElWX1lMRChBTk4sNi8wMy8wNCw2LzAzLzA0KQ==&amp;WINDOW=FIRST_POPUP&amp;HEIGHT=450&amp;WIDTH=450&amp;","START_MAXIMIZED=FALSE&amp;VAR:CALENDAR=US&amp;VAR:SYMBOL=MO&amp;VAR:INDEX=0"}</definedName>
    <definedName name="_88__123Graph_ECONTRACT_BY_B_U">#REF!</definedName>
    <definedName name="_88__FDSAUDITLINK__" localSheetId="0" hidden="1">{"fdsup://directions/FAT Viewer?action=UPDATE&amp;creator=factset&amp;DYN_ARGS=TRUE&amp;DOC_NAME=FAT:FQL_AUDITING_CLIENT_TEMPLATE.FAT&amp;display_string=Audit&amp;VAR:KEY=MNEFGTETGJ&amp;VAR:QUERY=QVZHKEZGX0RJVl9ZTEQoQU5OLDQxMDA0LC0zQVkpKQ==&amp;WINDOW=FIRST_POPUP&amp;HEIGHT=450&amp;WIDTH=450&amp;","START_MAXIMIZED=FALSE&amp;VAR:CALENDAR=US&amp;VAR:SYMBOL=CCE"}</definedName>
    <definedName name="_88__FDSAUDITLINK__" hidden="1">{"fdsup://directions/FAT Viewer?action=UPDATE&amp;creator=factset&amp;DYN_ARGS=TRUE&amp;DOC_NAME=FAT:FQL_AUDITING_CLIENT_TEMPLATE.FAT&amp;display_string=Audit&amp;VAR:KEY=MNEFGTETGJ&amp;VAR:QUERY=QVZHKEZGX0RJVl9ZTEQoQU5OLDQxMDA0LC0zQVkpKQ==&amp;WINDOW=FIRST_POPUP&amp;HEIGHT=450&amp;WIDTH=450&amp;","START_MAXIMIZED=FALSE&amp;VAR:CALENDAR=US&amp;VAR:SYMBOL=CCE"}</definedName>
    <definedName name="_88_0_Table2_" hidden="1">#REF!</definedName>
    <definedName name="_880">#REF!</definedName>
    <definedName name="_880__FDSAUDITLINK__" localSheetId="0" hidden="1">{"fdsup://directions/FAT Viewer?action=UPDATE&amp;creator=factset&amp;DYN_ARGS=TRUE&amp;DOC_NAME=FAT:FQL_AUDITING_CLIENT_TEMPLATE.FAT&amp;display_string=Audit&amp;VAR:KEY=VOFYPAHWJM&amp;VAR:QUERY=RkZfRElWX1lMRChBTk4sNS8yNy8wNCw1LzI3LzA0KQ==&amp;WINDOW=FIRST_POPUP&amp;HEIGHT=450&amp;WIDTH=450&amp;","START_MAXIMIZED=FALSE&amp;VAR:CALENDAR=US&amp;VAR:SYMBOL=MO&amp;VAR:INDEX=0"}</definedName>
    <definedName name="_880__FDSAUDITLINK__" hidden="1">{"fdsup://directions/FAT Viewer?action=UPDATE&amp;creator=factset&amp;DYN_ARGS=TRUE&amp;DOC_NAME=FAT:FQL_AUDITING_CLIENT_TEMPLATE.FAT&amp;display_string=Audit&amp;VAR:KEY=VOFYPAHWJM&amp;VAR:QUERY=RkZfRElWX1lMRChBTk4sNS8yNy8wNCw1LzI3LzA0KQ==&amp;WINDOW=FIRST_POPUP&amp;HEIGHT=450&amp;WIDTH=450&amp;","START_MAXIMIZED=FALSE&amp;VAR:CALENDAR=US&amp;VAR:SYMBOL=MO&amp;VAR:INDEX=0"}</definedName>
    <definedName name="_881">#REF!</definedName>
    <definedName name="_881__FDSAUDITLINK__" localSheetId="0" hidden="1">{"fdsup://directions/FAT Viewer?action=UPDATE&amp;creator=factset&amp;DYN_ARGS=TRUE&amp;DOC_NAME=FAT:FQL_AUDITING_CLIENT_TEMPLATE.FAT&amp;display_string=Audit&amp;VAR:KEY=NIBSFOPKPK&amp;VAR:QUERY=RkZfRElWX1lMRChBTk4sNS8yMC8wNCw1LzIwLzA0KQ==&amp;WINDOW=FIRST_POPUP&amp;HEIGHT=450&amp;WIDTH=450&amp;","START_MAXIMIZED=FALSE&amp;VAR:CALENDAR=US&amp;VAR:SYMBOL=MO&amp;VAR:INDEX=0"}</definedName>
    <definedName name="_881__FDSAUDITLINK__" hidden="1">{"fdsup://directions/FAT Viewer?action=UPDATE&amp;creator=factset&amp;DYN_ARGS=TRUE&amp;DOC_NAME=FAT:FQL_AUDITING_CLIENT_TEMPLATE.FAT&amp;display_string=Audit&amp;VAR:KEY=NIBSFOPKPK&amp;VAR:QUERY=RkZfRElWX1lMRChBTk4sNS8yMC8wNCw1LzIwLzA0KQ==&amp;WINDOW=FIRST_POPUP&amp;HEIGHT=450&amp;WIDTH=450&amp;","START_MAXIMIZED=FALSE&amp;VAR:CALENDAR=US&amp;VAR:SYMBOL=MO&amp;VAR:INDEX=0"}</definedName>
    <definedName name="_882">#REF!</definedName>
    <definedName name="_882__FDSAUDITLINK__" localSheetId="0" hidden="1">{"fdsup://directions/FAT Viewer?action=UPDATE&amp;creator=factset&amp;DYN_ARGS=TRUE&amp;DOC_NAME=FAT:FQL_AUDITING_CLIENT_TEMPLATE.FAT&amp;display_string=Audit&amp;VAR:KEY=JOJILWHGHQ&amp;VAR:QUERY=RkZfRElWX1lMRChBTk4sNS8xMy8wNCw1LzEzLzA0KQ==&amp;WINDOW=FIRST_POPUP&amp;HEIGHT=450&amp;WIDTH=450&amp;","START_MAXIMIZED=FALSE&amp;VAR:CALENDAR=US&amp;VAR:SYMBOL=MO&amp;VAR:INDEX=0"}</definedName>
    <definedName name="_882__FDSAUDITLINK__" hidden="1">{"fdsup://directions/FAT Viewer?action=UPDATE&amp;creator=factset&amp;DYN_ARGS=TRUE&amp;DOC_NAME=FAT:FQL_AUDITING_CLIENT_TEMPLATE.FAT&amp;display_string=Audit&amp;VAR:KEY=JOJILWHGHQ&amp;VAR:QUERY=RkZfRElWX1lMRChBTk4sNS8xMy8wNCw1LzEzLzA0KQ==&amp;WINDOW=FIRST_POPUP&amp;HEIGHT=450&amp;WIDTH=450&amp;","START_MAXIMIZED=FALSE&amp;VAR:CALENDAR=US&amp;VAR:SYMBOL=MO&amp;VAR:INDEX=0"}</definedName>
    <definedName name="_883">#REF!</definedName>
    <definedName name="_883__FDSAUDITLINK__" localSheetId="0" hidden="1">{"fdsup://directions/FAT Viewer?action=UPDATE&amp;creator=factset&amp;DYN_ARGS=TRUE&amp;DOC_NAME=FAT:FQL_AUDITING_CLIENT_TEMPLATE.FAT&amp;display_string=Audit&amp;VAR:KEY=FGPIXKJOVE&amp;VAR:QUERY=RkZfRElWX1lMRChBTk4sNS8wNi8wNCw1LzA2LzA0KQ==&amp;WINDOW=FIRST_POPUP&amp;HEIGHT=450&amp;WIDTH=450&amp;","START_MAXIMIZED=FALSE&amp;VAR:CALENDAR=US&amp;VAR:SYMBOL=MO&amp;VAR:INDEX=0"}</definedName>
    <definedName name="_883__FDSAUDITLINK__" hidden="1">{"fdsup://directions/FAT Viewer?action=UPDATE&amp;creator=factset&amp;DYN_ARGS=TRUE&amp;DOC_NAME=FAT:FQL_AUDITING_CLIENT_TEMPLATE.FAT&amp;display_string=Audit&amp;VAR:KEY=FGPIXKJOVE&amp;VAR:QUERY=RkZfRElWX1lMRChBTk4sNS8wNi8wNCw1LzA2LzA0KQ==&amp;WINDOW=FIRST_POPUP&amp;HEIGHT=450&amp;WIDTH=450&amp;","START_MAXIMIZED=FALSE&amp;VAR:CALENDAR=US&amp;VAR:SYMBOL=MO&amp;VAR:INDEX=0"}</definedName>
    <definedName name="_884">#REF!</definedName>
    <definedName name="_884__FDSAUDITLINK__" localSheetId="0" hidden="1">{"fdsup://directions/FAT Viewer?action=UPDATE&amp;creator=factset&amp;DYN_ARGS=TRUE&amp;DOC_NAME=FAT:FQL_AUDITING_CLIENT_TEMPLATE.FAT&amp;display_string=Audit&amp;VAR:KEY=FCTWHENCPM&amp;VAR:QUERY=RkZfRElWX1lMRChBTk4sNC8yOS8wNCw0LzI5LzA0KQ==&amp;WINDOW=FIRST_POPUP&amp;HEIGHT=450&amp;WIDTH=450&amp;","START_MAXIMIZED=FALSE&amp;VAR:CALENDAR=US&amp;VAR:SYMBOL=MO&amp;VAR:INDEX=0"}</definedName>
    <definedName name="_884__FDSAUDITLINK__" hidden="1">{"fdsup://directions/FAT Viewer?action=UPDATE&amp;creator=factset&amp;DYN_ARGS=TRUE&amp;DOC_NAME=FAT:FQL_AUDITING_CLIENT_TEMPLATE.FAT&amp;display_string=Audit&amp;VAR:KEY=FCTWHENCPM&amp;VAR:QUERY=RkZfRElWX1lMRChBTk4sNC8yOS8wNCw0LzI5LzA0KQ==&amp;WINDOW=FIRST_POPUP&amp;HEIGHT=450&amp;WIDTH=450&amp;","START_MAXIMIZED=FALSE&amp;VAR:CALENDAR=US&amp;VAR:SYMBOL=MO&amp;VAR:INDEX=0"}</definedName>
    <definedName name="_885">#REF!</definedName>
    <definedName name="_885__FDSAUDITLINK__" localSheetId="0" hidden="1">{"fdsup://directions/FAT Viewer?action=UPDATE&amp;creator=factset&amp;DYN_ARGS=TRUE&amp;DOC_NAME=FAT:FQL_AUDITING_CLIENT_TEMPLATE.FAT&amp;display_string=Audit&amp;VAR:KEY=NGPSZMHEZC&amp;VAR:QUERY=RkZfRElWX1lMRChBTk4sNC8yMi8wNCw0LzIyLzA0KQ==&amp;WINDOW=FIRST_POPUP&amp;HEIGHT=450&amp;WIDTH=450&amp;","START_MAXIMIZED=FALSE&amp;VAR:CALENDAR=US&amp;VAR:SYMBOL=MO&amp;VAR:INDEX=0"}</definedName>
    <definedName name="_885__FDSAUDITLINK__" hidden="1">{"fdsup://directions/FAT Viewer?action=UPDATE&amp;creator=factset&amp;DYN_ARGS=TRUE&amp;DOC_NAME=FAT:FQL_AUDITING_CLIENT_TEMPLATE.FAT&amp;display_string=Audit&amp;VAR:KEY=NGPSZMHEZC&amp;VAR:QUERY=RkZfRElWX1lMRChBTk4sNC8yMi8wNCw0LzIyLzA0KQ==&amp;WINDOW=FIRST_POPUP&amp;HEIGHT=450&amp;WIDTH=450&amp;","START_MAXIMIZED=FALSE&amp;VAR:CALENDAR=US&amp;VAR:SYMBOL=MO&amp;VAR:INDEX=0"}</definedName>
    <definedName name="_886">#REF!</definedName>
    <definedName name="_886__FDSAUDITLINK__" localSheetId="0" hidden="1">{"fdsup://directions/FAT Viewer?action=UPDATE&amp;creator=factset&amp;DYN_ARGS=TRUE&amp;DOC_NAME=FAT:FQL_AUDITING_CLIENT_TEMPLATE.FAT&amp;display_string=Audit&amp;VAR:KEY=FUJEHSBOLK&amp;VAR:QUERY=RkZfRElWX1lMRChBTk4sNC8xNS8wNCw0LzE1LzA0KQ==&amp;WINDOW=FIRST_POPUP&amp;HEIGHT=450&amp;WIDTH=450&amp;","START_MAXIMIZED=FALSE&amp;VAR:CALENDAR=US&amp;VAR:SYMBOL=MO&amp;VAR:INDEX=0"}</definedName>
    <definedName name="_886__FDSAUDITLINK__" hidden="1">{"fdsup://directions/FAT Viewer?action=UPDATE&amp;creator=factset&amp;DYN_ARGS=TRUE&amp;DOC_NAME=FAT:FQL_AUDITING_CLIENT_TEMPLATE.FAT&amp;display_string=Audit&amp;VAR:KEY=FUJEHSBOLK&amp;VAR:QUERY=RkZfRElWX1lMRChBTk4sNC8xNS8wNCw0LzE1LzA0KQ==&amp;WINDOW=FIRST_POPUP&amp;HEIGHT=450&amp;WIDTH=450&amp;","START_MAXIMIZED=FALSE&amp;VAR:CALENDAR=US&amp;VAR:SYMBOL=MO&amp;VAR:INDEX=0"}</definedName>
    <definedName name="_887">#REF!</definedName>
    <definedName name="_887__FDSAUDITLINK__" localSheetId="0" hidden="1">{"fdsup://directions/FAT Viewer?action=UPDATE&amp;creator=factset&amp;DYN_ARGS=TRUE&amp;DOC_NAME=FAT:FQL_AUDITING_CLIENT_TEMPLATE.FAT&amp;display_string=Audit&amp;VAR:KEY=JWVCDSNSPW&amp;VAR:QUERY=RkZfRElWX1lMRChBTk4sNC8wOC8wNCw0LzA4LzA0KQ==&amp;WINDOW=FIRST_POPUP&amp;HEIGHT=450&amp;WIDTH=450&amp;","START_MAXIMIZED=FALSE&amp;VAR:CALENDAR=US&amp;VAR:SYMBOL=MO&amp;VAR:INDEX=0"}</definedName>
    <definedName name="_887__FDSAUDITLINK__" hidden="1">{"fdsup://directions/FAT Viewer?action=UPDATE&amp;creator=factset&amp;DYN_ARGS=TRUE&amp;DOC_NAME=FAT:FQL_AUDITING_CLIENT_TEMPLATE.FAT&amp;display_string=Audit&amp;VAR:KEY=JWVCDSNSPW&amp;VAR:QUERY=RkZfRElWX1lMRChBTk4sNC8wOC8wNCw0LzA4LzA0KQ==&amp;WINDOW=FIRST_POPUP&amp;HEIGHT=450&amp;WIDTH=450&amp;","START_MAXIMIZED=FALSE&amp;VAR:CALENDAR=US&amp;VAR:SYMBOL=MO&amp;VAR:INDEX=0"}</definedName>
    <definedName name="_888">#REF!</definedName>
    <definedName name="_888__FDSAUDITLINK__" localSheetId="0" hidden="1">{"fdsup://directions/FAT Viewer?action=UPDATE&amp;creator=factset&amp;DYN_ARGS=TRUE&amp;DOC_NAME=FAT:FQL_AUDITING_CLIENT_TEMPLATE.FAT&amp;display_string=Audit&amp;VAR:KEY=PGROHQTANS&amp;VAR:QUERY=RkZfRElWX1lMRChBTk4sNC8wMS8wNCw0LzAxLzA0KQ==&amp;WINDOW=FIRST_POPUP&amp;HEIGHT=450&amp;WIDTH=450&amp;","START_MAXIMIZED=FALSE&amp;VAR:CALENDAR=US&amp;VAR:SYMBOL=MO&amp;VAR:INDEX=0"}</definedName>
    <definedName name="_888__FDSAUDITLINK__" hidden="1">{"fdsup://directions/FAT Viewer?action=UPDATE&amp;creator=factset&amp;DYN_ARGS=TRUE&amp;DOC_NAME=FAT:FQL_AUDITING_CLIENT_TEMPLATE.FAT&amp;display_string=Audit&amp;VAR:KEY=PGROHQTANS&amp;VAR:QUERY=RkZfRElWX1lMRChBTk4sNC8wMS8wNCw0LzAxLzA0KQ==&amp;WINDOW=FIRST_POPUP&amp;HEIGHT=450&amp;WIDTH=450&amp;","START_MAXIMIZED=FALSE&amp;VAR:CALENDAR=US&amp;VAR:SYMBOL=MO&amp;VAR:INDEX=0"}</definedName>
    <definedName name="_889">#REF!</definedName>
    <definedName name="_889__FDSAUDITLINK__" localSheetId="0" hidden="1">{"fdsup://directions/FAT Viewer?action=UPDATE&amp;creator=factset&amp;DYN_ARGS=TRUE&amp;DOC_NAME=FAT:FQL_AUDITING_CLIENT_TEMPLATE.FAT&amp;display_string=Audit&amp;VAR:KEY=NKPEBGJGPS&amp;VAR:QUERY=RkZfRElWX1lMRChBTk4sMy8yNS8wNCwzLzI1LzA0KQ==&amp;WINDOW=FIRST_POPUP&amp;HEIGHT=450&amp;WIDTH=450&amp;","START_MAXIMIZED=FALSE&amp;VAR:CALENDAR=US&amp;VAR:SYMBOL=MO&amp;VAR:INDEX=0"}</definedName>
    <definedName name="_889__FDSAUDITLINK__" hidden="1">{"fdsup://directions/FAT Viewer?action=UPDATE&amp;creator=factset&amp;DYN_ARGS=TRUE&amp;DOC_NAME=FAT:FQL_AUDITING_CLIENT_TEMPLATE.FAT&amp;display_string=Audit&amp;VAR:KEY=NKPEBGJGPS&amp;VAR:QUERY=RkZfRElWX1lMRChBTk4sMy8yNS8wNCwzLzI1LzA0KQ==&amp;WINDOW=FIRST_POPUP&amp;HEIGHT=450&amp;WIDTH=450&amp;","START_MAXIMIZED=FALSE&amp;VAR:CALENDAR=US&amp;VAR:SYMBOL=MO&amp;VAR:INDEX=0"}</definedName>
    <definedName name="_89__FDSAUDITLINK__" localSheetId="0" hidden="1">{"fdsup://directions/FAT Viewer?action=UPDATE&amp;creator=factset&amp;DYN_ARGS=TRUE&amp;DOC_NAME=FAT:FQL_AUDITING_CLIENT_TEMPLATE.FAT&amp;display_string=Audit&amp;VAR:KEY=LKDINAVQFS&amp;VAR:QUERY=RkZfRElWX1lMRChBTk4sNy8yMy8wOSw3LzIzLzA5KQ==&amp;WINDOW=FIRST_POPUP&amp;HEIGHT=450&amp;WIDTH=450&amp;","START_MAXIMIZED=FALSE&amp;VAR:CALENDAR=US&amp;VAR:SYMBOL=RAI&amp;VAR:INDEX=0"}</definedName>
    <definedName name="_89__FDSAUDITLINK__" hidden="1">{"fdsup://directions/FAT Viewer?action=UPDATE&amp;creator=factset&amp;DYN_ARGS=TRUE&amp;DOC_NAME=FAT:FQL_AUDITING_CLIENT_TEMPLATE.FAT&amp;display_string=Audit&amp;VAR:KEY=LKDINAVQFS&amp;VAR:QUERY=RkZfRElWX1lMRChBTk4sNy8yMy8wOSw3LzIzLzA5KQ==&amp;WINDOW=FIRST_POPUP&amp;HEIGHT=450&amp;WIDTH=450&amp;","START_MAXIMIZED=FALSE&amp;VAR:CALENDAR=US&amp;VAR:SYMBOL=RAI&amp;VAR:INDEX=0"}</definedName>
    <definedName name="_89_0_Table2_" hidden="1">#REF!</definedName>
    <definedName name="_890">#REF!</definedName>
    <definedName name="_890__FDSAUDITLINK__" localSheetId="0" hidden="1">{"fdsup://directions/FAT Viewer?action=UPDATE&amp;creator=factset&amp;DYN_ARGS=TRUE&amp;DOC_NAME=FAT:FQL_AUDITING_CLIENT_TEMPLATE.FAT&amp;display_string=Audit&amp;VAR:KEY=PMFKPOBKFS&amp;VAR:QUERY=RkZfRElWX1lMRChBTk4sMy8xOC8wNCwzLzE4LzA0KQ==&amp;WINDOW=FIRST_POPUP&amp;HEIGHT=450&amp;WIDTH=450&amp;","START_MAXIMIZED=FALSE&amp;VAR:CALENDAR=US&amp;VAR:SYMBOL=MO&amp;VAR:INDEX=0"}</definedName>
    <definedName name="_890__FDSAUDITLINK__" hidden="1">{"fdsup://directions/FAT Viewer?action=UPDATE&amp;creator=factset&amp;DYN_ARGS=TRUE&amp;DOC_NAME=FAT:FQL_AUDITING_CLIENT_TEMPLATE.FAT&amp;display_string=Audit&amp;VAR:KEY=PMFKPOBKFS&amp;VAR:QUERY=RkZfRElWX1lMRChBTk4sMy8xOC8wNCwzLzE4LzA0KQ==&amp;WINDOW=FIRST_POPUP&amp;HEIGHT=450&amp;WIDTH=450&amp;","START_MAXIMIZED=FALSE&amp;VAR:CALENDAR=US&amp;VAR:SYMBOL=MO&amp;VAR:INDEX=0"}</definedName>
    <definedName name="_891__FDSAUDITLINK__" localSheetId="0" hidden="1">{"fdsup://directions/FAT Viewer?action=UPDATE&amp;creator=factset&amp;DYN_ARGS=TRUE&amp;DOC_NAME=FAT:FQL_AUDITING_CLIENT_TEMPLATE.FAT&amp;display_string=Audit&amp;VAR:KEY=TEHSRGNKNG&amp;VAR:QUERY=RkZfRElWX1lMRChBTk4sMy8xMS8wNCwzLzExLzA0KQ==&amp;WINDOW=FIRST_POPUP&amp;HEIGHT=450&amp;WIDTH=450&amp;","START_MAXIMIZED=FALSE&amp;VAR:CALENDAR=US&amp;VAR:SYMBOL=MO&amp;VAR:INDEX=0"}</definedName>
    <definedName name="_891__FDSAUDITLINK__" hidden="1">{"fdsup://directions/FAT Viewer?action=UPDATE&amp;creator=factset&amp;DYN_ARGS=TRUE&amp;DOC_NAME=FAT:FQL_AUDITING_CLIENT_TEMPLATE.FAT&amp;display_string=Audit&amp;VAR:KEY=TEHSRGNKNG&amp;VAR:QUERY=RkZfRElWX1lMRChBTk4sMy8xMS8wNCwzLzExLzA0KQ==&amp;WINDOW=FIRST_POPUP&amp;HEIGHT=450&amp;WIDTH=450&amp;","START_MAXIMIZED=FALSE&amp;VAR:CALENDAR=US&amp;VAR:SYMBOL=MO&amp;VAR:INDEX=0"}</definedName>
    <definedName name="_892__FDSAUDITLINK__" localSheetId="0" hidden="1">{"fdsup://directions/FAT Viewer?action=UPDATE&amp;creator=factset&amp;DYN_ARGS=TRUE&amp;DOC_NAME=FAT:FQL_AUDITING_CLIENT_TEMPLATE.FAT&amp;display_string=Audit&amp;VAR:KEY=ZEJONCPWPA&amp;VAR:QUERY=RkZfRElWX1lMRChBTk4sMy8wNC8wNCwzLzA0LzA0KQ==&amp;WINDOW=FIRST_POPUP&amp;HEIGHT=450&amp;WIDTH=450&amp;","START_MAXIMIZED=FALSE&amp;VAR:CALENDAR=US&amp;VAR:SYMBOL=MO&amp;VAR:INDEX=0"}</definedName>
    <definedName name="_892__FDSAUDITLINK__" hidden="1">{"fdsup://directions/FAT Viewer?action=UPDATE&amp;creator=factset&amp;DYN_ARGS=TRUE&amp;DOC_NAME=FAT:FQL_AUDITING_CLIENT_TEMPLATE.FAT&amp;display_string=Audit&amp;VAR:KEY=ZEJONCPWPA&amp;VAR:QUERY=RkZfRElWX1lMRChBTk4sMy8wNC8wNCwzLzA0LzA0KQ==&amp;WINDOW=FIRST_POPUP&amp;HEIGHT=450&amp;WIDTH=450&amp;","START_MAXIMIZED=FALSE&amp;VAR:CALENDAR=US&amp;VAR:SYMBOL=MO&amp;VAR:INDEX=0"}</definedName>
    <definedName name="_893__FDSAUDITLINK__" localSheetId="0" hidden="1">{"fdsup://directions/FAT Viewer?action=UPDATE&amp;creator=factset&amp;DYN_ARGS=TRUE&amp;DOC_NAME=FAT:FQL_AUDITING_CLIENT_TEMPLATE.FAT&amp;display_string=Audit&amp;VAR:KEY=HULSJUZWPS&amp;VAR:QUERY=RkZfRElWX1lMRChBTk4sMi8yNi8wNCwyLzI2LzA0KQ==&amp;WINDOW=FIRST_POPUP&amp;HEIGHT=450&amp;WIDTH=450&amp;","START_MAXIMIZED=FALSE&amp;VAR:CALENDAR=US&amp;VAR:SYMBOL=MO&amp;VAR:INDEX=0"}</definedName>
    <definedName name="_893__FDSAUDITLINK__" hidden="1">{"fdsup://directions/FAT Viewer?action=UPDATE&amp;creator=factset&amp;DYN_ARGS=TRUE&amp;DOC_NAME=FAT:FQL_AUDITING_CLIENT_TEMPLATE.FAT&amp;display_string=Audit&amp;VAR:KEY=HULSJUZWPS&amp;VAR:QUERY=RkZfRElWX1lMRChBTk4sMi8yNi8wNCwyLzI2LzA0KQ==&amp;WINDOW=FIRST_POPUP&amp;HEIGHT=450&amp;WIDTH=450&amp;","START_MAXIMIZED=FALSE&amp;VAR:CALENDAR=US&amp;VAR:SYMBOL=MO&amp;VAR:INDEX=0"}</definedName>
    <definedName name="_894">#REF!</definedName>
    <definedName name="_894__FDSAUDITLINK__" localSheetId="0" hidden="1">{"fdsup://directions/FAT Viewer?action=UPDATE&amp;creator=factset&amp;DYN_ARGS=TRUE&amp;DOC_NAME=FAT:FQL_AUDITING_CLIENT_TEMPLATE.FAT&amp;display_string=Audit&amp;VAR:KEY=ZKRCBEDWNE&amp;VAR:QUERY=RkZfRElWX1lMRChBTk4sMi8xOS8wNCwyLzE5LzA0KQ==&amp;WINDOW=FIRST_POPUP&amp;HEIGHT=450&amp;WIDTH=450&amp;","START_MAXIMIZED=FALSE&amp;VAR:CALENDAR=US&amp;VAR:SYMBOL=MO&amp;VAR:INDEX=0"}</definedName>
    <definedName name="_894__FDSAUDITLINK__" hidden="1">{"fdsup://directions/FAT Viewer?action=UPDATE&amp;creator=factset&amp;DYN_ARGS=TRUE&amp;DOC_NAME=FAT:FQL_AUDITING_CLIENT_TEMPLATE.FAT&amp;display_string=Audit&amp;VAR:KEY=ZKRCBEDWNE&amp;VAR:QUERY=RkZfRElWX1lMRChBTk4sMi8xOS8wNCwyLzE5LzA0KQ==&amp;WINDOW=FIRST_POPUP&amp;HEIGHT=450&amp;WIDTH=450&amp;","START_MAXIMIZED=FALSE&amp;VAR:CALENDAR=US&amp;VAR:SYMBOL=MO&amp;VAR:INDEX=0"}</definedName>
    <definedName name="_895">#REF!</definedName>
    <definedName name="_895__FDSAUDITLINK__" localSheetId="0" hidden="1">{"fdsup://directions/FAT Viewer?action=UPDATE&amp;creator=factset&amp;DYN_ARGS=TRUE&amp;DOC_NAME=FAT:FQL_AUDITING_CLIENT_TEMPLATE.FAT&amp;display_string=Audit&amp;VAR:KEY=FSXCHOPYNO&amp;VAR:QUERY=RkZfRElWX1lMRChBTk4sMi8xMi8wNCwyLzEyLzA0KQ==&amp;WINDOW=FIRST_POPUP&amp;HEIGHT=450&amp;WIDTH=450&amp;","START_MAXIMIZED=FALSE&amp;VAR:CALENDAR=US&amp;VAR:SYMBOL=MO&amp;VAR:INDEX=0"}</definedName>
    <definedName name="_895__FDSAUDITLINK__" hidden="1">{"fdsup://directions/FAT Viewer?action=UPDATE&amp;creator=factset&amp;DYN_ARGS=TRUE&amp;DOC_NAME=FAT:FQL_AUDITING_CLIENT_TEMPLATE.FAT&amp;display_string=Audit&amp;VAR:KEY=FSXCHOPYNO&amp;VAR:QUERY=RkZfRElWX1lMRChBTk4sMi8xMi8wNCwyLzEyLzA0KQ==&amp;WINDOW=FIRST_POPUP&amp;HEIGHT=450&amp;WIDTH=450&amp;","START_MAXIMIZED=FALSE&amp;VAR:CALENDAR=US&amp;VAR:SYMBOL=MO&amp;VAR:INDEX=0"}</definedName>
    <definedName name="_896">#REF!</definedName>
    <definedName name="_896__FDSAUDITLINK__" localSheetId="0" hidden="1">{"fdsup://directions/FAT Viewer?action=UPDATE&amp;creator=factset&amp;DYN_ARGS=TRUE&amp;DOC_NAME=FAT:FQL_AUDITING_CLIENT_TEMPLATE.FAT&amp;display_string=Audit&amp;VAR:KEY=HEPCZMJILQ&amp;VAR:QUERY=RkZfRElWX1lMRChBTk4sMi8wNS8wNCwyLzA1LzA0KQ==&amp;WINDOW=FIRST_POPUP&amp;HEIGHT=450&amp;WIDTH=450&amp;","START_MAXIMIZED=FALSE&amp;VAR:CALENDAR=US&amp;VAR:SYMBOL=MO&amp;VAR:INDEX=0"}</definedName>
    <definedName name="_896__FDSAUDITLINK__" hidden="1">{"fdsup://directions/FAT Viewer?action=UPDATE&amp;creator=factset&amp;DYN_ARGS=TRUE&amp;DOC_NAME=FAT:FQL_AUDITING_CLIENT_TEMPLATE.FAT&amp;display_string=Audit&amp;VAR:KEY=HEPCZMJILQ&amp;VAR:QUERY=RkZfRElWX1lMRChBTk4sMi8wNS8wNCwyLzA1LzA0KQ==&amp;WINDOW=FIRST_POPUP&amp;HEIGHT=450&amp;WIDTH=450&amp;","START_MAXIMIZED=FALSE&amp;VAR:CALENDAR=US&amp;VAR:SYMBOL=MO&amp;VAR:INDEX=0"}</definedName>
    <definedName name="_897">#REF!</definedName>
    <definedName name="_897__FDSAUDITLINK__" localSheetId="0" hidden="1">{"fdsup://directions/FAT Viewer?action=UPDATE&amp;creator=factset&amp;DYN_ARGS=TRUE&amp;DOC_NAME=FAT:FQL_AUDITING_CLIENT_TEMPLATE.FAT&amp;display_string=Audit&amp;VAR:KEY=ZOVWFSBKVE&amp;VAR:QUERY=RkZfRElWX1lMRChBTk4sMS8yOS8wNCwxLzI5LzA0KQ==&amp;WINDOW=FIRST_POPUP&amp;HEIGHT=450&amp;WIDTH=450&amp;","START_MAXIMIZED=FALSE&amp;VAR:CALENDAR=US&amp;VAR:SYMBOL=MO&amp;VAR:INDEX=0"}</definedName>
    <definedName name="_897__FDSAUDITLINK__" hidden="1">{"fdsup://directions/FAT Viewer?action=UPDATE&amp;creator=factset&amp;DYN_ARGS=TRUE&amp;DOC_NAME=FAT:FQL_AUDITING_CLIENT_TEMPLATE.FAT&amp;display_string=Audit&amp;VAR:KEY=ZOVWFSBKVE&amp;VAR:QUERY=RkZfRElWX1lMRChBTk4sMS8yOS8wNCwxLzI5LzA0KQ==&amp;WINDOW=FIRST_POPUP&amp;HEIGHT=450&amp;WIDTH=450&amp;","START_MAXIMIZED=FALSE&amp;VAR:CALENDAR=US&amp;VAR:SYMBOL=MO&amp;VAR:INDEX=0"}</definedName>
    <definedName name="_898">#REF!</definedName>
    <definedName name="_898__FDSAUDITLINK__" localSheetId="0" hidden="1">{"fdsup://directions/FAT Viewer?action=UPDATE&amp;creator=factset&amp;DYN_ARGS=TRUE&amp;DOC_NAME=FAT:FQL_AUDITING_CLIENT_TEMPLATE.FAT&amp;display_string=Audit&amp;VAR:KEY=JMFELCHMDW&amp;VAR:QUERY=RkZfRElWX1lMRChBTk4sMS8yMi8wNCwxLzIyLzA0KQ==&amp;WINDOW=FIRST_POPUP&amp;HEIGHT=450&amp;WIDTH=450&amp;","START_MAXIMIZED=FALSE&amp;VAR:CALENDAR=US&amp;VAR:SYMBOL=MO&amp;VAR:INDEX=0"}</definedName>
    <definedName name="_898__FDSAUDITLINK__" hidden="1">{"fdsup://directions/FAT Viewer?action=UPDATE&amp;creator=factset&amp;DYN_ARGS=TRUE&amp;DOC_NAME=FAT:FQL_AUDITING_CLIENT_TEMPLATE.FAT&amp;display_string=Audit&amp;VAR:KEY=JMFELCHMDW&amp;VAR:QUERY=RkZfRElWX1lMRChBTk4sMS8yMi8wNCwxLzIyLzA0KQ==&amp;WINDOW=FIRST_POPUP&amp;HEIGHT=450&amp;WIDTH=450&amp;","START_MAXIMIZED=FALSE&amp;VAR:CALENDAR=US&amp;VAR:SYMBOL=MO&amp;VAR:INDEX=0"}</definedName>
    <definedName name="_899">#REF!</definedName>
    <definedName name="_899__FDSAUDITLINK__" localSheetId="0" hidden="1">{"fdsup://directions/FAT Viewer?action=UPDATE&amp;creator=factset&amp;DYN_ARGS=TRUE&amp;DOC_NAME=FAT:FQL_AUDITING_CLIENT_TEMPLATE.FAT&amp;display_string=Audit&amp;VAR:KEY=FIBWFMFELE&amp;VAR:QUERY=RkZfRElWX1lMRChBTk4sMS8xNS8wNCwxLzE1LzA0KQ==&amp;WINDOW=FIRST_POPUP&amp;HEIGHT=450&amp;WIDTH=450&amp;","START_MAXIMIZED=FALSE&amp;VAR:CALENDAR=US&amp;VAR:SYMBOL=MO&amp;VAR:INDEX=0"}</definedName>
    <definedName name="_899__FDSAUDITLINK__" hidden="1">{"fdsup://directions/FAT Viewer?action=UPDATE&amp;creator=factset&amp;DYN_ARGS=TRUE&amp;DOC_NAME=FAT:FQL_AUDITING_CLIENT_TEMPLATE.FAT&amp;display_string=Audit&amp;VAR:KEY=FIBWFMFELE&amp;VAR:QUERY=RkZfRElWX1lMRChBTk4sMS8xNS8wNCwxLzE1LzA0KQ==&amp;WINDOW=FIRST_POPUP&amp;HEIGHT=450&amp;WIDTH=450&amp;","START_MAXIMIZED=FALSE&amp;VAR:CALENDAR=US&amp;VAR:SYMBOL=MO&amp;VAR:INDEX=0"}</definedName>
    <definedName name="_8D">#REF!</definedName>
    <definedName name="_8main_form_account_grants_list_11_j_id1022">#REF!</definedName>
    <definedName name="_8s10_" hidden="1">{#N/A,#N/A,FALSE,"UNIT";#N/A,#N/A,FALSE,"UNIT";#N/A,#N/A,FALSE,"계정"}</definedName>
    <definedName name="_8s12_" hidden="1">{#N/A,#N/A,FALSE,"UNIT";#N/A,#N/A,FALSE,"UNIT";#N/A,#N/A,FALSE,"계정"}</definedName>
    <definedName name="_8s13_" hidden="1">{#N/A,#N/A,FALSE,"UNIT";#N/A,#N/A,FALSE,"UNIT";#N/A,#N/A,FALSE,"계정"}</definedName>
    <definedName name="_8Table2_">#REF!</definedName>
    <definedName name="_9">#REF!</definedName>
    <definedName name="_9___________NOTE1_3">#REF!</definedName>
    <definedName name="_9__123Graph_AChart_31L">#REF!</definedName>
    <definedName name="_9__123Graph_ASENS_COMPARISON">#REF!</definedName>
    <definedName name="_9__123Graph_ASUPPLIES_BY_B_U">#REF!</definedName>
    <definedName name="_9__123Graph_ATAX_CREDIT">#REF!</definedName>
    <definedName name="_9__123Graph_AWAGES_BY_B_U">#REF!</definedName>
    <definedName name="_9__123Graph_BCHART_3" hidden="1">#REF!</definedName>
    <definedName name="_9__123Graph_BCONTRACT_BY_B_U">#REF!</definedName>
    <definedName name="_9__123Graph_BQRE_S_BY_CO.">#REF!</definedName>
    <definedName name="_9__123Graph_BSENS_COMPARISON">#REF!</definedName>
    <definedName name="_9__123Graph_FSALES_MONTH" hidden="1">#REF!</definedName>
    <definedName name="_9__FDSAUDITLINK__" localSheetId="0" hidden="1">{"fdsup://directions/FAT Viewer?action=UPDATE&amp;creator=factset&amp;DYN_ARGS=TRUE&amp;DOC_NAME=FAT:FQL_AUDITING_CLIENT_TEMPLATE.FAT&amp;display_string=Audit&amp;VAR:KEY=AHWPAVYFCN&amp;VAR:QUERY=Q1NGX0RJVl9ZTEQoUVRSX1IsMTIvMzEvMjAwOCk=&amp;WINDOW=FIRST_POPUP&amp;HEIGHT=450&amp;WIDTH=450&amp;STAR","T_MAXIMIZED=FALSE&amp;VAR:CALENDAR=US&amp;VAR:SYMBOL=MO&amp;VAR:INDEX=0"}</definedName>
    <definedName name="_9__FDSAUDITLINK__" hidden="1">{"fdsup://directions/FAT Viewer?action=UPDATE&amp;creator=factset&amp;DYN_ARGS=TRUE&amp;DOC_NAME=FAT:FQL_AUDITING_CLIENT_TEMPLATE.FAT&amp;display_string=Audit&amp;VAR:KEY=AHWPAVYFCN&amp;VAR:QUERY=Q1NGX0RJVl9ZTEQoUVRSX1IsMTIvMzEvMjAwOCk=&amp;WINDOW=FIRST_POPUP&amp;HEIGHT=450&amp;WIDTH=450&amp;STAR","T_MAXIMIZED=FALSE&amp;VAR:CALENDAR=US&amp;VAR:SYMBOL=MO&amp;VAR:INDEX=0"}</definedName>
    <definedName name="_9_0_0ISTJBM">#REF!</definedName>
    <definedName name="_9_0_Table2_" hidden="1">#REF!</definedName>
    <definedName name="_90">#REF!</definedName>
    <definedName name="_90__123Graph_CSENS_COMPARISON">#REF!</definedName>
    <definedName name="_90__123Graph_LBL_ACHART_4">#REF!</definedName>
    <definedName name="_90__123Graph_XCONTRACT_BY_B_U">#REF!</definedName>
    <definedName name="_90__FDSAUDITLINK__" localSheetId="0" hidden="1">{"fdsup://directions/FAT Viewer?action=UPDATE&amp;creator=factset&amp;DYN_ARGS=TRUE&amp;DOC_NAME=FAT:FQL_AUDITING_CLIENT_TEMPLATE.FAT&amp;display_string=Audit&amp;VAR:KEY=RYVYLWFANI&amp;VAR:QUERY=RkZfRElWX1lMRChBTk4sNy8xNi8wOSw3LzE2LzA5KQ==&amp;WINDOW=FIRST_POPUP&amp;HEIGHT=450&amp;WIDTH=450&amp;","START_MAXIMIZED=FALSE&amp;VAR:CALENDAR=US&amp;VAR:SYMBOL=RAI&amp;VAR:INDEX=0"}</definedName>
    <definedName name="_90__FDSAUDITLINK__" hidden="1">{"fdsup://directions/FAT Viewer?action=UPDATE&amp;creator=factset&amp;DYN_ARGS=TRUE&amp;DOC_NAME=FAT:FQL_AUDITING_CLIENT_TEMPLATE.FAT&amp;display_string=Audit&amp;VAR:KEY=RYVYLWFANI&amp;VAR:QUERY=RkZfRElWX1lMRChBTk4sNy8xNi8wOSw3LzE2LzA5KQ==&amp;WINDOW=FIRST_POPUP&amp;HEIGHT=450&amp;WIDTH=450&amp;","START_MAXIMIZED=FALSE&amp;VAR:CALENDAR=US&amp;VAR:SYMBOL=RAI&amp;VAR:INDEX=0"}</definedName>
    <definedName name="_90_0_Table2_" hidden="1">#REF!</definedName>
    <definedName name="_900">#REF!</definedName>
    <definedName name="_900__FDSAUDITLINK__" localSheetId="0" hidden="1">{"fdsup://directions/FAT Viewer?action=UPDATE&amp;creator=factset&amp;DYN_ARGS=TRUE&amp;DOC_NAME=FAT:FQL_AUDITING_CLIENT_TEMPLATE.FAT&amp;display_string=Audit&amp;VAR:KEY=XUFGTGJWJM&amp;VAR:QUERY=RkZfRElWX1lMRChBTk4sMS8wOC8wNCwxLzA4LzA0KQ==&amp;WINDOW=FIRST_POPUP&amp;HEIGHT=450&amp;WIDTH=450&amp;","START_MAXIMIZED=FALSE&amp;VAR:CALENDAR=US&amp;VAR:SYMBOL=MO&amp;VAR:INDEX=0"}</definedName>
    <definedName name="_900__FDSAUDITLINK__" hidden="1">{"fdsup://directions/FAT Viewer?action=UPDATE&amp;creator=factset&amp;DYN_ARGS=TRUE&amp;DOC_NAME=FAT:FQL_AUDITING_CLIENT_TEMPLATE.FAT&amp;display_string=Audit&amp;VAR:KEY=XUFGTGJWJM&amp;VAR:QUERY=RkZfRElWX1lMRChBTk4sMS8wOC8wNCwxLzA4LzA0KQ==&amp;WINDOW=FIRST_POPUP&amp;HEIGHT=450&amp;WIDTH=450&amp;","START_MAXIMIZED=FALSE&amp;VAR:CALENDAR=US&amp;VAR:SYMBOL=MO&amp;VAR:INDEX=0"}</definedName>
    <definedName name="_901">#REF!</definedName>
    <definedName name="_901__FDSAUDITLINK__" localSheetId="0" hidden="1">{"fdsup://directions/FAT Viewer?action=UPDATE&amp;creator=factset&amp;DYN_ARGS=TRUE&amp;DOC_NAME=FAT:FQL_AUDITING_CLIENT_TEMPLATE.FAT&amp;display_string=Audit&amp;VAR:KEY=XKVUHYVIJA&amp;VAR:QUERY=RkZfRElWX1lMRChBTk4sMTIvMzEvMDMsMTIvMzEvMDMp&amp;WINDOW=FIRST_POPUP&amp;HEIGHT=450&amp;WIDTH=450&amp;","START_MAXIMIZED=FALSE&amp;VAR:CALENDAR=US&amp;VAR:SYMBOL=MO&amp;VAR:INDEX=0"}</definedName>
    <definedName name="_901__FDSAUDITLINK__" hidden="1">{"fdsup://directions/FAT Viewer?action=UPDATE&amp;creator=factset&amp;DYN_ARGS=TRUE&amp;DOC_NAME=FAT:FQL_AUDITING_CLIENT_TEMPLATE.FAT&amp;display_string=Audit&amp;VAR:KEY=XKVUHYVIJA&amp;VAR:QUERY=RkZfRElWX1lMRChBTk4sMTIvMzEvMDMsMTIvMzEvMDMp&amp;WINDOW=FIRST_POPUP&amp;HEIGHT=450&amp;WIDTH=450&amp;","START_MAXIMIZED=FALSE&amp;VAR:CALENDAR=US&amp;VAR:SYMBOL=MO&amp;VAR:INDEX=0"}</definedName>
    <definedName name="_902">#REF!</definedName>
    <definedName name="_902__FDSAUDITLINK__" localSheetId="0" hidden="1">{"fdsup://directions/FAT Viewer?action=UPDATE&amp;creator=factset&amp;DYN_ARGS=TRUE&amp;DOC_NAME=FAT:FQL_AUDITING_CLIENT_TEMPLATE.FAT&amp;display_string=Audit&amp;VAR:KEY=ROZQRWTEJU&amp;VAR:QUERY=RkZfRElWX1lMRChBTk4sMTIvMjQvMDMsMTIvMjQvMDMp&amp;WINDOW=FIRST_POPUP&amp;HEIGHT=450&amp;WIDTH=450&amp;","START_MAXIMIZED=FALSE&amp;VAR:CALENDAR=US&amp;VAR:SYMBOL=MO&amp;VAR:INDEX=0"}</definedName>
    <definedName name="_902__FDSAUDITLINK__" hidden="1">{"fdsup://directions/FAT Viewer?action=UPDATE&amp;creator=factset&amp;DYN_ARGS=TRUE&amp;DOC_NAME=FAT:FQL_AUDITING_CLIENT_TEMPLATE.FAT&amp;display_string=Audit&amp;VAR:KEY=ROZQRWTEJU&amp;VAR:QUERY=RkZfRElWX1lMRChBTk4sMTIvMjQvMDMsMTIvMjQvMDMp&amp;WINDOW=FIRST_POPUP&amp;HEIGHT=450&amp;WIDTH=450&amp;","START_MAXIMIZED=FALSE&amp;VAR:CALENDAR=US&amp;VAR:SYMBOL=MO&amp;VAR:INDEX=0"}</definedName>
    <definedName name="_903">#REF!</definedName>
    <definedName name="_903__FDSAUDITLINK__" localSheetId="0" hidden="1">{"fdsup://directions/FAT Viewer?action=UPDATE&amp;creator=factset&amp;DYN_ARGS=TRUE&amp;DOC_NAME=FAT:FQL_AUDITING_CLIENT_TEMPLATE.FAT&amp;display_string=Audit&amp;VAR:KEY=XEZADSLGFW&amp;VAR:QUERY=RkZfRElWX1lMRChBTk4sMTIvMTgvMDMsMTIvMTgvMDMp&amp;WINDOW=FIRST_POPUP&amp;HEIGHT=450&amp;WIDTH=450&amp;","START_MAXIMIZED=FALSE&amp;VAR:CALENDAR=US&amp;VAR:SYMBOL=MO&amp;VAR:INDEX=0"}</definedName>
    <definedName name="_903__FDSAUDITLINK__" hidden="1">{"fdsup://directions/FAT Viewer?action=UPDATE&amp;creator=factset&amp;DYN_ARGS=TRUE&amp;DOC_NAME=FAT:FQL_AUDITING_CLIENT_TEMPLATE.FAT&amp;display_string=Audit&amp;VAR:KEY=XEZADSLGFW&amp;VAR:QUERY=RkZfRElWX1lMRChBTk4sMTIvMTgvMDMsMTIvMTgvMDMp&amp;WINDOW=FIRST_POPUP&amp;HEIGHT=450&amp;WIDTH=450&amp;","START_MAXIMIZED=FALSE&amp;VAR:CALENDAR=US&amp;VAR:SYMBOL=MO&amp;VAR:INDEX=0"}</definedName>
    <definedName name="_904">#REF!</definedName>
    <definedName name="_904__FDSAUDITLINK__" localSheetId="0" hidden="1">{"fdsup://directions/FAT Viewer?action=UPDATE&amp;creator=factset&amp;DYN_ARGS=TRUE&amp;DOC_NAME=FAT:FQL_AUDITING_CLIENT_TEMPLATE.FAT&amp;display_string=Audit&amp;VAR:KEY=JIFMHAXKNG&amp;VAR:QUERY=RkZfRElWX1lMRChBTk4sMTIvMTEvMDMsMTIvMTEvMDMp&amp;WINDOW=FIRST_POPUP&amp;HEIGHT=450&amp;WIDTH=450&amp;","START_MAXIMIZED=FALSE&amp;VAR:CALENDAR=US&amp;VAR:SYMBOL=MO&amp;VAR:INDEX=0"}</definedName>
    <definedName name="_904__FDSAUDITLINK__" hidden="1">{"fdsup://directions/FAT Viewer?action=UPDATE&amp;creator=factset&amp;DYN_ARGS=TRUE&amp;DOC_NAME=FAT:FQL_AUDITING_CLIENT_TEMPLATE.FAT&amp;display_string=Audit&amp;VAR:KEY=JIFMHAXKNG&amp;VAR:QUERY=RkZfRElWX1lMRChBTk4sMTIvMTEvMDMsMTIvMTEvMDMp&amp;WINDOW=FIRST_POPUP&amp;HEIGHT=450&amp;WIDTH=450&amp;","START_MAXIMIZED=FALSE&amp;VAR:CALENDAR=US&amp;VAR:SYMBOL=MO&amp;VAR:INDEX=0"}</definedName>
    <definedName name="_905">#REF!</definedName>
    <definedName name="_905__FDSAUDITLINK__" localSheetId="0" hidden="1">{"fdsup://directions/FAT Viewer?action=UPDATE&amp;creator=factset&amp;DYN_ARGS=TRUE&amp;DOC_NAME=FAT:FQL_AUDITING_CLIENT_TEMPLATE.FAT&amp;display_string=Audit&amp;VAR:KEY=ZEFCTYVKVO&amp;VAR:QUERY=RkZfRElWX1lMRChBTk4sMTIvMDQvMDMsMTIvMDQvMDMp&amp;WINDOW=FIRST_POPUP&amp;HEIGHT=450&amp;WIDTH=450&amp;","START_MAXIMIZED=FALSE&amp;VAR:CALENDAR=US&amp;VAR:SYMBOL=MO&amp;VAR:INDEX=0"}</definedName>
    <definedName name="_905__FDSAUDITLINK__" hidden="1">{"fdsup://directions/FAT Viewer?action=UPDATE&amp;creator=factset&amp;DYN_ARGS=TRUE&amp;DOC_NAME=FAT:FQL_AUDITING_CLIENT_TEMPLATE.FAT&amp;display_string=Audit&amp;VAR:KEY=ZEFCTYVKVO&amp;VAR:QUERY=RkZfRElWX1lMRChBTk4sMTIvMDQvMDMsMTIvMDQvMDMp&amp;WINDOW=FIRST_POPUP&amp;HEIGHT=450&amp;WIDTH=450&amp;","START_MAXIMIZED=FALSE&amp;VAR:CALENDAR=US&amp;VAR:SYMBOL=MO&amp;VAR:INDEX=0"}</definedName>
    <definedName name="_906">#REF!</definedName>
    <definedName name="_906__FDSAUDITLINK__" localSheetId="0" hidden="1">{"fdsup://directions/FAT Viewer?action=UPDATE&amp;creator=factset&amp;DYN_ARGS=TRUE&amp;DOC_NAME=FAT:FQL_AUDITING_CLIENT_TEMPLATE.FAT&amp;display_string=Audit&amp;VAR:KEY=TEFYJSNSXW&amp;VAR:QUERY=RkZfRElWX1lMRChBTk4sMTEvMjYvMDMsMTEvMjYvMDMp&amp;WINDOW=FIRST_POPUP&amp;HEIGHT=450&amp;WIDTH=450&amp;","START_MAXIMIZED=FALSE&amp;VAR:CALENDAR=US&amp;VAR:SYMBOL=MO&amp;VAR:INDEX=0"}</definedName>
    <definedName name="_906__FDSAUDITLINK__" hidden="1">{"fdsup://directions/FAT Viewer?action=UPDATE&amp;creator=factset&amp;DYN_ARGS=TRUE&amp;DOC_NAME=FAT:FQL_AUDITING_CLIENT_TEMPLATE.FAT&amp;display_string=Audit&amp;VAR:KEY=TEFYJSNSXW&amp;VAR:QUERY=RkZfRElWX1lMRChBTk4sMTEvMjYvMDMsMTEvMjYvMDMp&amp;WINDOW=FIRST_POPUP&amp;HEIGHT=450&amp;WIDTH=450&amp;","START_MAXIMIZED=FALSE&amp;VAR:CALENDAR=US&amp;VAR:SYMBOL=MO&amp;VAR:INDEX=0"}</definedName>
    <definedName name="_907">#REF!</definedName>
    <definedName name="_907__FDSAUDITLINK__" localSheetId="0" hidden="1">{"fdsup://directions/FAT Viewer?action=UPDATE&amp;creator=factset&amp;DYN_ARGS=TRUE&amp;DOC_NAME=FAT:FQL_AUDITING_CLIENT_TEMPLATE.FAT&amp;display_string=Audit&amp;VAR:KEY=LMZQRUPORS&amp;VAR:QUERY=RkZfRElWX1lMRChBTk4sMTEvMjAvMDMsMTEvMjAvMDMp&amp;WINDOW=FIRST_POPUP&amp;HEIGHT=450&amp;WIDTH=450&amp;","START_MAXIMIZED=FALSE&amp;VAR:CALENDAR=US&amp;VAR:SYMBOL=MO&amp;VAR:INDEX=0"}</definedName>
    <definedName name="_907__FDSAUDITLINK__" hidden="1">{"fdsup://directions/FAT Viewer?action=UPDATE&amp;creator=factset&amp;DYN_ARGS=TRUE&amp;DOC_NAME=FAT:FQL_AUDITING_CLIENT_TEMPLATE.FAT&amp;display_string=Audit&amp;VAR:KEY=LMZQRUPORS&amp;VAR:QUERY=RkZfRElWX1lMRChBTk4sMTEvMjAvMDMsMTEvMjAvMDMp&amp;WINDOW=FIRST_POPUP&amp;HEIGHT=450&amp;WIDTH=450&amp;","START_MAXIMIZED=FALSE&amp;VAR:CALENDAR=US&amp;VAR:SYMBOL=MO&amp;VAR:INDEX=0"}</definedName>
    <definedName name="_908">#REF!</definedName>
    <definedName name="_908__FDSAUDITLINK__" localSheetId="0" hidden="1">{"fdsup://directions/FAT Viewer?action=UPDATE&amp;creator=factset&amp;DYN_ARGS=TRUE&amp;DOC_NAME=FAT:FQL_AUDITING_CLIENT_TEMPLATE.FAT&amp;display_string=Audit&amp;VAR:KEY=JUJWFADWJI&amp;VAR:QUERY=RkZfRElWX1lMRChBTk4sMTEvMTMvMDMsMTEvMTMvMDMp&amp;WINDOW=FIRST_POPUP&amp;HEIGHT=450&amp;WIDTH=450&amp;","START_MAXIMIZED=FALSE&amp;VAR:CALENDAR=US&amp;VAR:SYMBOL=MO&amp;VAR:INDEX=0"}</definedName>
    <definedName name="_908__FDSAUDITLINK__" hidden="1">{"fdsup://directions/FAT Viewer?action=UPDATE&amp;creator=factset&amp;DYN_ARGS=TRUE&amp;DOC_NAME=FAT:FQL_AUDITING_CLIENT_TEMPLATE.FAT&amp;display_string=Audit&amp;VAR:KEY=JUJWFADWJI&amp;VAR:QUERY=RkZfRElWX1lMRChBTk4sMTEvMTMvMDMsMTEvMTMvMDMp&amp;WINDOW=FIRST_POPUP&amp;HEIGHT=450&amp;WIDTH=450&amp;","START_MAXIMIZED=FALSE&amp;VAR:CALENDAR=US&amp;VAR:SYMBOL=MO&amp;VAR:INDEX=0"}</definedName>
    <definedName name="_909">#REF!</definedName>
    <definedName name="_909__FDSAUDITLINK__" localSheetId="0" hidden="1">{"fdsup://directions/FAT Viewer?action=UPDATE&amp;creator=factset&amp;DYN_ARGS=TRUE&amp;DOC_NAME=FAT:FQL_AUDITING_CLIENT_TEMPLATE.FAT&amp;display_string=Audit&amp;VAR:KEY=VQLKBGPSJG&amp;VAR:QUERY=RkZfRElWX1lMRChBTk4sMTEvMDYvMDMsMTEvMDYvMDMp&amp;WINDOW=FIRST_POPUP&amp;HEIGHT=450&amp;WIDTH=450&amp;","START_MAXIMIZED=FALSE&amp;VAR:CALENDAR=US&amp;VAR:SYMBOL=MO&amp;VAR:INDEX=0"}</definedName>
    <definedName name="_909__FDSAUDITLINK__" hidden="1">{"fdsup://directions/FAT Viewer?action=UPDATE&amp;creator=factset&amp;DYN_ARGS=TRUE&amp;DOC_NAME=FAT:FQL_AUDITING_CLIENT_TEMPLATE.FAT&amp;display_string=Audit&amp;VAR:KEY=VQLKBGPSJG&amp;VAR:QUERY=RkZfRElWX1lMRChBTk4sMTEvMDYvMDMsMTEvMDYvMDMp&amp;WINDOW=FIRST_POPUP&amp;HEIGHT=450&amp;WIDTH=450&amp;","START_MAXIMIZED=FALSE&amp;VAR:CALENDAR=US&amp;VAR:SYMBOL=MO&amp;VAR:INDEX=0"}</definedName>
    <definedName name="_90T1">#REF!</definedName>
    <definedName name="_90T2">#REF!</definedName>
    <definedName name="_91">#REF!</definedName>
    <definedName name="_91__123Graph_CSENS_COMPARISON">#REF!</definedName>
    <definedName name="_91__123Graph_DCONTRACT_BY_B_U">#REF!</definedName>
    <definedName name="_91__FDSAUDITLINK__" localSheetId="0" hidden="1">{"fdsup://directions/FAT Viewer?action=UPDATE&amp;creator=factset&amp;DYN_ARGS=TRUE&amp;DOC_NAME=FAT:FQL_AUDITING_CLIENT_TEMPLATE.FAT&amp;display_string=Audit&amp;VAR:KEY=HITAJKLEHM&amp;VAR:QUERY=RkZfRElWX1lMRChBTk4sNy8wOS8wOSw3LzA5LzA5KQ==&amp;WINDOW=FIRST_POPUP&amp;HEIGHT=450&amp;WIDTH=450&amp;","START_MAXIMIZED=FALSE&amp;VAR:CALENDAR=US&amp;VAR:SYMBOL=RAI&amp;VAR:INDEX=0"}</definedName>
    <definedName name="_91__FDSAUDITLINK__" hidden="1">{"fdsup://directions/FAT Viewer?action=UPDATE&amp;creator=factset&amp;DYN_ARGS=TRUE&amp;DOC_NAME=FAT:FQL_AUDITING_CLIENT_TEMPLATE.FAT&amp;display_string=Audit&amp;VAR:KEY=HITAJKLEHM&amp;VAR:QUERY=RkZfRElWX1lMRChBTk4sNy8wOS8wOSw3LzA5LzA5KQ==&amp;WINDOW=FIRST_POPUP&amp;HEIGHT=450&amp;WIDTH=450&amp;","START_MAXIMIZED=FALSE&amp;VAR:CALENDAR=US&amp;VAR:SYMBOL=RAI&amp;VAR:INDEX=0"}</definedName>
    <definedName name="_910">#REF!</definedName>
    <definedName name="_910__FDSAUDITLINK__" localSheetId="0" hidden="1">{"fdsup://directions/FAT Viewer?action=UPDATE&amp;creator=factset&amp;DYN_ARGS=TRUE&amp;DOC_NAME=FAT:FQL_AUDITING_CLIENT_TEMPLATE.FAT&amp;display_string=Audit&amp;VAR:KEY=HEVGTWNWFA&amp;VAR:QUERY=RkZfRElWX1lMRChBTk4sMTAvMzAvMDMsMTAvMzAvMDMp&amp;WINDOW=FIRST_POPUP&amp;HEIGHT=450&amp;WIDTH=450&amp;","START_MAXIMIZED=FALSE&amp;VAR:CALENDAR=US&amp;VAR:SYMBOL=MO&amp;VAR:INDEX=0"}</definedName>
    <definedName name="_910__FDSAUDITLINK__" hidden="1">{"fdsup://directions/FAT Viewer?action=UPDATE&amp;creator=factset&amp;DYN_ARGS=TRUE&amp;DOC_NAME=FAT:FQL_AUDITING_CLIENT_TEMPLATE.FAT&amp;display_string=Audit&amp;VAR:KEY=HEVGTWNWFA&amp;VAR:QUERY=RkZfRElWX1lMRChBTk4sMTAvMzAvMDMsMTAvMzAvMDMp&amp;WINDOW=FIRST_POPUP&amp;HEIGHT=450&amp;WIDTH=450&amp;","START_MAXIMIZED=FALSE&amp;VAR:CALENDAR=US&amp;VAR:SYMBOL=MO&amp;VAR:INDEX=0"}</definedName>
    <definedName name="_911">#REF!</definedName>
    <definedName name="_911__FDSAUDITLINK__" localSheetId="0" hidden="1">{"fdsup://directions/FAT Viewer?action=UPDATE&amp;creator=factset&amp;DYN_ARGS=TRUE&amp;DOC_NAME=FAT:FQL_AUDITING_CLIENT_TEMPLATE.FAT&amp;display_string=Audit&amp;VAR:KEY=TOZONIPSPO&amp;VAR:QUERY=RkZfRElWX1lMRChBTk4sMTAvMjMvMDMsMTAvMjMvMDMp&amp;WINDOW=FIRST_POPUP&amp;HEIGHT=450&amp;WIDTH=450&amp;","START_MAXIMIZED=FALSE&amp;VAR:CALENDAR=US&amp;VAR:SYMBOL=MO&amp;VAR:INDEX=0"}</definedName>
    <definedName name="_911__FDSAUDITLINK__" hidden="1">{"fdsup://directions/FAT Viewer?action=UPDATE&amp;creator=factset&amp;DYN_ARGS=TRUE&amp;DOC_NAME=FAT:FQL_AUDITING_CLIENT_TEMPLATE.FAT&amp;display_string=Audit&amp;VAR:KEY=TOZONIPSPO&amp;VAR:QUERY=RkZfRElWX1lMRChBTk4sMTAvMjMvMDMsMTAvMjMvMDMp&amp;WINDOW=FIRST_POPUP&amp;HEIGHT=450&amp;WIDTH=450&amp;","START_MAXIMIZED=FALSE&amp;VAR:CALENDAR=US&amp;VAR:SYMBOL=MO&amp;VAR:INDEX=0"}</definedName>
    <definedName name="_912">#REF!</definedName>
    <definedName name="_912__FDSAUDITLINK__" localSheetId="0" hidden="1">{"fdsup://directions/FAT Viewer?action=UPDATE&amp;creator=factset&amp;DYN_ARGS=TRUE&amp;DOC_NAME=FAT:FQL_AUDITING_CLIENT_TEMPLATE.FAT&amp;display_string=Audit&amp;VAR:KEY=XGBEJUJGHE&amp;VAR:QUERY=RkZfRElWX1lMRChBTk4sMTAvMTYvMDMsMTAvMTYvMDMp&amp;WINDOW=FIRST_POPUP&amp;HEIGHT=450&amp;WIDTH=450&amp;","START_MAXIMIZED=FALSE&amp;VAR:CALENDAR=US&amp;VAR:SYMBOL=MO&amp;VAR:INDEX=0"}</definedName>
    <definedName name="_912__FDSAUDITLINK__" hidden="1">{"fdsup://directions/FAT Viewer?action=UPDATE&amp;creator=factset&amp;DYN_ARGS=TRUE&amp;DOC_NAME=FAT:FQL_AUDITING_CLIENT_TEMPLATE.FAT&amp;display_string=Audit&amp;VAR:KEY=XGBEJUJGHE&amp;VAR:QUERY=RkZfRElWX1lMRChBTk4sMTAvMTYvMDMsMTAvMTYvMDMp&amp;WINDOW=FIRST_POPUP&amp;HEIGHT=450&amp;WIDTH=450&amp;","START_MAXIMIZED=FALSE&amp;VAR:CALENDAR=US&amp;VAR:SYMBOL=MO&amp;VAR:INDEX=0"}</definedName>
    <definedName name="_913">#REF!</definedName>
    <definedName name="_913__FDSAUDITLINK__" localSheetId="0" hidden="1">{"fdsup://directions/FAT Viewer?action=UPDATE&amp;creator=factset&amp;DYN_ARGS=TRUE&amp;DOC_NAME=FAT:FQL_AUDITING_CLIENT_TEMPLATE.FAT&amp;display_string=Audit&amp;VAR:KEY=DKFSBYBSVC&amp;VAR:QUERY=RkZfRElWX1lMRChBTk4sMTAvMDkvMDMsMTAvMDkvMDMp&amp;WINDOW=FIRST_POPUP&amp;HEIGHT=450&amp;WIDTH=450&amp;","START_MAXIMIZED=FALSE&amp;VAR:CALENDAR=US&amp;VAR:SYMBOL=MO&amp;VAR:INDEX=0"}</definedName>
    <definedName name="_913__FDSAUDITLINK__" hidden="1">{"fdsup://directions/FAT Viewer?action=UPDATE&amp;creator=factset&amp;DYN_ARGS=TRUE&amp;DOC_NAME=FAT:FQL_AUDITING_CLIENT_TEMPLATE.FAT&amp;display_string=Audit&amp;VAR:KEY=DKFSBYBSVC&amp;VAR:QUERY=RkZfRElWX1lMRChBTk4sMTAvMDkvMDMsMTAvMDkvMDMp&amp;WINDOW=FIRST_POPUP&amp;HEIGHT=450&amp;WIDTH=450&amp;","START_MAXIMIZED=FALSE&amp;VAR:CALENDAR=US&amp;VAR:SYMBOL=MO&amp;VAR:INDEX=0"}</definedName>
    <definedName name="_914">#REF!</definedName>
    <definedName name="_914__FDSAUDITLINK__" localSheetId="0" hidden="1">{"fdsup://directions/FAT Viewer?action=UPDATE&amp;creator=factset&amp;DYN_ARGS=TRUE&amp;DOC_NAME=FAT:FQL_AUDITING_CLIENT_TEMPLATE.FAT&amp;display_string=Audit&amp;VAR:KEY=RCNUFCHOTA&amp;VAR:QUERY=RkZfRElWX1lMRChBTk4sMTAvMDIvMDMsMTAvMDIvMDMp&amp;WINDOW=FIRST_POPUP&amp;HEIGHT=450&amp;WIDTH=450&amp;","START_MAXIMIZED=FALSE&amp;VAR:CALENDAR=US&amp;VAR:SYMBOL=MO&amp;VAR:INDEX=0"}</definedName>
    <definedName name="_914__FDSAUDITLINK__" hidden="1">{"fdsup://directions/FAT Viewer?action=UPDATE&amp;creator=factset&amp;DYN_ARGS=TRUE&amp;DOC_NAME=FAT:FQL_AUDITING_CLIENT_TEMPLATE.FAT&amp;display_string=Audit&amp;VAR:KEY=RCNUFCHOTA&amp;VAR:QUERY=RkZfRElWX1lMRChBTk4sMTAvMDIvMDMsMTAvMDIvMDMp&amp;WINDOW=FIRST_POPUP&amp;HEIGHT=450&amp;WIDTH=450&amp;","START_MAXIMIZED=FALSE&amp;VAR:CALENDAR=US&amp;VAR:SYMBOL=MO&amp;VAR:INDEX=0"}</definedName>
    <definedName name="_915">#REF!</definedName>
    <definedName name="_915__FDSAUDITLINK__" localSheetId="0" hidden="1">{"fdsup://directions/FAT Viewer?action=UPDATE&amp;creator=factset&amp;DYN_ARGS=TRUE&amp;DOC_NAME=FAT:FQL_AUDITING_CLIENT_TEMPLATE.FAT&amp;display_string=Audit&amp;VAR:KEY=JSBMHMXEHW&amp;VAR:QUERY=RkZfRElWX1lMRChBTk4sOS8yNS8wMyw5LzI1LzAzKQ==&amp;WINDOW=FIRST_POPUP&amp;HEIGHT=450&amp;WIDTH=450&amp;","START_MAXIMIZED=FALSE&amp;VAR:CALENDAR=US&amp;VAR:SYMBOL=MO&amp;VAR:INDEX=0"}</definedName>
    <definedName name="_915__FDSAUDITLINK__" hidden="1">{"fdsup://directions/FAT Viewer?action=UPDATE&amp;creator=factset&amp;DYN_ARGS=TRUE&amp;DOC_NAME=FAT:FQL_AUDITING_CLIENT_TEMPLATE.FAT&amp;display_string=Audit&amp;VAR:KEY=JSBMHMXEHW&amp;VAR:QUERY=RkZfRElWX1lMRChBTk4sOS8yNS8wMyw5LzI1LzAzKQ==&amp;WINDOW=FIRST_POPUP&amp;HEIGHT=450&amp;WIDTH=450&amp;","START_MAXIMIZED=FALSE&amp;VAR:CALENDAR=US&amp;VAR:SYMBOL=MO&amp;VAR:INDEX=0"}</definedName>
    <definedName name="_916">#REF!</definedName>
    <definedName name="_916__FDSAUDITLINK__" localSheetId="0" hidden="1">{"fdsup://directions/FAT Viewer?action=UPDATE&amp;creator=factset&amp;DYN_ARGS=TRUE&amp;DOC_NAME=FAT:FQL_AUDITING_CLIENT_TEMPLATE.FAT&amp;display_string=Audit&amp;VAR:KEY=RSJEHQTOXQ&amp;VAR:QUERY=RkZfRElWX1lMRChBTk4sOS8xOC8wMyw5LzE4LzAzKQ==&amp;WINDOW=FIRST_POPUP&amp;HEIGHT=450&amp;WIDTH=450&amp;","START_MAXIMIZED=FALSE&amp;VAR:CALENDAR=US&amp;VAR:SYMBOL=MO&amp;VAR:INDEX=0"}</definedName>
    <definedName name="_916__FDSAUDITLINK__" hidden="1">{"fdsup://directions/FAT Viewer?action=UPDATE&amp;creator=factset&amp;DYN_ARGS=TRUE&amp;DOC_NAME=FAT:FQL_AUDITING_CLIENT_TEMPLATE.FAT&amp;display_string=Audit&amp;VAR:KEY=RSJEHQTOXQ&amp;VAR:QUERY=RkZfRElWX1lMRChBTk4sOS8xOC8wMyw5LzE4LzAzKQ==&amp;WINDOW=FIRST_POPUP&amp;HEIGHT=450&amp;WIDTH=450&amp;","START_MAXIMIZED=FALSE&amp;VAR:CALENDAR=US&amp;VAR:SYMBOL=MO&amp;VAR:INDEX=0"}</definedName>
    <definedName name="_917__FDSAUDITLINK__" localSheetId="0" hidden="1">{"fdsup://directions/FAT Viewer?action=UPDATE&amp;creator=factset&amp;DYN_ARGS=TRUE&amp;DOC_NAME=FAT:FQL_AUDITING_CLIENT_TEMPLATE.FAT&amp;display_string=Audit&amp;VAR:KEY=LCNCLKDWNI&amp;VAR:QUERY=RkZfRElWX1lMRChBTk4sOS8xMS8wMyw5LzExLzAzKQ==&amp;WINDOW=FIRST_POPUP&amp;HEIGHT=450&amp;WIDTH=450&amp;","START_MAXIMIZED=FALSE&amp;VAR:CALENDAR=US&amp;VAR:SYMBOL=MO&amp;VAR:INDEX=0"}</definedName>
    <definedName name="_917__FDSAUDITLINK__" hidden="1">{"fdsup://directions/FAT Viewer?action=UPDATE&amp;creator=factset&amp;DYN_ARGS=TRUE&amp;DOC_NAME=FAT:FQL_AUDITING_CLIENT_TEMPLATE.FAT&amp;display_string=Audit&amp;VAR:KEY=LCNCLKDWNI&amp;VAR:QUERY=RkZfRElWX1lMRChBTk4sOS8xMS8wMyw5LzExLzAzKQ==&amp;WINDOW=FIRST_POPUP&amp;HEIGHT=450&amp;WIDTH=450&amp;","START_MAXIMIZED=FALSE&amp;VAR:CALENDAR=US&amp;VAR:SYMBOL=MO&amp;VAR:INDEX=0"}</definedName>
    <definedName name="_918__FDSAUDITLINK__" localSheetId="0" hidden="1">{"fdsup://directions/FAT Viewer?action=UPDATE&amp;creator=factset&amp;DYN_ARGS=TRUE&amp;DOC_NAME=FAT:FQL_AUDITING_CLIENT_TEMPLATE.FAT&amp;display_string=Audit&amp;VAR:KEY=DQNEJKJKTC&amp;VAR:QUERY=RkZfRElWX1lMRChBTk4sOS8wNC8wMyw5LzA0LzAzKQ==&amp;WINDOW=FIRST_POPUP&amp;HEIGHT=450&amp;WIDTH=450&amp;","START_MAXIMIZED=FALSE&amp;VAR:CALENDAR=US&amp;VAR:SYMBOL=MO&amp;VAR:INDEX=0"}</definedName>
    <definedName name="_918__FDSAUDITLINK__" hidden="1">{"fdsup://directions/FAT Viewer?action=UPDATE&amp;creator=factset&amp;DYN_ARGS=TRUE&amp;DOC_NAME=FAT:FQL_AUDITING_CLIENT_TEMPLATE.FAT&amp;display_string=Audit&amp;VAR:KEY=DQNEJKJKTC&amp;VAR:QUERY=RkZfRElWX1lMRChBTk4sOS8wNC8wMyw5LzA0LzAzKQ==&amp;WINDOW=FIRST_POPUP&amp;HEIGHT=450&amp;WIDTH=450&amp;","START_MAXIMIZED=FALSE&amp;VAR:CALENDAR=US&amp;VAR:SYMBOL=MO&amp;VAR:INDEX=0"}</definedName>
    <definedName name="_919__FDSAUDITLINK__" localSheetId="0" hidden="1">{"fdsup://directions/FAT Viewer?action=UPDATE&amp;creator=factset&amp;DYN_ARGS=TRUE&amp;DOC_NAME=FAT:FQL_AUDITING_CLIENT_TEMPLATE.FAT&amp;display_string=Audit&amp;VAR:KEY=FSRWRYBUBQ&amp;VAR:QUERY=RkZfRElWX1lMRChBTk4sOC8yOC8wMyw4LzI4LzAzKQ==&amp;WINDOW=FIRST_POPUP&amp;HEIGHT=450&amp;WIDTH=450&amp;","START_MAXIMIZED=FALSE&amp;VAR:CALENDAR=US&amp;VAR:SYMBOL=MO&amp;VAR:INDEX=0"}</definedName>
    <definedName name="_919__FDSAUDITLINK__" hidden="1">{"fdsup://directions/FAT Viewer?action=UPDATE&amp;creator=factset&amp;DYN_ARGS=TRUE&amp;DOC_NAME=FAT:FQL_AUDITING_CLIENT_TEMPLATE.FAT&amp;display_string=Audit&amp;VAR:KEY=FSRWRYBUBQ&amp;VAR:QUERY=RkZfRElWX1lMRChBTk4sOC8yOC8wMyw4LzI4LzAzKQ==&amp;WINDOW=FIRST_POPUP&amp;HEIGHT=450&amp;WIDTH=450&amp;","START_MAXIMIZED=FALSE&amp;VAR:CALENDAR=US&amp;VAR:SYMBOL=MO&amp;VAR:INDEX=0"}</definedName>
    <definedName name="_92">#REF!</definedName>
    <definedName name="_92__123Graph_EQRE_S_BY_CO.">#REF!</definedName>
    <definedName name="_92__FDSAUDITLINK__" localSheetId="0" hidden="1">{"fdsup://directions/FAT Viewer?action=UPDATE&amp;creator=factset&amp;DYN_ARGS=TRUE&amp;DOC_NAME=FAT:FQL_AUDITING_CLIENT_TEMPLATE.FAT&amp;display_string=Audit&amp;VAR:KEY=XQJYRSPYBY&amp;VAR:QUERY=RkZfRU5UUlBSX1ZBTF9EQUlMWSgwLCwsLCwnRElMJyk=&amp;WINDOW=FIRST_POPUP&amp;HEIGHT=450&amp;WIDTH=450&amp;","START_MAXIMIZED=FALSE&amp;VAR:CALENDAR=US&amp;VAR:SYMBOL=TAP&amp;VAR:INDEX=0"}</definedName>
    <definedName name="_92__FDSAUDITLINK__" hidden="1">{"fdsup://directions/FAT Viewer?action=UPDATE&amp;creator=factset&amp;DYN_ARGS=TRUE&amp;DOC_NAME=FAT:FQL_AUDITING_CLIENT_TEMPLATE.FAT&amp;display_string=Audit&amp;VAR:KEY=XQJYRSPYBY&amp;VAR:QUERY=RkZfRU5UUlBSX1ZBTF9EQUlMWSgwLCwsLCwnRElMJyk=&amp;WINDOW=FIRST_POPUP&amp;HEIGHT=450&amp;WIDTH=450&amp;","START_MAXIMIZED=FALSE&amp;VAR:CALENDAR=US&amp;VAR:SYMBOL=TAP&amp;VAR:INDEX=0"}</definedName>
    <definedName name="_920__FDSAUDITLINK__" localSheetId="0" hidden="1">{"fdsup://directions/FAT Viewer?action=UPDATE&amp;creator=factset&amp;DYN_ARGS=TRUE&amp;DOC_NAME=FAT:FQL_AUDITING_CLIENT_TEMPLATE.FAT&amp;display_string=Audit&amp;VAR:KEY=NQFAHKDMPA&amp;VAR:QUERY=RkZfRElWX1lMRChBTk4sOC8yMS8wMyw4LzIxLzAzKQ==&amp;WINDOW=FIRST_POPUP&amp;HEIGHT=450&amp;WIDTH=450&amp;","START_MAXIMIZED=FALSE&amp;VAR:CALENDAR=US&amp;VAR:SYMBOL=MO&amp;VAR:INDEX=0"}</definedName>
    <definedName name="_920__FDSAUDITLINK__" hidden="1">{"fdsup://directions/FAT Viewer?action=UPDATE&amp;creator=factset&amp;DYN_ARGS=TRUE&amp;DOC_NAME=FAT:FQL_AUDITING_CLIENT_TEMPLATE.FAT&amp;display_string=Audit&amp;VAR:KEY=NQFAHKDMPA&amp;VAR:QUERY=RkZfRElWX1lMRChBTk4sOC8yMS8wMyw4LzIxLzAzKQ==&amp;WINDOW=FIRST_POPUP&amp;HEIGHT=450&amp;WIDTH=450&amp;","START_MAXIMIZED=FALSE&amp;VAR:CALENDAR=US&amp;VAR:SYMBOL=MO&amp;VAR:INDEX=0"}</definedName>
    <definedName name="_921">#REF!</definedName>
    <definedName name="_921__FDSAUDITLINK__" localSheetId="0" hidden="1">{"fdsup://directions/FAT Viewer?action=UPDATE&amp;creator=factset&amp;DYN_ARGS=TRUE&amp;DOC_NAME=FAT:FQL_AUDITING_CLIENT_TEMPLATE.FAT&amp;display_string=Audit&amp;VAR:KEY=BEFOJIXSBE&amp;VAR:QUERY=RkZfRElWX1lMRChBTk4sOC8xNC8wMyw4LzE0LzAzKQ==&amp;WINDOW=FIRST_POPUP&amp;HEIGHT=450&amp;WIDTH=450&amp;","START_MAXIMIZED=FALSE&amp;VAR:CALENDAR=US&amp;VAR:SYMBOL=MO&amp;VAR:INDEX=0"}</definedName>
    <definedName name="_921__FDSAUDITLINK__" hidden="1">{"fdsup://directions/FAT Viewer?action=UPDATE&amp;creator=factset&amp;DYN_ARGS=TRUE&amp;DOC_NAME=FAT:FQL_AUDITING_CLIENT_TEMPLATE.FAT&amp;display_string=Audit&amp;VAR:KEY=BEFOJIXSBE&amp;VAR:QUERY=RkZfRElWX1lMRChBTk4sOC8xNC8wMyw4LzE0LzAzKQ==&amp;WINDOW=FIRST_POPUP&amp;HEIGHT=450&amp;WIDTH=450&amp;","START_MAXIMIZED=FALSE&amp;VAR:CALENDAR=US&amp;VAR:SYMBOL=MO&amp;VAR:INDEX=0"}</definedName>
    <definedName name="_922__FDSAUDITLINK__" localSheetId="0" hidden="1">{"fdsup://directions/FAT Viewer?action=UPDATE&amp;creator=factset&amp;DYN_ARGS=TRUE&amp;DOC_NAME=FAT:FQL_AUDITING_CLIENT_TEMPLATE.FAT&amp;display_string=Audit&amp;VAR:KEY=RARYXINYZY&amp;VAR:QUERY=RkZfRElWX1lMRChBTk4sOC8wNy8wMyw4LzA3LzAzKQ==&amp;WINDOW=FIRST_POPUP&amp;HEIGHT=450&amp;WIDTH=450&amp;","START_MAXIMIZED=FALSE&amp;VAR:CALENDAR=US&amp;VAR:SYMBOL=MO&amp;VAR:INDEX=0"}</definedName>
    <definedName name="_922__FDSAUDITLINK__" hidden="1">{"fdsup://directions/FAT Viewer?action=UPDATE&amp;creator=factset&amp;DYN_ARGS=TRUE&amp;DOC_NAME=FAT:FQL_AUDITING_CLIENT_TEMPLATE.FAT&amp;display_string=Audit&amp;VAR:KEY=RARYXINYZY&amp;VAR:QUERY=RkZfRElWX1lMRChBTk4sOC8wNy8wMyw4LzA3LzAzKQ==&amp;WINDOW=FIRST_POPUP&amp;HEIGHT=450&amp;WIDTH=450&amp;","START_MAXIMIZED=FALSE&amp;VAR:CALENDAR=US&amp;VAR:SYMBOL=MO&amp;VAR:INDEX=0"}</definedName>
    <definedName name="_923__FDSAUDITLINK__" localSheetId="0" hidden="1">{"fdsup://directions/FAT Viewer?action=UPDATE&amp;creator=factset&amp;DYN_ARGS=TRUE&amp;DOC_NAME=FAT:FQL_AUDITING_CLIENT_TEMPLATE.FAT&amp;display_string=Audit&amp;VAR:KEY=BEJIXSLIVS&amp;VAR:QUERY=RkZfRElWX1lMRChBTk4sNy8zMS8wMyw3LzMxLzAzKQ==&amp;WINDOW=FIRST_POPUP&amp;HEIGHT=450&amp;WIDTH=450&amp;","START_MAXIMIZED=FALSE&amp;VAR:CALENDAR=US&amp;VAR:SYMBOL=MO&amp;VAR:INDEX=0"}</definedName>
    <definedName name="_923__FDSAUDITLINK__" hidden="1">{"fdsup://directions/FAT Viewer?action=UPDATE&amp;creator=factset&amp;DYN_ARGS=TRUE&amp;DOC_NAME=FAT:FQL_AUDITING_CLIENT_TEMPLATE.FAT&amp;display_string=Audit&amp;VAR:KEY=BEJIXSLIVS&amp;VAR:QUERY=RkZfRElWX1lMRChBTk4sNy8zMS8wMyw3LzMxLzAzKQ==&amp;WINDOW=FIRST_POPUP&amp;HEIGHT=450&amp;WIDTH=450&amp;","START_MAXIMIZED=FALSE&amp;VAR:CALENDAR=US&amp;VAR:SYMBOL=MO&amp;VAR:INDEX=0"}</definedName>
    <definedName name="_924__FDSAUDITLINK__" localSheetId="0" hidden="1">{"fdsup://directions/FAT Viewer?action=UPDATE&amp;creator=factset&amp;DYN_ARGS=TRUE&amp;DOC_NAME=FAT:FQL_AUDITING_CLIENT_TEMPLATE.FAT&amp;display_string=Audit&amp;VAR:KEY=TAPUDKLMJG&amp;VAR:QUERY=RkZfRElWX1lMRChBTk4sNy8yNC8wMyw3LzI0LzAzKQ==&amp;WINDOW=FIRST_POPUP&amp;HEIGHT=450&amp;WIDTH=450&amp;","START_MAXIMIZED=FALSE&amp;VAR:CALENDAR=US&amp;VAR:SYMBOL=MO&amp;VAR:INDEX=0"}</definedName>
    <definedName name="_924__FDSAUDITLINK__" hidden="1">{"fdsup://directions/FAT Viewer?action=UPDATE&amp;creator=factset&amp;DYN_ARGS=TRUE&amp;DOC_NAME=FAT:FQL_AUDITING_CLIENT_TEMPLATE.FAT&amp;display_string=Audit&amp;VAR:KEY=TAPUDKLMJG&amp;VAR:QUERY=RkZfRElWX1lMRChBTk4sNy8yNC8wMyw3LzI0LzAzKQ==&amp;WINDOW=FIRST_POPUP&amp;HEIGHT=450&amp;WIDTH=450&amp;","START_MAXIMIZED=FALSE&amp;VAR:CALENDAR=US&amp;VAR:SYMBOL=MO&amp;VAR:INDEX=0"}</definedName>
    <definedName name="_925__FDSAUDITLINK__" localSheetId="0" hidden="1">{"fdsup://directions/FAT Viewer?action=UPDATE&amp;creator=factset&amp;DYN_ARGS=TRUE&amp;DOC_NAME=FAT:FQL_AUDITING_CLIENT_TEMPLATE.FAT&amp;display_string=Audit&amp;VAR:KEY=DSFQZCVUDO&amp;VAR:QUERY=RkZfRElWX1lMRChBTk4sNy8xNy8wMyw3LzE3LzAzKQ==&amp;WINDOW=FIRST_POPUP&amp;HEIGHT=450&amp;WIDTH=450&amp;","START_MAXIMIZED=FALSE&amp;VAR:CALENDAR=US&amp;VAR:SYMBOL=MO&amp;VAR:INDEX=0"}</definedName>
    <definedName name="_925__FDSAUDITLINK__" hidden="1">{"fdsup://directions/FAT Viewer?action=UPDATE&amp;creator=factset&amp;DYN_ARGS=TRUE&amp;DOC_NAME=FAT:FQL_AUDITING_CLIENT_TEMPLATE.FAT&amp;display_string=Audit&amp;VAR:KEY=DSFQZCVUDO&amp;VAR:QUERY=RkZfRElWX1lMRChBTk4sNy8xNy8wMyw3LzE3LzAzKQ==&amp;WINDOW=FIRST_POPUP&amp;HEIGHT=450&amp;WIDTH=450&amp;","START_MAXIMIZED=FALSE&amp;VAR:CALENDAR=US&amp;VAR:SYMBOL=MO&amp;VAR:INDEX=0"}</definedName>
    <definedName name="_926__FDSAUDITLINK__" localSheetId="0" hidden="1">{"fdsup://directions/FAT Viewer?action=UPDATE&amp;creator=factset&amp;DYN_ARGS=TRUE&amp;DOC_NAME=FAT:FQL_AUDITING_CLIENT_TEMPLATE.FAT&amp;display_string=Audit&amp;VAR:KEY=ZUPUFARYNU&amp;VAR:QUERY=RkZfRElWX1lMRChBTk4sNy8xMC8wMyw3LzEwLzAzKQ==&amp;WINDOW=FIRST_POPUP&amp;HEIGHT=450&amp;WIDTH=450&amp;","START_MAXIMIZED=FALSE&amp;VAR:CALENDAR=US&amp;VAR:SYMBOL=MO&amp;VAR:INDEX=0"}</definedName>
    <definedName name="_926__FDSAUDITLINK__" hidden="1">{"fdsup://directions/FAT Viewer?action=UPDATE&amp;creator=factset&amp;DYN_ARGS=TRUE&amp;DOC_NAME=FAT:FQL_AUDITING_CLIENT_TEMPLATE.FAT&amp;display_string=Audit&amp;VAR:KEY=ZUPUFARYNU&amp;VAR:QUERY=RkZfRElWX1lMRChBTk4sNy8xMC8wMyw3LzEwLzAzKQ==&amp;WINDOW=FIRST_POPUP&amp;HEIGHT=450&amp;WIDTH=450&amp;","START_MAXIMIZED=FALSE&amp;VAR:CALENDAR=US&amp;VAR:SYMBOL=MO&amp;VAR:INDEX=0"}</definedName>
    <definedName name="_927__FDSAUDITLINK__" localSheetId="0" hidden="1">{"fdsup://directions/FAT Viewer?action=UPDATE&amp;creator=factset&amp;DYN_ARGS=TRUE&amp;DOC_NAME=FAT:FQL_AUDITING_CLIENT_TEMPLATE.FAT&amp;display_string=Audit&amp;VAR:KEY=BMNORABYJA&amp;VAR:QUERY=RkZfRElWX1lMRChBTk4sNy8wMy8wMyw3LzAzLzAzKQ==&amp;WINDOW=FIRST_POPUP&amp;HEIGHT=450&amp;WIDTH=450&amp;","START_MAXIMIZED=FALSE&amp;VAR:CALENDAR=US&amp;VAR:SYMBOL=MO&amp;VAR:INDEX=0"}</definedName>
    <definedName name="_927__FDSAUDITLINK__" hidden="1">{"fdsup://directions/FAT Viewer?action=UPDATE&amp;creator=factset&amp;DYN_ARGS=TRUE&amp;DOC_NAME=FAT:FQL_AUDITING_CLIENT_TEMPLATE.FAT&amp;display_string=Audit&amp;VAR:KEY=BMNORABYJA&amp;VAR:QUERY=RkZfRElWX1lMRChBTk4sNy8wMy8wMyw3LzAzLzAzKQ==&amp;WINDOW=FIRST_POPUP&amp;HEIGHT=450&amp;WIDTH=450&amp;","START_MAXIMIZED=FALSE&amp;VAR:CALENDAR=US&amp;VAR:SYMBOL=MO&amp;VAR:INDEX=0"}</definedName>
    <definedName name="_928">#REF!</definedName>
    <definedName name="_928__FDSAUDITLINK__" localSheetId="0" hidden="1">{"fdsup://directions/FAT Viewer?action=UPDATE&amp;creator=factset&amp;DYN_ARGS=TRUE&amp;DOC_NAME=FAT:FQL_AUDITING_CLIENT_TEMPLATE.FAT&amp;display_string=Audit&amp;VAR:KEY=FQXIHKRWHU&amp;VAR:QUERY=RkZfRElWX1lMRChBTk4sNi8yNi8wMyw2LzI2LzAzKQ==&amp;WINDOW=FIRST_POPUP&amp;HEIGHT=450&amp;WIDTH=450&amp;","START_MAXIMIZED=FALSE&amp;VAR:CALENDAR=US&amp;VAR:SYMBOL=MO&amp;VAR:INDEX=0"}</definedName>
    <definedName name="_928__FDSAUDITLINK__" hidden="1">{"fdsup://directions/FAT Viewer?action=UPDATE&amp;creator=factset&amp;DYN_ARGS=TRUE&amp;DOC_NAME=FAT:FQL_AUDITING_CLIENT_TEMPLATE.FAT&amp;display_string=Audit&amp;VAR:KEY=FQXIHKRWHU&amp;VAR:QUERY=RkZfRElWX1lMRChBTk4sNi8yNi8wMyw2LzI2LzAzKQ==&amp;WINDOW=FIRST_POPUP&amp;HEIGHT=450&amp;WIDTH=450&amp;","START_MAXIMIZED=FALSE&amp;VAR:CALENDAR=US&amp;VAR:SYMBOL=MO&amp;VAR:INDEX=0"}</definedName>
    <definedName name="_929">#REF!</definedName>
    <definedName name="_929__FDSAUDITLINK__" localSheetId="0" hidden="1">{"fdsup://directions/FAT Viewer?action=UPDATE&amp;creator=factset&amp;DYN_ARGS=TRUE&amp;DOC_NAME=FAT:FQL_AUDITING_CLIENT_TEMPLATE.FAT&amp;display_string=Audit&amp;VAR:KEY=PYFWXCTUNA&amp;VAR:QUERY=RkZfRElWX1lMRChBTk4sNi8xOS8wMyw2LzE5LzAzKQ==&amp;WINDOW=FIRST_POPUP&amp;HEIGHT=450&amp;WIDTH=450&amp;","START_MAXIMIZED=FALSE&amp;VAR:CALENDAR=US&amp;VAR:SYMBOL=MO&amp;VAR:INDEX=0"}</definedName>
    <definedName name="_929__FDSAUDITLINK__" hidden="1">{"fdsup://directions/FAT Viewer?action=UPDATE&amp;creator=factset&amp;DYN_ARGS=TRUE&amp;DOC_NAME=FAT:FQL_AUDITING_CLIENT_TEMPLATE.FAT&amp;display_string=Audit&amp;VAR:KEY=PYFWXCTUNA&amp;VAR:QUERY=RkZfRElWX1lMRChBTk4sNi8xOS8wMyw2LzE5LzAzKQ==&amp;WINDOW=FIRST_POPUP&amp;HEIGHT=450&amp;WIDTH=450&amp;","START_MAXIMIZED=FALSE&amp;VAR:CALENDAR=US&amp;VAR:SYMBOL=MO&amp;VAR:INDEX=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3">#REF!</definedName>
    <definedName name="_93__123Graph_XQRE_S_BY_CO.">#REF!</definedName>
    <definedName name="_93__FDSAUDITLINK__" localSheetId="0" hidden="1">{"fdsup://directions/FAT Viewer?action=UPDATE&amp;creator=factset&amp;DYN_ARGS=TRUE&amp;DOC_NAME=FAT:FQL_AUDITING_CLIENT_TEMPLATE.FAT&amp;display_string=Audit&amp;VAR:KEY=ZCPGLYRQRC&amp;VAR:QUERY=RkZfRU5UUlBSX1ZBTF9EQUlMWSgwLCwsLCwnRElMJyk=&amp;WINDOW=FIRST_POPUP&amp;HEIGHT=450&amp;WIDTH=450&amp;","START_MAXIMIZED=FALSE&amp;VAR:CALENDAR=US&amp;VAR:SYMBOL=GMCR&amp;VAR:INDEX=0"}</definedName>
    <definedName name="_93__FDSAUDITLINK__" hidden="1">{"fdsup://directions/FAT Viewer?action=UPDATE&amp;creator=factset&amp;DYN_ARGS=TRUE&amp;DOC_NAME=FAT:FQL_AUDITING_CLIENT_TEMPLATE.FAT&amp;display_string=Audit&amp;VAR:KEY=ZCPGLYRQRC&amp;VAR:QUERY=RkZfRU5UUlBSX1ZBTF9EQUlMWSgwLCwsLCwnRElMJyk=&amp;WINDOW=FIRST_POPUP&amp;HEIGHT=450&amp;WIDTH=450&amp;","START_MAXIMIZED=FALSE&amp;VAR:CALENDAR=US&amp;VAR:SYMBOL=GMCR&amp;VAR:INDEX=0"}</definedName>
    <definedName name="_930__FDSAUDITLINK__" localSheetId="0" hidden="1">{"fdsup://directions/FAT Viewer?action=UPDATE&amp;creator=factset&amp;DYN_ARGS=TRUE&amp;DOC_NAME=FAT:FQL_AUDITING_CLIENT_TEMPLATE.FAT&amp;display_string=Audit&amp;VAR:KEY=TGHKTIPCPW&amp;VAR:QUERY=RkZfRElWX1lMRChBTk4sNi8xMi8wMyw2LzEyLzAzKQ==&amp;WINDOW=FIRST_POPUP&amp;HEIGHT=450&amp;WIDTH=450&amp;","START_MAXIMIZED=FALSE&amp;VAR:CALENDAR=US&amp;VAR:SYMBOL=MO&amp;VAR:INDEX=0"}</definedName>
    <definedName name="_930__FDSAUDITLINK__" hidden="1">{"fdsup://directions/FAT Viewer?action=UPDATE&amp;creator=factset&amp;DYN_ARGS=TRUE&amp;DOC_NAME=FAT:FQL_AUDITING_CLIENT_TEMPLATE.FAT&amp;display_string=Audit&amp;VAR:KEY=TGHKTIPCPW&amp;VAR:QUERY=RkZfRElWX1lMRChBTk4sNi8xMi8wMyw2LzEyLzAzKQ==&amp;WINDOW=FIRST_POPUP&amp;HEIGHT=450&amp;WIDTH=450&amp;","START_MAXIMIZED=FALSE&amp;VAR:CALENDAR=US&amp;VAR:SYMBOL=MO&amp;VAR:INDEX=0"}</definedName>
    <definedName name="_931__FDSAUDITLINK__" localSheetId="0" hidden="1">{"fdsup://directions/FAT Viewer?action=UPDATE&amp;creator=factset&amp;DYN_ARGS=TRUE&amp;DOC_NAME=FAT:FQL_AUDITING_CLIENT_TEMPLATE.FAT&amp;display_string=Audit&amp;VAR:KEY=FERMJELUNO&amp;VAR:QUERY=RkZfRElWX1lMRChBTk4sNi8wNS8wMyw2LzA1LzAzKQ==&amp;WINDOW=FIRST_POPUP&amp;HEIGHT=450&amp;WIDTH=450&amp;","START_MAXIMIZED=FALSE&amp;VAR:CALENDAR=US&amp;VAR:SYMBOL=MO&amp;VAR:INDEX=0"}</definedName>
    <definedName name="_931__FDSAUDITLINK__" hidden="1">{"fdsup://directions/FAT Viewer?action=UPDATE&amp;creator=factset&amp;DYN_ARGS=TRUE&amp;DOC_NAME=FAT:FQL_AUDITING_CLIENT_TEMPLATE.FAT&amp;display_string=Audit&amp;VAR:KEY=FERMJELUNO&amp;VAR:QUERY=RkZfRElWX1lMRChBTk4sNi8wNS8wMyw2LzA1LzAzKQ==&amp;WINDOW=FIRST_POPUP&amp;HEIGHT=450&amp;WIDTH=450&amp;","START_MAXIMIZED=FALSE&amp;VAR:CALENDAR=US&amp;VAR:SYMBOL=MO&amp;VAR:INDEX=0"}</definedName>
    <definedName name="_932__FDSAUDITLINK__" localSheetId="0" hidden="1">{"fdsup://directions/FAT Viewer?action=UPDATE&amp;creator=factset&amp;DYN_ARGS=TRUE&amp;DOC_NAME=FAT:FQL_AUDITING_CLIENT_TEMPLATE.FAT&amp;display_string=Audit&amp;VAR:KEY=JSTINMRYTO&amp;VAR:QUERY=RkZfRElWX1lMRChBTk4sNS8yOS8wMyw1LzI5LzAzKQ==&amp;WINDOW=FIRST_POPUP&amp;HEIGHT=450&amp;WIDTH=450&amp;","START_MAXIMIZED=FALSE&amp;VAR:CALENDAR=US&amp;VAR:SYMBOL=MO&amp;VAR:INDEX=0"}</definedName>
    <definedName name="_932__FDSAUDITLINK__" hidden="1">{"fdsup://directions/FAT Viewer?action=UPDATE&amp;creator=factset&amp;DYN_ARGS=TRUE&amp;DOC_NAME=FAT:FQL_AUDITING_CLIENT_TEMPLATE.FAT&amp;display_string=Audit&amp;VAR:KEY=JSTINMRYTO&amp;VAR:QUERY=RkZfRElWX1lMRChBTk4sNS8yOS8wMyw1LzI5LzAzKQ==&amp;WINDOW=FIRST_POPUP&amp;HEIGHT=450&amp;WIDTH=450&amp;","START_MAXIMIZED=FALSE&amp;VAR:CALENDAR=US&amp;VAR:SYMBOL=MO&amp;VAR:INDEX=0"}</definedName>
    <definedName name="_933">#REF!</definedName>
    <definedName name="_933__FDSAUDITLINK__" localSheetId="0" hidden="1">{"fdsup://directions/FAT Viewer?action=UPDATE&amp;creator=factset&amp;DYN_ARGS=TRUE&amp;DOC_NAME=FAT:FQL_AUDITING_CLIENT_TEMPLATE.FAT&amp;display_string=Audit&amp;VAR:KEY=REPCVETEBC&amp;VAR:QUERY=RkZfRElWX1lMRChBTk4sNS8yMi8wMyw1LzIyLzAzKQ==&amp;WINDOW=FIRST_POPUP&amp;HEIGHT=450&amp;WIDTH=450&amp;","START_MAXIMIZED=FALSE&amp;VAR:CALENDAR=US&amp;VAR:SYMBOL=MO&amp;VAR:INDEX=0"}</definedName>
    <definedName name="_933__FDSAUDITLINK__" hidden="1">{"fdsup://directions/FAT Viewer?action=UPDATE&amp;creator=factset&amp;DYN_ARGS=TRUE&amp;DOC_NAME=FAT:FQL_AUDITING_CLIENT_TEMPLATE.FAT&amp;display_string=Audit&amp;VAR:KEY=REPCVETEBC&amp;VAR:QUERY=RkZfRElWX1lMRChBTk4sNS8yMi8wMyw1LzIyLzAzKQ==&amp;WINDOW=FIRST_POPUP&amp;HEIGHT=450&amp;WIDTH=450&amp;","START_MAXIMIZED=FALSE&amp;VAR:CALENDAR=US&amp;VAR:SYMBOL=MO&amp;VAR:INDEX=0"}</definedName>
    <definedName name="_934__FDSAUDITLINK__" localSheetId="0" hidden="1">{"fdsup://directions/FAT Viewer?action=UPDATE&amp;creator=factset&amp;DYN_ARGS=TRUE&amp;DOC_NAME=FAT:FQL_AUDITING_CLIENT_TEMPLATE.FAT&amp;display_string=Audit&amp;VAR:KEY=VWBSXIVMBW&amp;VAR:QUERY=RkZfRElWX1lMRChBTk4sNS8xNS8wMyw1LzE1LzAzKQ==&amp;WINDOW=FIRST_POPUP&amp;HEIGHT=450&amp;WIDTH=450&amp;","START_MAXIMIZED=FALSE&amp;VAR:CALENDAR=US&amp;VAR:SYMBOL=MO&amp;VAR:INDEX=0"}</definedName>
    <definedName name="_934__FDSAUDITLINK__" hidden="1">{"fdsup://directions/FAT Viewer?action=UPDATE&amp;creator=factset&amp;DYN_ARGS=TRUE&amp;DOC_NAME=FAT:FQL_AUDITING_CLIENT_TEMPLATE.FAT&amp;display_string=Audit&amp;VAR:KEY=VWBSXIVMBW&amp;VAR:QUERY=RkZfRElWX1lMRChBTk4sNS8xNS8wMyw1LzE1LzAzKQ==&amp;WINDOW=FIRST_POPUP&amp;HEIGHT=450&amp;WIDTH=450&amp;","START_MAXIMIZED=FALSE&amp;VAR:CALENDAR=US&amp;VAR:SYMBOL=MO&amp;VAR:INDEX=0"}</definedName>
    <definedName name="_935__FDSAUDITLINK__" localSheetId="0" hidden="1">{"fdsup://directions/FAT Viewer?action=UPDATE&amp;creator=factset&amp;DYN_ARGS=TRUE&amp;DOC_NAME=FAT:FQL_AUDITING_CLIENT_TEMPLATE.FAT&amp;display_string=Audit&amp;VAR:KEY=DWHOTWDYLU&amp;VAR:QUERY=RkZfRElWX1lMRChBTk4sNS8wOC8wMyw1LzA4LzAzKQ==&amp;WINDOW=FIRST_POPUP&amp;HEIGHT=450&amp;WIDTH=450&amp;","START_MAXIMIZED=FALSE&amp;VAR:CALENDAR=US&amp;VAR:SYMBOL=MO&amp;VAR:INDEX=0"}</definedName>
    <definedName name="_935__FDSAUDITLINK__" hidden="1">{"fdsup://directions/FAT Viewer?action=UPDATE&amp;creator=factset&amp;DYN_ARGS=TRUE&amp;DOC_NAME=FAT:FQL_AUDITING_CLIENT_TEMPLATE.FAT&amp;display_string=Audit&amp;VAR:KEY=DWHOTWDYLU&amp;VAR:QUERY=RkZfRElWX1lMRChBTk4sNS8wOC8wMyw1LzA4LzAzKQ==&amp;WINDOW=FIRST_POPUP&amp;HEIGHT=450&amp;WIDTH=450&amp;","START_MAXIMIZED=FALSE&amp;VAR:CALENDAR=US&amp;VAR:SYMBOL=MO&amp;VAR:INDEX=0"}</definedName>
    <definedName name="_936__FDSAUDITLINK__" localSheetId="0" hidden="1">{"fdsup://directions/FAT Viewer?action=UPDATE&amp;creator=factset&amp;DYN_ARGS=TRUE&amp;DOC_NAME=FAT:FQL_AUDITING_CLIENT_TEMPLATE.FAT&amp;display_string=Audit&amp;VAR:KEY=JATMJYNMHG&amp;VAR:QUERY=RkZfRElWX1lMRChBTk4sNS8wMS8wMyw1LzAxLzAzKQ==&amp;WINDOW=FIRST_POPUP&amp;HEIGHT=450&amp;WIDTH=450&amp;","START_MAXIMIZED=FALSE&amp;VAR:CALENDAR=US&amp;VAR:SYMBOL=MO&amp;VAR:INDEX=0"}</definedName>
    <definedName name="_936__FDSAUDITLINK__" hidden="1">{"fdsup://directions/FAT Viewer?action=UPDATE&amp;creator=factset&amp;DYN_ARGS=TRUE&amp;DOC_NAME=FAT:FQL_AUDITING_CLIENT_TEMPLATE.FAT&amp;display_string=Audit&amp;VAR:KEY=JATMJYNMHG&amp;VAR:QUERY=RkZfRElWX1lMRChBTk4sNS8wMS8wMyw1LzAxLzAzKQ==&amp;WINDOW=FIRST_POPUP&amp;HEIGHT=450&amp;WIDTH=450&amp;","START_MAXIMIZED=FALSE&amp;VAR:CALENDAR=US&amp;VAR:SYMBOL=MO&amp;VAR:INDEX=0"}</definedName>
    <definedName name="_937__FDSAUDITLINK__" localSheetId="0" hidden="1">{"fdsup://directions/FAT Viewer?action=UPDATE&amp;creator=factset&amp;DYN_ARGS=TRUE&amp;DOC_NAME=FAT:FQL_AUDITING_CLIENT_TEMPLATE.FAT&amp;display_string=Audit&amp;VAR:KEY=FSZULAFYPY&amp;VAR:QUERY=RkZfRElWX1lMRChBTk4sNC8yNC8wMyw0LzI0LzAzKQ==&amp;WINDOW=FIRST_POPUP&amp;HEIGHT=450&amp;WIDTH=450&amp;","START_MAXIMIZED=FALSE&amp;VAR:CALENDAR=US&amp;VAR:SYMBOL=MO&amp;VAR:INDEX=0"}</definedName>
    <definedName name="_937__FDSAUDITLINK__" hidden="1">{"fdsup://directions/FAT Viewer?action=UPDATE&amp;creator=factset&amp;DYN_ARGS=TRUE&amp;DOC_NAME=FAT:FQL_AUDITING_CLIENT_TEMPLATE.FAT&amp;display_string=Audit&amp;VAR:KEY=FSZULAFYPY&amp;VAR:QUERY=RkZfRElWX1lMRChBTk4sNC8yNC8wMyw0LzI0LzAzKQ==&amp;WINDOW=FIRST_POPUP&amp;HEIGHT=450&amp;WIDTH=450&amp;","START_MAXIMIZED=FALSE&amp;VAR:CALENDAR=US&amp;VAR:SYMBOL=MO&amp;VAR:INDEX=0"}</definedName>
    <definedName name="_938">#REF!</definedName>
    <definedName name="_938__FDSAUDITLINK__" localSheetId="0" hidden="1">{"fdsup://directions/FAT Viewer?action=UPDATE&amp;creator=factset&amp;DYN_ARGS=TRUE&amp;DOC_NAME=FAT:FQL_AUDITING_CLIENT_TEMPLATE.FAT&amp;display_string=Audit&amp;VAR:KEY=HMXSTGFMDW&amp;VAR:QUERY=RkZfRElWX1lMRChBTk4sNC8xNy8wMyw0LzE3LzAzKQ==&amp;WINDOW=FIRST_POPUP&amp;HEIGHT=450&amp;WIDTH=450&amp;","START_MAXIMIZED=FALSE&amp;VAR:CALENDAR=US&amp;VAR:SYMBOL=MO&amp;VAR:INDEX=0"}</definedName>
    <definedName name="_938__FDSAUDITLINK__" hidden="1">{"fdsup://directions/FAT Viewer?action=UPDATE&amp;creator=factset&amp;DYN_ARGS=TRUE&amp;DOC_NAME=FAT:FQL_AUDITING_CLIENT_TEMPLATE.FAT&amp;display_string=Audit&amp;VAR:KEY=HMXSTGFMDW&amp;VAR:QUERY=RkZfRElWX1lMRChBTk4sNC8xNy8wMyw0LzE3LzAzKQ==&amp;WINDOW=FIRST_POPUP&amp;HEIGHT=450&amp;WIDTH=450&amp;","START_MAXIMIZED=FALSE&amp;VAR:CALENDAR=US&amp;VAR:SYMBOL=MO&amp;VAR:INDEX=0"}</definedName>
    <definedName name="_939">#REF!</definedName>
    <definedName name="_939__FDSAUDITLINK__" localSheetId="0" hidden="1">{"fdsup://directions/FAT Viewer?action=UPDATE&amp;creator=factset&amp;DYN_ARGS=TRUE&amp;DOC_NAME=FAT:FQL_AUDITING_CLIENT_TEMPLATE.FAT&amp;display_string=Audit&amp;VAR:KEY=NYTKVUDWBE&amp;VAR:QUERY=RkZfRElWX1lMRChBTk4sNC8xMC8wMyw0LzEwLzAzKQ==&amp;WINDOW=FIRST_POPUP&amp;HEIGHT=450&amp;WIDTH=450&amp;","START_MAXIMIZED=FALSE&amp;VAR:CALENDAR=US&amp;VAR:SYMBOL=MO&amp;VAR:INDEX=0"}</definedName>
    <definedName name="_939__FDSAUDITLINK__" hidden="1">{"fdsup://directions/FAT Viewer?action=UPDATE&amp;creator=factset&amp;DYN_ARGS=TRUE&amp;DOC_NAME=FAT:FQL_AUDITING_CLIENT_TEMPLATE.FAT&amp;display_string=Audit&amp;VAR:KEY=NYTKVUDWBE&amp;VAR:QUERY=RkZfRElWX1lMRChBTk4sNC8xMC8wMyw0LzEwLzAzKQ==&amp;WINDOW=FIRST_POPUP&amp;HEIGHT=450&amp;WIDTH=450&amp;","START_MAXIMIZED=FALSE&amp;VAR:CALENDAR=US&amp;VAR:SYMBOL=MO&amp;VAR:INDEX=0"}</definedName>
    <definedName name="_94">#REF!</definedName>
    <definedName name="_94__FDSAUDITLINK__" localSheetId="0" hidden="1">{"fdsup://directions/FAT Viewer?action=UPDATE&amp;creator=factset&amp;DYN_ARGS=TRUE&amp;DOC_NAME=FAT:FQL_AUDITING_CLIENT_TEMPLATE.FAT&amp;display_string=Audit&amp;VAR:KEY=LWZCTCFEDG&amp;VAR:QUERY=RkZfRU5UUlBSX1ZBTF9EQUlMWSgwLCwsLFVTRCwnRElMJyk=&amp;WINDOW=FIRST_POPUP&amp;HEIGHT=450&amp;WIDTH=","450&amp;START_MAXIMIZED=FALSE&amp;VAR:CALENDAR=US&amp;VAR:SYMBOL=023740&amp;VAR:INDEX=0"}</definedName>
    <definedName name="_94__FDSAUDITLINK__" hidden="1">{"fdsup://directions/FAT Viewer?action=UPDATE&amp;creator=factset&amp;DYN_ARGS=TRUE&amp;DOC_NAME=FAT:FQL_AUDITING_CLIENT_TEMPLATE.FAT&amp;display_string=Audit&amp;VAR:KEY=LWZCTCFEDG&amp;VAR:QUERY=RkZfRU5UUlBSX1ZBTF9EQUlMWSgwLCwsLFVTRCwnRElMJyk=&amp;WINDOW=FIRST_POPUP&amp;HEIGHT=450&amp;WIDTH=","450&amp;START_MAXIMIZED=FALSE&amp;VAR:CALENDAR=US&amp;VAR:SYMBOL=023740&amp;VAR:INDEX=0"}</definedName>
    <definedName name="_940">#REF!</definedName>
    <definedName name="_940__FDSAUDITLINK__" localSheetId="0" hidden="1">{"fdsup://directions/FAT Viewer?action=UPDATE&amp;creator=factset&amp;DYN_ARGS=TRUE&amp;DOC_NAME=FAT:FQL_AUDITING_CLIENT_TEMPLATE.FAT&amp;display_string=Audit&amp;VAR:KEY=LGVWTSFWZI&amp;VAR:QUERY=RkZfRElWX1lMRChBTk4sNC8wMy8wMyw0LzAzLzAzKQ==&amp;WINDOW=FIRST_POPUP&amp;HEIGHT=450&amp;WIDTH=450&amp;","START_MAXIMIZED=FALSE&amp;VAR:CALENDAR=US&amp;VAR:SYMBOL=MO&amp;VAR:INDEX=0"}</definedName>
    <definedName name="_940__FDSAUDITLINK__" hidden="1">{"fdsup://directions/FAT Viewer?action=UPDATE&amp;creator=factset&amp;DYN_ARGS=TRUE&amp;DOC_NAME=FAT:FQL_AUDITING_CLIENT_TEMPLATE.FAT&amp;display_string=Audit&amp;VAR:KEY=LGVWTSFWZI&amp;VAR:QUERY=RkZfRElWX1lMRChBTk4sNC8wMy8wMyw0LzAzLzAzKQ==&amp;WINDOW=FIRST_POPUP&amp;HEIGHT=450&amp;WIDTH=450&amp;","START_MAXIMIZED=FALSE&amp;VAR:CALENDAR=US&amp;VAR:SYMBOL=MO&amp;VAR:INDEX=0"}</definedName>
    <definedName name="_941">#REF!</definedName>
    <definedName name="_941__FDSAUDITLINK__" localSheetId="0" hidden="1">{"fdsup://directions/FAT Viewer?action=UPDATE&amp;creator=factset&amp;DYN_ARGS=TRUE&amp;DOC_NAME=FAT:FQL_AUDITING_CLIENT_TEMPLATE.FAT&amp;display_string=Audit&amp;VAR:KEY=VMPEPGBIHE&amp;VAR:QUERY=RkZfRElWX1lMRChBTk4sMy8yNy8wMywzLzI3LzAzKQ==&amp;WINDOW=FIRST_POPUP&amp;HEIGHT=450&amp;WIDTH=450&amp;","START_MAXIMIZED=FALSE&amp;VAR:CALENDAR=US&amp;VAR:SYMBOL=MO&amp;VAR:INDEX=0"}</definedName>
    <definedName name="_941__FDSAUDITLINK__" hidden="1">{"fdsup://directions/FAT Viewer?action=UPDATE&amp;creator=factset&amp;DYN_ARGS=TRUE&amp;DOC_NAME=FAT:FQL_AUDITING_CLIENT_TEMPLATE.FAT&amp;display_string=Audit&amp;VAR:KEY=VMPEPGBIHE&amp;VAR:QUERY=RkZfRElWX1lMRChBTk4sMy8yNy8wMywzLzI3LzAzKQ==&amp;WINDOW=FIRST_POPUP&amp;HEIGHT=450&amp;WIDTH=450&amp;","START_MAXIMIZED=FALSE&amp;VAR:CALENDAR=US&amp;VAR:SYMBOL=MO&amp;VAR:INDEX=0"}</definedName>
    <definedName name="_942">#REF!</definedName>
    <definedName name="_942__FDSAUDITLINK__" localSheetId="0" hidden="1">{"fdsup://directions/FAT Viewer?action=UPDATE&amp;creator=factset&amp;DYN_ARGS=TRUE&amp;DOC_NAME=FAT:FQL_AUDITING_CLIENT_TEMPLATE.FAT&amp;display_string=Audit&amp;VAR:KEY=NIZYRUFOLM&amp;VAR:QUERY=RkZfRElWX1lMRChBTk4sMy8yMC8wMywzLzIwLzAzKQ==&amp;WINDOW=FIRST_POPUP&amp;HEIGHT=450&amp;WIDTH=450&amp;","START_MAXIMIZED=FALSE&amp;VAR:CALENDAR=US&amp;VAR:SYMBOL=MO&amp;VAR:INDEX=0"}</definedName>
    <definedName name="_942__FDSAUDITLINK__" hidden="1">{"fdsup://directions/FAT Viewer?action=UPDATE&amp;creator=factset&amp;DYN_ARGS=TRUE&amp;DOC_NAME=FAT:FQL_AUDITING_CLIENT_TEMPLATE.FAT&amp;display_string=Audit&amp;VAR:KEY=NIZYRUFOLM&amp;VAR:QUERY=RkZfRElWX1lMRChBTk4sMy8yMC8wMywzLzIwLzAzKQ==&amp;WINDOW=FIRST_POPUP&amp;HEIGHT=450&amp;WIDTH=450&amp;","START_MAXIMIZED=FALSE&amp;VAR:CALENDAR=US&amp;VAR:SYMBOL=MO&amp;VAR:INDEX=0"}</definedName>
    <definedName name="_943">#REF!</definedName>
    <definedName name="_943__FDSAUDITLINK__" localSheetId="0" hidden="1">{"fdsup://directions/FAT Viewer?action=UPDATE&amp;creator=factset&amp;DYN_ARGS=TRUE&amp;DOC_NAME=FAT:FQL_AUDITING_CLIENT_TEMPLATE.FAT&amp;display_string=Audit&amp;VAR:KEY=BKNALYJALS&amp;VAR:QUERY=RkZfRElWX1lMRChBTk4sMy8xMy8wMywzLzEzLzAzKQ==&amp;WINDOW=FIRST_POPUP&amp;HEIGHT=450&amp;WIDTH=450&amp;","START_MAXIMIZED=FALSE&amp;VAR:CALENDAR=US&amp;VAR:SYMBOL=MO&amp;VAR:INDEX=0"}</definedName>
    <definedName name="_943__FDSAUDITLINK__" hidden="1">{"fdsup://directions/FAT Viewer?action=UPDATE&amp;creator=factset&amp;DYN_ARGS=TRUE&amp;DOC_NAME=FAT:FQL_AUDITING_CLIENT_TEMPLATE.FAT&amp;display_string=Audit&amp;VAR:KEY=BKNALYJALS&amp;VAR:QUERY=RkZfRElWX1lMRChBTk4sMy8xMy8wMywzLzEzLzAzKQ==&amp;WINDOW=FIRST_POPUP&amp;HEIGHT=450&amp;WIDTH=450&amp;","START_MAXIMIZED=FALSE&amp;VAR:CALENDAR=US&amp;VAR:SYMBOL=MO&amp;VAR:INDEX=0"}</definedName>
    <definedName name="_944">#REF!</definedName>
    <definedName name="_944__FDSAUDITLINK__" localSheetId="0" hidden="1">{"fdsup://directions/FAT Viewer?action=UPDATE&amp;creator=factset&amp;DYN_ARGS=TRUE&amp;DOC_NAME=FAT:FQL_AUDITING_CLIENT_TEMPLATE.FAT&amp;display_string=Audit&amp;VAR:KEY=FYDAJYVIHE&amp;VAR:QUERY=RkZfRElWX1lMRChBTk4sMy8wNi8wMywzLzA2LzAzKQ==&amp;WINDOW=FIRST_POPUP&amp;HEIGHT=450&amp;WIDTH=450&amp;","START_MAXIMIZED=FALSE&amp;VAR:CALENDAR=US&amp;VAR:SYMBOL=MO&amp;VAR:INDEX=0"}</definedName>
    <definedName name="_944__FDSAUDITLINK__" hidden="1">{"fdsup://directions/FAT Viewer?action=UPDATE&amp;creator=factset&amp;DYN_ARGS=TRUE&amp;DOC_NAME=FAT:FQL_AUDITING_CLIENT_TEMPLATE.FAT&amp;display_string=Audit&amp;VAR:KEY=FYDAJYVIHE&amp;VAR:QUERY=RkZfRElWX1lMRChBTk4sMy8wNi8wMywzLzA2LzAzKQ==&amp;WINDOW=FIRST_POPUP&amp;HEIGHT=450&amp;WIDTH=450&amp;","START_MAXIMIZED=FALSE&amp;VAR:CALENDAR=US&amp;VAR:SYMBOL=MO&amp;VAR:INDEX=0"}</definedName>
    <definedName name="_945">#REF!</definedName>
    <definedName name="_945__FDSAUDITLINK__" localSheetId="0" hidden="1">{"fdsup://directions/FAT Viewer?action=UPDATE&amp;creator=factset&amp;DYN_ARGS=TRUE&amp;DOC_NAME=FAT:FQL_AUDITING_CLIENT_TEMPLATE.FAT&amp;display_string=Audit&amp;VAR:KEY=LUTIRUXYFY&amp;VAR:QUERY=RkZfRElWX1lMRChBTk4sMi8yNy8wMywyLzI3LzAzKQ==&amp;WINDOW=FIRST_POPUP&amp;HEIGHT=450&amp;WIDTH=450&amp;","START_MAXIMIZED=FALSE&amp;VAR:CALENDAR=US&amp;VAR:SYMBOL=MO&amp;VAR:INDEX=0"}</definedName>
    <definedName name="_945__FDSAUDITLINK__" hidden="1">{"fdsup://directions/FAT Viewer?action=UPDATE&amp;creator=factset&amp;DYN_ARGS=TRUE&amp;DOC_NAME=FAT:FQL_AUDITING_CLIENT_TEMPLATE.FAT&amp;display_string=Audit&amp;VAR:KEY=LUTIRUXYFY&amp;VAR:QUERY=RkZfRElWX1lMRChBTk4sMi8yNy8wMywyLzI3LzAzKQ==&amp;WINDOW=FIRST_POPUP&amp;HEIGHT=450&amp;WIDTH=450&amp;","START_MAXIMIZED=FALSE&amp;VAR:CALENDAR=US&amp;VAR:SYMBOL=MO&amp;VAR:INDEX=0"}</definedName>
    <definedName name="_946">#REF!</definedName>
    <definedName name="_946__FDSAUDITLINK__" localSheetId="0" hidden="1">{"fdsup://directions/FAT Viewer?action=UPDATE&amp;creator=factset&amp;DYN_ARGS=TRUE&amp;DOC_NAME=FAT:FQL_AUDITING_CLIENT_TEMPLATE.FAT&amp;display_string=Audit&amp;VAR:KEY=ZGDEXYLOLK&amp;VAR:QUERY=RkZfRElWX1lMRChBTk4sMi8yMC8wMywyLzIwLzAzKQ==&amp;WINDOW=FIRST_POPUP&amp;HEIGHT=450&amp;WIDTH=450&amp;","START_MAXIMIZED=FALSE&amp;VAR:CALENDAR=US&amp;VAR:SYMBOL=MO&amp;VAR:INDEX=0"}</definedName>
    <definedName name="_946__FDSAUDITLINK__" hidden="1">{"fdsup://directions/FAT Viewer?action=UPDATE&amp;creator=factset&amp;DYN_ARGS=TRUE&amp;DOC_NAME=FAT:FQL_AUDITING_CLIENT_TEMPLATE.FAT&amp;display_string=Audit&amp;VAR:KEY=ZGDEXYLOLK&amp;VAR:QUERY=RkZfRElWX1lMRChBTk4sMi8yMC8wMywyLzIwLzAzKQ==&amp;WINDOW=FIRST_POPUP&amp;HEIGHT=450&amp;WIDTH=450&amp;","START_MAXIMIZED=FALSE&amp;VAR:CALENDAR=US&amp;VAR:SYMBOL=MO&amp;VAR:INDEX=0"}</definedName>
    <definedName name="_947">#REF!</definedName>
    <definedName name="_947__FDSAUDITLINK__" localSheetId="0" hidden="1">{"fdsup://directions/FAT Viewer?action=UPDATE&amp;creator=factset&amp;DYN_ARGS=TRUE&amp;DOC_NAME=FAT:FQL_AUDITING_CLIENT_TEMPLATE.FAT&amp;display_string=Audit&amp;VAR:KEY=BONQDWBEHM&amp;VAR:QUERY=RkZfRElWX1lMRChBTk4sMi8xMy8wMywyLzEzLzAzKQ==&amp;WINDOW=FIRST_POPUP&amp;HEIGHT=450&amp;WIDTH=450&amp;","START_MAXIMIZED=FALSE&amp;VAR:CALENDAR=US&amp;VAR:SYMBOL=MO&amp;VAR:INDEX=0"}</definedName>
    <definedName name="_947__FDSAUDITLINK__" hidden="1">{"fdsup://directions/FAT Viewer?action=UPDATE&amp;creator=factset&amp;DYN_ARGS=TRUE&amp;DOC_NAME=FAT:FQL_AUDITING_CLIENT_TEMPLATE.FAT&amp;display_string=Audit&amp;VAR:KEY=BONQDWBEHM&amp;VAR:QUERY=RkZfRElWX1lMRChBTk4sMi8xMy8wMywyLzEzLzAzKQ==&amp;WINDOW=FIRST_POPUP&amp;HEIGHT=450&amp;WIDTH=450&amp;","START_MAXIMIZED=FALSE&amp;VAR:CALENDAR=US&amp;VAR:SYMBOL=MO&amp;VAR:INDEX=0"}</definedName>
    <definedName name="_948">#REF!</definedName>
    <definedName name="_948__FDSAUDITLINK__" localSheetId="0" hidden="1">{"fdsup://directions/FAT Viewer?action=UPDATE&amp;creator=factset&amp;DYN_ARGS=TRUE&amp;DOC_NAME=FAT:FQL_AUDITING_CLIENT_TEMPLATE.FAT&amp;display_string=Audit&amp;VAR:KEY=POBCTKTSFQ&amp;VAR:QUERY=RkZfRElWX1lMRChBTk4sMi8wNi8wMywyLzA2LzAzKQ==&amp;WINDOW=FIRST_POPUP&amp;HEIGHT=450&amp;WIDTH=450&amp;","START_MAXIMIZED=FALSE&amp;VAR:CALENDAR=US&amp;VAR:SYMBOL=MO&amp;VAR:INDEX=0"}</definedName>
    <definedName name="_948__FDSAUDITLINK__" hidden="1">{"fdsup://directions/FAT Viewer?action=UPDATE&amp;creator=factset&amp;DYN_ARGS=TRUE&amp;DOC_NAME=FAT:FQL_AUDITING_CLIENT_TEMPLATE.FAT&amp;display_string=Audit&amp;VAR:KEY=POBCTKTSFQ&amp;VAR:QUERY=RkZfRElWX1lMRChBTk4sMi8wNi8wMywyLzA2LzAzKQ==&amp;WINDOW=FIRST_POPUP&amp;HEIGHT=450&amp;WIDTH=450&amp;","START_MAXIMIZED=FALSE&amp;VAR:CALENDAR=US&amp;VAR:SYMBOL=MO&amp;VAR:INDEX=0"}</definedName>
    <definedName name="_949">#REF!</definedName>
    <definedName name="_949__FDSAUDITLINK__" localSheetId="0" hidden="1">{"fdsup://directions/FAT Viewer?action=UPDATE&amp;creator=factset&amp;DYN_ARGS=TRUE&amp;DOC_NAME=FAT:FQL_AUDITING_CLIENT_TEMPLATE.FAT&amp;display_string=Audit&amp;VAR:KEY=NAZSZQRIZG&amp;VAR:QUERY=RkZfRElWX1lMRChBTk4sMS8zMC8wMywxLzMwLzAzKQ==&amp;WINDOW=FIRST_POPUP&amp;HEIGHT=450&amp;WIDTH=450&amp;","START_MAXIMIZED=FALSE&amp;VAR:CALENDAR=US&amp;VAR:SYMBOL=MO&amp;VAR:INDEX=0"}</definedName>
    <definedName name="_949__FDSAUDITLINK__" hidden="1">{"fdsup://directions/FAT Viewer?action=UPDATE&amp;creator=factset&amp;DYN_ARGS=TRUE&amp;DOC_NAME=FAT:FQL_AUDITING_CLIENT_TEMPLATE.FAT&amp;display_string=Audit&amp;VAR:KEY=NAZSZQRIZG&amp;VAR:QUERY=RkZfRElWX1lMRChBTk4sMS8zMC8wMywxLzMwLzAzKQ==&amp;WINDOW=FIRST_POPUP&amp;HEIGHT=450&amp;WIDTH=450&amp;","START_MAXIMIZED=FALSE&amp;VAR:CALENDAR=US&amp;VAR:SYMBOL=MO&amp;VAR:INDEX=0"}</definedName>
    <definedName name="_95">#REF!</definedName>
    <definedName name="_95__123Graph_LBL_BCHART_3">#REF!</definedName>
    <definedName name="_95__FDSAUDITLINK__" localSheetId="0" hidden="1">{"fdsup://directions/FAT Viewer?action=UPDATE&amp;creator=factset&amp;DYN_ARGS=TRUE&amp;DOC_NAME=FAT:FQL_AUDITING_CLIENT_TEMPLATE.FAT&amp;display_string=Audit&amp;VAR:KEY=XWVELCJUZS&amp;VAR:QUERY=RkZfRU5UUlBSX1ZBTF9EQUlMWSgwLCwsLCwnRElMJyk=&amp;WINDOW=FIRST_POPUP&amp;HEIGHT=450&amp;WIDTH=450&amp;","START_MAXIMIZED=FALSE&amp;VAR:CALENDAR=US&amp;VAR:SYMBOL=COT&amp;VAR:INDEX=0"}</definedName>
    <definedName name="_95__FDSAUDITLINK__" hidden="1">{"fdsup://directions/FAT Viewer?action=UPDATE&amp;creator=factset&amp;DYN_ARGS=TRUE&amp;DOC_NAME=FAT:FQL_AUDITING_CLIENT_TEMPLATE.FAT&amp;display_string=Audit&amp;VAR:KEY=XWVELCJUZS&amp;VAR:QUERY=RkZfRU5UUlBSX1ZBTF9EQUlMWSgwLCwsLCwnRElMJyk=&amp;WINDOW=FIRST_POPUP&amp;HEIGHT=450&amp;WIDTH=450&amp;","START_MAXIMIZED=FALSE&amp;VAR:CALENDAR=US&amp;VAR:SYMBOL=COT&amp;VAR:INDEX=0"}</definedName>
    <definedName name="_950">#REF!</definedName>
    <definedName name="_950__FDSAUDITLINK__" localSheetId="0" hidden="1">{"fdsup://directions/FAT Viewer?action=UPDATE&amp;creator=factset&amp;DYN_ARGS=TRUE&amp;DOC_NAME=FAT:FQL_AUDITING_CLIENT_TEMPLATE.FAT&amp;display_string=Audit&amp;VAR:KEY=BORCHSDENQ&amp;VAR:QUERY=RkZfRElWX1lMRChBTk4sMS8yMy8wMywxLzIzLzAzKQ==&amp;WINDOW=FIRST_POPUP&amp;HEIGHT=450&amp;WIDTH=450&amp;","START_MAXIMIZED=FALSE&amp;VAR:CALENDAR=US&amp;VAR:SYMBOL=MO&amp;VAR:INDEX=0"}</definedName>
    <definedName name="_950__FDSAUDITLINK__" hidden="1">{"fdsup://directions/FAT Viewer?action=UPDATE&amp;creator=factset&amp;DYN_ARGS=TRUE&amp;DOC_NAME=FAT:FQL_AUDITING_CLIENT_TEMPLATE.FAT&amp;display_string=Audit&amp;VAR:KEY=BORCHSDENQ&amp;VAR:QUERY=RkZfRElWX1lMRChBTk4sMS8yMy8wMywxLzIzLzAzKQ==&amp;WINDOW=FIRST_POPUP&amp;HEIGHT=450&amp;WIDTH=450&amp;","START_MAXIMIZED=FALSE&amp;VAR:CALENDAR=US&amp;VAR:SYMBOL=MO&amp;VAR:INDEX=0"}</definedName>
    <definedName name="_951">#REF!</definedName>
    <definedName name="_951__FDSAUDITLINK__" localSheetId="0" hidden="1">{"fdsup://directions/FAT Viewer?action=UPDATE&amp;creator=factset&amp;DYN_ARGS=TRUE&amp;DOC_NAME=FAT:FQL_AUDITING_CLIENT_TEMPLATE.FAT&amp;display_string=Audit&amp;VAR:KEY=HYTYPGHQLC&amp;VAR:QUERY=RkZfRElWX1lMRChBTk4sMS8xNi8wMywxLzE2LzAzKQ==&amp;WINDOW=FIRST_POPUP&amp;HEIGHT=450&amp;WIDTH=450&amp;","START_MAXIMIZED=FALSE&amp;VAR:CALENDAR=US&amp;VAR:SYMBOL=MO&amp;VAR:INDEX=0"}</definedName>
    <definedName name="_951__FDSAUDITLINK__" hidden="1">{"fdsup://directions/FAT Viewer?action=UPDATE&amp;creator=factset&amp;DYN_ARGS=TRUE&amp;DOC_NAME=FAT:FQL_AUDITING_CLIENT_TEMPLATE.FAT&amp;display_string=Audit&amp;VAR:KEY=HYTYPGHQLC&amp;VAR:QUERY=RkZfRElWX1lMRChBTk4sMS8xNi8wMywxLzE2LzAzKQ==&amp;WINDOW=FIRST_POPUP&amp;HEIGHT=450&amp;WIDTH=450&amp;","START_MAXIMIZED=FALSE&amp;VAR:CALENDAR=US&amp;VAR:SYMBOL=MO&amp;VAR:INDEX=0"}</definedName>
    <definedName name="_952">#REF!</definedName>
    <definedName name="_952__FDSAUDITLINK__" localSheetId="0" hidden="1">{"fdsup://directions/FAT Viewer?action=UPDATE&amp;creator=factset&amp;DYN_ARGS=TRUE&amp;DOC_NAME=FAT:FQL_AUDITING_CLIENT_TEMPLATE.FAT&amp;display_string=Audit&amp;VAR:KEY=NYJORUTMVU&amp;VAR:QUERY=RkZfRElWX1lMRChBTk4sMS8wOS8wMywxLzA5LzAzKQ==&amp;WINDOW=FIRST_POPUP&amp;HEIGHT=450&amp;WIDTH=450&amp;","START_MAXIMIZED=FALSE&amp;VAR:CALENDAR=US&amp;VAR:SYMBOL=MO&amp;VAR:INDEX=0"}</definedName>
    <definedName name="_952__FDSAUDITLINK__" hidden="1">{"fdsup://directions/FAT Viewer?action=UPDATE&amp;creator=factset&amp;DYN_ARGS=TRUE&amp;DOC_NAME=FAT:FQL_AUDITING_CLIENT_TEMPLATE.FAT&amp;display_string=Audit&amp;VAR:KEY=NYJORUTMVU&amp;VAR:QUERY=RkZfRElWX1lMRChBTk4sMS8wOS8wMywxLzA5LzAzKQ==&amp;WINDOW=FIRST_POPUP&amp;HEIGHT=450&amp;WIDTH=450&amp;","START_MAXIMIZED=FALSE&amp;VAR:CALENDAR=US&amp;VAR:SYMBOL=MO&amp;VAR:INDEX=0"}</definedName>
    <definedName name="_953">#REF!</definedName>
    <definedName name="_953__FDSAUDITLINK__" localSheetId="0" hidden="1">{"fdsup://directions/FAT Viewer?action=UPDATE&amp;creator=factset&amp;DYN_ARGS=TRUE&amp;DOC_NAME=FAT:FQL_AUDITING_CLIENT_TEMPLATE.FAT&amp;display_string=Audit&amp;VAR:KEY=BSDINQRYTW&amp;VAR:QUERY=RkZfRElWX1lMRChBTk4sMS8wMi8wMywxLzAyLzAzKQ==&amp;WINDOW=FIRST_POPUP&amp;HEIGHT=450&amp;WIDTH=450&amp;","START_MAXIMIZED=FALSE&amp;VAR:CALENDAR=US&amp;VAR:SYMBOL=MO&amp;VAR:INDEX=0"}</definedName>
    <definedName name="_953__FDSAUDITLINK__" hidden="1">{"fdsup://directions/FAT Viewer?action=UPDATE&amp;creator=factset&amp;DYN_ARGS=TRUE&amp;DOC_NAME=FAT:FQL_AUDITING_CLIENT_TEMPLATE.FAT&amp;display_string=Audit&amp;VAR:KEY=BSDINQRYTW&amp;VAR:QUERY=RkZfRElWX1lMRChBTk4sMS8wMi8wMywxLzAyLzAzKQ==&amp;WINDOW=FIRST_POPUP&amp;HEIGHT=450&amp;WIDTH=450&amp;","START_MAXIMIZED=FALSE&amp;VAR:CALENDAR=US&amp;VAR:SYMBOL=MO&amp;VAR:INDEX=0"}</definedName>
    <definedName name="_954">#REF!</definedName>
    <definedName name="_954__FDSAUDITLINK__" localSheetId="0" hidden="1">{"fdsup://directions/FAT Viewer?action=UPDATE&amp;creator=factset&amp;DYN_ARGS=TRUE&amp;DOC_NAME=FAT:FQL_AUDITING_CLIENT_TEMPLATE.FAT&amp;display_string=Audit&amp;VAR:KEY=NKBKXYHMZS&amp;VAR:QUERY=RkZfRElWX1lMRChBTk4sMTIvMjYvMDIsMTIvMjYvMDIp&amp;WINDOW=FIRST_POPUP&amp;HEIGHT=450&amp;WIDTH=450&amp;","START_MAXIMIZED=FALSE&amp;VAR:CALENDAR=US&amp;VAR:SYMBOL=MO&amp;VAR:INDEX=0"}</definedName>
    <definedName name="_954__FDSAUDITLINK__" hidden="1">{"fdsup://directions/FAT Viewer?action=UPDATE&amp;creator=factset&amp;DYN_ARGS=TRUE&amp;DOC_NAME=FAT:FQL_AUDITING_CLIENT_TEMPLATE.FAT&amp;display_string=Audit&amp;VAR:KEY=NKBKXYHMZS&amp;VAR:QUERY=RkZfRElWX1lMRChBTk4sMTIvMjYvMDIsMTIvMjYvMDIp&amp;WINDOW=FIRST_POPUP&amp;HEIGHT=450&amp;WIDTH=450&amp;","START_MAXIMIZED=FALSE&amp;VAR:CALENDAR=US&amp;VAR:SYMBOL=MO&amp;VAR:INDEX=0"}</definedName>
    <definedName name="_955">#REF!</definedName>
    <definedName name="_955__FDSAUDITLINK__" localSheetId="0" hidden="1">{"fdsup://directions/FAT Viewer?action=UPDATE&amp;creator=factset&amp;DYN_ARGS=TRUE&amp;DOC_NAME=FAT:FQL_AUDITING_CLIENT_TEMPLATE.FAT&amp;display_string=Audit&amp;VAR:KEY=POZYDUTMJQ&amp;VAR:QUERY=RkZfRElWX1lMRChBTk4sMTIvMTkvMDIsMTIvMTkvMDIp&amp;WINDOW=FIRST_POPUP&amp;HEIGHT=450&amp;WIDTH=450&amp;","START_MAXIMIZED=FALSE&amp;VAR:CALENDAR=US&amp;VAR:SYMBOL=MO&amp;VAR:INDEX=0"}</definedName>
    <definedName name="_955__FDSAUDITLINK__" hidden="1">{"fdsup://directions/FAT Viewer?action=UPDATE&amp;creator=factset&amp;DYN_ARGS=TRUE&amp;DOC_NAME=FAT:FQL_AUDITING_CLIENT_TEMPLATE.FAT&amp;display_string=Audit&amp;VAR:KEY=POZYDUTMJQ&amp;VAR:QUERY=RkZfRElWX1lMRChBTk4sMTIvMTkvMDIsMTIvMTkvMDIp&amp;WINDOW=FIRST_POPUP&amp;HEIGHT=450&amp;WIDTH=450&amp;","START_MAXIMIZED=FALSE&amp;VAR:CALENDAR=US&amp;VAR:SYMBOL=MO&amp;VAR:INDEX=0"}</definedName>
    <definedName name="_956">#REF!</definedName>
    <definedName name="_956__FDSAUDITLINK__" localSheetId="0" hidden="1">{"fdsup://directions/FAT Viewer?action=UPDATE&amp;creator=factset&amp;DYN_ARGS=TRUE&amp;DOC_NAME=FAT:FQL_AUDITING_CLIENT_TEMPLATE.FAT&amp;display_string=Audit&amp;VAR:KEY=HOVCPOBIHS&amp;VAR:QUERY=RkZfRElWX1lMRChBTk4sMTIvMTIvMDIsMTIvMTIvMDIp&amp;WINDOW=FIRST_POPUP&amp;HEIGHT=450&amp;WIDTH=450&amp;","START_MAXIMIZED=FALSE&amp;VAR:CALENDAR=US&amp;VAR:SYMBOL=MO&amp;VAR:INDEX=0"}</definedName>
    <definedName name="_956__FDSAUDITLINK__" hidden="1">{"fdsup://directions/FAT Viewer?action=UPDATE&amp;creator=factset&amp;DYN_ARGS=TRUE&amp;DOC_NAME=FAT:FQL_AUDITING_CLIENT_TEMPLATE.FAT&amp;display_string=Audit&amp;VAR:KEY=HOVCPOBIHS&amp;VAR:QUERY=RkZfRElWX1lMRChBTk4sMTIvMTIvMDIsMTIvMTIvMDIp&amp;WINDOW=FIRST_POPUP&amp;HEIGHT=450&amp;WIDTH=450&amp;","START_MAXIMIZED=FALSE&amp;VAR:CALENDAR=US&amp;VAR:SYMBOL=MO&amp;VAR:INDEX=0"}</definedName>
    <definedName name="_957">#REF!</definedName>
    <definedName name="_957__FDSAUDITLINK__" localSheetId="0" hidden="1">{"fdsup://directions/FAT Viewer?action=UPDATE&amp;creator=factset&amp;DYN_ARGS=TRUE&amp;DOC_NAME=FAT:FQL_AUDITING_CLIENT_TEMPLATE.FAT&amp;display_string=Audit&amp;VAR:KEY=DARYDKFKJY&amp;VAR:QUERY=RkZfRElWX1lMRChBTk4sMTIvMDUvMDIsMTIvMDUvMDIp&amp;WINDOW=FIRST_POPUP&amp;HEIGHT=450&amp;WIDTH=450&amp;","START_MAXIMIZED=FALSE&amp;VAR:CALENDAR=US&amp;VAR:SYMBOL=MO&amp;VAR:INDEX=0"}</definedName>
    <definedName name="_957__FDSAUDITLINK__" hidden="1">{"fdsup://directions/FAT Viewer?action=UPDATE&amp;creator=factset&amp;DYN_ARGS=TRUE&amp;DOC_NAME=FAT:FQL_AUDITING_CLIENT_TEMPLATE.FAT&amp;display_string=Audit&amp;VAR:KEY=DARYDKFKJY&amp;VAR:QUERY=RkZfRElWX1lMRChBTk4sMTIvMDUvMDIsMTIvMDUvMDIp&amp;WINDOW=FIRST_POPUP&amp;HEIGHT=450&amp;WIDTH=450&amp;","START_MAXIMIZED=FALSE&amp;VAR:CALENDAR=US&amp;VAR:SYMBOL=MO&amp;VAR:INDEX=0"}</definedName>
    <definedName name="_958">#REF!</definedName>
    <definedName name="_958__FDSAUDITLINK__" localSheetId="0" hidden="1">{"fdsup://directions/FAT Viewer?action=UPDATE&amp;creator=factset&amp;DYN_ARGS=TRUE&amp;DOC_NAME=FAT:FQL_AUDITING_CLIENT_TEMPLATE.FAT&amp;display_string=Audit&amp;VAR:KEY=DYDAVYVQRI&amp;VAR:QUERY=RkZfRElWX1lMRChBTk4sMTEvMjcvMDIsMTEvMjcvMDIp&amp;WINDOW=FIRST_POPUP&amp;HEIGHT=450&amp;WIDTH=450&amp;","START_MAXIMIZED=FALSE&amp;VAR:CALENDAR=US&amp;VAR:SYMBOL=MO&amp;VAR:INDEX=0"}</definedName>
    <definedName name="_958__FDSAUDITLINK__" hidden="1">{"fdsup://directions/FAT Viewer?action=UPDATE&amp;creator=factset&amp;DYN_ARGS=TRUE&amp;DOC_NAME=FAT:FQL_AUDITING_CLIENT_TEMPLATE.FAT&amp;display_string=Audit&amp;VAR:KEY=DYDAVYVQRI&amp;VAR:QUERY=RkZfRElWX1lMRChBTk4sMTEvMjcvMDIsMTEvMjcvMDIp&amp;WINDOW=FIRST_POPUP&amp;HEIGHT=450&amp;WIDTH=450&amp;","START_MAXIMIZED=FALSE&amp;VAR:CALENDAR=US&amp;VAR:SYMBOL=MO&amp;VAR:INDEX=0"}</definedName>
    <definedName name="_959">#REF!</definedName>
    <definedName name="_959__FDSAUDITLINK__" localSheetId="0" hidden="1">{"fdsup://directions/FAT Viewer?action=UPDATE&amp;creator=factset&amp;DYN_ARGS=TRUE&amp;DOC_NAME=FAT:FQL_AUDITING_CLIENT_TEMPLATE.FAT&amp;display_string=Audit&amp;VAR:KEY=FGVKXGTKLA&amp;VAR:QUERY=RkZfRElWX1lMRChBTk4sMTEvMjEvMDIsMTEvMjEvMDIp&amp;WINDOW=FIRST_POPUP&amp;HEIGHT=450&amp;WIDTH=450&amp;","START_MAXIMIZED=FALSE&amp;VAR:CALENDAR=US&amp;VAR:SYMBOL=MO&amp;VAR:INDEX=0"}</definedName>
    <definedName name="_959__FDSAUDITLINK__" hidden="1">{"fdsup://directions/FAT Viewer?action=UPDATE&amp;creator=factset&amp;DYN_ARGS=TRUE&amp;DOC_NAME=FAT:FQL_AUDITING_CLIENT_TEMPLATE.FAT&amp;display_string=Audit&amp;VAR:KEY=FGVKXGTKLA&amp;VAR:QUERY=RkZfRElWX1lMRChBTk4sMTEvMjEvMDIsMTEvMjEvMDIp&amp;WINDOW=FIRST_POPUP&amp;HEIGHT=450&amp;WIDTH=450&amp;","START_MAXIMIZED=FALSE&amp;VAR:CALENDAR=US&amp;VAR:SYMBOL=MO&amp;VAR:INDEX=0"}</definedName>
    <definedName name="_96">#REF!</definedName>
    <definedName name="_96__123Graph_CSUPPLIES_BY_B_U">#REF!</definedName>
    <definedName name="_96__123Graph_DQRE_S_BY_CO.">#REF!</definedName>
    <definedName name="_96__123Graph_ESUPPLIES_BY_B_U">#REF!</definedName>
    <definedName name="_96__123Graph_XQRE_S_BY_TYPE">#REF!</definedName>
    <definedName name="_96__FDSAUDITLINK__" localSheetId="0" hidden="1">{"fdsup://directions/FAT Viewer?action=UPDATE&amp;creator=factset&amp;DYN_ARGS=TRUE&amp;DOC_NAME=FAT:FQL_AUDITING_CLIENT_TEMPLATE.FAT&amp;display_string=Audit&amp;VAR:KEY=XIPARWZSLC&amp;VAR:QUERY=RkZfRU5UUlBSX1ZBTF9EQUlMWSgwLCwsLCwnRElMJyk=&amp;WINDOW=FIRST_POPUP&amp;HEIGHT=450&amp;WIDTH=450&amp;","START_MAXIMIZED=FALSE&amp;VAR:CALENDAR=US&amp;VAR:SYMBOL=STZ&amp;VAR:INDEX=0"}</definedName>
    <definedName name="_96__FDSAUDITLINK__" hidden="1">{"fdsup://directions/FAT Viewer?action=UPDATE&amp;creator=factset&amp;DYN_ARGS=TRUE&amp;DOC_NAME=FAT:FQL_AUDITING_CLIENT_TEMPLATE.FAT&amp;display_string=Audit&amp;VAR:KEY=XIPARWZSLC&amp;VAR:QUERY=RkZfRU5UUlBSX1ZBTF9EQUlMWSgwLCwsLCwnRElMJyk=&amp;WINDOW=FIRST_POPUP&amp;HEIGHT=450&amp;WIDTH=450&amp;","START_MAXIMIZED=FALSE&amp;VAR:CALENDAR=US&amp;VAR:SYMBOL=STZ&amp;VAR:INDEX=0"}</definedName>
    <definedName name="_960">#REF!</definedName>
    <definedName name="_960__FDSAUDITLINK__" localSheetId="0" hidden="1">{"fdsup://directions/FAT Viewer?action=UPDATE&amp;creator=factset&amp;DYN_ARGS=TRUE&amp;DOC_NAME=FAT:FQL_AUDITING_CLIENT_TEMPLATE.FAT&amp;display_string=Audit&amp;VAR:KEY=NQRKHIXUVM&amp;VAR:QUERY=RkZfRElWX1lMRChBTk4sMTEvMTQvMDIsMTEvMTQvMDIp&amp;WINDOW=FIRST_POPUP&amp;HEIGHT=450&amp;WIDTH=450&amp;","START_MAXIMIZED=FALSE&amp;VAR:CALENDAR=US&amp;VAR:SYMBOL=MO&amp;VAR:INDEX=0"}</definedName>
    <definedName name="_960__FDSAUDITLINK__" hidden="1">{"fdsup://directions/FAT Viewer?action=UPDATE&amp;creator=factset&amp;DYN_ARGS=TRUE&amp;DOC_NAME=FAT:FQL_AUDITING_CLIENT_TEMPLATE.FAT&amp;display_string=Audit&amp;VAR:KEY=NQRKHIXUVM&amp;VAR:QUERY=RkZfRElWX1lMRChBTk4sMTEvMTQvMDIsMTEvMTQvMDIp&amp;WINDOW=FIRST_POPUP&amp;HEIGHT=450&amp;WIDTH=450&amp;","START_MAXIMIZED=FALSE&amp;VAR:CALENDAR=US&amp;VAR:SYMBOL=MO&amp;VAR:INDEX=0"}</definedName>
    <definedName name="_961__FDSAUDITLINK__" localSheetId="0" hidden="1">{"fdsup://directions/FAT Viewer?action=UPDATE&amp;creator=factset&amp;DYN_ARGS=TRUE&amp;DOC_NAME=FAT:FQL_AUDITING_CLIENT_TEMPLATE.FAT&amp;display_string=Audit&amp;VAR:KEY=TABEJSZKNS&amp;VAR:QUERY=RkZfRElWX1lMRChBTk4sMTEvMDcvMDIsMTEvMDcvMDIp&amp;WINDOW=FIRST_POPUP&amp;HEIGHT=450&amp;WIDTH=450&amp;","START_MAXIMIZED=FALSE&amp;VAR:CALENDAR=US&amp;VAR:SYMBOL=MO&amp;VAR:INDEX=0"}</definedName>
    <definedName name="_961__FDSAUDITLINK__" hidden="1">{"fdsup://directions/FAT Viewer?action=UPDATE&amp;creator=factset&amp;DYN_ARGS=TRUE&amp;DOC_NAME=FAT:FQL_AUDITING_CLIENT_TEMPLATE.FAT&amp;display_string=Audit&amp;VAR:KEY=TABEJSZKNS&amp;VAR:QUERY=RkZfRElWX1lMRChBTk4sMTEvMDcvMDIsMTEvMDcvMDIp&amp;WINDOW=FIRST_POPUP&amp;HEIGHT=450&amp;WIDTH=450&amp;","START_MAXIMIZED=FALSE&amp;VAR:CALENDAR=US&amp;VAR:SYMBOL=MO&amp;VAR:INDEX=0"}</definedName>
    <definedName name="_962">#REF!</definedName>
    <definedName name="_962__FDSAUDITLINK__" localSheetId="0" hidden="1">{"fdsup://directions/FAT Viewer?action=UPDATE&amp;creator=factset&amp;DYN_ARGS=TRUE&amp;DOC_NAME=FAT:FQL_AUDITING_CLIENT_TEMPLATE.FAT&amp;display_string=Audit&amp;VAR:KEY=XMPIZQVMBW&amp;VAR:QUERY=RkZfRElWX1lMRChBTk4sMTAvMzEvMDIsMTAvMzEvMDIp&amp;WINDOW=FIRST_POPUP&amp;HEIGHT=450&amp;WIDTH=450&amp;","START_MAXIMIZED=FALSE&amp;VAR:CALENDAR=US&amp;VAR:SYMBOL=MO&amp;VAR:INDEX=0"}</definedName>
    <definedName name="_962__FDSAUDITLINK__" hidden="1">{"fdsup://directions/FAT Viewer?action=UPDATE&amp;creator=factset&amp;DYN_ARGS=TRUE&amp;DOC_NAME=FAT:FQL_AUDITING_CLIENT_TEMPLATE.FAT&amp;display_string=Audit&amp;VAR:KEY=XMPIZQVMBW&amp;VAR:QUERY=RkZfRElWX1lMRChBTk4sMTAvMzEvMDIsMTAvMzEvMDIp&amp;WINDOW=FIRST_POPUP&amp;HEIGHT=450&amp;WIDTH=450&amp;","START_MAXIMIZED=FALSE&amp;VAR:CALENDAR=US&amp;VAR:SYMBOL=MO&amp;VAR:INDEX=0"}</definedName>
    <definedName name="_963">#REF!</definedName>
    <definedName name="_963__FDSAUDITLINK__" localSheetId="0" hidden="1">{"fdsup://directions/FAT Viewer?action=UPDATE&amp;creator=factset&amp;DYN_ARGS=TRUE&amp;DOC_NAME=FAT:FQL_AUDITING_CLIENT_TEMPLATE.FAT&amp;display_string=Audit&amp;VAR:KEY=DKXQJGVULS&amp;VAR:QUERY=RkZfRElWX1lMRChBTk4sMTAvMjQvMDIsMTAvMjQvMDIp&amp;WINDOW=FIRST_POPUP&amp;HEIGHT=450&amp;WIDTH=450&amp;","START_MAXIMIZED=FALSE&amp;VAR:CALENDAR=US&amp;VAR:SYMBOL=MO&amp;VAR:INDEX=0"}</definedName>
    <definedName name="_963__FDSAUDITLINK__" hidden="1">{"fdsup://directions/FAT Viewer?action=UPDATE&amp;creator=factset&amp;DYN_ARGS=TRUE&amp;DOC_NAME=FAT:FQL_AUDITING_CLIENT_TEMPLATE.FAT&amp;display_string=Audit&amp;VAR:KEY=DKXQJGVULS&amp;VAR:QUERY=RkZfRElWX1lMRChBTk4sMTAvMjQvMDIsMTAvMjQvMDIp&amp;WINDOW=FIRST_POPUP&amp;HEIGHT=450&amp;WIDTH=450&amp;","START_MAXIMIZED=FALSE&amp;VAR:CALENDAR=US&amp;VAR:SYMBOL=MO&amp;VAR:INDEX=0"}</definedName>
    <definedName name="_964__FDSAUDITLINK__" localSheetId="0" hidden="1">{"fdsup://directions/FAT Viewer?action=UPDATE&amp;creator=factset&amp;DYN_ARGS=TRUE&amp;DOC_NAME=FAT:FQL_AUDITING_CLIENT_TEMPLATE.FAT&amp;display_string=Audit&amp;VAR:KEY=LOJGTGNSZW&amp;VAR:QUERY=RkZfRElWX1lMRChBTk4sMTAvMTcvMDIsMTAvMTcvMDIp&amp;WINDOW=FIRST_POPUP&amp;HEIGHT=450&amp;WIDTH=450&amp;","START_MAXIMIZED=FALSE&amp;VAR:CALENDAR=US&amp;VAR:SYMBOL=MO&amp;VAR:INDEX=0"}</definedName>
    <definedName name="_964__FDSAUDITLINK__" hidden="1">{"fdsup://directions/FAT Viewer?action=UPDATE&amp;creator=factset&amp;DYN_ARGS=TRUE&amp;DOC_NAME=FAT:FQL_AUDITING_CLIENT_TEMPLATE.FAT&amp;display_string=Audit&amp;VAR:KEY=LOJGTGNSZW&amp;VAR:QUERY=RkZfRElWX1lMRChBTk4sMTAvMTcvMDIsMTAvMTcvMDIp&amp;WINDOW=FIRST_POPUP&amp;HEIGHT=450&amp;WIDTH=450&amp;","START_MAXIMIZED=FALSE&amp;VAR:CALENDAR=US&amp;VAR:SYMBOL=MO&amp;VAR:INDEX=0"}</definedName>
    <definedName name="_965">#REF!</definedName>
    <definedName name="_965__FDSAUDITLINK__" localSheetId="0" hidden="1">{"fdsup://directions/FAT Viewer?action=UPDATE&amp;creator=factset&amp;DYN_ARGS=TRUE&amp;DOC_NAME=FAT:FQL_AUDITING_CLIENT_TEMPLATE.FAT&amp;display_string=Audit&amp;VAR:KEY=FIPYBATGPU&amp;VAR:QUERY=RkZfRElWX1lMRChBTk4sMTAvMTAvMDIsMTAvMTAvMDIp&amp;WINDOW=FIRST_POPUP&amp;HEIGHT=450&amp;WIDTH=450&amp;","START_MAXIMIZED=FALSE&amp;VAR:CALENDAR=US&amp;VAR:SYMBOL=MO&amp;VAR:INDEX=0"}</definedName>
    <definedName name="_965__FDSAUDITLINK__" hidden="1">{"fdsup://directions/FAT Viewer?action=UPDATE&amp;creator=factset&amp;DYN_ARGS=TRUE&amp;DOC_NAME=FAT:FQL_AUDITING_CLIENT_TEMPLATE.FAT&amp;display_string=Audit&amp;VAR:KEY=FIPYBATGPU&amp;VAR:QUERY=RkZfRElWX1lMRChBTk4sMTAvMTAvMDIsMTAvMTAvMDIp&amp;WINDOW=FIRST_POPUP&amp;HEIGHT=450&amp;WIDTH=450&amp;","START_MAXIMIZED=FALSE&amp;VAR:CALENDAR=US&amp;VAR:SYMBOL=MO&amp;VAR:INDEX=0"}</definedName>
    <definedName name="_966">#REF!</definedName>
    <definedName name="_966__FDSAUDITLINK__" localSheetId="0" hidden="1">{"fdsup://directions/FAT Viewer?action=UPDATE&amp;creator=factset&amp;DYN_ARGS=TRUE&amp;DOC_NAME=FAT:FQL_AUDITING_CLIENT_TEMPLATE.FAT&amp;display_string=Audit&amp;VAR:KEY=HWHCZCXQRI&amp;VAR:QUERY=RkZfRElWX1lMRChBTk4sMTAvMDMvMDIsMTAvMDMvMDIp&amp;WINDOW=FIRST_POPUP&amp;HEIGHT=450&amp;WIDTH=450&amp;","START_MAXIMIZED=FALSE&amp;VAR:CALENDAR=US&amp;VAR:SYMBOL=MO&amp;VAR:INDEX=0"}</definedName>
    <definedName name="_966__FDSAUDITLINK__" hidden="1">{"fdsup://directions/FAT Viewer?action=UPDATE&amp;creator=factset&amp;DYN_ARGS=TRUE&amp;DOC_NAME=FAT:FQL_AUDITING_CLIENT_TEMPLATE.FAT&amp;display_string=Audit&amp;VAR:KEY=HWHCZCXQRI&amp;VAR:QUERY=RkZfRElWX1lMRChBTk4sMTAvMDMvMDIsMTAvMDMvMDIp&amp;WINDOW=FIRST_POPUP&amp;HEIGHT=450&amp;WIDTH=450&amp;","START_MAXIMIZED=FALSE&amp;VAR:CALENDAR=US&amp;VAR:SYMBOL=MO&amp;VAR:INDEX=0"}</definedName>
    <definedName name="_967__FDSAUDITLINK__" localSheetId="0" hidden="1">{"fdsup://directions/FAT Viewer?action=UPDATE&amp;creator=factset&amp;DYN_ARGS=TRUE&amp;DOC_NAME=FAT:FQL_AUDITING_CLIENT_TEMPLATE.FAT&amp;display_string=Audit&amp;VAR:KEY=JINIXENADY&amp;VAR:QUERY=RkZfRElWX1lMRChBTk4sOS8yNi8wMiw5LzI2LzAyKQ==&amp;WINDOW=FIRST_POPUP&amp;HEIGHT=450&amp;WIDTH=450&amp;","START_MAXIMIZED=FALSE&amp;VAR:CALENDAR=US&amp;VAR:SYMBOL=MO&amp;VAR:INDEX=0"}</definedName>
    <definedName name="_967__FDSAUDITLINK__" hidden="1">{"fdsup://directions/FAT Viewer?action=UPDATE&amp;creator=factset&amp;DYN_ARGS=TRUE&amp;DOC_NAME=FAT:FQL_AUDITING_CLIENT_TEMPLATE.FAT&amp;display_string=Audit&amp;VAR:KEY=JINIXENADY&amp;VAR:QUERY=RkZfRElWX1lMRChBTk4sOS8yNi8wMiw5LzI2LzAyKQ==&amp;WINDOW=FIRST_POPUP&amp;HEIGHT=450&amp;WIDTH=450&amp;","START_MAXIMIZED=FALSE&amp;VAR:CALENDAR=US&amp;VAR:SYMBOL=MO&amp;VAR:INDEX=0"}</definedName>
    <definedName name="_968__FDSAUDITLINK__" localSheetId="0" hidden="1">{"fdsup://directions/FAT Viewer?action=UPDATE&amp;creator=factset&amp;DYN_ARGS=TRUE&amp;DOC_NAME=FAT:FQL_AUDITING_CLIENT_TEMPLATE.FAT&amp;display_string=Audit&amp;VAR:KEY=PQXOLKNSZK&amp;VAR:QUERY=RkZfRElWX1lMRChBTk4sOS8xOS8wMiw5LzE5LzAyKQ==&amp;WINDOW=FIRST_POPUP&amp;HEIGHT=450&amp;WIDTH=450&amp;","START_MAXIMIZED=FALSE&amp;VAR:CALENDAR=US&amp;VAR:SYMBOL=MO&amp;VAR:INDEX=0"}</definedName>
    <definedName name="_968__FDSAUDITLINK__" hidden="1">{"fdsup://directions/FAT Viewer?action=UPDATE&amp;creator=factset&amp;DYN_ARGS=TRUE&amp;DOC_NAME=FAT:FQL_AUDITING_CLIENT_TEMPLATE.FAT&amp;display_string=Audit&amp;VAR:KEY=PQXOLKNSZK&amp;VAR:QUERY=RkZfRElWX1lMRChBTk4sOS8xOS8wMiw5LzE5LzAyKQ==&amp;WINDOW=FIRST_POPUP&amp;HEIGHT=450&amp;WIDTH=450&amp;","START_MAXIMIZED=FALSE&amp;VAR:CALENDAR=US&amp;VAR:SYMBOL=MO&amp;VAR:INDEX=0"}</definedName>
    <definedName name="_969__FDSAUDITLINK__" localSheetId="0" hidden="1">{"fdsup://directions/FAT Viewer?action=UPDATE&amp;creator=factset&amp;DYN_ARGS=TRUE&amp;DOC_NAME=FAT:FQL_AUDITING_CLIENT_TEMPLATE.FAT&amp;display_string=Audit&amp;VAR:KEY=LILUVYFAJI&amp;VAR:QUERY=RkZfRElWX1lMRChBTk4sOS8xMi8wMiw5LzEyLzAyKQ==&amp;WINDOW=FIRST_POPUP&amp;HEIGHT=450&amp;WIDTH=450&amp;","START_MAXIMIZED=FALSE&amp;VAR:CALENDAR=US&amp;VAR:SYMBOL=MO&amp;VAR:INDEX=0"}</definedName>
    <definedName name="_969__FDSAUDITLINK__" hidden="1">{"fdsup://directions/FAT Viewer?action=UPDATE&amp;creator=factset&amp;DYN_ARGS=TRUE&amp;DOC_NAME=FAT:FQL_AUDITING_CLIENT_TEMPLATE.FAT&amp;display_string=Audit&amp;VAR:KEY=LILUVYFAJI&amp;VAR:QUERY=RkZfRElWX1lMRChBTk4sOS8xMi8wMiw5LzEyLzAyKQ==&amp;WINDOW=FIRST_POPUP&amp;HEIGHT=450&amp;WIDTH=450&amp;","START_MAXIMIZED=FALSE&amp;VAR:CALENDAR=US&amp;VAR:SYMBOL=MO&amp;VAR:INDEX=0"}</definedName>
    <definedName name="_97">#REF!</definedName>
    <definedName name="_97__123Graph_CSUPPLIES_BY_B_U">#REF!</definedName>
    <definedName name="_97__FDSAUDITLINK__" localSheetId="0" hidden="1">{"fdsup://directions/FAT Viewer?action=UPDATE&amp;creator=factset&amp;DYN_ARGS=TRUE&amp;DOC_NAME=FAT:FQL_AUDITING_CLIENT_TEMPLATE.FAT&amp;display_string=Audit&amp;VAR:KEY=VUZGVSPYBS&amp;VAR:QUERY=RkZfRU5UUlBSX1ZBTF9EQUlMWSgwLCwsLCwnRElMJyk=&amp;WINDOW=FIRST_POPUP&amp;HEIGHT=450&amp;WIDTH=450&amp;","START_MAXIMIZED=FALSE&amp;VAR:CALENDAR=US&amp;VAR:SYMBOL=COKE&amp;VAR:INDEX=0"}</definedName>
    <definedName name="_97__FDSAUDITLINK__" hidden="1">{"fdsup://directions/FAT Viewer?action=UPDATE&amp;creator=factset&amp;DYN_ARGS=TRUE&amp;DOC_NAME=FAT:FQL_AUDITING_CLIENT_TEMPLATE.FAT&amp;display_string=Audit&amp;VAR:KEY=VUZGVSPYBS&amp;VAR:QUERY=RkZfRU5UUlBSX1ZBTF9EQUlMWSgwLCwsLCwnRElMJyk=&amp;WINDOW=FIRST_POPUP&amp;HEIGHT=450&amp;WIDTH=450&amp;","START_MAXIMIZED=FALSE&amp;VAR:CALENDAR=US&amp;VAR:SYMBOL=COKE&amp;VAR:INDEX=0"}</definedName>
    <definedName name="_970__FDSAUDITLINK__" localSheetId="0" hidden="1">{"fdsup://directions/FAT Viewer?action=UPDATE&amp;creator=factset&amp;DYN_ARGS=TRUE&amp;DOC_NAME=FAT:FQL_AUDITING_CLIENT_TEMPLATE.FAT&amp;display_string=Audit&amp;VAR:KEY=NUZEXQRGLS&amp;VAR:QUERY=RkZfRElWX1lMRChBTk4sOS8wNS8wMiw5LzA1LzAyKQ==&amp;WINDOW=FIRST_POPUP&amp;HEIGHT=450&amp;WIDTH=450&amp;","START_MAXIMIZED=FALSE&amp;VAR:CALENDAR=US&amp;VAR:SYMBOL=MO&amp;VAR:INDEX=0"}</definedName>
    <definedName name="_970__FDSAUDITLINK__" hidden="1">{"fdsup://directions/FAT Viewer?action=UPDATE&amp;creator=factset&amp;DYN_ARGS=TRUE&amp;DOC_NAME=FAT:FQL_AUDITING_CLIENT_TEMPLATE.FAT&amp;display_string=Audit&amp;VAR:KEY=NUZEXQRGLS&amp;VAR:QUERY=RkZfRElWX1lMRChBTk4sOS8wNS8wMiw5LzA1LzAyKQ==&amp;WINDOW=FIRST_POPUP&amp;HEIGHT=450&amp;WIDTH=450&amp;","START_MAXIMIZED=FALSE&amp;VAR:CALENDAR=US&amp;VAR:SYMBOL=MO&amp;VAR:INDEX=0"}</definedName>
    <definedName name="_971">#REF!</definedName>
    <definedName name="_971__FDSAUDITLINK__" localSheetId="0" hidden="1">{"fdsup://directions/FAT Viewer?action=UPDATE&amp;creator=factset&amp;DYN_ARGS=TRUE&amp;DOC_NAME=FAT:FQL_AUDITING_CLIENT_TEMPLATE.FAT&amp;display_string=Audit&amp;VAR:KEY=ZSRABKNUNW&amp;VAR:QUERY=RkZfRElWX1lMRChBTk4sOC8yOS8wMiw4LzI5LzAyKQ==&amp;WINDOW=FIRST_POPUP&amp;HEIGHT=450&amp;WIDTH=450&amp;","START_MAXIMIZED=FALSE&amp;VAR:CALENDAR=US&amp;VAR:SYMBOL=MO&amp;VAR:INDEX=0"}</definedName>
    <definedName name="_971__FDSAUDITLINK__" hidden="1">{"fdsup://directions/FAT Viewer?action=UPDATE&amp;creator=factset&amp;DYN_ARGS=TRUE&amp;DOC_NAME=FAT:FQL_AUDITING_CLIENT_TEMPLATE.FAT&amp;display_string=Audit&amp;VAR:KEY=ZSRABKNUNW&amp;VAR:QUERY=RkZfRElWX1lMRChBTk4sOC8yOS8wMiw4LzI5LzAyKQ==&amp;WINDOW=FIRST_POPUP&amp;HEIGHT=450&amp;WIDTH=450&amp;","START_MAXIMIZED=FALSE&amp;VAR:CALENDAR=US&amp;VAR:SYMBOL=MO&amp;VAR:INDEX=0"}</definedName>
    <definedName name="_972__FDSAUDITLINK__" localSheetId="0" hidden="1">{"fdsup://directions/FAT Viewer?action=UPDATE&amp;creator=factset&amp;DYN_ARGS=TRUE&amp;DOC_NAME=FAT:FQL_AUDITING_CLIENT_TEMPLATE.FAT&amp;display_string=Audit&amp;VAR:KEY=RSZCLWLCRI&amp;VAR:QUERY=RkZfRElWX1lMRChBTk4sOC8yMi8wMiw4LzIyLzAyKQ==&amp;WINDOW=FIRST_POPUP&amp;HEIGHT=450&amp;WIDTH=450&amp;","START_MAXIMIZED=FALSE&amp;VAR:CALENDAR=US&amp;VAR:SYMBOL=MO&amp;VAR:INDEX=0"}</definedName>
    <definedName name="_972__FDSAUDITLINK__" hidden="1">{"fdsup://directions/FAT Viewer?action=UPDATE&amp;creator=factset&amp;DYN_ARGS=TRUE&amp;DOC_NAME=FAT:FQL_AUDITING_CLIENT_TEMPLATE.FAT&amp;display_string=Audit&amp;VAR:KEY=RSZCLWLCRI&amp;VAR:QUERY=RkZfRElWX1lMRChBTk4sOC8yMi8wMiw4LzIyLzAyKQ==&amp;WINDOW=FIRST_POPUP&amp;HEIGHT=450&amp;WIDTH=450&amp;","START_MAXIMIZED=FALSE&amp;VAR:CALENDAR=US&amp;VAR:SYMBOL=MO&amp;VAR:INDEX=0"}</definedName>
    <definedName name="_973">#REF!</definedName>
    <definedName name="_973__FDSAUDITLINK__" localSheetId="0" hidden="1">{"fdsup://directions/FAT Viewer?action=UPDATE&amp;creator=factset&amp;DYN_ARGS=TRUE&amp;DOC_NAME=FAT:FQL_AUDITING_CLIENT_TEMPLATE.FAT&amp;display_string=Audit&amp;VAR:KEY=NANCVIVSNG&amp;VAR:QUERY=RkZfRElWX1lMRChBTk4sOC8xNS8wMiw4LzE1LzAyKQ==&amp;WINDOW=FIRST_POPUP&amp;HEIGHT=450&amp;WIDTH=450&amp;","START_MAXIMIZED=FALSE&amp;VAR:CALENDAR=US&amp;VAR:SYMBOL=MO&amp;VAR:INDEX=0"}</definedName>
    <definedName name="_973__FDSAUDITLINK__" hidden="1">{"fdsup://directions/FAT Viewer?action=UPDATE&amp;creator=factset&amp;DYN_ARGS=TRUE&amp;DOC_NAME=FAT:FQL_AUDITING_CLIENT_TEMPLATE.FAT&amp;display_string=Audit&amp;VAR:KEY=NANCVIVSNG&amp;VAR:QUERY=RkZfRElWX1lMRChBTk4sOC8xNS8wMiw4LzE1LzAyKQ==&amp;WINDOW=FIRST_POPUP&amp;HEIGHT=450&amp;WIDTH=450&amp;","START_MAXIMIZED=FALSE&amp;VAR:CALENDAR=US&amp;VAR:SYMBOL=MO&amp;VAR:INDEX=0"}</definedName>
    <definedName name="_974__FDSAUDITLINK__" localSheetId="0" hidden="1">{"fdsup://directions/FAT Viewer?action=UPDATE&amp;creator=factset&amp;DYN_ARGS=TRUE&amp;DOC_NAME=FAT:FQL_AUDITING_CLIENT_TEMPLATE.FAT&amp;display_string=Audit&amp;VAR:KEY=JCRKFYTSJY&amp;VAR:QUERY=RkZfRElWX1lMRChBTk4sOC8wOC8wMiw4LzA4LzAyKQ==&amp;WINDOW=FIRST_POPUP&amp;HEIGHT=450&amp;WIDTH=450&amp;","START_MAXIMIZED=FALSE&amp;VAR:CALENDAR=US&amp;VAR:SYMBOL=MO&amp;VAR:INDEX=0"}</definedName>
    <definedName name="_974__FDSAUDITLINK__" hidden="1">{"fdsup://directions/FAT Viewer?action=UPDATE&amp;creator=factset&amp;DYN_ARGS=TRUE&amp;DOC_NAME=FAT:FQL_AUDITING_CLIENT_TEMPLATE.FAT&amp;display_string=Audit&amp;VAR:KEY=JCRKFYTSJY&amp;VAR:QUERY=RkZfRElWX1lMRChBTk4sOC8wOC8wMiw4LzA4LzAyKQ==&amp;WINDOW=FIRST_POPUP&amp;HEIGHT=450&amp;WIDTH=450&amp;","START_MAXIMIZED=FALSE&amp;VAR:CALENDAR=US&amp;VAR:SYMBOL=MO&amp;VAR:INDEX=0"}</definedName>
    <definedName name="_975__FDSAUDITLINK__" localSheetId="0" hidden="1">{"fdsup://directions/FAT Viewer?action=UPDATE&amp;creator=factset&amp;DYN_ARGS=TRUE&amp;DOC_NAME=FAT:FQL_AUDITING_CLIENT_TEMPLATE.FAT&amp;display_string=Audit&amp;VAR:KEY=ZURCFKPAVQ&amp;VAR:QUERY=RkZfRElWX1lMRChBTk4sOC8wMS8wMiw4LzAxLzAyKQ==&amp;WINDOW=FIRST_POPUP&amp;HEIGHT=450&amp;WIDTH=450&amp;","START_MAXIMIZED=FALSE&amp;VAR:CALENDAR=US&amp;VAR:SYMBOL=MO&amp;VAR:INDEX=0"}</definedName>
    <definedName name="_975__FDSAUDITLINK__" hidden="1">{"fdsup://directions/FAT Viewer?action=UPDATE&amp;creator=factset&amp;DYN_ARGS=TRUE&amp;DOC_NAME=FAT:FQL_AUDITING_CLIENT_TEMPLATE.FAT&amp;display_string=Audit&amp;VAR:KEY=ZURCFKPAVQ&amp;VAR:QUERY=RkZfRElWX1lMRChBTk4sOC8wMS8wMiw4LzAxLzAyKQ==&amp;WINDOW=FIRST_POPUP&amp;HEIGHT=450&amp;WIDTH=450&amp;","START_MAXIMIZED=FALSE&amp;VAR:CALENDAR=US&amp;VAR:SYMBOL=MO&amp;VAR:INDEX=0"}</definedName>
    <definedName name="_976__FDSAUDITLINK__" localSheetId="0" hidden="1">{"fdsup://directions/FAT Viewer?action=UPDATE&amp;creator=factset&amp;DYN_ARGS=TRUE&amp;DOC_NAME=FAT:FQL_AUDITING_CLIENT_TEMPLATE.FAT&amp;display_string=Audit&amp;VAR:KEY=JQFWVKBIBS&amp;VAR:QUERY=RkZfRElWX1lMRChBTk4sNy8yNS8wMiw3LzI1LzAyKQ==&amp;WINDOW=FIRST_POPUP&amp;HEIGHT=450&amp;WIDTH=450&amp;","START_MAXIMIZED=FALSE&amp;VAR:CALENDAR=US&amp;VAR:SYMBOL=MO&amp;VAR:INDEX=0"}</definedName>
    <definedName name="_976__FDSAUDITLINK__" hidden="1">{"fdsup://directions/FAT Viewer?action=UPDATE&amp;creator=factset&amp;DYN_ARGS=TRUE&amp;DOC_NAME=FAT:FQL_AUDITING_CLIENT_TEMPLATE.FAT&amp;display_string=Audit&amp;VAR:KEY=JQFWVKBIBS&amp;VAR:QUERY=RkZfRElWX1lMRChBTk4sNy8yNS8wMiw3LzI1LzAyKQ==&amp;WINDOW=FIRST_POPUP&amp;HEIGHT=450&amp;WIDTH=450&amp;","START_MAXIMIZED=FALSE&amp;VAR:CALENDAR=US&amp;VAR:SYMBOL=MO&amp;VAR:INDEX=0"}</definedName>
    <definedName name="_977">#REF!</definedName>
    <definedName name="_977__FDSAUDITLINK__" localSheetId="0" hidden="1">{"fdsup://directions/FAT Viewer?action=UPDATE&amp;creator=factset&amp;DYN_ARGS=TRUE&amp;DOC_NAME=FAT:FQL_AUDITING_CLIENT_TEMPLATE.FAT&amp;display_string=Audit&amp;VAR:KEY=JEFQRKBUNM&amp;VAR:QUERY=RkZfRElWX1lMRChBTk4sNy8xOC8wMiw3LzE4LzAyKQ==&amp;WINDOW=FIRST_POPUP&amp;HEIGHT=450&amp;WIDTH=450&amp;","START_MAXIMIZED=FALSE&amp;VAR:CALENDAR=US&amp;VAR:SYMBOL=MO&amp;VAR:INDEX=0"}</definedName>
    <definedName name="_977__FDSAUDITLINK__" hidden="1">{"fdsup://directions/FAT Viewer?action=UPDATE&amp;creator=factset&amp;DYN_ARGS=TRUE&amp;DOC_NAME=FAT:FQL_AUDITING_CLIENT_TEMPLATE.FAT&amp;display_string=Audit&amp;VAR:KEY=JEFQRKBUNM&amp;VAR:QUERY=RkZfRElWX1lMRChBTk4sNy8xOC8wMiw3LzE4LzAyKQ==&amp;WINDOW=FIRST_POPUP&amp;HEIGHT=450&amp;WIDTH=450&amp;","START_MAXIMIZED=FALSE&amp;VAR:CALENDAR=US&amp;VAR:SYMBOL=MO&amp;VAR:INDEX=0"}</definedName>
    <definedName name="_978__FDSAUDITLINK__" localSheetId="0" hidden="1">{"fdsup://directions/FAT Viewer?action=UPDATE&amp;creator=factset&amp;DYN_ARGS=TRUE&amp;DOC_NAME=FAT:FQL_AUDITING_CLIENT_TEMPLATE.FAT&amp;display_string=Audit&amp;VAR:KEY=BMBCXARCLQ&amp;VAR:QUERY=RkZfRElWX1lMRChBTk4sNy8xMS8wMiw3LzExLzAyKQ==&amp;WINDOW=FIRST_POPUP&amp;HEIGHT=450&amp;WIDTH=450&amp;","START_MAXIMIZED=FALSE&amp;VAR:CALENDAR=US&amp;VAR:SYMBOL=MO&amp;VAR:INDEX=0"}</definedName>
    <definedName name="_978__FDSAUDITLINK__" hidden="1">{"fdsup://directions/FAT Viewer?action=UPDATE&amp;creator=factset&amp;DYN_ARGS=TRUE&amp;DOC_NAME=FAT:FQL_AUDITING_CLIENT_TEMPLATE.FAT&amp;display_string=Audit&amp;VAR:KEY=BMBCXARCLQ&amp;VAR:QUERY=RkZfRElWX1lMRChBTk4sNy8xMS8wMiw3LzExLzAyKQ==&amp;WINDOW=FIRST_POPUP&amp;HEIGHT=450&amp;WIDTH=450&amp;","START_MAXIMIZED=FALSE&amp;VAR:CALENDAR=US&amp;VAR:SYMBOL=MO&amp;VAR:INDEX=0"}</definedName>
    <definedName name="_979__FDSAUDITLINK__" localSheetId="0" hidden="1">{"fdsup://directions/FAT Viewer?action=UPDATE&amp;creator=factset&amp;DYN_ARGS=TRUE&amp;DOC_NAME=FAT:FQL_AUDITING_CLIENT_TEMPLATE.FAT&amp;display_string=Audit&amp;VAR:KEY=LOPUNODIRQ&amp;VAR:QUERY=RkZfRElWX1lMRChBTk4sNy8wMy8wMiw3LzAzLzAyKQ==&amp;WINDOW=FIRST_POPUP&amp;HEIGHT=450&amp;WIDTH=450&amp;","START_MAXIMIZED=FALSE&amp;VAR:CALENDAR=US&amp;VAR:SYMBOL=MO&amp;VAR:INDEX=0"}</definedName>
    <definedName name="_979__FDSAUDITLINK__" hidden="1">{"fdsup://directions/FAT Viewer?action=UPDATE&amp;creator=factset&amp;DYN_ARGS=TRUE&amp;DOC_NAME=FAT:FQL_AUDITING_CLIENT_TEMPLATE.FAT&amp;display_string=Audit&amp;VAR:KEY=LOPUNODIRQ&amp;VAR:QUERY=RkZfRElWX1lMRChBTk4sNy8wMy8wMiw3LzAzLzAyKQ==&amp;WINDOW=FIRST_POPUP&amp;HEIGHT=450&amp;WIDTH=450&amp;","START_MAXIMIZED=FALSE&amp;VAR:CALENDAR=US&amp;VAR:SYMBOL=MO&amp;VAR:INDEX=0"}</definedName>
    <definedName name="_98">#REF!</definedName>
    <definedName name="_98__FDSAUDITLINK__" localSheetId="0" hidden="1">{"fdsup://directions/FAT Viewer?action=UPDATE&amp;creator=factset&amp;DYN_ARGS=TRUE&amp;DOC_NAME=FAT:FQL_AUDITING_CLIENT_TEMPLATE.FAT&amp;display_string=Audit&amp;VAR:KEY=JEREPMFYFW&amp;VAR:QUERY=RkZfRU5UUlBSX1ZBTF9EQUlMWSgwLCwsLCwnRElMJyk=&amp;WINDOW=FIRST_POPUP&amp;HEIGHT=450&amp;WIDTH=450&amp;","START_MAXIMIZED=FALSE&amp;VAR:CALENDAR=US&amp;VAR:SYMBOL=11563720&amp;VAR:INDEX=0"}</definedName>
    <definedName name="_98__FDSAUDITLINK__" hidden="1">{"fdsup://directions/FAT Viewer?action=UPDATE&amp;creator=factset&amp;DYN_ARGS=TRUE&amp;DOC_NAME=FAT:FQL_AUDITING_CLIENT_TEMPLATE.FAT&amp;display_string=Audit&amp;VAR:KEY=JEREPMFYFW&amp;VAR:QUERY=RkZfRU5UUlBSX1ZBTF9EQUlMWSgwLCwsLCwnRElMJyk=&amp;WINDOW=FIRST_POPUP&amp;HEIGHT=450&amp;WIDTH=450&amp;","START_MAXIMIZED=FALSE&amp;VAR:CALENDAR=US&amp;VAR:SYMBOL=11563720&amp;VAR:INDEX=0"}</definedName>
    <definedName name="_980__FDSAUDITLINK__" localSheetId="0" hidden="1">{"fdsup://directions/FAT Viewer?action=UPDATE&amp;creator=factset&amp;DYN_ARGS=TRUE&amp;DOC_NAME=FAT:FQL_AUDITING_CLIENT_TEMPLATE.FAT&amp;display_string=Audit&amp;VAR:KEY=RYFCDWLOLC&amp;VAR:QUERY=RkZfRElWX1lMRChBTk4sNi8yNy8wMiw2LzI3LzAyKQ==&amp;WINDOW=FIRST_POPUP&amp;HEIGHT=450&amp;WIDTH=450&amp;","START_MAXIMIZED=FALSE&amp;VAR:CALENDAR=US&amp;VAR:SYMBOL=MO&amp;VAR:INDEX=0"}</definedName>
    <definedName name="_980__FDSAUDITLINK__" hidden="1">{"fdsup://directions/FAT Viewer?action=UPDATE&amp;creator=factset&amp;DYN_ARGS=TRUE&amp;DOC_NAME=FAT:FQL_AUDITING_CLIENT_TEMPLATE.FAT&amp;display_string=Audit&amp;VAR:KEY=RYFCDWLOLC&amp;VAR:QUERY=RkZfRElWX1lMRChBTk4sNi8yNy8wMiw2LzI3LzAyKQ==&amp;WINDOW=FIRST_POPUP&amp;HEIGHT=450&amp;WIDTH=450&amp;","START_MAXIMIZED=FALSE&amp;VAR:CALENDAR=US&amp;VAR:SYMBOL=MO&amp;VAR:INDEX=0"}</definedName>
    <definedName name="_981__FDSAUDITLINK__" localSheetId="0" hidden="1">{"fdsup://directions/FAT Viewer?action=UPDATE&amp;creator=factset&amp;DYN_ARGS=TRUE&amp;DOC_NAME=FAT:FQL_AUDITING_CLIENT_TEMPLATE.FAT&amp;display_string=Audit&amp;VAR:KEY=LMREBODORK&amp;VAR:QUERY=RkZfRElWX1lMRChBTk4sNi8yMC8wMiw2LzIwLzAyKQ==&amp;WINDOW=FIRST_POPUP&amp;HEIGHT=450&amp;WIDTH=450&amp;","START_MAXIMIZED=FALSE&amp;VAR:CALENDAR=US&amp;VAR:SYMBOL=MO&amp;VAR:INDEX=0"}</definedName>
    <definedName name="_981__FDSAUDITLINK__" hidden="1">{"fdsup://directions/FAT Viewer?action=UPDATE&amp;creator=factset&amp;DYN_ARGS=TRUE&amp;DOC_NAME=FAT:FQL_AUDITING_CLIENT_TEMPLATE.FAT&amp;display_string=Audit&amp;VAR:KEY=LMREBODORK&amp;VAR:QUERY=RkZfRElWX1lMRChBTk4sNi8yMC8wMiw2LzIwLzAyKQ==&amp;WINDOW=FIRST_POPUP&amp;HEIGHT=450&amp;WIDTH=450&amp;","START_MAXIMIZED=FALSE&amp;VAR:CALENDAR=US&amp;VAR:SYMBOL=MO&amp;VAR:INDEX=0"}</definedName>
    <definedName name="_982">#REF!</definedName>
    <definedName name="_982__FDSAUDITLINK__" localSheetId="0" hidden="1">{"fdsup://directions/FAT Viewer?action=UPDATE&amp;creator=factset&amp;DYN_ARGS=TRUE&amp;DOC_NAME=FAT:FQL_AUDITING_CLIENT_TEMPLATE.FAT&amp;display_string=Audit&amp;VAR:KEY=BINMHWZQZA&amp;VAR:QUERY=RkZfRElWX1lMRChBTk4sNi8xMy8wMiw2LzEzLzAyKQ==&amp;WINDOW=FIRST_POPUP&amp;HEIGHT=450&amp;WIDTH=450&amp;","START_MAXIMIZED=FALSE&amp;VAR:CALENDAR=US&amp;VAR:SYMBOL=MO&amp;VAR:INDEX=0"}</definedName>
    <definedName name="_982__FDSAUDITLINK__" hidden="1">{"fdsup://directions/FAT Viewer?action=UPDATE&amp;creator=factset&amp;DYN_ARGS=TRUE&amp;DOC_NAME=FAT:FQL_AUDITING_CLIENT_TEMPLATE.FAT&amp;display_string=Audit&amp;VAR:KEY=BINMHWZQZA&amp;VAR:QUERY=RkZfRElWX1lMRChBTk4sNi8xMy8wMiw2LzEzLzAyKQ==&amp;WINDOW=FIRST_POPUP&amp;HEIGHT=450&amp;WIDTH=450&amp;","START_MAXIMIZED=FALSE&amp;VAR:CALENDAR=US&amp;VAR:SYMBOL=MO&amp;VAR:INDEX=0"}</definedName>
    <definedName name="_983">#REF!</definedName>
    <definedName name="_983__FDSAUDITLINK__" localSheetId="0" hidden="1">{"fdsup://directions/FAT Viewer?action=UPDATE&amp;creator=factset&amp;DYN_ARGS=TRUE&amp;DOC_NAME=FAT:FQL_AUDITING_CLIENT_TEMPLATE.FAT&amp;display_string=Audit&amp;VAR:KEY=NIRUTOTQHA&amp;VAR:QUERY=RkZfRElWX1lMRChBTk4sNi8wNi8wMiw2LzA2LzAyKQ==&amp;WINDOW=FIRST_POPUP&amp;HEIGHT=450&amp;WIDTH=450&amp;","START_MAXIMIZED=FALSE&amp;VAR:CALENDAR=US&amp;VAR:SYMBOL=MO&amp;VAR:INDEX=0"}</definedName>
    <definedName name="_983__FDSAUDITLINK__" hidden="1">{"fdsup://directions/FAT Viewer?action=UPDATE&amp;creator=factset&amp;DYN_ARGS=TRUE&amp;DOC_NAME=FAT:FQL_AUDITING_CLIENT_TEMPLATE.FAT&amp;display_string=Audit&amp;VAR:KEY=NIRUTOTQHA&amp;VAR:QUERY=RkZfRElWX1lMRChBTk4sNi8wNi8wMiw2LzA2LzAyKQ==&amp;WINDOW=FIRST_POPUP&amp;HEIGHT=450&amp;WIDTH=450&amp;","START_MAXIMIZED=FALSE&amp;VAR:CALENDAR=US&amp;VAR:SYMBOL=MO&amp;VAR:INDEX=0"}</definedName>
    <definedName name="_984">#REF!</definedName>
    <definedName name="_984__FDSAUDITLINK__" localSheetId="0" hidden="1">{"fdsup://directions/FAT Viewer?action=UPDATE&amp;creator=factset&amp;DYN_ARGS=TRUE&amp;DOC_NAME=FAT:FQL_AUDITING_CLIENT_TEMPLATE.FAT&amp;display_string=Audit&amp;VAR:KEY=NYLGDMHCFI&amp;VAR:QUERY=RkZfRElWX1lMRChBTk4sNS8zMC8wMiw1LzMwLzAyKQ==&amp;WINDOW=FIRST_POPUP&amp;HEIGHT=450&amp;WIDTH=450&amp;","START_MAXIMIZED=FALSE&amp;VAR:CALENDAR=US&amp;VAR:SYMBOL=MO&amp;VAR:INDEX=0"}</definedName>
    <definedName name="_984__FDSAUDITLINK__" hidden="1">{"fdsup://directions/FAT Viewer?action=UPDATE&amp;creator=factset&amp;DYN_ARGS=TRUE&amp;DOC_NAME=FAT:FQL_AUDITING_CLIENT_TEMPLATE.FAT&amp;display_string=Audit&amp;VAR:KEY=NYLGDMHCFI&amp;VAR:QUERY=RkZfRElWX1lMRChBTk4sNS8zMC8wMiw1LzMwLzAyKQ==&amp;WINDOW=FIRST_POPUP&amp;HEIGHT=450&amp;WIDTH=450&amp;","START_MAXIMIZED=FALSE&amp;VAR:CALENDAR=US&amp;VAR:SYMBOL=MO&amp;VAR:INDEX=0"}</definedName>
    <definedName name="_985">#REF!</definedName>
    <definedName name="_985__FDSAUDITLINK__" localSheetId="0" hidden="1">{"fdsup://directions/FAT Viewer?action=UPDATE&amp;creator=factset&amp;DYN_ARGS=TRUE&amp;DOC_NAME=FAT:FQL_AUDITING_CLIENT_TEMPLATE.FAT&amp;display_string=Audit&amp;VAR:KEY=VONGNOBKNG&amp;VAR:QUERY=RkZfRElWX1lMRChBTk4sNS8yMy8wMiw1LzIzLzAyKQ==&amp;WINDOW=FIRST_POPUP&amp;HEIGHT=450&amp;WIDTH=450&amp;","START_MAXIMIZED=FALSE&amp;VAR:CALENDAR=US&amp;VAR:SYMBOL=MO&amp;VAR:INDEX=0"}</definedName>
    <definedName name="_985__FDSAUDITLINK__" hidden="1">{"fdsup://directions/FAT Viewer?action=UPDATE&amp;creator=factset&amp;DYN_ARGS=TRUE&amp;DOC_NAME=FAT:FQL_AUDITING_CLIENT_TEMPLATE.FAT&amp;display_string=Audit&amp;VAR:KEY=VONGNOBKNG&amp;VAR:QUERY=RkZfRElWX1lMRChBTk4sNS8yMy8wMiw1LzIzLzAyKQ==&amp;WINDOW=FIRST_POPUP&amp;HEIGHT=450&amp;WIDTH=450&amp;","START_MAXIMIZED=FALSE&amp;VAR:CALENDAR=US&amp;VAR:SYMBOL=MO&amp;VAR:INDEX=0"}</definedName>
    <definedName name="_986">#REF!</definedName>
    <definedName name="_986__FDSAUDITLINK__" localSheetId="0" hidden="1">{"fdsup://directions/FAT Viewer?action=UPDATE&amp;creator=factset&amp;DYN_ARGS=TRUE&amp;DOC_NAME=FAT:FQL_AUDITING_CLIENT_TEMPLATE.FAT&amp;display_string=Audit&amp;VAR:KEY=LYNEDETSNM&amp;VAR:QUERY=RkZfRElWX1lMRChBTk4sNS8xNi8wMiw1LzE2LzAyKQ==&amp;WINDOW=FIRST_POPUP&amp;HEIGHT=450&amp;WIDTH=450&amp;","START_MAXIMIZED=FALSE&amp;VAR:CALENDAR=US&amp;VAR:SYMBOL=MO&amp;VAR:INDEX=0"}</definedName>
    <definedName name="_986__FDSAUDITLINK__" hidden="1">{"fdsup://directions/FAT Viewer?action=UPDATE&amp;creator=factset&amp;DYN_ARGS=TRUE&amp;DOC_NAME=FAT:FQL_AUDITING_CLIENT_TEMPLATE.FAT&amp;display_string=Audit&amp;VAR:KEY=LYNEDETSNM&amp;VAR:QUERY=RkZfRElWX1lMRChBTk4sNS8xNi8wMiw1LzE2LzAyKQ==&amp;WINDOW=FIRST_POPUP&amp;HEIGHT=450&amp;WIDTH=450&amp;","START_MAXIMIZED=FALSE&amp;VAR:CALENDAR=US&amp;VAR:SYMBOL=MO&amp;VAR:INDEX=0"}</definedName>
    <definedName name="_987">#REF!</definedName>
    <definedName name="_987__FDSAUDITLINK__" localSheetId="0" hidden="1">{"fdsup://directions/FAT Viewer?action=UPDATE&amp;creator=factset&amp;DYN_ARGS=TRUE&amp;DOC_NAME=FAT:FQL_AUDITING_CLIENT_TEMPLATE.FAT&amp;display_string=Audit&amp;VAR:KEY=ZAZIXMZSHO&amp;VAR:QUERY=RkZfRElWX1lMRChBTk4sNS8wOS8wMiw1LzA5LzAyKQ==&amp;WINDOW=FIRST_POPUP&amp;HEIGHT=450&amp;WIDTH=450&amp;","START_MAXIMIZED=FALSE&amp;VAR:CALENDAR=US&amp;VAR:SYMBOL=MO&amp;VAR:INDEX=0"}</definedName>
    <definedName name="_987__FDSAUDITLINK__" hidden="1">{"fdsup://directions/FAT Viewer?action=UPDATE&amp;creator=factset&amp;DYN_ARGS=TRUE&amp;DOC_NAME=FAT:FQL_AUDITING_CLIENT_TEMPLATE.FAT&amp;display_string=Audit&amp;VAR:KEY=ZAZIXMZSHO&amp;VAR:QUERY=RkZfRElWX1lMRChBTk4sNS8wOS8wMiw1LzA5LzAyKQ==&amp;WINDOW=FIRST_POPUP&amp;HEIGHT=450&amp;WIDTH=450&amp;","START_MAXIMIZED=FALSE&amp;VAR:CALENDAR=US&amp;VAR:SYMBOL=MO&amp;VAR:INDEX=0"}</definedName>
    <definedName name="_988">#REF!</definedName>
    <definedName name="_988__FDSAUDITLINK__" localSheetId="0" hidden="1">{"fdsup://directions/FAT Viewer?action=UPDATE&amp;creator=factset&amp;DYN_ARGS=TRUE&amp;DOC_NAME=FAT:FQL_AUDITING_CLIENT_TEMPLATE.FAT&amp;display_string=Audit&amp;VAR:KEY=RCVSXSTINW&amp;VAR:QUERY=RkZfRElWX1lMRChBTk4sNS8wMi8wMiw1LzAyLzAyKQ==&amp;WINDOW=FIRST_POPUP&amp;HEIGHT=450&amp;WIDTH=450&amp;","START_MAXIMIZED=FALSE&amp;VAR:CALENDAR=US&amp;VAR:SYMBOL=MO&amp;VAR:INDEX=0"}</definedName>
    <definedName name="_988__FDSAUDITLINK__" hidden="1">{"fdsup://directions/FAT Viewer?action=UPDATE&amp;creator=factset&amp;DYN_ARGS=TRUE&amp;DOC_NAME=FAT:FQL_AUDITING_CLIENT_TEMPLATE.FAT&amp;display_string=Audit&amp;VAR:KEY=RCVSXSTINW&amp;VAR:QUERY=RkZfRElWX1lMRChBTk4sNS8wMi8wMiw1LzAyLzAyKQ==&amp;WINDOW=FIRST_POPUP&amp;HEIGHT=450&amp;WIDTH=450&amp;","START_MAXIMIZED=FALSE&amp;VAR:CALENDAR=US&amp;VAR:SYMBOL=MO&amp;VAR:INDEX=0"}</definedName>
    <definedName name="_989">#REF!</definedName>
    <definedName name="_989__FDSAUDITLINK__" localSheetId="0" hidden="1">{"fdsup://directions/FAT Viewer?action=UPDATE&amp;creator=factset&amp;DYN_ARGS=TRUE&amp;DOC_NAME=FAT:FQL_AUDITING_CLIENT_TEMPLATE.FAT&amp;display_string=Audit&amp;VAR:KEY=PIFALWVQBA&amp;VAR:QUERY=RkZfRElWX1lMRChBTk4sNC8yNS8wMiw0LzI1LzAyKQ==&amp;WINDOW=FIRST_POPUP&amp;HEIGHT=450&amp;WIDTH=450&amp;","START_MAXIMIZED=FALSE&amp;VAR:CALENDAR=US&amp;VAR:SYMBOL=MO&amp;VAR:INDEX=0"}</definedName>
    <definedName name="_989__FDSAUDITLINK__" hidden="1">{"fdsup://directions/FAT Viewer?action=UPDATE&amp;creator=factset&amp;DYN_ARGS=TRUE&amp;DOC_NAME=FAT:FQL_AUDITING_CLIENT_TEMPLATE.FAT&amp;display_string=Audit&amp;VAR:KEY=PIFALWVQBA&amp;VAR:QUERY=RkZfRElWX1lMRChBTk4sNC8yNS8wMiw0LzI1LzAyKQ==&amp;WINDOW=FIRST_POPUP&amp;HEIGHT=450&amp;WIDTH=450&amp;","START_MAXIMIZED=FALSE&amp;VAR:CALENDAR=US&amp;VAR:SYMBOL=MO&amp;VAR:INDEX=0"}</definedName>
    <definedName name="_99">#REF!</definedName>
    <definedName name="_99__123Graph_XSUPPLIES_BY_B_U">#REF!</definedName>
    <definedName name="_99__FDSAUDITLINK__" localSheetId="0" hidden="1">{"fdsup://directions/FAT Viewer?action=UPDATE&amp;creator=factset&amp;DYN_ARGS=TRUE&amp;DOC_NAME=FAT:FQL_AUDITING_CLIENT_TEMPLATE.FAT&amp;display_string=Audit&amp;VAR:KEY=HKXUZYZAZK&amp;VAR:QUERY=RkZfRUJJVERBX09QRVIoQU5OLDIwMTEp&amp;WINDOW=FIRST_POPUP&amp;HEIGHT=450&amp;WIDTH=450&amp;START_MAXIMI","ZED=FALSE&amp;VAR:CALENDAR=US&amp;VAR:SYMBOL=GMCR&amp;VAR:INDEX=0"}</definedName>
    <definedName name="_99__FDSAUDITLINK__" hidden="1">{"fdsup://directions/FAT Viewer?action=UPDATE&amp;creator=factset&amp;DYN_ARGS=TRUE&amp;DOC_NAME=FAT:FQL_AUDITING_CLIENT_TEMPLATE.FAT&amp;display_string=Audit&amp;VAR:KEY=HKXUZYZAZK&amp;VAR:QUERY=RkZfRUJJVERBX09QRVIoQU5OLDIwMTEp&amp;WINDOW=FIRST_POPUP&amp;HEIGHT=450&amp;WIDTH=450&amp;START_MAXIMI","ZED=FALSE&amp;VAR:CALENDAR=US&amp;VAR:SYMBOL=GMCR&amp;VAR:INDEX=0"}</definedName>
    <definedName name="_990">#REF!</definedName>
    <definedName name="_990__FDSAUDITLINK__" localSheetId="0" hidden="1">{"fdsup://directions/FAT Viewer?action=UPDATE&amp;creator=factset&amp;DYN_ARGS=TRUE&amp;DOC_NAME=FAT:FQL_AUDITING_CLIENT_TEMPLATE.FAT&amp;display_string=Audit&amp;VAR:KEY=VMHITCPSPW&amp;VAR:QUERY=RkZfRElWX1lMRChBTk4sNC8xOC8wMiw0LzE4LzAyKQ==&amp;WINDOW=FIRST_POPUP&amp;HEIGHT=450&amp;WIDTH=450&amp;","START_MAXIMIZED=FALSE&amp;VAR:CALENDAR=US&amp;VAR:SYMBOL=MO&amp;VAR:INDEX=0"}</definedName>
    <definedName name="_990__FDSAUDITLINK__" hidden="1">{"fdsup://directions/FAT Viewer?action=UPDATE&amp;creator=factset&amp;DYN_ARGS=TRUE&amp;DOC_NAME=FAT:FQL_AUDITING_CLIENT_TEMPLATE.FAT&amp;display_string=Audit&amp;VAR:KEY=VMHITCPSPW&amp;VAR:QUERY=RkZfRElWX1lMRChBTk4sNC8xOC8wMiw0LzE4LzAyKQ==&amp;WINDOW=FIRST_POPUP&amp;HEIGHT=450&amp;WIDTH=450&amp;","START_MAXIMIZED=FALSE&amp;VAR:CALENDAR=US&amp;VAR:SYMBOL=MO&amp;VAR:INDEX=0"}</definedName>
    <definedName name="_991">#REF!</definedName>
    <definedName name="_991__FDSAUDITLINK__" localSheetId="0" hidden="1">{"fdsup://directions/FAT Viewer?action=UPDATE&amp;creator=factset&amp;DYN_ARGS=TRUE&amp;DOC_NAME=FAT:FQL_AUDITING_CLIENT_TEMPLATE.FAT&amp;display_string=Audit&amp;VAR:KEY=TWZAFGNSTC&amp;VAR:QUERY=RkZfRElWX1lMRChBTk4sNC8xMS8wMiw0LzExLzAyKQ==&amp;WINDOW=FIRST_POPUP&amp;HEIGHT=450&amp;WIDTH=450&amp;","START_MAXIMIZED=FALSE&amp;VAR:CALENDAR=US&amp;VAR:SYMBOL=MO&amp;VAR:INDEX=0"}</definedName>
    <definedName name="_991__FDSAUDITLINK__" hidden="1">{"fdsup://directions/FAT Viewer?action=UPDATE&amp;creator=factset&amp;DYN_ARGS=TRUE&amp;DOC_NAME=FAT:FQL_AUDITING_CLIENT_TEMPLATE.FAT&amp;display_string=Audit&amp;VAR:KEY=TWZAFGNSTC&amp;VAR:QUERY=RkZfRElWX1lMRChBTk4sNC8xMS8wMiw0LzExLzAyKQ==&amp;WINDOW=FIRST_POPUP&amp;HEIGHT=450&amp;WIDTH=450&amp;","START_MAXIMIZED=FALSE&amp;VAR:CALENDAR=US&amp;VAR:SYMBOL=MO&amp;VAR:INDEX=0"}</definedName>
    <definedName name="_992">#REF!</definedName>
    <definedName name="_992__FDSAUDITLINK__" localSheetId="0" hidden="1">{"fdsup://directions/FAT Viewer?action=UPDATE&amp;creator=factset&amp;DYN_ARGS=TRUE&amp;DOC_NAME=FAT:FQL_AUDITING_CLIENT_TEMPLATE.FAT&amp;display_string=Audit&amp;VAR:KEY=NSLKZQDYPQ&amp;VAR:QUERY=RkZfRElWX1lMRChBTk4sNC8wNC8wMiw0LzA0LzAyKQ==&amp;WINDOW=FIRST_POPUP&amp;HEIGHT=450&amp;WIDTH=450&amp;","START_MAXIMIZED=FALSE&amp;VAR:CALENDAR=US&amp;VAR:SYMBOL=MO&amp;VAR:INDEX=0"}</definedName>
    <definedName name="_992__FDSAUDITLINK__" hidden="1">{"fdsup://directions/FAT Viewer?action=UPDATE&amp;creator=factset&amp;DYN_ARGS=TRUE&amp;DOC_NAME=FAT:FQL_AUDITING_CLIENT_TEMPLATE.FAT&amp;display_string=Audit&amp;VAR:KEY=NSLKZQDYPQ&amp;VAR:QUERY=RkZfRElWX1lMRChBTk4sNC8wNC8wMiw0LzA0LzAyKQ==&amp;WINDOW=FIRST_POPUP&amp;HEIGHT=450&amp;WIDTH=450&amp;","START_MAXIMIZED=FALSE&amp;VAR:CALENDAR=US&amp;VAR:SYMBOL=MO&amp;VAR:INDEX=0"}</definedName>
    <definedName name="_993">#REF!</definedName>
    <definedName name="_993__FDSAUDITLINK__" localSheetId="0" hidden="1">{"fdsup://directions/FAT Viewer?action=UPDATE&amp;creator=factset&amp;DYN_ARGS=TRUE&amp;DOC_NAME=FAT:FQL_AUDITING_CLIENT_TEMPLATE.FAT&amp;display_string=Audit&amp;VAR:KEY=FETKBMROJU&amp;VAR:QUERY=RkZfRElWX1lMRChBTk4sMy8yOC8wMiwzLzI4LzAyKQ==&amp;WINDOW=FIRST_POPUP&amp;HEIGHT=450&amp;WIDTH=450&amp;","START_MAXIMIZED=FALSE&amp;VAR:CALENDAR=US&amp;VAR:SYMBOL=MO&amp;VAR:INDEX=0"}</definedName>
    <definedName name="_993__FDSAUDITLINK__" hidden="1">{"fdsup://directions/FAT Viewer?action=UPDATE&amp;creator=factset&amp;DYN_ARGS=TRUE&amp;DOC_NAME=FAT:FQL_AUDITING_CLIENT_TEMPLATE.FAT&amp;display_string=Audit&amp;VAR:KEY=FETKBMROJU&amp;VAR:QUERY=RkZfRElWX1lMRChBTk4sMy8yOC8wMiwzLzI4LzAyKQ==&amp;WINDOW=FIRST_POPUP&amp;HEIGHT=450&amp;WIDTH=450&amp;","START_MAXIMIZED=FALSE&amp;VAR:CALENDAR=US&amp;VAR:SYMBOL=MO&amp;VAR:INDEX=0"}</definedName>
    <definedName name="_994">#REF!</definedName>
    <definedName name="_994__FDSAUDITLINK__" localSheetId="0" hidden="1">{"fdsup://directions/FAT Viewer?action=UPDATE&amp;creator=factset&amp;DYN_ARGS=TRUE&amp;DOC_NAME=FAT:FQL_AUDITING_CLIENT_TEMPLATE.FAT&amp;display_string=Audit&amp;VAR:KEY=HCRMDKPCNI&amp;VAR:QUERY=RkZfRElWX1lMRChBTk4sMy8yMS8wMiwzLzIxLzAyKQ==&amp;WINDOW=FIRST_POPUP&amp;HEIGHT=450&amp;WIDTH=450&amp;","START_MAXIMIZED=FALSE&amp;VAR:CALENDAR=US&amp;VAR:SYMBOL=MO&amp;VAR:INDEX=0"}</definedName>
    <definedName name="_994__FDSAUDITLINK__" hidden="1">{"fdsup://directions/FAT Viewer?action=UPDATE&amp;creator=factset&amp;DYN_ARGS=TRUE&amp;DOC_NAME=FAT:FQL_AUDITING_CLIENT_TEMPLATE.FAT&amp;display_string=Audit&amp;VAR:KEY=HCRMDKPCNI&amp;VAR:QUERY=RkZfRElWX1lMRChBTk4sMy8yMS8wMiwzLzIxLzAyKQ==&amp;WINDOW=FIRST_POPUP&amp;HEIGHT=450&amp;WIDTH=450&amp;","START_MAXIMIZED=FALSE&amp;VAR:CALENDAR=US&amp;VAR:SYMBOL=MO&amp;VAR:INDEX=0"}</definedName>
    <definedName name="_995">#REF!</definedName>
    <definedName name="_995__FDSAUDITLINK__" localSheetId="0" hidden="1">{"fdsup://directions/FAT Viewer?action=UPDATE&amp;creator=factset&amp;DYN_ARGS=TRUE&amp;DOC_NAME=FAT:FQL_AUDITING_CLIENT_TEMPLATE.FAT&amp;display_string=Audit&amp;VAR:KEY=VOZEDMHWPI&amp;VAR:QUERY=RkZfRElWX1lMRChBTk4sMy8xNC8wMiwzLzE0LzAyKQ==&amp;WINDOW=FIRST_POPUP&amp;HEIGHT=450&amp;WIDTH=450&amp;","START_MAXIMIZED=FALSE&amp;VAR:CALENDAR=US&amp;VAR:SYMBOL=MO&amp;VAR:INDEX=0"}</definedName>
    <definedName name="_995__FDSAUDITLINK__" hidden="1">{"fdsup://directions/FAT Viewer?action=UPDATE&amp;creator=factset&amp;DYN_ARGS=TRUE&amp;DOC_NAME=FAT:FQL_AUDITING_CLIENT_TEMPLATE.FAT&amp;display_string=Audit&amp;VAR:KEY=VOZEDMHWPI&amp;VAR:QUERY=RkZfRElWX1lMRChBTk4sMy8xNC8wMiwzLzE0LzAyKQ==&amp;WINDOW=FIRST_POPUP&amp;HEIGHT=450&amp;WIDTH=450&amp;","START_MAXIMIZED=FALSE&amp;VAR:CALENDAR=US&amp;VAR:SYMBOL=MO&amp;VAR:INDEX=0"}</definedName>
    <definedName name="_996">#REF!</definedName>
    <definedName name="_996__FDSAUDITLINK__" localSheetId="0" hidden="1">{"fdsup://directions/FAT Viewer?action=UPDATE&amp;creator=factset&amp;DYN_ARGS=TRUE&amp;DOC_NAME=FAT:FQL_AUDITING_CLIENT_TEMPLATE.FAT&amp;display_string=Audit&amp;VAR:KEY=RMJGTORAPW&amp;VAR:QUERY=RkZfRElWX1lMRChBTk4sMy8wNy8wMiwzLzA3LzAyKQ==&amp;WINDOW=FIRST_POPUP&amp;HEIGHT=450&amp;WIDTH=450&amp;","START_MAXIMIZED=FALSE&amp;VAR:CALENDAR=US&amp;VAR:SYMBOL=MO&amp;VAR:INDEX=0"}</definedName>
    <definedName name="_996__FDSAUDITLINK__" hidden="1">{"fdsup://directions/FAT Viewer?action=UPDATE&amp;creator=factset&amp;DYN_ARGS=TRUE&amp;DOC_NAME=FAT:FQL_AUDITING_CLIENT_TEMPLATE.FAT&amp;display_string=Audit&amp;VAR:KEY=RMJGTORAPW&amp;VAR:QUERY=RkZfRElWX1lMRChBTk4sMy8wNy8wMiwzLzA3LzAyKQ==&amp;WINDOW=FIRST_POPUP&amp;HEIGHT=450&amp;WIDTH=450&amp;","START_MAXIMIZED=FALSE&amp;VAR:CALENDAR=US&amp;VAR:SYMBOL=MO&amp;VAR:INDEX=0"}</definedName>
    <definedName name="_997">#REF!</definedName>
    <definedName name="_997__FDSAUDITLINK__" localSheetId="0" hidden="1">{"fdsup://directions/FAT Viewer?action=UPDATE&amp;creator=factset&amp;DYN_ARGS=TRUE&amp;DOC_NAME=FAT:FQL_AUDITING_CLIENT_TEMPLATE.FAT&amp;display_string=Audit&amp;VAR:KEY=BEJSXMTKFG&amp;VAR:QUERY=RkZfRElWX1lMRChBTk4sMi8yOC8wMiwyLzI4LzAyKQ==&amp;WINDOW=FIRST_POPUP&amp;HEIGHT=450&amp;WIDTH=450&amp;","START_MAXIMIZED=FALSE&amp;VAR:CALENDAR=US&amp;VAR:SYMBOL=MO&amp;VAR:INDEX=0"}</definedName>
    <definedName name="_997__FDSAUDITLINK__" hidden="1">{"fdsup://directions/FAT Viewer?action=UPDATE&amp;creator=factset&amp;DYN_ARGS=TRUE&amp;DOC_NAME=FAT:FQL_AUDITING_CLIENT_TEMPLATE.FAT&amp;display_string=Audit&amp;VAR:KEY=BEJSXMTKFG&amp;VAR:QUERY=RkZfRElWX1lMRChBTk4sMi8yOC8wMiwyLzI4LzAyKQ==&amp;WINDOW=FIRST_POPUP&amp;HEIGHT=450&amp;WIDTH=450&amp;","START_MAXIMIZED=FALSE&amp;VAR:CALENDAR=US&amp;VAR:SYMBOL=MO&amp;VAR:INDEX=0"}</definedName>
    <definedName name="_998">#REF!</definedName>
    <definedName name="_998__FDSAUDITLINK__" localSheetId="0" hidden="1">{"fdsup://directions/FAT Viewer?action=UPDATE&amp;creator=factset&amp;DYN_ARGS=TRUE&amp;DOC_NAME=FAT:FQL_AUDITING_CLIENT_TEMPLATE.FAT&amp;display_string=Audit&amp;VAR:KEY=XWZAZCNGDC&amp;VAR:QUERY=RkZfRElWX1lMRChBTk4sMi8yMS8wMiwyLzIxLzAyKQ==&amp;WINDOW=FIRST_POPUP&amp;HEIGHT=450&amp;WIDTH=450&amp;","START_MAXIMIZED=FALSE&amp;VAR:CALENDAR=US&amp;VAR:SYMBOL=MO&amp;VAR:INDEX=0"}</definedName>
    <definedName name="_998__FDSAUDITLINK__" hidden="1">{"fdsup://directions/FAT Viewer?action=UPDATE&amp;creator=factset&amp;DYN_ARGS=TRUE&amp;DOC_NAME=FAT:FQL_AUDITING_CLIENT_TEMPLATE.FAT&amp;display_string=Audit&amp;VAR:KEY=XWZAZCNGDC&amp;VAR:QUERY=RkZfRElWX1lMRChBTk4sMi8yMS8wMiwyLzIxLzAyKQ==&amp;WINDOW=FIRST_POPUP&amp;HEIGHT=450&amp;WIDTH=450&amp;","START_MAXIMIZED=FALSE&amp;VAR:CALENDAR=US&amp;VAR:SYMBOL=MO&amp;VAR:INDEX=0"}</definedName>
    <definedName name="_999">#REF!</definedName>
    <definedName name="_999__FDSAUDITLINK__" localSheetId="0" hidden="1">{"fdsup://directions/FAT Viewer?action=UPDATE&amp;creator=factset&amp;DYN_ARGS=TRUE&amp;DOC_NAME=FAT:FQL_AUDITING_CLIENT_TEMPLATE.FAT&amp;display_string=Audit&amp;VAR:KEY=DCZKLIZWNU&amp;VAR:QUERY=RkZfRElWX1lMRChBTk4sMi8xNC8wMiwyLzE0LzAyKQ==&amp;WINDOW=FIRST_POPUP&amp;HEIGHT=450&amp;WIDTH=450&amp;","START_MAXIMIZED=FALSE&amp;VAR:CALENDAR=US&amp;VAR:SYMBOL=MO&amp;VAR:INDEX=0"}</definedName>
    <definedName name="_999__FDSAUDITLINK__" hidden="1">{"fdsup://directions/FAT Viewer?action=UPDATE&amp;creator=factset&amp;DYN_ARGS=TRUE&amp;DOC_NAME=FAT:FQL_AUDITING_CLIENT_TEMPLATE.FAT&amp;display_string=Audit&amp;VAR:KEY=DCZKLIZWNU&amp;VAR:QUERY=RkZfRElWX1lMRChBTk4sMi8xNC8wMiwyLzE0LzAyKQ==&amp;WINDOW=FIRST_POPUP&amp;HEIGHT=450&amp;WIDTH=450&amp;","START_MAXIMIZED=FALSE&amp;VAR:CALENDAR=US&amp;VAR:SYMBOL=MO&amp;VAR:INDEX=0"}</definedName>
    <definedName name="_9S" hidden="1">#REF!</definedName>
    <definedName name="_9s11_" hidden="1">{#N/A,#N/A,FALSE,"UNIT";#N/A,#N/A,FALSE,"UNIT";#N/A,#N/A,FALSE,"계정"}</definedName>
    <definedName name="_9s13_" hidden="1">{#N/A,#N/A,FALSE,"UNIT";#N/A,#N/A,FALSE,"UNIT";#N/A,#N/A,FALSE,"계정"}</definedName>
    <definedName name="_9s14_" hidden="1">{#N/A,#N/A,FALSE,"UNIT";#N/A,#N/A,FALSE,"UNIT";#N/A,#N/A,FALSE,"계정"}</definedName>
    <definedName name="_9Table2_" hidden="1">#REF!</definedName>
    <definedName name="_a">#REF!</definedName>
    <definedName name="_a_1">#REF!</definedName>
    <definedName name="_a_4">#REF!</definedName>
    <definedName name="_a01" hidden="1">{#N/A,#N/A,FALSE,"Aging Summary";#N/A,#N/A,FALSE,"Ratio Analysis";#N/A,#N/A,FALSE,"Test 120 Day Accts";#N/A,#N/A,FALSE,"Tickmarks"}</definedName>
    <definedName name="_a1">{"'1-TheatreBkgs'!$A$1:$L$102"}</definedName>
    <definedName name="_A2" hidden="1">#REF!</definedName>
    <definedName name="_A20000">#REF!</definedName>
    <definedName name="_A3" hidden="1">{#N/A,#N/A,TRUE,"Summary";#N/A,#N/A,TRUE,"Description";#N/A,#N/A,TRUE,"AstLst";#N/A,#N/A,TRUE,"CshFlow";#N/A,#N/A,TRUE,"Inc-Stmt";#N/A,#N/A,TRUE,"B-Sht"}</definedName>
    <definedName name="_A65536">#REF!</definedName>
    <definedName name="_A65537">#REF!</definedName>
    <definedName name="_A65538">#REF!</definedName>
    <definedName name="_a665536">#REF!</definedName>
    <definedName name="_A9" hidden="1">#REF!</definedName>
    <definedName name="_aa1" hidden="1">{#N/A,#N/A,FALSE,"Aging Summary";#N/A,#N/A,FALSE,"Ratio Analysis";#N/A,#N/A,FALSE,"Test 120 Day Accts";#N/A,#N/A,FALSE,"Tickmarks"}</definedName>
    <definedName name="_aa1_3">#REF!</definedName>
    <definedName name="_aaa1" hidden="1">{#N/A,#N/A,FALSE,"REPORT"}</definedName>
    <definedName name="_aaa2" hidden="1">{#N/A,#N/A,FALSE,"Aging Summary";#N/A,#N/A,FALSE,"Ratio Analysis";#N/A,#N/A,FALSE,"Test 120 Day Accts";#N/A,#N/A,FALSE,"Tickmarks"}</definedName>
    <definedName name="_aaa2_3">#REF!</definedName>
    <definedName name="_aas1" hidden="1">{#N/A,#N/A,FALSE,"REPORT"}</definedName>
    <definedName name="_ab">{0}</definedName>
    <definedName name="_acc1">#REF!</definedName>
    <definedName name="_acc2">#REF!</definedName>
    <definedName name="_ACK1">#REF!</definedName>
    <definedName name="_ACK2">#REF!</definedName>
    <definedName name="_ACS2000" hidden="1">{#N/A,#N/A,FALSE,"REPORT"}</definedName>
    <definedName name="_act">1</definedName>
    <definedName name="_act.act">1</definedName>
    <definedName name="_actual">1</definedName>
    <definedName name="_ADD2">#REF!</definedName>
    <definedName name="_adjust">1</definedName>
    <definedName name="_ADS1">#REF!</definedName>
    <definedName name="_age1">#REF!</definedName>
    <definedName name="_ake1">#REF!</definedName>
    <definedName name="_ake2">#REF!</definedName>
    <definedName name="_ake3">#REF!</definedName>
    <definedName name="_AMO_ContentDefinition_299938498">"'Partitions:7'"</definedName>
    <definedName name="_AMO_ContentDefinition_299938498.0">"'&lt;ContentDefinition name=""Import Monthly Mapics Data for FD68"" rsid=""299938498"" type=""StoredProcess"" format=""REPORTXML"" imgfmt=""ACTIVEX"" created=""05/05/2009 23:28:47"" modifed=""05/05/2009 23:28:47"" user=""ANLGR"" apply=""False"" thread='"</definedName>
    <definedName name="_AMO_ContentDefinition_299938498.1">"'""BACKGROUND"" css=""C:\Program Files\SAS\Shared Files\BIClientStyles\AMODefault.css"" range=""Import_Monthly_Mapics_Data_for_FD68"" auto=""False"" rdc=""False"" mig=""False"" xTime=""00:01:04.3490775"" rTime=""00:00:00.4374300"" bgnew=""False"" nF'"</definedName>
    <definedName name="_AMO_ContentDefinition_299938498.2">"'mt=""False"" grphSet=""False"" imgY=""0"" imgX=""0""&gt;_x000D_
  &lt;files /&gt;_x000D_
  &lt;param n=""DisplayName"" v=""Import Monthly Mapics Data for FD68"" /&gt;_x000D_
  &lt;param n=""ServerName"" v=""SASMain"" /&gt;_x000D_
  &lt;param n=""ResultsOnServer"" v=""False"" /&gt;_x000D_
  &lt;param n=""AMO'"</definedName>
    <definedName name="_AMO_ContentDefinition_299938498.3">"'_Version"" v=""2.1"" /&gt;_x000D_
  &lt;param n=""UIParameter_0"" v=""analysis::ACTUAL"" /&gt;_x000D_
  &lt;param n=""UIParameter_1"" v=""period::200904"" /&gt;_x000D_
  &lt;param n=""UIParameter_2"" v=""cycle::Vestas2"" /&gt;_x000D_
  &lt;param n=""UIParameter_3"" v=""acttype::1"" /&gt;_x000D_
  &lt;param '"</definedName>
    <definedName name="_AMO_ContentDefinition_299938498.4">"'n=""UIParameter_4"" v=""fd::68"" /&gt;_x000D_
  &lt;param n=""UIParameter_5"" v=""country::GB"" /&gt;_x000D_
  &lt;param n=""UIParameter_6"" v=""currency::GBP"" /&gt;_x000D_
  &lt;param n=""UIParameter_7"" v=""schema::AMFLIBC"" /&gt;_x000D_
  &lt;param n=""UIParameter_8"" v=""butype::PBU"" /&gt;_x000D_
  &lt;'"</definedName>
    <definedName name="_AMO_ContentDefinition_299938498.5">"'param n=""UIParameters"" v=""9"" /&gt;_x000D_
  &lt;param n=""StoredProcessID"" v=""A5OM1V0E.AY0006ZW"" /&gt;_x000D_
  &lt;param n=""StoredProcessPath"" v=""Monthly Data Load/Vestas BU Tower/Import Monthly Mapics Data for FD68"" /&gt;_x000D_
  &lt;param n=""RepositoryName"" v=""Foundat'"</definedName>
    <definedName name="_AMO_ContentDefinition_299938498.6">"'ion"" /&gt;_x000D_
  &lt;param n=""ClassName"" v=""SAS.OfficeAddin.StoredProcess"" /&gt;_x000D_
  &lt;param n=""NoVisuals"" v=""1"" /&gt;_x000D_
&lt;/ContentDefinition&gt;'"</definedName>
    <definedName name="_AMO_ContentDefinition_307689594">"'Partitions:7'"</definedName>
    <definedName name="_AMO_ContentDefinition_307689594.0">"'&lt;ContentDefinition name=""CF Import (weekly) for Vestas Towers"" rsid=""307689594"" type=""StoredProcess"" format=""REPORTXML"" imgfmt=""ACTIVEX"" created=""07/28/2006 11:13:58"" modifed=""07/28/2006 11:13:58"" user=""trje"" apply=""False"" thread='"</definedName>
    <definedName name="_AMO_ContentDefinition_307689594.1">"'""BACKGROUND"" css=""C:\Program Files\SAS\Shared Files\BIClientStyles\AMODefault.css"" range=""CF_Import__weekly__for_Vestas_Towers"" auto=""False"" rdc=""False"" mig=""False"" xTime=""00:01:22.6932152"" rTime=""00:00:00.2658443"" bgnew=""False"" n'"</definedName>
    <definedName name="_AMO_ContentDefinition_307689594.2">"'Fmt=""False"" grphSet=""False"" imgY=""0"" imgX=""0""&gt;_x000D_
  &lt;files /&gt;_x000D_
  &lt;param n=""DisplayName"" v=""CF Import (weekly) for Vestas Towers"" /&gt;_x000D_
  &lt;param n=""ServerName"" v=""SASMain"" /&gt;_x000D_
  &lt;param n=""ResultsOnServer"" v=""False"" /&gt;_x000D_
  &lt;param n=""A'"</definedName>
    <definedName name="_AMO_ContentDefinition_307689594.3">"'MO_Version"" v=""2.1"" /&gt;_x000D_
  &lt;param n=""UIParameter_0"" v=""analysis::CFR"" /&gt;_x000D_
  &lt;param n=""UIParameter_1"" v=""period::w30-2006"" /&gt;_x000D_
  &lt;param n=""UIParameter_2"" v=""location::\\rifile\group\_Docs\Financial_reporting\Towers\Local Finance\"" /&gt;_x000D_
  '"</definedName>
    <definedName name="_AMO_ContentDefinition_307689594.4">"'&lt;param n=""UIParameter_3"" v=""cycle::Vestas_CF"" /&gt;_x000D_
  &lt;param n=""UIParameter_4"" v=""actiontype::1"" /&gt;_x000D_
  &lt;param n=""UIParameters"" v=""5"" /&gt;_x000D_
  &lt;param n=""StoredProcessID"" v=""A5GF11T9.AR0012L1"" /&gt;_x000D_
  &lt;param n=""StoredProcessPath"" v=""Cash Flo'"</definedName>
    <definedName name="_AMO_ContentDefinition_307689594.5">"'w Reporting/Vestas BU CF Towers/CF Import (weekly) for Vestas Towers"" /&gt;_x000D_
  &lt;param n=""RepositoryName"" v=""Detail Data Store"" /&gt;_x000D_
  &lt;param n=""ClassName"" v=""SAS.OfficeAddin.StoredProcess"" /&gt;_x000D_
  &lt;param n=""NoVisuals"" v=""1"" /&gt;_x000D_
&lt;/Conte'"</definedName>
    <definedName name="_AMO_ContentDefinition_307689594.6">"'ntDefinition&gt;'"</definedName>
    <definedName name="_AMO_ContentDefinition_437249378">"'Partitions:7'"</definedName>
    <definedName name="_AMO_ContentDefinition_437249378.0">"'&lt;ContentDefinition name=""Import Monthly Mapics Data for FD67"" rsid=""437249378"" type=""StoredProcess"" format=""REPORTXML"" imgfmt=""ACTIVEX"" created=""05/05/2009 23:27:27"" modifed=""05/05/2009 23:27:27"" user=""ANLGR"" apply=""False"" thread='"</definedName>
    <definedName name="_AMO_ContentDefinition_437249378.1">"'""BACKGROUND"" css=""C:\Program Files\SAS\Shared Files\BIClientStyles\AMODefault.css"" range=""Import_Monthly_Mapics_Data_for_FD67_2"" auto=""False"" rdc=""False"" mig=""False"" xTime=""00:01:10.6449450"" rTime=""00:00:00.6873900"" bgnew=""False"" n'"</definedName>
    <definedName name="_AMO_ContentDefinition_437249378.2">"'Fmt=""False"" grphSet=""False"" imgY=""0"" imgX=""0""&gt;_x000D_
  &lt;files /&gt;_x000D_
  &lt;param n=""DisplayName"" v=""Import Monthly Mapics Data for FD67"" /&gt;_x000D_
  &lt;param n=""ServerName"" v=""SASMain"" /&gt;_x000D_
  &lt;param n=""ResultsOnServer"" v=""False"" /&gt;_x000D_
  &lt;param n=""AM'"</definedName>
    <definedName name="_AMO_ContentDefinition_437249378.3">"'O_Version"" v=""2.1"" /&gt;_x000D_
  &lt;param n=""UIParameter_0"" v=""analysis::ACTUAL"" /&gt;_x000D_
  &lt;param n=""UIParameter_1"" v=""period::200904"" /&gt;_x000D_
  &lt;param n=""UIParameter_2"" v=""cycle::Vestas2"" /&gt;_x000D_
  &lt;param n=""UIParameter_3"" v=""acttype::1"" /&gt;_x000D_
  &lt;param'"</definedName>
    <definedName name="_AMO_ContentDefinition_437249378.4">"' n=""UIParameter_4"" v=""fd::67"" /&gt;_x000D_
  &lt;param n=""UIParameter_5"" v=""country::DK"" /&gt;_x000D_
  &lt;param n=""UIParameter_6"" v=""currency::DKK"" /&gt;_x000D_
  &lt;param n=""UIParameter_7"" v=""schema::AMFLIBL"" /&gt;_x000D_
  &lt;param n=""UIParameter_8"" v=""butype::PBU"" /&gt;_x000D_
  '"</definedName>
    <definedName name="_AMO_ContentDefinition_437249378.5">"'&lt;param n=""UIParameters"" v=""9"" /&gt;_x000D_
  &lt;param n=""StoredProcessID"" v=""A5OM1V0E.AY0006ZV"" /&gt;_x000D_
  &lt;param n=""StoredProcessPath"" v=""Monthly Data Load/Vestas BU Tower/Import Monthly Mapics Data for FD67"" /&gt;_x000D_
  &lt;param n=""RepositoryName"" v=""Founda'"</definedName>
    <definedName name="_AMO_ContentDefinition_437249378.6">"'tion"" /&gt;_x000D_
  &lt;param n=""ClassName"" v=""SAS.OfficeAddin.StoredProcess"" /&gt;_x000D_
  &lt;param n=""NoVisuals"" v=""1"" /&gt;_x000D_
&lt;/ContentDefinition&gt;'"</definedName>
    <definedName name="_AMO_ContentDefinition_448845425">"'Partitions:7'"</definedName>
    <definedName name="_AMO_ContentDefinition_448845425.0">"'&lt;ContentDefinition name=""Import RFC for Vestas Mediterranean"" rsid=""448845425"" type=""StoredProcess"" format=""REPORTXML"" imgfmt=""ACTIVEX"" created=""10/12/2008 15:09:57"" modifed=""10/12/2008 15:09:57"" user=""Zsuzsanna Fodor"" apply=""False""'"</definedName>
    <definedName name="_AMO_ContentDefinition_448845425.1">"' thread=""BACKGROUND"" css=""C:\Program Files\SAS\Shared Files\BIClientStyles\AMODefault.css"" range=""Import_RFC_for_Vestas_Mediterranean"" auto=""False"" rdc=""False"" mig=""False"" xTime=""00:01:32.0053340"" rTime=""00:00:00.2811708"" bgnew=""Fa'"</definedName>
    <definedName name="_AMO_ContentDefinition_448845425.2">"'lse"" nFmt=""False"" grphSet=""False"" imgY=""0"" imgX=""0""&gt;_x000D_
  &lt;files /&gt;_x000D_
  &lt;param n=""DisplayName"" v=""Import RFC for Vestas Mediterranean"" /&gt;_x000D_
  &lt;param n=""ServerName"" v=""SASMain"" /&gt;_x000D_
  &lt;param n=""ResultsOnServer"" v=""False"" /&gt;_x000D_
  &lt;para'"</definedName>
    <definedName name="_AMO_ContentDefinition_448845425.3">"'m n=""AMO_Version"" v=""2.1"" /&gt;_x000D_
  &lt;param n=""UIParameter_0"" v=""analysis::RFC3"" /&gt;_x000D_
  &lt;param n=""UIParameter_1"" v=""period::200808"" /&gt;_x000D_
  &lt;param n=""UIParameter_2"" v=""cycle::Vestas2"" /&gt;_x000D_
  &lt;param n=""UIParameter_3"" v=""acttype::1"" /&gt;_x000D_
  &lt;p'"</definedName>
    <definedName name="_AMO_ContentDefinition_448845425.4">"'aram n=""UIParameter_4"" v=""location::\\rifile\group\_Docs\Financial_reporting\Mediterranean\Local Finance\"" /&gt;_x000D_
  &lt;param n=""UIParameter_5"" v=""budgettype::FIN"" /&gt;_x000D_
  &lt;param n=""UIParameter_6"" v=""butype::SBU"" /&gt;_x000D_
  &lt;param n=""UIParameters"" '"</definedName>
    <definedName name="_AMO_ContentDefinition_448845425.5">"'v=""7"" /&gt;_x000D_
  &lt;param n=""StoredProcessID"" v=""A5OM1V0E.AY0035FM"" /&gt;_x000D_
  &lt;param n=""StoredProcessPath"" v=""Monthly Data Load/Vestas Mediterranean/Import RFC for Vestas Mediterranean"" /&gt;_x000D_
  &lt;param n=""RepositoryName"" v=""Foundation"" /&gt;_x000D_
  &lt;param '"</definedName>
    <definedName name="_AMO_ContentDefinition_448845425.6">"'n=""ClassName"" v=""SAS.OfficeAddin.StoredProcess"" /&gt;_x000D_
  &lt;param n=""NoVisuals"" v=""1"" /&gt;_x000D_
&lt;/ContentDefinition&gt;'"</definedName>
    <definedName name="_AMO_ContentDefinition_740954670">"'Partitions:7'"</definedName>
    <definedName name="_AMO_ContentDefinition_740954670.0">"'&lt;ContentDefinition name=""Import Estimate Package for Vestas BU Blades"" rsid=""740954670"" type=""StoredProcess"" format=""REPORTXML"" imgfmt=""ACTIVEX"" created=""10/18/2006 14:11:12"" modifed=""10/18/2006 14:11:12"" user=""Martin Holst Jacobsen""'"</definedName>
    <definedName name="_AMO_ContentDefinition_740954670.1">"' apply=""False"" thread=""BACKGROUND"" css=""C:\Program Files\SAS\Shared Files\BIClientStyles\AMODefault.css"" range=""Import_Estimate_Package_for_Vestas_BU_Blades"" auto=""False"" rdc=""False"" mig=""False"" xTime=""00:00:56.2067115"" rTime=""00:00:'"</definedName>
    <definedName name="_AMO_ContentDefinition_740954670.2">"'00.4404444"" bgnew=""False"" nFmt=""False"" grphSet=""False"" imgY=""0"" imgX=""0""&gt;_x000D_
  &lt;files /&gt;_x000D_
  &lt;param n=""DisplayName"" v=""Import Estimate Package for Vestas BU Blades"" /&gt;_x000D_
  &lt;param n=""ServerName"" v=""SASMain"" /&gt;_x000D_
  &lt;param n=""ResultsOnS'"</definedName>
    <definedName name="_AMO_ContentDefinition_740954670.3">"'erver"" v=""False"" /&gt;_x000D_
  &lt;param n=""AMO_Version"" v=""2.1"" /&gt;_x000D_
  &lt;param n=""UIParameter_0"" v=""analysis::EST1"" /&gt;_x000D_
  &lt;param n=""UIParameter_1"" v=""period_start::200609"" /&gt;_x000D_
  &lt;param n=""UIParameter_2"" v=""period_end::200612"" /&gt;_x000D_
  &lt;param n='"</definedName>
    <definedName name="_AMO_ContentDefinition_740954670.4">"'""UIParameter_3"" v=""location::\\rifile\group\_Docs\Financial_reporting\Blades\Local Finance\"" /&gt;_x000D_
  &lt;param n=""UIParameter_4"" v=""cycle::Vestas"" /&gt;_x000D_
  &lt;param n=""UIParameter_5"" v=""actiontype::1"" /&gt;_x000D_
  &lt;param n=""UIParameters"" v=""6"" /&gt;_x000D_
  &lt;'"</definedName>
    <definedName name="_AMO_ContentDefinition_740954670.5">"'param n=""StoredProcessID"" v=""A5GF11T9.AR000RS1"" /&gt;_x000D_
  &lt;param n=""StoredProcessPath"" v=""Monthly Data Load/Vestas BU Blades/Import Estimate Package for Vestas BU Blades"" /&gt;_x000D_
  &lt;param n=""RepositoryName"" v=""Detail Data Store"" /&gt;_x000D_
  &lt;param n='"</definedName>
    <definedName name="_AMO_ContentDefinition_740954670.6">"'""ClassName"" v=""SAS.OfficeAddin.StoredProcess"" /&gt;_x000D_
  &lt;param n=""NoVisuals"" v=""1"" /&gt;_x000D_
&lt;/ContentDefinition&gt;'"</definedName>
    <definedName name="_AMO_ContentDefinition_767791925">"'Partitions:7'"</definedName>
    <definedName name="_AMO_ContentDefinition_767791925.0">"'&lt;ContentDefinition name=""Import Monthly Mapics Data for FD67"" rsid=""767791925"" type=""StoredProcess"" format=""REPORTXML"" imgfmt=""ACTIVEX"" created=""07/07/2008 13:05:28"" modifed=""07/07/2008 13:05:28"" user=""ANLGR"" apply=""False"" thread='"</definedName>
    <definedName name="_AMO_ContentDefinition_767791925.1">"'""BACKGROUND"" css=""C:\Program Files\SAS\Shared Files\BIClientStyles\AMODefault.css"" range=""Import_Monthly_Mapics_Data_for_FD67"" auto=""False"" rdc=""False"" mig=""False"" xTime=""00:03:01.2112534"" rTime=""00:00:00.5158032"" bgnew=""False"" nF'"</definedName>
    <definedName name="_AMO_ContentDefinition_767791925.2">"'mt=""False"" grphSet=""False"" imgY=""0"" imgX=""0""&gt;_x000D_
  &lt;files /&gt;_x000D_
  &lt;param n=""DisplayName"" v=""Import Monthly Mapics Data for FD67"" /&gt;_x000D_
  &lt;param n=""ServerName"" v=""SASMain"" /&gt;_x000D_
  &lt;param n=""ResultsOnServer"" v=""False"" /&gt;_x000D_
  &lt;param n=""AMO'"</definedName>
    <definedName name="_AMO_ContentDefinition_767791925.3">"'_Version"" v=""2.1"" /&gt;_x000D_
  &lt;param n=""UIParameter_0"" v=""analysis::ACTUAL"" /&gt;_x000D_
  &lt;param n=""UIParameter_1"" v=""period::200806"" /&gt;_x000D_
  &lt;param n=""UIParameter_2"" v=""cycle::Vestas2"" /&gt;_x000D_
  &lt;param n=""UIParameter_3"" v=""acttype::1"" /&gt;_x000D_
  &lt;param '"</definedName>
    <definedName name="_AMO_ContentDefinition_767791925.4">"'n=""UIParameter_4"" v=""fd::67"" /&gt;_x000D_
  &lt;param n=""UIParameter_5"" v=""country::DK"" /&gt;_x000D_
  &lt;param n=""UIParameter_6"" v=""currency::DKK"" /&gt;_x000D_
  &lt;param n=""UIParameter_7"" v=""schema::AMFLIBL"" /&gt;_x000D_
  &lt;param n=""UIParameters"" v=""8"" /&gt;_x000D_
  &lt;param n=""'"</definedName>
    <definedName name="_AMO_ContentDefinition_767791925.5">"'StoredProcessID"" v=""A5OM1V0E.AY0006ZV"" /&gt;_x000D_
  &lt;param n=""StoredProcessPath"" v=""Monthly Data Load/Vestas BU Tower/Import Monthly Mapics Data for FD67"" /&gt;_x000D_
  &lt;param n=""RepositoryName"" v=""Foundation"" /&gt;_x000D_
  &lt;param n=""ClassName"" v=""SAS.OfficeAd'"</definedName>
    <definedName name="_AMO_ContentDefinition_767791925.6">"'din.StoredProcess"" /&gt;_x000D_
  &lt;param n=""NoVisuals"" v=""1"" /&gt;_x000D_
&lt;/ContentDefinition&gt;'"</definedName>
    <definedName name="_AMO_XmlVersion">"'1'"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ann">1</definedName>
    <definedName name="_Ann2">#REF!</definedName>
    <definedName name="_annual">1</definedName>
    <definedName name="_APG1">#REF!</definedName>
    <definedName name="_APG2">#REF!</definedName>
    <definedName name="_APP1">#REF!</definedName>
    <definedName name="_APS2">clra1b1,clra1b2,clra1b3,clra1b4,clra1b5,clra1b6,clra1b7,clra1b8</definedName>
    <definedName name="_aps4">Indexn1,IndexN2</definedName>
    <definedName name="_AR70000">#REF!</definedName>
    <definedName name="_ARB51">#REF!</definedName>
    <definedName name="_ARE1">#REF!</definedName>
    <definedName name="_ARE2">#REF!</definedName>
    <definedName name="_as1">#REF!</definedName>
    <definedName name="_AS2">#REF!</definedName>
    <definedName name="_as3">#REF!</definedName>
    <definedName name="_AS4">#REF!</definedName>
    <definedName name="_as6">#REF!</definedName>
    <definedName name="_AS7">#REF!</definedName>
    <definedName name="_ASS1">#REF!</definedName>
    <definedName name="_ASS2">#REF!</definedName>
    <definedName name="_atmat">2</definedName>
    <definedName name="_atmaturity">2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20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aud02">#REF!</definedName>
    <definedName name="_aud03">#REF!</definedName>
    <definedName name="_aud04">#REF!</definedName>
    <definedName name="_b">#REF!</definedName>
    <definedName name="_b1">#REF!</definedName>
    <definedName name="_B10">#NAME?</definedName>
    <definedName name="_B11">#NAME?</definedName>
    <definedName name="_B12">#NAME?</definedName>
    <definedName name="_B13">#NAME?</definedName>
    <definedName name="_B14">#NAME?</definedName>
    <definedName name="_B15">#NAME?</definedName>
    <definedName name="_B16">#NAME?</definedName>
    <definedName name="_B17">#NAME?</definedName>
    <definedName name="_B18">#NAME?</definedName>
    <definedName name="_B19">#NAME?</definedName>
    <definedName name="_B20">#NAME?</definedName>
    <definedName name="_B21">#NAME?</definedName>
    <definedName name="_B22">#NAME?</definedName>
    <definedName name="_B23">#NAME?</definedName>
    <definedName name="_B24">#NAME?</definedName>
    <definedName name="_B25">#NAME?</definedName>
    <definedName name="_B26">#NAME?</definedName>
    <definedName name="_B27">#NAME?</definedName>
    <definedName name="_B28">#NAME?</definedName>
    <definedName name="_B29">#NAME?</definedName>
    <definedName name="_B30">#NAME?</definedName>
    <definedName name="_B31">#NAME?</definedName>
    <definedName name="_B32">#NAME?</definedName>
    <definedName name="_B33">#NAME?</definedName>
    <definedName name="_B34">#NAME?</definedName>
    <definedName name="_B35">#NAME?</definedName>
    <definedName name="_B36">#NAME?</definedName>
    <definedName name="_B37">#NAME?</definedName>
    <definedName name="_B38">#NAME?</definedName>
    <definedName name="_B39">#NAME?</definedName>
    <definedName name="_B4">#NAME?</definedName>
    <definedName name="_B40">#NAME?</definedName>
    <definedName name="_B41">#NAME?</definedName>
    <definedName name="_B42">#NAME?</definedName>
    <definedName name="_B43">#NAME?</definedName>
    <definedName name="_B44">#NAME?</definedName>
    <definedName name="_B45">#NAME?</definedName>
    <definedName name="_B46">#NAME?</definedName>
    <definedName name="_B47">#NAME?</definedName>
    <definedName name="_B48">#NAME?</definedName>
    <definedName name="_B49">#NAME?</definedName>
    <definedName name="_B50">#NAME?</definedName>
    <definedName name="_B51">#NAME?</definedName>
    <definedName name="_B52">#NAME?</definedName>
    <definedName name="_B53">#NAME?</definedName>
    <definedName name="_B54">#NAME?</definedName>
    <definedName name="_B55">#NAME?</definedName>
    <definedName name="_B56">#NAME?</definedName>
    <definedName name="_B57">#NAME?</definedName>
    <definedName name="_B58">#NAME?</definedName>
    <definedName name="_B59">#NAME?</definedName>
    <definedName name="_B60">#NAME?</definedName>
    <definedName name="_B61">#NAME?</definedName>
    <definedName name="_B62">#NAME?</definedName>
    <definedName name="_B63">#NAME?</definedName>
    <definedName name="_B64">#NAME?</definedName>
    <definedName name="_B65">#NAME?</definedName>
    <definedName name="_B66">#NAME?</definedName>
    <definedName name="_B67">#NAME?</definedName>
    <definedName name="_B68">#NAME?</definedName>
    <definedName name="_B69">#NAME?</definedName>
    <definedName name="_B7">#NAME?</definedName>
    <definedName name="_B70">#NAME?</definedName>
    <definedName name="_B71">#NAME?</definedName>
    <definedName name="_B72">#NAME?</definedName>
    <definedName name="_B73">#NAME?</definedName>
    <definedName name="_B74">#NAME?</definedName>
    <definedName name="_B75">#NAME?</definedName>
    <definedName name="_B76">#NAME?</definedName>
    <definedName name="_B77">#NAME?</definedName>
    <definedName name="_B78">#NAME?</definedName>
    <definedName name="_B79">#NAME?</definedName>
    <definedName name="_B8">#NAME?</definedName>
    <definedName name="_B80">#NAME?</definedName>
    <definedName name="_B81">#NAME?</definedName>
    <definedName name="_B82">#NAME?</definedName>
    <definedName name="_B83">#NAME?</definedName>
    <definedName name="_B84">#NAME?</definedName>
    <definedName name="_B85">#NAME?</definedName>
    <definedName name="_B86">#NAME?</definedName>
    <definedName name="_B87">#NAME?</definedName>
    <definedName name="_B88">#NAME?</definedName>
    <definedName name="_B89">#NAME?</definedName>
    <definedName name="_B9">#NAME?</definedName>
    <definedName name="_B90">#NAME?</definedName>
    <definedName name="_B91">#NAME?</definedName>
    <definedName name="_B92">#NAME?</definedName>
    <definedName name="_bdm.01510172dfd24dc3a9224d37fa7f7abf.edm" hidden="1">#REF!</definedName>
    <definedName name="_bdm.015d350c97164838bed45269b7106fff.edm" hidden="1">#REF!</definedName>
    <definedName name="_bdm.02665F06EA934A20B1E803C2DDB75270.edm">#REF!</definedName>
    <definedName name="_bdm.04a9eb4eff2b4367a5b3701d82505a22.edm" hidden="1">#REF!</definedName>
    <definedName name="_bdm.05410df8118a4db684b638448fb85eef.edm" hidden="1">#REF!</definedName>
    <definedName name="_bdm.062EF52D32C54A01A34B1C1351B53347.edm">#REF!</definedName>
    <definedName name="_bdm.06a37c9b0b0b4c4ea71f60d5a3a4c2ac.edm" hidden="1">#REF!</definedName>
    <definedName name="_bdm.0739195d489f42239483a8a135bacfd8.edm" hidden="1">#REF!</definedName>
    <definedName name="_bdm.07f0d056ba514c568a87775485b00326.edm" hidden="1">#REF!</definedName>
    <definedName name="_bdm.0A60D62B329D4783A636470BE1F80856.edm" hidden="1">#REF!</definedName>
    <definedName name="_bdm.0bba4bbf98cd42fca9e286e4cb6e6fba.edm" hidden="1">#REF!</definedName>
    <definedName name="_bdm.0CAC2F37F29C42068B414DDFC28DDE64.edm">#REF!</definedName>
    <definedName name="_bdm.0CF828A1AC8F4209AF9204D7C9E5A8B1.edm">#REF!</definedName>
    <definedName name="_bdm.0da17c744f214659b1f2ddb016ede518.edm" hidden="1">#REF!</definedName>
    <definedName name="_bdm.0e91f806abb94edf800bfb0d5ff6dc3d.edm" hidden="1">#REF!</definedName>
    <definedName name="_bdm.0eeb61623dad4852b9812a6976b27a1c.edm" hidden="1">#REF!</definedName>
    <definedName name="_bdm.0fa956faecc046208219bdbfc02b1166.edm" hidden="1">#REF!</definedName>
    <definedName name="_bdm.10BB0185ABB3452DBD8AA0B8DABBCCF7.edm">#REF!</definedName>
    <definedName name="_bdm.11D4492C9C584DBAB2091024EAD60957.edm">#REF!</definedName>
    <definedName name="_bdm.12b21871e86b45a28899199610b1a67f.edm" hidden="1">#REF!</definedName>
    <definedName name="_bdm.1462D1F6866E41A3A044F1A56EA3B855.edm">#REF!</definedName>
    <definedName name="_bdm.14f267038c574165b9917aa269e953f1.edm" hidden="1">#REF!</definedName>
    <definedName name="_bdm.15344F674DAC4372BB969DB701C6C1F3.edm" hidden="1">#REF!</definedName>
    <definedName name="_bdm.15E9768483504CFEBBB51F7F383E096E.edm">#REF!</definedName>
    <definedName name="_bdm.16af431d05084b94a5d4f1d44499f374.edm" hidden="1">#REF!</definedName>
    <definedName name="_bdm.17dcaf94c47b4219a88eaaa2745416e9.edm" hidden="1">#REF!</definedName>
    <definedName name="_bdm.18AD2AB5771C4B7BA1272ED44341D984.edm">#REF!</definedName>
    <definedName name="_bdm.19EEF9151C374D2196353079864333A0.edm">#REF!</definedName>
    <definedName name="_bdm.1A4C0D04980C4EF7A63C0779AE501BA2.edm">#REF!</definedName>
    <definedName name="_bdm.1aee5f4815364244821c566ea8a72276.edm" hidden="1">#REF!</definedName>
    <definedName name="_bdm.1BF4FED987D94FAAA25169ADA12E6D30.edm">#REF!</definedName>
    <definedName name="_bdm.1C2247337F8F4B3DA483BDD1B9B995EE.edm">#REF!</definedName>
    <definedName name="_bdm.1CA3A5FC9C274BDC9037EFEBA80108E0.edm">#REF!</definedName>
    <definedName name="_bdm.1CFA331290DA421BBFF1821D4F99B64E.edm">#REF!</definedName>
    <definedName name="_bdm.1E55C224DB81434591BC84497AEE6DBC.edm">#REF!</definedName>
    <definedName name="_bdm.20236681f92f4d01b3ae300dfbe6797d.edm" hidden="1">#REF!</definedName>
    <definedName name="_bdm.20C40B20A58A411BA99FA91235E9742A.edm">#REF!</definedName>
    <definedName name="_bdm.20DE47328E584535AA58C2ED2B8E8EB9.edm">#REF!</definedName>
    <definedName name="_bdm.2439351AA1F34104A170E8B5EFADCAAB.edm">#REF!</definedName>
    <definedName name="_bdm.25944eb16ea04d539513157bcf1276ec.edm" hidden="1">#REF!</definedName>
    <definedName name="_bdm.25c941958a9449639448b4532e3eb291.edm" hidden="1">#REF!</definedName>
    <definedName name="_bdm.26458F9AFEAA4212860946D8639A36B4.edm">#REF!</definedName>
    <definedName name="_bdm.2682c2ca665949fd898adcf51f9db2ce.edm">#REF!</definedName>
    <definedName name="_bdm.26A257B4BE774FAE91D8BFFBB622C7AD.edm">#REF!</definedName>
    <definedName name="_bdm.2720ef6d1c9f4e45bc632ea5598dc927.edm" hidden="1">#REF!</definedName>
    <definedName name="_bdm.283487A2CC6E4DCDACB73E5C37010657.edm">#REF!</definedName>
    <definedName name="_bdm.29580b22a2264001bae7ee1b13221627.edm" hidden="1">#REF!</definedName>
    <definedName name="_bdm.2a09bc5d7133442d8019a8acb1ca5a2d.edm" hidden="1">#REF!</definedName>
    <definedName name="_bdm.2CF25057E0124757B5C7DAA4EA5785F9.edm" hidden="1">#REF!</definedName>
    <definedName name="_bdm.2dd3d86ab7884d16835d76cddf6fd04e.edm" hidden="1">#REF!</definedName>
    <definedName name="_bdm.2E67070253AC4974B1CDB39565E63BDB.edm">#REF!</definedName>
    <definedName name="_bdm.2e96be8a3f574f7eb556288c103973c5.edm" hidden="1">#REF!</definedName>
    <definedName name="_bdm.2f32707470934767a2702fd752e78910.edm" hidden="1">#REF!</definedName>
    <definedName name="_bdm.2FA18C54DC30470D82855A54FE40B4FE.edm">#REF!</definedName>
    <definedName name="_bdm.2FD5DCA4DEFA4EE48BAB2BCD14918E2D.edm">#REF!</definedName>
    <definedName name="_bdm.30134c3aa31242f5a5dcdcb26f24cb06.edm">#REF!</definedName>
    <definedName name="_bdm.3085752b0ca04681b838fca653729560.edm" hidden="1">#REF!</definedName>
    <definedName name="_bdm.3316AE9BEDA048BAB3208B1F727E9A21.edm" hidden="1">#REF!</definedName>
    <definedName name="_bdm.335F488DEEE046D98382BA6E174C089C.edm">#REF!</definedName>
    <definedName name="_bdm.35DBC8D3B4784963B3E748D8F1F1570D.edm">#REF!</definedName>
    <definedName name="_bdm.35f6309c48f14dbba8f53ee7ee9c05f8.edm" hidden="1">#REF!</definedName>
    <definedName name="_bdm.375BAE9D8E2644CC9117C57362792B7F.edm">#REF!</definedName>
    <definedName name="_bdm.37d59afc5550468cbd51e1d5ffe71e72.edm">#REF!</definedName>
    <definedName name="_bdm.380e017861814616b6176e104eb2a3de.edm" hidden="1">#REF!</definedName>
    <definedName name="_bdm.397e2a97c49c4e769485b7ff63129339.edm" hidden="1">#REF!</definedName>
    <definedName name="_bdm.3a188ac362d940b48e6c53384650a5dc.edm" hidden="1">#REF!</definedName>
    <definedName name="_bdm.3a60974014f14c1ebd8fd7bd7fe3f6ef.edm">#REF!</definedName>
    <definedName name="_bdm.3ab8607c37af4b7fae50b9183526b203.edm" hidden="1">#REF!</definedName>
    <definedName name="_bdm.3B290B2EE02C47BD9B2FBCC1558E13DB.edm">#REF!</definedName>
    <definedName name="_bdm.3b8c89a13a9d46d2b8d04ee62fbc38ac.edm" hidden="1">#REF!</definedName>
    <definedName name="_bdm.3cdb2036832e4fca923d4958906cec0c.edm" hidden="1">#REF!</definedName>
    <definedName name="_bdm.3d0a31612f1946fd943a15cb6d7a2eb1.edm" hidden="1">#REF!</definedName>
    <definedName name="_bdm.3eecefc111bb4bc9af8978628cb09fc0.edm" hidden="1">#REF!</definedName>
    <definedName name="_bdm.3f950de4e3324f0ca1e34f1589b0011e.edm" hidden="1">#REF!</definedName>
    <definedName name="_bdm.407A51D123424AB091758281699CC08C.edm">#REF!</definedName>
    <definedName name="_bdm.4145e553f9304fc5be872dec684df13b.edm" hidden="1">#REF!</definedName>
    <definedName name="_bdm.418B65C02AEF4B8BA6FA42ABAB16E64D.edm">#REF!</definedName>
    <definedName name="_bdm.41d880326066473c8e54f5a46ea289bf.edm" hidden="1">#REF!</definedName>
    <definedName name="_bdm.42AE3EBD27D147FDABB67EB233BAFD95.edm">#REF!</definedName>
    <definedName name="_bdm.42D49B6AEB394C389B4EA97D16AC3184.edm">#REF!</definedName>
    <definedName name="_bdm.4454265818E74C69A225A20AAA4F4656.edm">#REF!</definedName>
    <definedName name="_bdm.455dc5f4071d4020bc9f59a7fbc2f40a.edm" hidden="1">#REF!</definedName>
    <definedName name="_bdm.489fff1b4f0e418c8c972c8f4731ad6c.edm" hidden="1">#REF!</definedName>
    <definedName name="_bdm.4ABC6C0D2219420D95C9563CEBD27FB2.edm">#REF!</definedName>
    <definedName name="_bdm.4b5e6eeda3e341139fed783453c7f6ac.edm" hidden="1">#REF!</definedName>
    <definedName name="_bdm.4b9e1ad59ca54dc5aaf8c1ec5fa3ed8f.edm" hidden="1">#REF!</definedName>
    <definedName name="_bdm.4bb4f0b896ab40788730494d6e8c6da3.edm" hidden="1">#REF!</definedName>
    <definedName name="_bdm.4C80658EA5F34DD1B691976450F099F6.edm">#REF!</definedName>
    <definedName name="_bdm.4C8F04B2AD6B4B3DB0FF7CCC35C55ACE.edm" hidden="1">#REF!</definedName>
    <definedName name="_bdm.4CDC5ABA7CE94B668EE345591BD8B6EF.edm" hidden="1">#REF!</definedName>
    <definedName name="_bdm.4e5b65cc11e4473ea1c3b7df20bd860c.edm" hidden="1">#REF!</definedName>
    <definedName name="_bdm.4e9b6855fd9543a29b0f67c254f96c75.edm" hidden="1">#REF!</definedName>
    <definedName name="_bdm.50DEE54132694B458EAAAE075382B021.edm" hidden="1">#REF!</definedName>
    <definedName name="_bdm.5334ccb6b5424be28a334925e2e017b7.edm" hidden="1">#REF!</definedName>
    <definedName name="_bdm.53b7760c7da846b1b0d16e6ccd097c86.edm">#REF!</definedName>
    <definedName name="_bdm.5477EA5F36C84694B2B186A6C17FBD13.edm">#REF!</definedName>
    <definedName name="_bdm.54ad434920744a019b47ffbf20de7997.edm" hidden="1">#REF!</definedName>
    <definedName name="_bdm.5505200cec774c80b3a9665e4c740cdb.edm" hidden="1">#REF!</definedName>
    <definedName name="_bdm.555dc938daf84b5b957ac0eeb6e86d45.edm" hidden="1">#REF!</definedName>
    <definedName name="_bdm.55D035A2BF204907BDE3CFC6E0CC8FBA.edm">#REF!</definedName>
    <definedName name="_bdm.55da6f0cec9648b9a0edeb132913dca0.edm" hidden="1">#REF!</definedName>
    <definedName name="_bdm.56e590ef5c744348b49353f2f1d808a9.edm" hidden="1">#REF!</definedName>
    <definedName name="_bdm.5713891331ad42a69d984a9211bbbc3e.edm" hidden="1">#REF!</definedName>
    <definedName name="_bdm.57dbc2be95614a19add563085dde4cff.edm" hidden="1">#REF!</definedName>
    <definedName name="_bdm.58da177ef7d948f48388127f94d8449d.edm">#REF!</definedName>
    <definedName name="_bdm.59f409f7e180462892529077f24e598b.edm" hidden="1">#REF!</definedName>
    <definedName name="_bdm.59F8A6A72EFA4324AF519FC5A303D0E4.edm">#REF!</definedName>
    <definedName name="_bdm.5A708A8003C0413E9369690FD2348AC9.edm" hidden="1">#REF!</definedName>
    <definedName name="_bdm.5B090464FD59483ABF4372D079B0E4DC.edm">#REF!</definedName>
    <definedName name="_bdm.5C29758CCB7B4B969F640B363B921588.edm">#REF!</definedName>
    <definedName name="_bdm.5D3245D402EA4CD3BB3F4A2A403078B5.edm">#REF!</definedName>
    <definedName name="_bdm.5D97542C88AE4E69B9D07C0B6F9E9CB6.edm">#REF!</definedName>
    <definedName name="_bdm.5df62b5f9fc945a3b1159c77b44cccd7.edm" hidden="1">#REF!</definedName>
    <definedName name="_bdm.5E109FC41B0A41C9AE5E10BB2DDEACA1.edm">#REF!</definedName>
    <definedName name="_bdm.5e97008df69f4568b2398fbdae705430.edm" hidden="1">#REF!</definedName>
    <definedName name="_bdm.5ED5F7B9993D4928B1CB0A02D6F49FA3.edm">#REF!</definedName>
    <definedName name="_bdm.5F014F8F169C46AF8EB69F35E34B128D.edm">#REF!</definedName>
    <definedName name="_bdm.5FCDBF288A93415ABCA2A8B79A09C88F.edm">#REF!</definedName>
    <definedName name="_bdm.5FFFF0C9CEE8495AA1B494B3FE42554A.edm">#REF!</definedName>
    <definedName name="_bdm.62b4888808e848409e3e5e68a4c35a01.edm" hidden="1">#REF!</definedName>
    <definedName name="_bdm.630740A8A81C41D68FEB09D513C20250.edm">#REF!</definedName>
    <definedName name="_bdm.64345d950df04fcd8609a5420f942b8e.edm" hidden="1">#REF!</definedName>
    <definedName name="_bdm.65246C09959945988DE53249F0AAF0A5.edm" hidden="1">#REF!</definedName>
    <definedName name="_bdm.659f365d838a40a992631ddd9b2ac02c.edm" hidden="1">#REF!</definedName>
    <definedName name="_bdm.682445BB091C47C796526ECEBE959CB3.edm">#REF!</definedName>
    <definedName name="_bdm.68464015892B4215AA87E0851EA5A99C.edm">#REF!</definedName>
    <definedName name="_bdm.68DA193D59F1466C9F9AD4CB5A1D4A00.edm">#REF!</definedName>
    <definedName name="_bdm.695DF6909041435DB809F5203938A072.edm">#REF!</definedName>
    <definedName name="_bdm.6AACD128A9B44902ABDF1063A546C724.edm">#REF!</definedName>
    <definedName name="_bdm.6cbf24af22c2433184aceea1a95fdc7d.edm" hidden="1">#REF!</definedName>
    <definedName name="_bdm.6e34fece3c9b476c90795025cdc7524c.edm" hidden="1">#REF!</definedName>
    <definedName name="_bdm.6E4ADB9E116F43A297C790592AF97227.edm">#REF!</definedName>
    <definedName name="_bdm.7051be3715944f0ebb553bf486abc558.edm" hidden="1">#REF!</definedName>
    <definedName name="_bdm.70807B4BFE28406AA8137925927ECC77.edm">#REF!</definedName>
    <definedName name="_bdm.72FE9FE4DE914F7CB85FC16CE6D4F65F.edm">#REF!</definedName>
    <definedName name="_bdm.73177cf53df44b2898219fddb51cfa0c.edm" hidden="1">#REF!</definedName>
    <definedName name="_bdm.751fd6fceac044c0ae95426e265b77c4.edm" hidden="1">#REF!</definedName>
    <definedName name="_bdm.753c2f50bf50411baeace36da8c084d7.edm" hidden="1">#REF!</definedName>
    <definedName name="_bdm.753ECE07BC294899BF22D91362079460.edm">#REF!</definedName>
    <definedName name="_bdm.75A506C7D7734224BD1791136B3DB7CB.edm">#REF!</definedName>
    <definedName name="_bdm.77cdbe66d0044b8cb5331a45a9b0bb2b.edm" hidden="1">#REF!</definedName>
    <definedName name="_bdm.78AA1250309B46558478C894A8E369E7.edm">#REF!</definedName>
    <definedName name="_bdm.7919C66EA6EE486EB9EBA83FADED3597.edm">#REF!</definedName>
    <definedName name="_bdm.79a795bf2a6d4d91a0b1e37bbff0df99.edm">#REF!</definedName>
    <definedName name="_bdm.7A2E203015C74694BF805A3DDFDECB4E.edm">#REF!</definedName>
    <definedName name="_bdm.7a3f7e76b1584bea8ae66a14a0343c27.edm" hidden="1">#REF!</definedName>
    <definedName name="_bdm.7ba1f7febf1347a2b57d3706fa312dc5.edm">#REF!</definedName>
    <definedName name="_bdm.7bc572984f4a45dc9fc2752ff7ecc65e.edm" hidden="1">#REF!</definedName>
    <definedName name="_bdm.7c7d624972614b22b7488cb76507eadc.edm" hidden="1">#REF!</definedName>
    <definedName name="_bdm.7cb0c0251d7a403e8054b875e00807d6.edm" hidden="1">#REF!</definedName>
    <definedName name="_bdm.7e9c3bb7753b4154b2b2b199923f6c47.edm" hidden="1">#REF!</definedName>
    <definedName name="_bdm.80d1ae572a7049f1a51146cb2f5b47ec.edm" hidden="1">#REF!</definedName>
    <definedName name="_bdm.822498808df9419c9f1f58c1861195c7.edm" hidden="1">#REF!</definedName>
    <definedName name="_bdm.8386598611e54e88a4f38019e2e5e029.edm" hidden="1">#REF!</definedName>
    <definedName name="_bdm.843f07a3880a471995eebe0cfd3eaae0.edm" hidden="1">#REF!</definedName>
    <definedName name="_bdm.84428503DD1947FB8FFE08CD59984351.edm">#REF!</definedName>
    <definedName name="_bdm.84F41A6864454937BB992EA1608FD350.edm">#REF!</definedName>
    <definedName name="_bdm.85046b49d831426388b01dbb995f0862.edm" hidden="1">#REF!</definedName>
    <definedName name="_bdm.86021713c7e84e2492b951aa881bb9f6.edm" hidden="1">#REF!</definedName>
    <definedName name="_bdm.87AFBB18D4C0453294BB682492D6E5ED.edm" hidden="1">#REF!</definedName>
    <definedName name="_bdm.8818AB00CAAF46008E9B022623062D99.edm">#REF!</definedName>
    <definedName name="_bdm.88B3BBA6D0914BF1B1DA6BF03A827957.edm" hidden="1">#REF!</definedName>
    <definedName name="_bdm.89031F59B86643BCAC5B65327984E00F.edm">#REF!</definedName>
    <definedName name="_bdm.8A1728933ED94031BF3BC1B7DB8B78FF.edm">#REF!</definedName>
    <definedName name="_bdm.8A707F64332148BBA2AC8C0A57313786.edm">#REF!</definedName>
    <definedName name="_bdm.8B97B2F4F47D4B5BA9114D5407DCCBAB.edm">#REF!</definedName>
    <definedName name="_bdm.8bbf10b5076f4b0c92096002f66ba0cd.edm" hidden="1">#REF!</definedName>
    <definedName name="_bdm.8be3e23ca80a4f8f95c202ebc92ccbbe.edm" hidden="1">#REF!</definedName>
    <definedName name="_bdm.8da127c2fdd64f7690f8ccbbfdd5af23.edm" hidden="1">#REF!</definedName>
    <definedName name="_bdm.8E3F0A1F2EA349D5A770CD94438674E0.edm">#REF!</definedName>
    <definedName name="_bdm.8eed28f691e24b749852ec221ac68f9f.edm" hidden="1">#REF!</definedName>
    <definedName name="_bdm.91600e3d91374df282fe524a5c8dc8d0.edm" hidden="1">#REF!</definedName>
    <definedName name="_bdm.91787C98D08D4754891C7BE0F0F67346.edm">#REF!</definedName>
    <definedName name="_bdm.91adbec22cd24e2b8b7af2739b50cfb3.edm" hidden="1">#REF!</definedName>
    <definedName name="_bdm.929bc845f09648b1a97de0d9f50e5329.edm" hidden="1">#REF!</definedName>
    <definedName name="_bdm.9596d5eab7cc4253a80a00779c51b44b.edm" hidden="1">#REF!</definedName>
    <definedName name="_bdm.9608CC3EC1324B429C0C56BD76166DA7.edm" hidden="1">#REF!</definedName>
    <definedName name="_bdm.964a742351cf4dc3ba9b63206a94ef09.edm" hidden="1">#REF!</definedName>
    <definedName name="_bdm.97142bded5fd460fb83b096b3be6ca78.edm">#REF!</definedName>
    <definedName name="_bdm.985923176CFE48DEB370183B00CC14FC.edm">#REF!</definedName>
    <definedName name="_bdm.98a8ef25101942b19b26c13fe75f13b1.edm" hidden="1">#REF!</definedName>
    <definedName name="_bdm.99B2BF480BA64E40A10AAF96B3F96D46.edm">#REF!</definedName>
    <definedName name="_bdm.9b1a9067b28548ae8bf119907ca5bb67.edm" hidden="1">#REF!</definedName>
    <definedName name="_bdm.9bbb50593ba947d1b533f7985b80b62b.edm" hidden="1">#REF!</definedName>
    <definedName name="_bdm.9BDFD1F6E2FE42A2AA89001579C225BD.edm">#REF!</definedName>
    <definedName name="_bdm.9C0D1A2894E34BB0AE90D8E6EA7E20E0.edm">#REF!</definedName>
    <definedName name="_bdm.9C141D87F75F4E64B27F6F6129B743FC.edm" hidden="1">#REF!</definedName>
    <definedName name="_bdm.9EEBA27C152444379179E8EB5EABFA08.edm">#REF!</definedName>
    <definedName name="_bdm.9FB5934836FB457EB2A1C48C0F492A88.edm">#REF!</definedName>
    <definedName name="_bdm.A07AE7DB6B174600900B45C883081DEB.edm">#REF!</definedName>
    <definedName name="_bdm.A0AC56D6100F4551B827AFFD2DCF9EDD.edm">#REF!</definedName>
    <definedName name="_bdm.a0e6f71bb15b4af295d98ce740ad5e1e.edm" hidden="1">#REF!</definedName>
    <definedName name="_bdm.A2512AA74A5A400B884FABD69947490E.edm">#REF!</definedName>
    <definedName name="_bdm.a2a23c83c4744e78b86efcb1146d5a34.edm" hidden="1">#REF!</definedName>
    <definedName name="_bdm.a3a3a0412a5b498786eef68de084b689.edm">#REF!</definedName>
    <definedName name="_bdm.a4211db884ba4faf8f919deab3f86320.edm" hidden="1">#REF!</definedName>
    <definedName name="_bdm.a42edff3a0bb4e4eb05a504c41367ffe.edm" hidden="1">#REF!</definedName>
    <definedName name="_bdm.a48d51e841494d1d9091f9d2ab0d3c87.edm" hidden="1">#REF!</definedName>
    <definedName name="_bdm.A57C9A75A79F4D929CA132D38F62391D.edm">#REF!</definedName>
    <definedName name="_bdm.A5C91B9B0FA84656B68091F24C8B9058.edm">#REF!</definedName>
    <definedName name="_bdm.A79C91B1E6CA4E809A935B6F47FEDF63.edm" hidden="1">#REF!</definedName>
    <definedName name="_bdm.A859B772FD94403BA9D5ED9088E4BDE4.edm">#REF!</definedName>
    <definedName name="_bdm.a93281207f7a4ccebc66b67c2ecf2241.edm" hidden="1">#REF!</definedName>
    <definedName name="_bdm.aa43e5881e434c1d89e72cebc18072a1.edm" hidden="1">#REF!</definedName>
    <definedName name="_bdm.aab320a1717a475cad4a18879677edbf.edm" hidden="1">#REF!</definedName>
    <definedName name="_bdm.aab905dd9157438d8e9af00b1016cea0.edm" hidden="1">#REF!</definedName>
    <definedName name="_bdm.AB2026446CF34894A83E47D408515D52.edm">#REF!</definedName>
    <definedName name="_bdm.AD5D554D71C74FBC840701543004FC1E.edm">#REF!</definedName>
    <definedName name="_bdm.ae6dbadc7b7f4de98284a1b61951d21d.edm" hidden="1">#REF!</definedName>
    <definedName name="_bdm.afcc99ea9f2443d7b951db0eff5eb826.edm" hidden="1">#REF!</definedName>
    <definedName name="_bdm.B0AD022A4C0E4DE3AA83E7C852FE4663.edm">#REF!</definedName>
    <definedName name="_bdm.b109721f53084f2790068f5f6d74b8fa.edm" hidden="1">#REF!</definedName>
    <definedName name="_bdm.B27A8D8449324F31982AAEC8285FD41A.edm">#REF!</definedName>
    <definedName name="_bdm.B35E5D501A8F49D3AA60940AF8DDD258.edm">#REF!</definedName>
    <definedName name="_bdm.B4354B5DB6664D47A188245D4BC2EFDF.edm">#REF!</definedName>
    <definedName name="_bdm.b458107040f64434a98e1e9e399cb296.edm" hidden="1">#REF!</definedName>
    <definedName name="_bdm.b5842e8e21cd4ded818caf90acef2717.edm">#REF!</definedName>
    <definedName name="_bdm.B59B0F3533D84FDFB846085F6D318177.edm">#REF!</definedName>
    <definedName name="_bdm.b5dfe2644418454c95a7b2b050de2cd6.edm" hidden="1">#REF!</definedName>
    <definedName name="_bdm.B68BF8B1F5B14F839635F5F456CC0A2F.edm">#REF!</definedName>
    <definedName name="_bdm.B72C2CB674CD4101A7734C2586CC4F4E.edm">#REF!</definedName>
    <definedName name="_bdm.b88cd33ae08e438da8e0920ac9e1c651.edm" hidden="1">#REF!</definedName>
    <definedName name="_bdm.BA53D172C711451EA1478EFEC654508A.edm">#REF!</definedName>
    <definedName name="_bdm.BB8CD8AF17DF419C81EB46AD68F7F790.edm">#REF!</definedName>
    <definedName name="_bdm.bcac1a97b1a84c60925ef53223f04cc5.edm" hidden="1">#REF!</definedName>
    <definedName name="_bdm.bd2f5f09de4c4785abd1490e97fa6032.edm" hidden="1">#REF!</definedName>
    <definedName name="_bdm.bda90a59bc7d4d6b80130559415f3f26.edm" hidden="1">#REF!</definedName>
    <definedName name="_bdm.BF1A982DB8384470BAD6577AF19F9A5E.edm">#REF!</definedName>
    <definedName name="_bdm.bf271d0f6e454be3a19462dcb0f7dc75.edm" hidden="1">#REF!</definedName>
    <definedName name="_bdm.BFCD76F0E28A4F8CA77D65A38F0638C9.edm">#REF!</definedName>
    <definedName name="_bdm.C0862A09612C4F5A8BB4247A1EAA6B7A.edm">#REF!</definedName>
    <definedName name="_bdm.c0a598ee583042fa8aae8628d930705c.edm" hidden="1">#REF!</definedName>
    <definedName name="_bdm.C659E27456FC4B6B988819B3A13198D4.edm">#REF!</definedName>
    <definedName name="_bdm.C71ADA71DFD046DC903D7E64522DA625.edm">#REF!</definedName>
    <definedName name="_bdm.c7dce01fc7bc4a08baf77e678faee63d.edm" hidden="1">#REF!</definedName>
    <definedName name="_bdm.C7E3DBF4FC5348DBA2EF3C146FB240EC.edm">#REF!</definedName>
    <definedName name="_bdm.ca12e2163c164b0aa159a347f64afdca.edm" hidden="1">#REF!</definedName>
    <definedName name="_bdm.ceb47633d7334ee981f18ee42dfa5bb7.edm" hidden="1">#REF!</definedName>
    <definedName name="_bdm.CED223CA94944E0590772B998A035B5E.edm">#REF!</definedName>
    <definedName name="_bdm.CFBED2310C4548578CDDADD5FFDE9910.edm" hidden="1">#REF!</definedName>
    <definedName name="_bdm.D0B68A7969F04C97A8B029359DF0A339.edm" hidden="1">#REF!</definedName>
    <definedName name="_bdm.D0EC491C134B42A3942058952140EEFF.edm" hidden="1">#REF!</definedName>
    <definedName name="_bdm.d40c551c237846a29c5088ee4cc0eff6.edm" hidden="1">#REF!</definedName>
    <definedName name="_bdm.D5985AA729EC4BC49D1997285230851A.edm" hidden="1">#REF!</definedName>
    <definedName name="_bdm.d79647b8c4b94f30bfa1ad9f93f6a839.edm" hidden="1">#REF!</definedName>
    <definedName name="_bdm.D80F2AA88A3347C483E7E19C195EF7F5.edm">#REF!</definedName>
    <definedName name="_bdm.D8AFA08513E64F348DC9A11D7BE83FCB.edm">#REF!</definedName>
    <definedName name="_bdm.D97763A431BC47A188AB7C2F84C57D3E.edm">#REF!</definedName>
    <definedName name="_bdm.D9DBF939337141DF98658D4426EEB22F.edm" hidden="1">#REF!</definedName>
    <definedName name="_bdm.da8cbe49fbce4d9686af199849df7d80.edm">#REF!</definedName>
    <definedName name="_bdm.DCB6CD66B6404AB4A47DF1C188B2931A.edm">#REF!</definedName>
    <definedName name="_bdm.dd87ce7ffe754fc59390125e45ce4c6b.edm" hidden="1">#REF!</definedName>
    <definedName name="_bdm.dfcd7009f3ba4ad18552dd5b0a3f446b.edm" hidden="1">#REF!</definedName>
    <definedName name="_bdm.e00628bcd641458fbd6d7ac5f5155607.edm" hidden="1">#REF!</definedName>
    <definedName name="_bdm.e0341cbd89f04decbed140e793c7f572.edm" hidden="1">#REF!</definedName>
    <definedName name="_bdm.e06e9e91b4ca44c8a51912291caa6604.edm" hidden="1">#REF!</definedName>
    <definedName name="_bdm.E14B133ECA00407D8D33B107D1C2C330.edm">#REF!</definedName>
    <definedName name="_bdm.E15EE00456294B4888EB209DF4AA6C53.edm">#REF!</definedName>
    <definedName name="_bdm.E1A6AC209798444A84CA66786EF438DF.edm">#REF!</definedName>
    <definedName name="_bdm.E1D9B56B27694606B24B6BE4D2FD0850.edm" hidden="1">#REF!</definedName>
    <definedName name="_bdm.E3AA9CAA29C94B47BF58219B6CEA9C20.edm">#REF!</definedName>
    <definedName name="_bdm.E52DCFE423A44BD7B985E061EA809096.edm">#REF!</definedName>
    <definedName name="_bdm.E70757C79F5C4AF9BBB88BC0CA8EBCF1.edm" hidden="1">#REF!</definedName>
    <definedName name="_bdm.E9DD6276FDA94FFEB3AB90FD80238AD0.edm" hidden="1">#REF!</definedName>
    <definedName name="_bdm.EAA5CB7C09994E378F937CFD7D118F1D.edm">#REF!</definedName>
    <definedName name="_bdm.EB2F40C1D483462BB1EEDFBA89484BE7.edm">#REF!</definedName>
    <definedName name="_bdm.EBCB44EAE86645D695157E61F1A386FB.edm" hidden="1">#REF!</definedName>
    <definedName name="_bdm.ECC33FFF23CF4202A56792200E1C9EF5.edm">#REF!</definedName>
    <definedName name="_bdm.ed2dc5b9fb7a42efbf8b6a74fe159b5e.edm" hidden="1">#REF!</definedName>
    <definedName name="_bdm.EDDA0EA6901C47E3A24DEEB36069FC8D.edm">#REF!</definedName>
    <definedName name="_bdm.ee53038d656f4fa0a50c730ad1cedf48.edm" hidden="1">#REF!</definedName>
    <definedName name="_bdm.EF42824857D542F28C87C19B835FEE8C.edm">#REF!</definedName>
    <definedName name="_bdm.efb80740897545e5bb64c2b56503f44e.edm" hidden="1">#REF!</definedName>
    <definedName name="_bdm.efe91f53e0754bf2aa305f168214f719.edm" hidden="1">#REF!</definedName>
    <definedName name="_bdm.efecb67ac29f4efe8b835723f28da6c6.edm" hidden="1">#REF!</definedName>
    <definedName name="_bdm.F575B2B0DB6B46C58D915A3F4DB5A1F1.edm">#REF!</definedName>
    <definedName name="_bdm.F61E427CA90F457FB53CBB41BB34F002.edm">#REF!</definedName>
    <definedName name="_bdm.F679E7DBAD2C4171BA756B22E7C7170B.edm">#REF!</definedName>
    <definedName name="_bdm.f6f4ae0449f34ae585eb1b664a463450.edm" hidden="1">#REF!</definedName>
    <definedName name="_bdm.F992EC2A7FD74DD1B717F838CB27345C.edm">#REF!</definedName>
    <definedName name="_bdm.FAA595CCDBD54C468170478D73040F67.edm" hidden="1">#REF!</definedName>
    <definedName name="_bdm.FastTrackBookmark.1_6_2020_1_52_42_PM.edm" hidden="1">#REF!</definedName>
    <definedName name="_bdm.FastTrackBookmark.12_11_2019_6_18_56_PM.edm" hidden="1">#REF!</definedName>
    <definedName name="_bdm.FastTrackBookmark.12_12_2019_1_12_59_PM.edm" hidden="1">#REF!</definedName>
    <definedName name="_bdm.FastTrackBookmark.12_17_2019_5_55_49_AM.edm" hidden="1">#REF!</definedName>
    <definedName name="_bdm.FastTrackBookmark.12_19_2019_1_46_03_AM.edm" hidden="1">#REF!</definedName>
    <definedName name="_bdm.FastTrackBookmark.12_2_2019_9_29_52_PM.edm" hidden="1">#REF!</definedName>
    <definedName name="_bdm.FastTrackBookmark.2_19_2020_8_51_59_AM.edm" hidden="1">#REF!</definedName>
    <definedName name="_bdm.FastTrackBookmark.2_19_2021_8_25_41_PM.edm" hidden="1">#REF!</definedName>
    <definedName name="_bdm.FastTrackBookmark.2_29_2024_2_09_52_PM.edm" hidden="1">#REF!</definedName>
    <definedName name="_bdm.FastTrackBookmark.2_3_2020_3_26_26_PM.edm" hidden="1">#REF!</definedName>
    <definedName name="_bdm.FastTrackBookmark.6_15_2021_2_38_38_PM.edm" hidden="1">#REF!</definedName>
    <definedName name="_bdm.FastTrackBookmark.6_15_2021_2_39_01_PM.edm" hidden="1">#REF!</definedName>
    <definedName name="_bdm.FastTrackBookmark.8_12_2022_8_55_37_AM.edm" hidden="1">#REF!</definedName>
    <definedName name="_bdm.FastTrackBookmark.9_2_2020_12_10_17_PM.edm" hidden="1">#REF!</definedName>
    <definedName name="_bdm.FD181C0379564996A55E0003F92C61B9.edm">#REF!</definedName>
    <definedName name="_bdm.FDB80B2572814017867A8C2C43C494CE.edm">#REF!</definedName>
    <definedName name="_bdm.FDFAE5F188234DBFA73682FF4C23879A.edm">#REF!</definedName>
    <definedName name="_bdm.FF00BF71100C4E3FB85FFA1A59F9343C.edm">#REF!</definedName>
    <definedName name="_bdm.FF99397BBD21407DB12596C325D869ED.edm" hidden="1">#REF!</definedName>
    <definedName name="_bg2">#REF!</definedName>
    <definedName name="_bg3">#REF!</definedName>
    <definedName name="_bm187184">#REF!</definedName>
    <definedName name="_bond">3</definedName>
    <definedName name="_BQ4.1" hidden="1">#REF!</definedName>
    <definedName name="_BQ4.13" hidden="1">#REF!</definedName>
    <definedName name="_BQ4.14" hidden="1">#REF!</definedName>
    <definedName name="_BQ4.15" hidden="1">#REF!</definedName>
    <definedName name="_BQ4.2" hidden="1">#REF!</definedName>
    <definedName name="_BQ4.3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bs1">#REF!</definedName>
    <definedName name="_BU4">#REF!</definedName>
    <definedName name="_c">#REF!</definedName>
    <definedName name="_cad03">#REF!</definedName>
    <definedName name="_cat1">#REF!</definedName>
    <definedName name="_cc1">#REF!</definedName>
    <definedName name="_CCH1">#REF!</definedName>
    <definedName name="_cct1">#REF!</definedName>
    <definedName name="_CmZ61">#REF!</definedName>
    <definedName name="_cnn2">#REF!</definedName>
    <definedName name="_col1">#REF!</definedName>
    <definedName name="_col10">#REF!</definedName>
    <definedName name="_col11">#REF!</definedName>
    <definedName name="_col12">#REF!</definedName>
    <definedName name="_col13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cp2000">#REF!</definedName>
    <definedName name="_cp20000">#REF!</definedName>
    <definedName name="_d32">16</definedName>
    <definedName name="_d444">5</definedName>
    <definedName name="_d5">{"'1-TheatreBkgs'!$A$1:$L$102"}</definedName>
    <definedName name="_D6">{"'표지'!$B$5"}</definedName>
    <definedName name="_D7">{"'표지'!$B$5"}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50">#REF!</definedName>
    <definedName name="_DAT6">#REF!</definedName>
    <definedName name="_DAT7">#REF!</definedName>
    <definedName name="_DAT8">#REF!</definedName>
    <definedName name="_DAT9">#REF!</definedName>
    <definedName name="_DCH1">#REF!</definedName>
    <definedName name="_DCH2">#REF!</definedName>
    <definedName name="_DD2">#REF!</definedName>
    <definedName name="_DDD">#REF!</definedName>
    <definedName name="_ddd1">#REF!</definedName>
    <definedName name="_DE2">{"'vert'!$A$1:$T$117"}</definedName>
    <definedName name="_DEC11">{"'OCT  VOIDS'!$A$1:$G$33","'OCT '!$A$1:$G$48","'OCT Adj'!$A$1:$L$37"}</definedName>
    <definedName name="_DEC2">{"'OCT  VOIDS'!$A$1:$G$33","'OCT '!$A$1:$G$48","'OCT Adj'!$A$1:$L$37"}</definedName>
    <definedName name="_DEC3">{"'OCT  VOIDS'!$A$1:$G$33","'OCT '!$A$1:$G$48","'OCT Adj'!$A$1:$L$37"}</definedName>
    <definedName name="_Deepak" hidden="1">#REF!</definedName>
    <definedName name="_default">-1</definedName>
    <definedName name="_dfd1">#REF!</definedName>
    <definedName name="_dfk1">#REF!</definedName>
    <definedName name="_dflt">-1</definedName>
    <definedName name="_dgeTotal">#REF!</definedName>
    <definedName name="_disc">1</definedName>
    <definedName name="_discount">1</definedName>
    <definedName name="_Dist_Bin" hidden="1">#N/A</definedName>
    <definedName name="_Dist_Values" hidden="1">#REF!</definedName>
    <definedName name="_Dist_Values1">#REF!</definedName>
    <definedName name="_Div1">#REF!</definedName>
    <definedName name="_DIVIDEND">#REF!</definedName>
    <definedName name="_djd1">#REF!</definedName>
    <definedName name="_dkj1">#REF!</definedName>
    <definedName name="_dod1">#REF!</definedName>
    <definedName name="_dog1">#REF!</definedName>
    <definedName name="_dontadjust">0</definedName>
    <definedName name="_e">#REF!</definedName>
    <definedName name="_e1">{"'Sheet3'!$CL$329:$CU$335"}</definedName>
    <definedName name="_E144">#REF!</definedName>
    <definedName name="_e360">3</definedName>
    <definedName name="_eom">1</definedName>
    <definedName name="_ET1" hidden="1">{#N/A,#N/A,FALSE,"Pharm";#N/A,#N/A,FALSE,"WWCM"}</definedName>
    <definedName name="_eur03">#REF!</definedName>
    <definedName name="_EXP9192">#REF!</definedName>
    <definedName name="_exr99">115</definedName>
    <definedName name="_EXS8687">#REF!</definedName>
    <definedName name="_EXS8990">#REF!</definedName>
    <definedName name="_f">#REF!</definedName>
    <definedName name="_f3" hidden="1">{"'분양원가'!$B$1:$F$113"}</definedName>
    <definedName name="_fa2">{"'Sheet1'!$A$1:$H$36"}</definedName>
    <definedName name="_FAS115">#REF!</definedName>
    <definedName name="_FAS133">#REF!</definedName>
    <definedName name="_fax2">#N/A</definedName>
    <definedName name="_Feb06">#REF!</definedName>
    <definedName name="_Feb99">#REF!</definedName>
    <definedName name="_Fill">#REF!</definedName>
    <definedName name="_Fill.">#REF!</definedName>
    <definedName name="_Fill_Tambu">#REF!</definedName>
    <definedName name="_FILL1" hidden="1">#REF!</definedName>
    <definedName name="_Fill2">#REF!</definedName>
    <definedName name="_xlnm._FilterDatabase" hidden="1">#REF!</definedName>
    <definedName name="_filterdatabase2">#REF!</definedName>
    <definedName name="_FPD1">#REF!</definedName>
    <definedName name="_FPD2">#REF!</definedName>
    <definedName name="_FRP" hidden="1">{#N/A,#N/A,FALSE,"Title";#N/A,#N/A,FALSE,"Index";#N/A,#N/A,FALSE,"1";#N/A,#N/A,FALSE,"2";#N/A,#N/A,FALSE,"3";#N/A,#N/A,FALSE,"4";#N/A,#N/A,FALSE,"5";#N/A,#N/A,FALSE,"6";#N/A,#N/A,FALSE,"7";#N/A,#N/A,FALSE,"8"}</definedName>
    <definedName name="_FS_R">#REF!</definedName>
    <definedName name="_FST1">#REF!</definedName>
    <definedName name="_full">1</definedName>
    <definedName name="_fullprecision">1</definedName>
    <definedName name="_FY1">#REF!</definedName>
    <definedName name="_g">#REF!</definedName>
    <definedName name="_gbp03">#REF!</definedName>
    <definedName name="_gfg2">#REF!</definedName>
    <definedName name="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Grp12">#REF!</definedName>
    <definedName name="_Grp13">#REF!</definedName>
    <definedName name="_Grp14">#REF!</definedName>
    <definedName name="_Grp15">#REF!</definedName>
    <definedName name="_Grp2">#REF!</definedName>
    <definedName name="_GSRATES_1">"H2000010120001231GBPEUR1100001"</definedName>
    <definedName name="_GSRATES_10">"CF3000012003033120030101"</definedName>
    <definedName name="_GSRATES_100">"CT300001Latest          "</definedName>
    <definedName name="_GSRATES_11">"CF3000012001102420001024"</definedName>
    <definedName name="_GSRATES_12">"CT30000120011024        "</definedName>
    <definedName name="_GSRATES_13">"CF3000122000123120000101"</definedName>
    <definedName name="_GSRATES_14">"CF3000012000093020000101"</definedName>
    <definedName name="_GSRATES_15">"CT30000120070920        "</definedName>
    <definedName name="_GSRATES_16">"CT30000120030331        "</definedName>
    <definedName name="_GSRATES_17">"CF3000012002123120020101"</definedName>
    <definedName name="_GSRATES_18">"CF3000012003033120030101"</definedName>
    <definedName name="_GSRATES_19">"CF3000012002033120020101"</definedName>
    <definedName name="_GSRATES_2">"H2000010120001231GBPEUR5500001"</definedName>
    <definedName name="_GSRATES_20">"HY1      Latest  GBPUSD1000001"</definedName>
    <definedName name="_GSRATES_21">"H2001123120031231USDGBP5000001"</definedName>
    <definedName name="_GSRATES_22">"H2001123120031231USDGBP5000001"</definedName>
    <definedName name="_GSRATES_23">"H2002093020020930USDGBP1000001"</definedName>
    <definedName name="_GSRATES_24">"HD1      20021231CADUSD1500001"</definedName>
    <definedName name="_GSRATES_3">"H2001010120011231GBPEUR5500001"</definedName>
    <definedName name="_GSRATES_4">"CF3000012002063020010630"</definedName>
    <definedName name="_GSRATES_5">"CF30000920020930        "</definedName>
    <definedName name="_GSRATES_6">"CF30000920010930        "</definedName>
    <definedName name="_GSRATES_7">"CF50000120020930        "</definedName>
    <definedName name="_GSRATES_8">"CT30000120020930        "</definedName>
    <definedName name="_GSRATES_9">"CF5000012003033120020101"</definedName>
    <definedName name="_GSRATES_COUNT">3</definedName>
    <definedName name="_GSRATES_COUNT1">13</definedName>
    <definedName name="_h">#REF!</definedName>
    <definedName name="_h1">{"'표지'!$B$5"}</definedName>
    <definedName name="_h2">{"'표지'!$B$5"}</definedName>
    <definedName name="_h3">{"'표지'!$B$5"}</definedName>
    <definedName name="_h4">{"'표지'!$B$5"}</definedName>
    <definedName name="_h5">{"'표지'!$B$5"}</definedName>
    <definedName name="_H8">{"'표지'!$B$5"}</definedName>
    <definedName name="_hkd02">#REF!</definedName>
    <definedName name="_hkd03">#REF!</definedName>
    <definedName name="_hkd04">#REF!</definedName>
    <definedName name="_hq1">#REF!</definedName>
    <definedName name="_htt1">{"'표지'!$B$5"}</definedName>
    <definedName name="_i">#REF!</definedName>
    <definedName name="_I65537">#REF!</definedName>
    <definedName name="_I8">{"'Sheet3'!$CL$329:$CU$335"}</definedName>
    <definedName name="_idr03">#REF!</definedName>
    <definedName name="_ILF2000">#REF!</definedName>
    <definedName name="_ILF99">#REF!</definedName>
    <definedName name="_ILT1">#REF!</definedName>
    <definedName name="_indstd">-1</definedName>
    <definedName name="_infl">7</definedName>
    <definedName name="_inflation">7</definedName>
    <definedName name="_INR1">#REF!</definedName>
    <definedName name="_INR2">#REF!</definedName>
    <definedName name="_int1">#REF!</definedName>
    <definedName name="_int2">#REF!</definedName>
    <definedName name="_Int256">#REF!</definedName>
    <definedName name="_Inv1" hidden="1">{#N/A,#N/A,TRUE,"CPRD";#N/A,#N/A,TRUE,"BCCPDR";#N/A,#N/A,TRUE,"EWRD";#N/A,#N/A,TRUE,"5100";#N/A,#N/A,TRUE,"5110"}</definedName>
    <definedName name="_inv2">#REF!</definedName>
    <definedName name="_irr2">#REF!</definedName>
    <definedName name="_IS2">#REF!</definedName>
    <definedName name="_isma30360">3</definedName>
    <definedName name="_isma360">3</definedName>
    <definedName name="_iv16386">#REF!</definedName>
    <definedName name="_iv17500">#REF!</definedName>
    <definedName name="_iv18000">#REF!</definedName>
    <definedName name="_iv30000">#REF!</definedName>
    <definedName name="_iz5000">#REF!</definedName>
    <definedName name="_j">#REF!</definedName>
    <definedName name="_J2">0</definedName>
    <definedName name="_jan23">#REF!</definedName>
    <definedName name="_jkj1">#REF!</definedName>
    <definedName name="_jlk">#REF!</definedName>
    <definedName name="_jp2">#REF!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3">#REF!</definedName>
    <definedName name="_Ke1" hidden="1">#REF!</definedName>
    <definedName name="_Ke2" hidden="1">#REF!</definedName>
    <definedName name="_keu2">#REF!</definedName>
    <definedName name="_keu3">#REF!</definedName>
    <definedName name="_KEY" hidden="1">#REF!</definedName>
    <definedName name="_Key_ys13" hidden="1">#N/A</definedName>
    <definedName name="_Key1">#REF!</definedName>
    <definedName name="_Key1.">#REF!</definedName>
    <definedName name="_key12">#REF!</definedName>
    <definedName name="_Key2">#REF!</definedName>
    <definedName name="_Key2.">#REF!</definedName>
    <definedName name="_Key3" hidden="1">#REF!</definedName>
    <definedName name="_Keyys2" hidden="1">#N/A</definedName>
    <definedName name="_l">#REF!</definedName>
    <definedName name="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_3">#REF!</definedName>
    <definedName name="_LEA1">#REF!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G2_3">#REF!</definedName>
    <definedName name="_LIB1">#REF!</definedName>
    <definedName name="_LIB2">#REF!</definedName>
    <definedName name="_lib94">6.8</definedName>
    <definedName name="_lib95">5.8</definedName>
    <definedName name="_LIB96">6</definedName>
    <definedName name="_LWK1">{"'NPL @ 30 June 00'!$B$22"}</definedName>
    <definedName name="_lz5000">#REF!</definedName>
    <definedName name="_m">#REF!</definedName>
    <definedName name="_M199" hidden="1">{#N/A,#N/A,FALSE,"Aging Summary";#N/A,#N/A,FALSE,"Ratio Analysis";#N/A,#N/A,FALSE,"Test 120 Day Accts";#N/A,#N/A,FALSE,"Tickmarks"}</definedName>
    <definedName name="_ma67">#REF!</definedName>
    <definedName name="_ma71">#REF!</definedName>
    <definedName name="_ma74">#REF!</definedName>
    <definedName name="_MailOriginal">#REF!</definedName>
    <definedName name="_MAR9091">#REF!</definedName>
    <definedName name="_MAT1">#REF!</definedName>
    <definedName name="_MatInverse_In" hidden="1">#REF!</definedName>
    <definedName name="_MatInverse_Out" hidden="1">#REF!</definedName>
    <definedName name="_MatMult_A" hidden="1">#N/A</definedName>
    <definedName name="_MatMult_AxB" hidden="1">#N/A</definedName>
    <definedName name="_MatMult_B" hidden="1">#REF!</definedName>
    <definedName name="_me1">36.2</definedName>
    <definedName name="_me2">40</definedName>
    <definedName name="_MENU">#REF!</definedName>
    <definedName name="_mer1">#REF!</definedName>
    <definedName name="_mer2">#REF!</definedName>
    <definedName name="_mk1">#REF!</definedName>
    <definedName name="_MKT1">#REF!</definedName>
    <definedName name="_MKT10">#REF!</definedName>
    <definedName name="_MKT11">#REF!</definedName>
    <definedName name="_MKT2">#REF!</definedName>
    <definedName name="_MKT3">#REF!</definedName>
    <definedName name="_MKT4">#REF!</definedName>
    <definedName name="_MKT5">#REF!</definedName>
    <definedName name="_MKT6">#REF!</definedName>
    <definedName name="_MKT7">#REF!</definedName>
    <definedName name="_MKT8">#REF!</definedName>
    <definedName name="_MKT9">#REF!</definedName>
    <definedName name="_mnc1">#REF!</definedName>
    <definedName name="_MON1">#REF!</definedName>
    <definedName name="_mor1">#REF!</definedName>
    <definedName name="_MRG2" hidden="1">{"INCOME",#N/A,FALSE,"ProNet";"VALUE",#N/A,FALSE,"ProNet"}</definedName>
    <definedName name="_ms1">#REF!</definedName>
    <definedName name="_msoanchor_1">#REF!</definedName>
    <definedName name="_msocom_1">#REF!</definedName>
    <definedName name="_mth">12</definedName>
    <definedName name="_multi">5</definedName>
    <definedName name="_multistep">5</definedName>
    <definedName name="_mv1">#REF!</definedName>
    <definedName name="_myr03">#REF!</definedName>
    <definedName name="_n">#REF!</definedName>
    <definedName name="_n360">4</definedName>
    <definedName name="_n4">{"EXCELHLP.HLP!1802";5;10;5;10;13;13;13;8;5;5;10;14;13;13;13;13;5;10;14;13;5;10;1;2;24}</definedName>
    <definedName name="_nasd30360">4</definedName>
    <definedName name="_nasd360">4</definedName>
    <definedName name="_net2000">870037</definedName>
    <definedName name="_net2001">979291</definedName>
    <definedName name="_neu1">47</definedName>
    <definedName name="_neu2">"5W20QJUQBT31X9QWPI207CDHB"</definedName>
    <definedName name="_new1" hidden="1">{"Central",#N/A,FALSE,"Total"}</definedName>
    <definedName name="_new2">#REF!</definedName>
    <definedName name="_new3">#REF!</definedName>
    <definedName name="_new4">#REF!</definedName>
    <definedName name="_new5">#REF!</definedName>
    <definedName name="_New6">#REF!</definedName>
    <definedName name="_New7">#REF!</definedName>
    <definedName name="_New8">#REF!</definedName>
    <definedName name="_nm1" hidden="1">{#N/A,#N/A,TRUE,"Monthly BCG";#N/A,#N/A,TRUE,"Qrt BCG";#N/A,#N/A,TRUE,"FY BCG";#N/A,#N/A,TRUE,"1Q BCG";#N/A,#N/A,TRUE,"2Q BCG";#N/A,#N/A,TRUE,"3Q BCG";#N/A,#N/A,TRUE,"4Q BCG"}</definedName>
    <definedName name="_nol1">#REF!</definedName>
    <definedName name="_noneom">0</definedName>
    <definedName name="_Nov99">#REF!</definedName>
    <definedName name="_NSO2">{"'Sheet1'!$L$16"}</definedName>
    <definedName name="_o">#REF!</definedName>
    <definedName name="_o1">#REF!</definedName>
    <definedName name="_O2">#REF!</definedName>
    <definedName name="_ODP1">#REF!</definedName>
    <definedName name="_ODP2">#REF!</definedName>
    <definedName name="_ODP3">#REF!</definedName>
    <definedName name="_ODP4">#REF!</definedName>
    <definedName name="_ODP5">#REF!</definedName>
    <definedName name="_ODP6">#REF!</definedName>
    <definedName name="_ODP7">#REF!</definedName>
    <definedName name="_ODP8">#REF!</definedName>
    <definedName name="_oe1">#REF!</definedName>
    <definedName name="_ok2" hidden="1">{TRUE,TRUE,-0.8,-17,618,355.8,FALSE,FALSE,TRUE,TRUE,0,1,#N/A,1,#N/A,79.1318681318681,23.4090909090909,1,FALSE,FALSE,3,TRUE,1,FALSE,100,"Swvu.qtr._.view.","ACwvu.qtr._.view.",#N/A,FALSE,FALSE,0.5,0.5,0.55,0.55,2,"&amp;RWorldwide","&amp;LPrepared by: Lisa Racine&amp;CSeagate Technology, Inc. Confidential&amp;R&amp;D   &amp;T    Page ________",TRUE,FALSE,FALSE,FALSE,1,60,#N/A,#N/A,"=R1C1:R167C82","=R1:R5","Rwvu.qtr._.view.","Cwvu.qtr._.view.",FALSE,FALSE,FALSE,1,65532,65532,FALSE,FALSE,TRUE,TRUE,TRUE}</definedName>
    <definedName name="_old1">#REF!</definedName>
    <definedName name="_old2">#REF!</definedName>
    <definedName name="_old2_3">#REF!</definedName>
    <definedName name="_old3">#REF!</definedName>
    <definedName name="_old3_3">#REF!</definedName>
    <definedName name="_old4">#REF!</definedName>
    <definedName name="_old4_3">#REF!</definedName>
    <definedName name="_old5">#REF!</definedName>
    <definedName name="_old5_3">#REF!</definedName>
    <definedName name="_old8">#REF!</definedName>
    <definedName name="_old8_3">#REF!</definedName>
    <definedName name="_old9">#REF!</definedName>
    <definedName name="_old9_3">#REF!</definedName>
    <definedName name="_Order1" hidden="1">255</definedName>
    <definedName name="_Order1_1">0</definedName>
    <definedName name="_Order1a" hidden="1">0</definedName>
    <definedName name="_Order2" hidden="1">255</definedName>
    <definedName name="_Order2_1">0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p">#REF!</definedName>
    <definedName name="_P1">#REF!</definedName>
    <definedName name="_P1M">#REF!</definedName>
    <definedName name="_P2M">#REF!</definedName>
    <definedName name="_P3M">#REF!</definedName>
    <definedName name="_P6M">#REF!</definedName>
    <definedName name="_Parse_In">#REF!</definedName>
    <definedName name="_Parse_Out">#REF!</definedName>
    <definedName name="_Pax1">#REF!</definedName>
    <definedName name="_pcSlicerSheet_Slicer1">#REF!</definedName>
    <definedName name="_pcSlicerSheet1_Slicer2">#REF!</definedName>
    <definedName name="_PEX1">#REF!</definedName>
    <definedName name="_pg1">#REF!</definedName>
    <definedName name="_pg10">#REF!</definedName>
    <definedName name="_pg11">#REF!</definedName>
    <definedName name="_pg12">#REF!</definedName>
    <definedName name="_pg13">#REF!</definedName>
    <definedName name="_pg14">#REF!</definedName>
    <definedName name="_PG15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GR003">{"'status'!$B$2:$H$15"}</definedName>
    <definedName name="_pik">6</definedName>
    <definedName name="_pl1">#REF!</definedName>
    <definedName name="_pl2">#REF!</definedName>
    <definedName name="_pl3">#REF!</definedName>
    <definedName name="_PL7" hidden="1">{#N/A,#N/A,TRUE,"대 차 대 조 표"}</definedName>
    <definedName name="_PLO1">#REF!</definedName>
    <definedName name="_pm2">#REF!</definedName>
    <definedName name="_PM3">#REF!</definedName>
    <definedName name="_po" hidden="1">{#N/A,#N/A,FALSE,"ESI";#N/A,#N/A,FALSE,"LTI";#N/A,#N/A,FALSE,"Medical";#N/A,#N/A,FALSE,"DSG";#N/A,#N/A,FALSE,"PI";#N/A,#N/A,FALSE,"OI"}</definedName>
    <definedName name="_pol1">#N/A</definedName>
    <definedName name="_PPAGQ_XMSETTIN">#REF!</definedName>
    <definedName name="_PPOB_?___?__QQ">#REF!</definedName>
    <definedName name="_PPOF_?__QQ">#REF!</definedName>
    <definedName name="_PPOH_?__QQ">#REF!</definedName>
    <definedName name="_PPOM_?___?__QQ">#REF!</definedName>
    <definedName name="_PPOP_?__QQ">#REF!</definedName>
    <definedName name="_PPR_NAME__NAME">#REF!</definedName>
    <definedName name="_PR1">#REF!,#REF!,#REF!,#REF!,#REF!,#REF!</definedName>
    <definedName name="_pra1">#REF!</definedName>
    <definedName name="_prc1">#REF!</definedName>
    <definedName name="_prc2">#REF!</definedName>
    <definedName name="_prc3">#REF!</definedName>
    <definedName name="_PRE1">#REF!</definedName>
    <definedName name="_PRE2">#REF!</definedName>
    <definedName name="_PRI1">#REF!</definedName>
    <definedName name="_PRI2">#REF!</definedName>
    <definedName name="_Print_Area">#REF!</definedName>
    <definedName name="_prn01">#REF!</definedName>
    <definedName name="_PRN1">#REF!</definedName>
    <definedName name="_PRN2">#REF!</definedName>
    <definedName name="_PRR001">{"'status'!$B$2:$H$15"}</definedName>
    <definedName name="_PRR002">{"'status'!$B$2:$H$15"}</definedName>
    <definedName name="_PRR18">{"'status'!$B$2:$H$15"}</definedName>
    <definedName name="_PRR5">{"'status'!$B$2:$H$15"}</definedName>
    <definedName name="_PRR6">{"'status'!$B$2:$H$15"}</definedName>
    <definedName name="_PRT1">#REF!</definedName>
    <definedName name="_PRT2">#REF!</definedName>
    <definedName name="_ps3">g1clear,G1Clear2</definedName>
    <definedName name="_PSM2">#REF!</definedName>
    <definedName name="_PSM3">#REF!</definedName>
    <definedName name="_PSM4">#REF!</definedName>
    <definedName name="_PSP">#REF!</definedName>
    <definedName name="_PT">#REF!</definedName>
    <definedName name="_PTM">#REF!</definedName>
    <definedName name="_pu1">#REF!</definedName>
    <definedName name="_PV2">#REF!</definedName>
    <definedName name="_q">#REF!</definedName>
    <definedName name="_q1" hidden="1">{"inflated_pl",#N/A,FALSE,"P&amp;L"}</definedName>
    <definedName name="_q2" hidden="1">{"PL_no_inflated",#N/A,FALSE,"P&amp;L"}</definedName>
    <definedName name="_Q3">#REF!</definedName>
    <definedName name="_Q5">{"'Standalone List Price Trends'!$A$1:$X$56"}</definedName>
    <definedName name="_Q9">{"'Standalone List Price Trends'!$A$1:$X$56"}</definedName>
    <definedName name="_QRA86106">#N/A</definedName>
    <definedName name="_qrt">4</definedName>
    <definedName name="_qt1">#REF!</definedName>
    <definedName name="_QTD499">#REF!</definedName>
    <definedName name="_qtr1">#REF!</definedName>
    <definedName name="_qtr2">#REF!</definedName>
    <definedName name="_qtr3">#REF!</definedName>
    <definedName name="_qtr4">#REF!</definedName>
    <definedName name="_quarterly">4</definedName>
    <definedName name="_QUO1">#REF!</definedName>
    <definedName name="_qw2">{0,0,0,0;0,0,0,0;0,0,0,0;0,0,0,0;0,0,0,0;0,0,0,0}</definedName>
    <definedName name="_r">#REF!</definedName>
    <definedName name="_R21438C20000">#REF!</definedName>
    <definedName name="_R2D2C3PO">#REF!</definedName>
    <definedName name="_ra15">#REF!</definedName>
    <definedName name="_ra16">#REF!</definedName>
    <definedName name="_rd2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ref1">#REF!</definedName>
    <definedName name="_REF12">{0,0,FALSE,0}</definedName>
    <definedName name="_Regression_Int" hidden="1">1</definedName>
    <definedName name="_Regression_Out">#REF!</definedName>
    <definedName name="_Regression_X">#REF!</definedName>
    <definedName name="_Regression_Y">#REF!</definedName>
    <definedName name="_REP" hidden="1">{#N/A,#N/A,FALSE,"ESI";#N/A,#N/A,FALSE,"LTI";#N/A,#N/A,FALSE,"PE";#N/A,#N/A,FALSE,"PI";#N/A,#N/A,FALSE,"OI";#N/A,#N/A,FALSE,"AT";#N/A,#N/A,FALSE,"CAN"}</definedName>
    <definedName name="_Report">"model"</definedName>
    <definedName name="_RNG1">#REF!</definedName>
    <definedName name="_RNG2">#REF!</definedName>
    <definedName name="_RO" hidden="1">{#N/A,#N/A,FALSE,"ESI";#N/A,#N/A,FALSE,"LTI";#N/A,#N/A,FALSE,"Medical";#N/A,#N/A,FALSE,"DSG";#N/A,#N/A,FALSE,"PI";#N/A,#N/A,FALSE,"OI"}</definedName>
    <definedName name="_Ron1" hidden="1">{"Page1",#N/A,FALSE,"CF WKSHT";"Page2",#N/A,FALSE,"CF WKSHT"}</definedName>
    <definedName name="_round">0</definedName>
    <definedName name="_roundtrunc">0</definedName>
    <definedName name="_row2">#REF!</definedName>
    <definedName name="_RVMAIN">#REF!</definedName>
    <definedName name="_rw1">{"'Standalone List Price Trends'!$A$1:$X$56"}</definedName>
    <definedName name="_rw2">{"'Standalone List Price Trends'!$A$1:$X$56"}</definedName>
    <definedName name="_rw3">#REF!</definedName>
    <definedName name="_rw4">{"'Standalone List Price Trends'!$A$1:$X$56"}</definedName>
    <definedName name="_rwo5">#REF!</definedName>
    <definedName name="_s">#REF!</definedName>
    <definedName name="_S_Base">{0.1;0;0.382758620689655;0;0;0;0.258620689655172;0;0.258620689655172}</definedName>
    <definedName name="_S_new_case">{0.1;0;0.45;0;0;0;0;0;0.45}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>#REF!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9" hidden="1">{#N/A,#N/A,FALSE,"UNIT";#N/A,#N/A,FALSE,"UNIT";#N/A,#N/A,FALSE,"계정"}</definedName>
    <definedName name="_sal1">#REF!</definedName>
    <definedName name="_SAL3">#REF!</definedName>
    <definedName name="_SAP1">"D3NLZ74Q61JLOCQLRI1RC90QX"</definedName>
    <definedName name="_sb1">#REF!</definedName>
    <definedName name="_SCB1">#REF!</definedName>
    <definedName name="_SCB2">#REF!</definedName>
    <definedName name="_scenchg_count">1</definedName>
    <definedName name="_sch1">#REF!</definedName>
    <definedName name="_Sch10">#REF!</definedName>
    <definedName name="_Sch11">#REF!</definedName>
    <definedName name="_Sch1112">#REF!</definedName>
    <definedName name="_Sch111213">#REF!</definedName>
    <definedName name="_Sch12">#REF!</definedName>
    <definedName name="_Sch123">#REF!</definedName>
    <definedName name="_Sch13">#REF!</definedName>
    <definedName name="_Sch14">#REF!</definedName>
    <definedName name="_Sch15">#REF!</definedName>
    <definedName name="_Sch2">#REF!</definedName>
    <definedName name="_Sch4">#REF!</definedName>
    <definedName name="_Sch5">#REF!</definedName>
    <definedName name="_Sch5678">#REF!</definedName>
    <definedName name="_Sch6">#REF!</definedName>
    <definedName name="_Sch7">#REF!</definedName>
    <definedName name="_Sch8">#REF!</definedName>
    <definedName name="_Sch9">#REF!</definedName>
    <definedName name="_Sch910">#REF!</definedName>
    <definedName name="_SE7">#REF!</definedName>
    <definedName name="_SEC2">#REF!</definedName>
    <definedName name="_SEC4">#REF!</definedName>
    <definedName name="_SEC5">#REF!</definedName>
    <definedName name="_semi">2</definedName>
    <definedName name="_semiannual">2</definedName>
    <definedName name="_sep97">#REF!</definedName>
    <definedName name="_Sex1">#REF!</definedName>
    <definedName name="_sex2">{"'1-TheatreBkgs'!$A$1:$L$102"}</definedName>
    <definedName name="_sex3">{"'1-TheatreBkgs'!$A$1:$L$102"}</definedName>
    <definedName name="_sex4">{"'1-TheatreBkgs'!$A$1:$L$102"}</definedName>
    <definedName name="_sex5">{"'1-TheatreBkgs'!$A$1:$L$102"}</definedName>
    <definedName name="_sex6">{"'1-TheatreBkgs'!$A$1:$L$102"}</definedName>
    <definedName name="_SFL01">#REF!</definedName>
    <definedName name="_sgd02">#REF!</definedName>
    <definedName name="_sgd03">#REF!</definedName>
    <definedName name="_sgd04">#REF!</definedName>
    <definedName name="_sht1">#REF!</definedName>
    <definedName name="_singlestep">4</definedName>
    <definedName name="_sl1">#REF!</definedName>
    <definedName name="_sls8">#REF!</definedName>
    <definedName name="_Snort" hidden="1">#REF!</definedName>
    <definedName name="_Sort">#REF!</definedName>
    <definedName name="_SORT1" hidden="1">#REF!</definedName>
    <definedName name="_Sort2" hidden="1">#REF!</definedName>
    <definedName name="_Sot" hidden="1">#REF!</definedName>
    <definedName name="_SP">#REF!</definedName>
    <definedName name="_SQL1">#REF!</definedName>
    <definedName name="_SQL2">#REF!</definedName>
    <definedName name="_SRS1">#REF!</definedName>
    <definedName name="_SRS2">#REF!</definedName>
    <definedName name="_SSS1" hidden="1">#REF!</definedName>
    <definedName name="_ST1">#REF!</definedName>
    <definedName name="_step">4</definedName>
    <definedName name="_STP1">#REF!</definedName>
    <definedName name="_STP2">#REF!</definedName>
    <definedName name="_STP3">#REF!</definedName>
    <definedName name="_STP4">#REF!</definedName>
    <definedName name="_SUB2">#REF!</definedName>
    <definedName name="_sum1">#REF!</definedName>
    <definedName name="_sum29">"7SQRVDCLIJ0HBJJ152TQXB3C5"</definedName>
    <definedName name="_sum3">#REF!</definedName>
    <definedName name="_sum70">"7SQRVDCLIJ0HBJJ152TQXB3C5"</definedName>
    <definedName name="_sum9">"7SQRVDCLIJ0HBJJ152TQXB3C5"</definedName>
    <definedName name="_t">#REF!</definedName>
    <definedName name="_tab1">#REF!</definedName>
    <definedName name="_Table1_In1">#REF!</definedName>
    <definedName name="_Table1_Out">#REF!</definedName>
    <definedName name="_Table2_In1">#REF!</definedName>
    <definedName name="_Table2_In2">#REF!</definedName>
    <definedName name="_Table2_Out">#REF!</definedName>
    <definedName name="_Table3_In2">#REF!</definedName>
    <definedName name="_TAX1">#REF!</definedName>
    <definedName name="_tax2">#REF!</definedName>
    <definedName name="_tb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">OFFSET(#REF!,1,)</definedName>
    <definedName name="_TB2004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bl1">#REF!</definedName>
    <definedName name="_tc1">#REF!</definedName>
    <definedName name="_tc2">#REF!</definedName>
    <definedName name="_tc3">#REF!</definedName>
    <definedName name="_tc4">#REF!</definedName>
    <definedName name="_tc5">#REF!</definedName>
    <definedName name="_tds1">#REF!</definedName>
    <definedName name="_ted2">#REF!</definedName>
    <definedName name="_tes1">"AS2DocumentBrowse"</definedName>
    <definedName name="_tft2">#REF!</definedName>
    <definedName name="_thb02">#REF!</definedName>
    <definedName name="_thb03">#REF!</definedName>
    <definedName name="_thb04">#REF!</definedName>
    <definedName name="_TK0404">{"'Sheet1'!$L$16"}</definedName>
    <definedName name="_TLT1">#REF!</definedName>
    <definedName name="_TM">#REF!</definedName>
    <definedName name="_tm1" hidden="1">{#N/A,#N/A,FALSE,"Pharm";#N/A,#N/A,FALSE,"WWCM"}</definedName>
    <definedName name="_TOP1">#REF!</definedName>
    <definedName name="_TOP10" hidden="1">{#N/A,#N/A,TRUE,"CPRD";#N/A,#N/A,TRUE,"BCCPDR";#N/A,#N/A,TRUE,"EWRD";#N/A,#N/A,TRUE,"5100";#N/A,#N/A,TRUE,"5110"}</definedName>
    <definedName name="_TOT1">#REF!</definedName>
    <definedName name="_ts1">#REF!</definedName>
    <definedName name="_TS123">#REF!</definedName>
    <definedName name="_ts2">#REF!</definedName>
    <definedName name="_tt2">#N/A</definedName>
    <definedName name="_twd02">#REF!</definedName>
    <definedName name="_twd03">#REF!</definedName>
    <definedName name="_twd04">#REF!</definedName>
    <definedName name="_u">#REF!</definedName>
    <definedName name="_UB1">{"'Feb 99'!$A$1:$G$30"}</definedName>
    <definedName name="_UB2">{"'Feb 99'!$A$1:$G$30"}</definedName>
    <definedName name="_UER1">#REF!</definedName>
    <definedName name="_UK1">#REF!</definedName>
    <definedName name="_un1">#REF!</definedName>
    <definedName name="_un2">#REF!</definedName>
    <definedName name="_us30360">2</definedName>
    <definedName name="_USA">2</definedName>
    <definedName name="_usagency">2</definedName>
    <definedName name="_USC">4</definedName>
    <definedName name="_uscorp">4</definedName>
    <definedName name="_uscorporate">4</definedName>
    <definedName name="_usd020531">8.2766</definedName>
    <definedName name="_usl1">#REF!</definedName>
    <definedName name="_USM">3</definedName>
    <definedName name="_usmuni">3</definedName>
    <definedName name="_usmunicipal">3</definedName>
    <definedName name="_UST">1</definedName>
    <definedName name="_ustreasury">1</definedName>
    <definedName name="_Vac1">#REF!</definedName>
    <definedName name="_VAR13300">#N/A</definedName>
    <definedName name="_VAR13502">#N/A</definedName>
    <definedName name="_vio1">#REF!</definedName>
    <definedName name="_vol1">#REF!</definedName>
    <definedName name="_w">#REF!</definedName>
    <definedName name="_w1">#REF!</definedName>
    <definedName name="_wam2">#REF!</definedName>
    <definedName name="_WAS02">#REF!</definedName>
    <definedName name="_WAS03">#REF!</definedName>
    <definedName name="_WCW01">#REF!</definedName>
    <definedName name="_WCW03">#REF!</definedName>
    <definedName name="_WCW04">#REF!</definedName>
    <definedName name="_WCW06">#REF!</definedName>
    <definedName name="_web1">#REF!</definedName>
    <definedName name="_wk1">#REF!</definedName>
    <definedName name="_wk2">#REF!</definedName>
    <definedName name="_wk3">#REF!</definedName>
    <definedName name="_wk4">#REF!</definedName>
    <definedName name="_Worksheet">#REF!</definedName>
    <definedName name="_wpl2" hidden="1">{#N/A,#N/A,FALSE,"Aging Summary";#N/A,#N/A,FALSE,"Ratio Analysis";#N/A,#N/A,FALSE,"Test 120 Day Accts";#N/A,#N/A,FALSE,"Tickmarks"}</definedName>
    <definedName name="_wpl2_3">#REF!</definedName>
    <definedName name="_wr1">#REF!</definedName>
    <definedName name="_wr1_1">#REF!</definedName>
    <definedName name="_wr1_2">#REF!</definedName>
    <definedName name="_wr1_3">#REF!</definedName>
    <definedName name="_wr1_4">#REF!</definedName>
    <definedName name="_wrn.Aging._.and._.Trend._.Analysis">#REF!</definedName>
    <definedName name="_wrn1">#REF!</definedName>
    <definedName name="_wrn2" hidden="1">{#N/A,#N/A,TRUE,"Key Indices";#N/A,#N/A,TRUE,"Mfg Spending";#N/A,#N/A,TRUE,"Mfg Spending Per Unit";#N/A,#N/A,TRUE,"Spending by Organization";#N/A,#N/A,TRUE,"Inventory";#N/A,#N/A,TRUE,"IDM";#N/A,#N/A,TRUE,"Equipment";#N/A,#N/A,TRUE,"Headcount"}</definedName>
    <definedName name="_wrn3">#REF!</definedName>
    <definedName name="_wrn4">#REF!</definedName>
    <definedName name="_wrn9">#REF!</definedName>
    <definedName name="_ww2">#REF!</definedName>
    <definedName name="_WW3">#REF!</definedName>
    <definedName name="_www2">#REF!</definedName>
    <definedName name="_X">#REF!</definedName>
    <definedName name="_x1" hidden="1">#REF!</definedName>
    <definedName name="_x2">#REF!</definedName>
    <definedName name="_xlcn.LinkedTable_AccountMapping1">AccountMapping</definedName>
    <definedName name="_xlcn.LinkedTable_AllocatedMapping1">AllocatedMapping</definedName>
    <definedName name="_xlcn.LinkedTable_DateMapping1">DateMapping</definedName>
    <definedName name="_xlcn.LinkedTable_Table11">#REF!</definedName>
    <definedName name="_xlcn.WorksheetConnection_EmployeeGrantsbyTrancheRepoA1AA312871">#REF!</definedName>
    <definedName name="_xlcn.WorksheetConnection_PCDatabase.xlsxProjectCodes1">#REF!</definedName>
    <definedName name="_xlcn.WorksheetConnection_PCDatabase.xlsxProjListDataUpdates1">#REF!</definedName>
    <definedName name="_XMSETTINGS_">#REF!</definedName>
    <definedName name="_XMSHAPE_">#REF!</definedName>
    <definedName name="_XQ">#REF!</definedName>
    <definedName name="_xz4">{0,0,0,0;0,0,0,0;0,0,0,0;0,0,0,0;0,0,0,0;0,0,0,0}</definedName>
    <definedName name="_Z">#REF!</definedName>
    <definedName name="_Z04">#REF!</definedName>
    <definedName name="_Z04_3">#REF!</definedName>
    <definedName name="_Z05">#REF!</definedName>
    <definedName name="_Z05_3">#REF!</definedName>
    <definedName name="_Z5.5_Discounted_Cash_Flow_2">#REF!</definedName>
    <definedName name="_za1">#REF!</definedName>
    <definedName name="_Zanalys">#REF!</definedName>
    <definedName name="_Zbaladj">#REF!</definedName>
    <definedName name="_Zbs_model">#REF!</definedName>
    <definedName name="_Zcomp">#REF!</definedName>
    <definedName name="_Zcomp1">#REF!</definedName>
    <definedName name="_Zcomps">#REF!</definedName>
    <definedName name="_Zcomps1">#REF!</definedName>
    <definedName name="_Zcovrge">#REF!</definedName>
    <definedName name="_Zdealcomp">#REF!</definedName>
    <definedName name="_Zdeals">#REF!</definedName>
    <definedName name="_ZEBITDA_Sensitivity">{0;0;0;0;5;1;0.75;0;0;0;2;FALSE;FALSE;FALSE;FALSE;FALSE;#N/A;1;100;#N/A;#N/A;"";""}</definedName>
    <definedName name="_ZEITF">#REF!</definedName>
    <definedName name="_ZEITF_bs">#REF!</definedName>
    <definedName name="_ZEITF_det">#REF!</definedName>
    <definedName name="_zh6">7.56</definedName>
    <definedName name="_ZHowmet_LTM">#REF!</definedName>
    <definedName name="_ZHowmet_LTM2">#REF!</definedName>
    <definedName name="_ZIPOmodel">#REF!</definedName>
    <definedName name="_Zismodel">#REF!</definedName>
    <definedName name="_ZISsumm">#REF!</definedName>
    <definedName name="_Zmodel">#REF!</definedName>
    <definedName name="_Znotes">#REF!</definedName>
    <definedName name="_Zp1">#REF!</definedName>
    <definedName name="_Zp2">#REF!</definedName>
    <definedName name="_Zpage_1">#REF!</definedName>
    <definedName name="_Zpage_2">#REF!</definedName>
    <definedName name="_ZPAGE_6">#REF!</definedName>
    <definedName name="_ZPAGE_7">#REF!</definedName>
    <definedName name="_ZPAGE_8">#REF!</definedName>
    <definedName name="_Zpage1">#REF!</definedName>
    <definedName name="_Zprint_all">#REF!</definedName>
    <definedName name="_Zprint_area">#REF!</definedName>
    <definedName name="_Zprint1">#REF!</definedName>
    <definedName name="_Zprint2">#REF!</definedName>
    <definedName name="_Zprint3">#REF!</definedName>
    <definedName name="_Zroea">#REF!</definedName>
    <definedName name="_ZSensitivity_Table">{0;0;0;0;5;1;0.75;0;0;0;2;FALSE;FALSE;FALSE;FALSE;FALSE;#N/A;1;100;#N/A;#N/A;"";""}</definedName>
    <definedName name="_Zsource">#REF!</definedName>
    <definedName name="_Zsource2">#REF!</definedName>
    <definedName name="_Zsummary">#REF!</definedName>
    <definedName name="_zx3">#REF!</definedName>
    <definedName name="_zz04">#REF!</definedName>
    <definedName name="_배부">#REF!</definedName>
    <definedName name="_배부진">#REF!</definedName>
    <definedName name="_배부현황">#REF!</definedName>
    <definedName name="_상각액">#REF!</definedName>
    <definedName name="_상각액진">#REF!</definedName>
    <definedName name="_전부">#REF!</definedName>
    <definedName name="_종합">#REF!</definedName>
    <definedName name="Ⅱ" hidden="1">{"'Sheet1'!$A$1:$H$36"}</definedName>
    <definedName name="A">#REF!</definedName>
    <definedName name="a_1">#REF!</definedName>
    <definedName name="a_2">#REF!</definedName>
    <definedName name="A_3">#N/A</definedName>
    <definedName name="A_4">#N/A</definedName>
    <definedName name="A_400">#REF!</definedName>
    <definedName name="A_5">#N/A</definedName>
    <definedName name="A_6">#N/A</definedName>
    <definedName name="A_6A">#N/A</definedName>
    <definedName name="A_7">#N/A</definedName>
    <definedName name="A_8">#N/A</definedName>
    <definedName name="A_9">#N/A</definedName>
    <definedName name="A_value">#REF!</definedName>
    <definedName name="A_valueneu">#REF!</definedName>
    <definedName name="A¶E¸AOE­¸e">#REF!</definedName>
    <definedName name="A1.">#REF!</definedName>
    <definedName name="a123s123" hidden="1">#REF!</definedName>
    <definedName name="A1misc.questions">#REF!</definedName>
    <definedName name="A1환율9703">#REF!</definedName>
    <definedName name="A3_AL">{"'Feb 99'!$A$1:$G$30"}</definedName>
    <definedName name="A3II" hidden="1">#REF!</definedName>
    <definedName name="A5fml">INDIRECT("'A5'!$3:$3")</definedName>
    <definedName name="a654645454545">#REF!</definedName>
    <definedName name="a654645454545_1">#REF!</definedName>
    <definedName name="a654645454545_2">#REF!</definedName>
    <definedName name="aa" hidden="1">#REF!</definedName>
    <definedName name="aa.2" hidden="1">#REF!</definedName>
    <definedName name="aa\">{"'Sheet1'!$A$1:$H$36"}</definedName>
    <definedName name="aa_1">#REF!</definedName>
    <definedName name="aa_2">#REF!</definedName>
    <definedName name="aa_3">#REF!</definedName>
    <definedName name="aa_4">#REF!</definedName>
    <definedName name="aa_5">#REF!</definedName>
    <definedName name="aaa">#REF!</definedName>
    <definedName name="AAA_DOCTOPS" hidden="1">"AAA_SET"</definedName>
    <definedName name="AAA_dtemplate">"OFF"</definedName>
    <definedName name="AAA_duser" hidden="1">"OFF"</definedName>
    <definedName name="AAA_Options">"NYN"</definedName>
    <definedName name="AAA_u999998">"nlfoote@970721231427"</definedName>
    <definedName name="AAA_u999999">"nlfoote@970721231348"</definedName>
    <definedName name="aaaa">#REF!</definedName>
    <definedName name="aaaa1">#REF!</definedName>
    <definedName name="aaaaa" hidden="1">{#N/A,#N/A,FALSE,"Aging Summary";#N/A,#N/A,FALSE,"Ratio Analysis";#N/A,#N/A,FALSE,"Test 120 Day Accts";#N/A,#N/A,FALSE,"Tickmarks"}</definedName>
    <definedName name="aaaaa_3">#REF!</definedName>
    <definedName name="aaaaaa">#REF!</definedName>
    <definedName name="aaaaaaa" hidden="1">{#N/A,#N/A,FALSE,"REPORT"}</definedName>
    <definedName name="aaaaaaaaaa" hidden="1">{#N/A,#N/A,FALSE,"Aging Summary";#N/A,#N/A,FALSE,"Ratio Analysis";#N/A,#N/A,FALSE,"Test 120 Day Accts";#N/A,#N/A,FALSE,"Tickmarks"}</definedName>
    <definedName name="aaaaaaaaaa_3">#REF!</definedName>
    <definedName name="aaaaaaaaaaa" hidden="1">{#N/A,#N/A,FALSE,"Aging Summary";#N/A,#N/A,FALSE,"Ratio Analysis";#N/A,#N/A,FALSE,"Test 120 Day Accts";#N/A,#N/A,FALSE,"Tickmarks"}</definedName>
    <definedName name="aaaaaaaaaaa_3">#REF!</definedName>
    <definedName name="aaaaaaaaaaaaa" hidden="1">{#N/A,#N/A,FALSE,"Aging Summary";#N/A,#N/A,FALSE,"Ratio Analysis";#N/A,#N/A,FALSE,"Test 120 Day Accts";#N/A,#N/A,FALSE,"Tickmarks"}</definedName>
    <definedName name="aaaaaaaaaaaaa_3">#REF!</definedName>
    <definedName name="aaaaaaaaaaaaa12" hidden="1">{#N/A,#N/A,FALSE,"Aging Summary";#N/A,#N/A,FALSE,"Ratio Analysis";#N/A,#N/A,FALSE,"Test 120 Day Accts";#N/A,#N/A,FALSE,"Tickmarks"}</definedName>
    <definedName name="aaaaaaaaaaaaa12_3">#REF!</definedName>
    <definedName name="aaaaaaaaaaaaaa">1</definedName>
    <definedName name="aaaaaaaaaaaaaaa" hidden="1">{#N/A,#N/A,FALSE,"Pharm";#N/A,#N/A,FALSE,"WWCM"}</definedName>
    <definedName name="aaaaaaaaaaaaaaaa">#REF!()</definedName>
    <definedName name="aaaaaaaaaaaaaaaaaaaaaaaaaaaasssssssssssssssss">#REF!</definedName>
    <definedName name="AAAAS" hidden="1">{#N/A,#N/A,FALSE,"정공"}</definedName>
    <definedName name="aab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>#REF!</definedName>
    <definedName name="AACLEARSIGHT">#REF!</definedName>
    <definedName name="aad">#REF!</definedName>
    <definedName name="aadadsaSA">#REF!</definedName>
    <definedName name="aaddd" hidden="1">{#N/A,#N/A,FALSE,"REPORT"}</definedName>
    <definedName name="aadge">#REF!</definedName>
    <definedName name="aads">#REF!</definedName>
    <definedName name="aae">#REF!</definedName>
    <definedName name="aaf">#REF!</definedName>
    <definedName name="AAFAFA">#REF!</definedName>
    <definedName name="aag">#REF!</definedName>
    <definedName name="aah">#REF!</definedName>
    <definedName name="aalla">#REF!</definedName>
    <definedName name="AAODFRESH">#REF!</definedName>
    <definedName name="AAODRELIM">#REF!</definedName>
    <definedName name="AAODSPRAY">#REF!</definedName>
    <definedName name="Aas" hidden="1">{#N/A,#N/A,FALSE,"을지 (4)";#N/A,#N/A,FALSE,"을지 (5)";#N/A,#N/A,FALSE,"을지 (6)"}</definedName>
    <definedName name="aasd">#REF!</definedName>
    <definedName name="aasd_1">#REF!</definedName>
    <definedName name="aasd_2">#REF!</definedName>
    <definedName name="aasd_3">#REF!</definedName>
    <definedName name="aasd_4">#REF!</definedName>
    <definedName name="AASPOT_WASH">#REF!</definedName>
    <definedName name="AATOTALWASH">#REF!</definedName>
    <definedName name="AAWAXPAX">#REF!</definedName>
    <definedName name="ab">#REF!</definedName>
    <definedName name="abab" hidden="1">{#N/A,#N/A,FALSE,"Pharm";#N/A,#N/A,FALSE,"WWCM"}</definedName>
    <definedName name="ABB">#REF!</definedName>
    <definedName name="abbreviations" hidden="1">{"'매출'!$A$1:$I$22"}</definedName>
    <definedName name="abc">#REF!</definedName>
    <definedName name="ABC_3">#REF!</definedName>
    <definedName name="abcd" hidden="1">{"page1",#N/A,FALSE,"A";"page2",#N/A,FALSE,"A"}</definedName>
    <definedName name="abcd1">#REF!</definedName>
    <definedName name="abcde">#REF!</definedName>
    <definedName name="ABCDEF" hidden="1">{#N/A,#N/A,FALSE,"정공"}</definedName>
    <definedName name="abcdefg">#REF!</definedName>
    <definedName name="abcdefghi">#REF!</definedName>
    <definedName name="abcdefghijkl">#REF!</definedName>
    <definedName name="ABCD관리" hidden="1">{#N/A,#N/A,FALSE,"정공"}</definedName>
    <definedName name="Abrisa">#REF!</definedName>
    <definedName name="absorp">#REF!</definedName>
    <definedName name="ABSTRACT">#REF!</definedName>
    <definedName name="ac" hidden="1">{#N/A,#N/A,FALSE,"Aging Summary";#N/A,#N/A,FALSE,"Ratio Analysis";#N/A,#N/A,FALSE,"Test 120 Day Accts";#N/A,#N/A,FALSE,"Tickmarks"}</definedName>
    <definedName name="ac_3">#REF!</definedName>
    <definedName name="AC_PA">#REF!</definedName>
    <definedName name="ACBU">#REF!</definedName>
    <definedName name="Acc" hidden="1">{#N/A,#N/A,TRUE,"Condensed IS";#N/A,#N/A,TRUE,"Condensed BS";#N/A,#N/A,TRUE,"Outlook";#N/A,#N/A,TRUE,"Condensed CF";#N/A,#N/A,TRUE,"Condensed CF - qtr"}</definedName>
    <definedName name="ACC_CASH">#REF!</definedName>
    <definedName name="acc_name">#REF!</definedName>
    <definedName name="acc_num">#REF!</definedName>
    <definedName name="accel">#REF!</definedName>
    <definedName name="accelarate">"3-May-2012"</definedName>
    <definedName name="Access_Button">"Vacation_VACATION98_List"</definedName>
    <definedName name="Access_Button1">"Headcount_Workbook_Schedules_List"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Code">""""</definedName>
    <definedName name="AccessDatabase" hidden="1">"J:\chassan\stores\Domestic Totals.mdb"</definedName>
    <definedName name="ACCOUNT">#REF!</definedName>
    <definedName name="Account_Balance">#REF!</definedName>
    <definedName name="Account_Balance_1">#REF!</definedName>
    <definedName name="Account_Fm">#REF!</definedName>
    <definedName name="Account_From">#REF!</definedName>
    <definedName name="Account_List">#REF!</definedName>
    <definedName name="Account_To">#REF!</definedName>
    <definedName name="AccountedPeriodType1">#REF!</definedName>
    <definedName name="ACCOUNTEDPERIODTYPE2">#REF!</definedName>
    <definedName name="ACCOUNTEDPERIODTYPE3">#REF!</definedName>
    <definedName name="ACCOUNTEDPERIODTYPE4">#REF!</definedName>
    <definedName name="ACCOUNTEDPERIODTYPE5">#REF!</definedName>
    <definedName name="ACCOUNTEDPERIODTYPE6">#REF!</definedName>
    <definedName name="accounting">#REF!</definedName>
    <definedName name="Accounting_FooterType">"NONE"</definedName>
    <definedName name="AccountNumber">#REF!</definedName>
    <definedName name="accounts">#REF!</definedName>
    <definedName name="ACCOUNTS_PAYABLE">#REF!</definedName>
    <definedName name="Accounts_Receivable">#REF!</definedName>
    <definedName name="Accounts_to_be_tallied">#REF!</definedName>
    <definedName name="ACCOUNTSEGMENT1">#REF!</definedName>
    <definedName name="accrdate">#REF!</definedName>
    <definedName name="Accruals">#REF!</definedName>
    <definedName name="AccrualsPaid">#REF!</definedName>
    <definedName name="ACCRUED_DO">#REF!</definedName>
    <definedName name="ACCRUED_DOA">#REF!</definedName>
    <definedName name="ACCRUED_FED">#REF!</definedName>
    <definedName name="ACCRUED_FEDA">#REF!</definedName>
    <definedName name="ACCRUED_STATE">#REF!</definedName>
    <definedName name="ACCRUED_STATEA">#REF!</definedName>
    <definedName name="ACCSFromA5">#REF!</definedName>
    <definedName name="Acct">#REF!</definedName>
    <definedName name="ACCT_CODE">#N/A</definedName>
    <definedName name="accts">#REF!</definedName>
    <definedName name="Accumulated_Dep___Building_improvement">#REF!</definedName>
    <definedName name="ACK">#REF!</definedName>
    <definedName name="acob">{"'Form'!$A$2:$J$81"}</definedName>
    <definedName name="acq">#REF!</definedName>
    <definedName name="AcqTaxes">#REF!</definedName>
    <definedName name="acquiror">#REF!</definedName>
    <definedName name="ACTEOH">#N/A</definedName>
    <definedName name="Action">#REF!</definedName>
    <definedName name="ActiveArea">"VPM"</definedName>
    <definedName name="ActiveBldgIDNumbers">#REF!</definedName>
    <definedName name="ActiveCustomers">#REF!</definedName>
    <definedName name="ACTIVITY">#REF!</definedName>
    <definedName name="ACTJ">#REF!</definedName>
    <definedName name="ACTJ.">#REF!</definedName>
    <definedName name="ACTPROD">#REF!</definedName>
    <definedName name="Actual">#REF!</definedName>
    <definedName name="Actual_Entries">#REF!</definedName>
    <definedName name="Actual_Source_Practice">#REF!</definedName>
    <definedName name="ActualStart">#REF!</definedName>
    <definedName name="ACwvu.All.">#REF!</definedName>
    <definedName name="ACwvu.IMSD._.Only.">#REF!</definedName>
    <definedName name="ACwvu.incearn." hidden="1">#REF!</definedName>
    <definedName name="ACwvu.inputs._.raw._.data.">#REF!</definedName>
    <definedName name="ACwvu.qtr._.view." hidden="1">#REF!</definedName>
    <definedName name="ad" hidden="1">{"CHART",#N/A,FALSE,"Arch Communications"}</definedName>
    <definedName name="ad_3">#REF!</definedName>
    <definedName name="Ad_Rate__Cost_per_millions___CPM__Assumptions">#REF!</definedName>
    <definedName name="ada">{"'Trend_Total'!$A$7:$V$10","'Trend_Total'!$A$1:$V$4"}</definedName>
    <definedName name="adad">#REF!</definedName>
    <definedName name="adad_3">#REF!</definedName>
    <definedName name="adadd">#REF!</definedName>
    <definedName name="ADD">#REF!</definedName>
    <definedName name="Add_l_info_FooterType">"EXTERNAL"</definedName>
    <definedName name="ADDA">#REF!</definedName>
    <definedName name="AddFormula">#REF!</definedName>
    <definedName name="addg">#REF!</definedName>
    <definedName name="Addi">#REF!</definedName>
    <definedName name="Additions">{"'Sheet1'!$A$5:$E$42"}</definedName>
    <definedName name="ADDITIONS_FURNITURE___FIXTURES">#REF!</definedName>
    <definedName name="ADDITIONS_TO_TOOLS_JIGS__INSTRUMENTS">#REF!</definedName>
    <definedName name="ADDLSVC">#REF!</definedName>
    <definedName name="ADDRESS">#REF!</definedName>
    <definedName name="addressee">#REF!</definedName>
    <definedName name="ADF">#REF!</definedName>
    <definedName name="adf3qrqer" hidden="1">{#N/A,#N/A,FALSE,"Aging Summary";#N/A,#N/A,FALSE,"Ratio Analysis";#N/A,#N/A,FALSE,"Test 120 Day Accts";#N/A,#N/A,FALSE,"Tickmarks"}</definedName>
    <definedName name="adf3qrqer_3">#REF!</definedName>
    <definedName name="adfadfasfdadf">#REF!</definedName>
    <definedName name="adfads">#REF!</definedName>
    <definedName name="adfads_1">#REF!</definedName>
    <definedName name="adfads_2">#REF!</definedName>
    <definedName name="adfads_3">#REF!</definedName>
    <definedName name="adfads_4">#REF!</definedName>
    <definedName name="adfafadf">#REF!</definedName>
    <definedName name="adfafadf_1">#REF!</definedName>
    <definedName name="adfafadf_2">#REF!</definedName>
    <definedName name="adfafadf_3">#REF!</definedName>
    <definedName name="adfafadf_4">#REF!</definedName>
    <definedName name="adfas">#REF!</definedName>
    <definedName name="adfas_1">#REF!</definedName>
    <definedName name="adfas_2">#REF!</definedName>
    <definedName name="adfas_3">#REF!</definedName>
    <definedName name="adfas_4">#REF!</definedName>
    <definedName name="adfasd">#REF!</definedName>
    <definedName name="adfasd_1">#REF!</definedName>
    <definedName name="adfasd_2">#REF!</definedName>
    <definedName name="adfasd_3">#REF!</definedName>
    <definedName name="adfasd_4">#REF!</definedName>
    <definedName name="adfasf">#REF!</definedName>
    <definedName name="adfasf_1">#REF!</definedName>
    <definedName name="adfasf_2">#REF!</definedName>
    <definedName name="adfasf_3">#REF!</definedName>
    <definedName name="adfasf_4">#REF!</definedName>
    <definedName name="adfasfadfda">#REF!</definedName>
    <definedName name="adfasfasdfasfdasdf">#REF!</definedName>
    <definedName name="adfdfdf">#REF!</definedName>
    <definedName name="adff">#REF!</definedName>
    <definedName name="adfg" hidden="1">{#N/A,#N/A,TRUE,"Monthly BCG";#N/A,#N/A,TRUE,"Monthly w|o Wireless";#N/A,#N/A,TRUE,"Monthly Wireless"}</definedName>
    <definedName name="adfg1">#REF!</definedName>
    <definedName name="adfgx" hidden="1">{#N/A,#N/A,TRUE,"Monthly BCG";#N/A,#N/A,TRUE,"Monthly w|o Wireless";#N/A,#N/A,TRUE,"Monthly Wireless"}</definedName>
    <definedName name="ADFH">#REF!</definedName>
    <definedName name="ADHAFSD">#REF!</definedName>
    <definedName name="ADJ">#REF!</definedName>
    <definedName name="Adj_Bank_Balance">#REF!</definedName>
    <definedName name="AdjCost">#REF!</definedName>
    <definedName name="adjustments">#REF!</definedName>
    <definedName name="adkjfksjfd">3</definedName>
    <definedName name="ADLJK">#REF!</definedName>
    <definedName name="ADM_FormCLocation">"\\SPRFS4002\TAX\AA\DATA\TAX\Clients\AA-STD\SS\Ctp2000\20001FmC.xls"</definedName>
    <definedName name="ADM_Logged">2</definedName>
    <definedName name="ADM_PioneerDevelopers">"The year is 2000AD. This is a new milestone in the history of Arthur Andersen's Corporate Tax Division, Singapore. The pioneer developers are Simon Sia, Mel Lum, Julie Ong, Winston Lim and David Wong. After 6 months, its finally ready!!"</definedName>
    <definedName name="ADMIN_EXP">#REF!</definedName>
    <definedName name="ADMINISTRATIVE_EXPENSES">#REF!</definedName>
    <definedName name="adrga">#REF!</definedName>
    <definedName name="ADRincr">1.0875</definedName>
    <definedName name="ADS" hidden="1">{#N/A,#N/A,FALSE,"REPORT"}</definedName>
    <definedName name="adSDSAdsa">#REF!</definedName>
    <definedName name="adsew">#REF!</definedName>
    <definedName name="ADSF" hidden="1">{#N/A,#N/A,TRUE,"매출진척-1";#N/A,#N/A,TRUE,"매출진척-2";#N/A,#N/A,TRUE,"제품실적";#N/A,#N/A,TRUE,"RAC";#N/A,#N/A,TRUE,"PAC ";#N/A,#N/A,TRUE,"재고현황";#N/A,#N/A,TRUE,"공지사항"}</definedName>
    <definedName name="adsf_1">#REF!</definedName>
    <definedName name="adsf_2">#REF!</definedName>
    <definedName name="adsf_3">#REF!</definedName>
    <definedName name="adsf_4">#REF!</definedName>
    <definedName name="adsf_5">#REF!</definedName>
    <definedName name="adsfadf">{"'Staffing'!$A$1:$D$62"}</definedName>
    <definedName name="adsfadsf" hidden="1">255</definedName>
    <definedName name="adsfasd">#REF!</definedName>
    <definedName name="adsfasd_1">#REF!</definedName>
    <definedName name="adsfasd_2">#REF!</definedName>
    <definedName name="adsfasd_3">#REF!</definedName>
    <definedName name="adsfasd_4">#REF!</definedName>
    <definedName name="adsfaw">#REF!</definedName>
    <definedName name="adsfca">#REF!</definedName>
    <definedName name="adsfeklj">#REF!</definedName>
    <definedName name="adsfg">#REF!</definedName>
    <definedName name="adsfkl">#REF!</definedName>
    <definedName name="adsga">#REF!</definedName>
    <definedName name="adsgah">#REF!</definedName>
    <definedName name="adsgawe">#REF!</definedName>
    <definedName name="adsjfk">17</definedName>
    <definedName name="adssdfad">#REF!</definedName>
    <definedName name="adv_affiliates">#REF!</definedName>
    <definedName name="adv_ahna">#REF!</definedName>
    <definedName name="adv_consol">#REF!</definedName>
    <definedName name="adv_Parent">#REF!</definedName>
    <definedName name="adv_unconsol">#REF!</definedName>
    <definedName name="advancetax">#REF!</definedName>
    <definedName name="advexp.">#REF!</definedName>
    <definedName name="AdvOthers">#REF!</definedName>
    <definedName name="advr">#REF!</definedName>
    <definedName name="adwdlkj">#REF!</definedName>
    <definedName name="ae" hidden="1">{"20 Years",#N/A,FALSE,"P&amp;Ls";"2001",#N/A,FALSE,"P&amp;Ls"}</definedName>
    <definedName name="aebtv">#REF!</definedName>
    <definedName name="aebtv_1">#REF!</definedName>
    <definedName name="aedfadf">#REF!</definedName>
    <definedName name="aefe">#REF!</definedName>
    <definedName name="aegseg">#REF!</definedName>
    <definedName name="aem">#REF!</definedName>
    <definedName name="AETH">#REF!</definedName>
    <definedName name="AETH_1">#REF!</definedName>
    <definedName name="aewfwe">#REF!</definedName>
    <definedName name="aey">#REF!</definedName>
    <definedName name="aeyae">#REF!</definedName>
    <definedName name="aeyrq">#REF!</definedName>
    <definedName name="aeyt">#REF!</definedName>
    <definedName name="aezeazez">#REF!</definedName>
    <definedName name="AF">{0}</definedName>
    <definedName name="af_1">#REF!</definedName>
    <definedName name="af_2">#REF!</definedName>
    <definedName name="af_3">#REF!</definedName>
    <definedName name="af_4">#REF!</definedName>
    <definedName name="afa">#REF!</definedName>
    <definedName name="afa_1">#REF!</definedName>
    <definedName name="afa_2">#REF!</definedName>
    <definedName name="afa_3">#REF!</definedName>
    <definedName name="afa_4">#REF!</definedName>
    <definedName name="AFAFASF">#REF!</definedName>
    <definedName name="afasd">#REF!</definedName>
    <definedName name="afasd_1">#REF!</definedName>
    <definedName name="afasd_2">#REF!</definedName>
    <definedName name="afasd_3">#REF!</definedName>
    <definedName name="afasd_4">#REF!</definedName>
    <definedName name="afd">#REF!</definedName>
    <definedName name="afda">#REF!</definedName>
    <definedName name="afdadfsas">#REF!</definedName>
    <definedName name="AFDADSFDAS" hidden="1">{#N/A,#N/A,FALSE,"REPORT"}</definedName>
    <definedName name="afdkljaf">#REF!</definedName>
    <definedName name="afds">#REF!</definedName>
    <definedName name="afdssaffds">#REF!</definedName>
    <definedName name="Afferguson">#REF!</definedName>
    <definedName name="Affirmed">#REF!</definedName>
    <definedName name="afgagagadg">#REF!</definedName>
    <definedName name="afgagagadg_1">#REF!</definedName>
    <definedName name="afgagagadg_2">#REF!</definedName>
    <definedName name="afgagagadg_3">#REF!</definedName>
    <definedName name="afgagagadg_4">#REF!</definedName>
    <definedName name="afge">#REF!</definedName>
    <definedName name="AFGH">#REF!</definedName>
    <definedName name="afjjfa">#REF!</definedName>
    <definedName name="afmd">#REF!</definedName>
    <definedName name="africa" hidden="1">{#N/A,#N/A,FALSE,"CNS";#N/A,#N/A,FALSE,"Serz";#N/A,#N/A,FALSE,"Ace"}</definedName>
    <definedName name="afterallowanceA">#REF!</definedName>
    <definedName name="afterallowanceB">#REF!</definedName>
    <definedName name="AG" hidden="1">#REF!</definedName>
    <definedName name="agag">#REF!</definedName>
    <definedName name="agdump">#REF!</definedName>
    <definedName name="agdump.">#REF!</definedName>
    <definedName name="age">#REF!</definedName>
    <definedName name="AGE_REPDT">#REF!</definedName>
    <definedName name="age1New">#REF!</definedName>
    <definedName name="Aged_as_at">#REF!</definedName>
    <definedName name="agedump">#REF!</definedName>
    <definedName name="agency">#REF!</definedName>
    <definedName name="agencydump">#REF!</definedName>
    <definedName name="agencydump.">#REF!</definedName>
    <definedName name="AGENCYLY">#REF!</definedName>
    <definedName name="AGENCYLY.">#REF!</definedName>
    <definedName name="AGENCYPLAN">#REF!</definedName>
    <definedName name="AGENCYPLAN.">#REF!</definedName>
    <definedName name="ageNew">#REF!</definedName>
    <definedName name="ageos">#REF!</definedName>
    <definedName name="AgeR">#REF!</definedName>
    <definedName name="AgeR1">#REF!</definedName>
    <definedName name="AgeR2">#REF!</definedName>
    <definedName name="AgeR3">#REF!</definedName>
    <definedName name="AgeR4">#REF!</definedName>
    <definedName name="AgeR5">#REF!</definedName>
    <definedName name="AgeR6">#REF!</definedName>
    <definedName name="agestock">#REF!</definedName>
    <definedName name="agfsdg">#REF!</definedName>
    <definedName name="Aging">#REF!</definedName>
    <definedName name="Aging_3">#REF!</definedName>
    <definedName name="Aginh" hidden="1">{#N/A,#N/A,FALSE,"Aging Summary";#N/A,#N/A,FALSE,"Ratio Analysis";#N/A,#N/A,FALSE,"Test 120 Day Accts";#N/A,#N/A,FALSE,"Tickmarks"}</definedName>
    <definedName name="agne">#REF!</definedName>
    <definedName name="agpar">#REF!</definedName>
    <definedName name="AGSDFAGDFG" hidden="1">{#N/A,#N/A,FALSE,"Pharm";#N/A,#N/A,FALSE,"WWCM"}</definedName>
    <definedName name="agsdgdgasdg">#REF!</definedName>
    <definedName name="agseg">#REF!</definedName>
    <definedName name="AHDFHADH" hidden="1">{#N/A,#N/A,FALSE,"Pharm";#N/A,#N/A,FALSE,"WWCM"}</definedName>
    <definedName name="AHG">#REF!</definedName>
    <definedName name="ahge">#REF!</definedName>
    <definedName name="AHM">#REF!</definedName>
    <definedName name="ahs">BLCH</definedName>
    <definedName name="AI">#REF!</definedName>
    <definedName name="AII">#REF!</definedName>
    <definedName name="AIRcpd">#REF!</definedName>
    <definedName name="AIRcvd">#REF!</definedName>
    <definedName name="AJ">#REF!</definedName>
    <definedName name="AJAJA">#REF!</definedName>
    <definedName name="ajalfdj">{"'vert'!$A$1:$T$117"}</definedName>
    <definedName name="AJHFkjDGHF">#REF!</definedName>
    <definedName name="AJV">#REF!</definedName>
    <definedName name="akdlfj">{"'Data Summary'!$A$1:$O$26"}</definedName>
    <definedName name="akdsjfkajdf">5</definedName>
    <definedName name="al">Allx3,Allx4,Allx5</definedName>
    <definedName name="Alarm">#REF!</definedName>
    <definedName name="Albert">#REF!</definedName>
    <definedName name="ALC_M" hidden="1">#REF!</definedName>
    <definedName name="ALE">#REF!</definedName>
    <definedName name="Alena" hidden="1">{#N/A,#N/A,TRUE,"R&amp;D";#N/A,#N/A,TRUE,"Drct exp";#N/A,#N/A,TRUE,"OPEX";#N/A,#N/A,TRUE,"R&amp;D";#N/A,#N/A,TRUE,"S&amp;M";#N/A,#N/A,TRUE,"G&amp;A"}</definedName>
    <definedName name="alena1" hidden="1">{#N/A,#N/A,TRUE,"CPRD";#N/A,#N/A,TRUE,"BCCPDR";#N/A,#N/A,TRUE,"EWRD";#N/A,#N/A,TRUE,"5100";#N/A,#N/A,TRUE,"5110"}</definedName>
    <definedName name="AlenaA" hidden="1">{#N/A,#N/A,TRUE,"R&amp;D";#N/A,#N/A,TRUE,"Drct exp";#N/A,#N/A,TRUE,"OPEX";#N/A,#N/A,TRUE,"R&amp;D";#N/A,#N/A,TRUE,"S&amp;M";#N/A,#N/A,TRUE,"G&amp;A"}</definedName>
    <definedName name="alex" hidden="1">{#N/A,#N/A,FALSE,"REPORT"}</definedName>
    <definedName name="alexan" hidden="1">{#N/A,#N/A,FALSE,"REPORT"}</definedName>
    <definedName name="alexwhy">clra1b1,clra1b2,clra1b3,clra1b4,clra1b5,clra1b6,clra1b7,clra1b8</definedName>
    <definedName name="ALI">{"'Feb 99'!$A$1:$G$30"}</definedName>
    <definedName name="Alignment">"a1"</definedName>
    <definedName name="all">#REF!</definedName>
    <definedName name="ALL___0">#REF!</definedName>
    <definedName name="All_Delay">#REF!</definedName>
    <definedName name="ALL_FA">#REF!</definedName>
    <definedName name="Allocation">{"'Aug Rev Area'!$A$4:$J$120"}</definedName>
    <definedName name="allow" hidden="1">{#N/A,#N/A,TRUE,"JE Entry";#N/A,#N/A,TRUE,"Recap";#N/A,#N/A,TRUE,"Furniture &amp; Fixtures";#N/A,#N/A,TRUE,"Equipment";#N/A,#N/A,TRUE,"Computer Equipment";#N/A,#N/A,TRUE,"Software";#N/A,#N/A,TRUE,"Leasehold"}</definedName>
    <definedName name="Allowance">{"'Trend_Total'!$A$7:$V$10","'Trend_Total'!$A$1:$V$4"}</definedName>
    <definedName name="allowcy">#REF!</definedName>
    <definedName name="allowly">#REF!</definedName>
    <definedName name="Allsort">#REF!</definedName>
    <definedName name="AllTables">{1}</definedName>
    <definedName name="AllTables_SIS_original">{1}</definedName>
    <definedName name="AlltheData">#REF!</definedName>
    <definedName name="alltheDatawithtitle">#REF!</definedName>
    <definedName name="allx">Allx3,Allx4,Allx5</definedName>
    <definedName name="alp">#REF!</definedName>
    <definedName name="alt_boxsize">#REF!</definedName>
    <definedName name="alter" hidden="1">{#N/A,#N/A,TRUE,"91AMTNOL";#N/A,#N/A,TRUE,"92AMTNOL";#N/A,#N/A,TRUE,"93AMTNOL"}</definedName>
    <definedName name="alyson">#REF!</definedName>
    <definedName name="alyson_1">#REF!</definedName>
    <definedName name="alyson_3">#REF!</definedName>
    <definedName name="alyson1">#REF!</definedName>
    <definedName name="ALㅓ머" hidden="1">{#N/A,#N/A,FALSE,"UNIT";#N/A,#N/A,FALSE,"UNIT";#N/A,#N/A,FALSE,"계정"}</definedName>
    <definedName name="americas">#REF!</definedName>
    <definedName name="AMEX">#REF!</definedName>
    <definedName name="amfv" hidden="1">#REF!</definedName>
    <definedName name="AMFV123" hidden="1">#REF!</definedName>
    <definedName name="amfv2" hidden="1">#REF!</definedName>
    <definedName name="amfv2013" hidden="1">#REF!</definedName>
    <definedName name="AMG_AS">#REF!</definedName>
    <definedName name="AMG_PA">#REF!</definedName>
    <definedName name="AML_FooterType">"INTERNAL"</definedName>
    <definedName name="AMORT">#REF!</definedName>
    <definedName name="amortis">#REF!</definedName>
    <definedName name="Amount">#REF!</definedName>
    <definedName name="amp">#REF!</definedName>
    <definedName name="amt">#REF!</definedName>
    <definedName name="Amtek">#REF!</definedName>
    <definedName name="amtos">#REF!</definedName>
    <definedName name="anadty">#REF!</definedName>
    <definedName name="Analysis" hidden="1">{#N/A,#N/A,FALSE,"Aging Summary";#N/A,#N/A,FALSE,"Ratio Analysis";#N/A,#N/A,FALSE,"Test 120 Day Accts";#N/A,#N/A,FALSE,"Tickmarks"}</definedName>
    <definedName name="anaspun">#REF!</definedName>
    <definedName name="and">#REF!</definedName>
    <definedName name="ANFB">#REF!</definedName>
    <definedName name="anise">#REF!</definedName>
    <definedName name="anise2">#REF!</definedName>
    <definedName name="anisev">#REF!</definedName>
    <definedName name="anisey">#REF!</definedName>
    <definedName name="Anixer">#REF!</definedName>
    <definedName name="AnnAvail">#REF!</definedName>
    <definedName name="AnnCapacity">#REF!</definedName>
    <definedName name="année">1999</definedName>
    <definedName name="AnnéePbmt">2001</definedName>
    <definedName name="ANNEX">#REF!</definedName>
    <definedName name="ANNEX_1">#REF!</definedName>
    <definedName name="annexure_1">#REF!</definedName>
    <definedName name="Annexure_I">#REF!</definedName>
    <definedName name="ANNEXURE1">#REF!</definedName>
    <definedName name="Annexure2">#REF!</definedName>
    <definedName name="AnnexurePART1">#REF!</definedName>
    <definedName name="AnnII">#REF!</definedName>
    <definedName name="AnnIIIa">#REF!</definedName>
    <definedName name="AnnIIIb">#REF!</definedName>
    <definedName name="AnnIIIc">#REF!</definedName>
    <definedName name="Annual">#REF!</definedName>
    <definedName name="annualleave">#REF!</definedName>
    <definedName name="AnnVI">#REF!</definedName>
    <definedName name="AnnVIIa">#REF!</definedName>
    <definedName name="AnnVIII">#REF!</definedName>
    <definedName name="AnnX">#REF!</definedName>
    <definedName name="AnnXI">#REF!</definedName>
    <definedName name="AnnXIc">#REF!</definedName>
    <definedName name="AnnXIIb">#REF!</definedName>
    <definedName name="AnnXIIc">#REF!</definedName>
    <definedName name="AnnXIV">#REF!</definedName>
    <definedName name="AnnXV">#REF!</definedName>
    <definedName name="anscount" hidden="1">2</definedName>
    <definedName name="ANTHONY">#REF!</definedName>
    <definedName name="anushka" hidden="1">#REF!</definedName>
    <definedName name="anx">#REF!</definedName>
    <definedName name="ANZ_CC">#REF!</definedName>
    <definedName name="AOC">#REF!</definedName>
    <definedName name="AOCNFTHSDLR" hidden="1">{#N/A,#N/A,FALSE,"정공"}</definedName>
    <definedName name="aomnc">#REF!</definedName>
    <definedName name="aone">#REF!</definedName>
    <definedName name="AP">#REF!</definedName>
    <definedName name="AP_Discount_Std">60%</definedName>
    <definedName name="AP_PrePay_Detail">#REF!</definedName>
    <definedName name="App">#REF!</definedName>
    <definedName name="Appendix">#REF!</definedName>
    <definedName name="Appendix111">#REF!</definedName>
    <definedName name="appendix4">#REF!</definedName>
    <definedName name="Application">#REF!</definedName>
    <definedName name="APPLICATION_OF_FUNDS">#REF!</definedName>
    <definedName name="approach">#REF!</definedName>
    <definedName name="AppsUsername1">#REF!</definedName>
    <definedName name="APPSUSERNAME2">#REF!</definedName>
    <definedName name="APPSUSERNAME3">#REF!</definedName>
    <definedName name="APPSUSERNAME4">#REF!</definedName>
    <definedName name="APPSUSERNAME5">#REF!</definedName>
    <definedName name="APPSUSERNAME6">#REF!</definedName>
    <definedName name="Apr_01">#REF!</definedName>
    <definedName name="Apr_18">#REF!</definedName>
    <definedName name="Apr_19">#REF!</definedName>
    <definedName name="Apr_20">#REF!</definedName>
    <definedName name="Apr_21">#REF!</definedName>
    <definedName name="apraud">#REF!</definedName>
    <definedName name="APRDATA?">#REF!</definedName>
    <definedName name="aprhkd">#REF!</definedName>
    <definedName name="APRIL">#REF!</definedName>
    <definedName name="April_control_totals">#REF!</definedName>
    <definedName name="aprsgd">#REF!</definedName>
    <definedName name="aprthb">#REF!</definedName>
    <definedName name="aprtwd">#REF!</definedName>
    <definedName name="aptech">#REF!</definedName>
    <definedName name="APWREFVIDENTIFIER">"'='COHR Historical PE'!$D$2"</definedName>
    <definedName name="aq">#REF!</definedName>
    <definedName name="AQE">{"'표지'!$B$5"}</definedName>
    <definedName name="aqqqq">{"'Sheet1'!$A$1:$H$36"}</definedName>
    <definedName name="aqz" hidden="1">{#N/A,#N/A,FALSE,"KMC최종회의(7월) 자료"}</definedName>
    <definedName name="AR">#REF!</definedName>
    <definedName name="AR_AHNA">#REF!</definedName>
    <definedName name="AR_Cons">#REF!</definedName>
    <definedName name="AR_INTER">#REF!</definedName>
    <definedName name="AR_Parent">#REF!</definedName>
    <definedName name="AR_SNS">#REF!</definedName>
    <definedName name="AR_Unconsol">#REF!</definedName>
    <definedName name="ARA_Threshold">#REF!</definedName>
    <definedName name="ARB51A">#REF!</definedName>
    <definedName name="ARBS" hidden="1">{#N/A,#N/A,FALSE,"BS";#N/A,#N/A,FALSE,"PL";#N/A,#N/A,FALSE,"처분";#N/A,#N/A,FALSE,"현금";#N/A,#N/A,FALSE,"매출";#N/A,#N/A,FALSE,"원가";#N/A,#N/A,FALSE,"경영"}</definedName>
    <definedName name="ARC">#REF!</definedName>
    <definedName name="ArchiIMA1">"Image 55"</definedName>
    <definedName name="ARDASD">#REF!</definedName>
    <definedName name="Area">#REF!</definedName>
    <definedName name="area1">#REF!</definedName>
    <definedName name="area2">#REF!</definedName>
    <definedName name="area3">#REF!</definedName>
    <definedName name="areya">#REF!</definedName>
    <definedName name="arga">#REF!</definedName>
    <definedName name="ARP">#REF!</definedName>
    <definedName name="ARP_Threshold">#REF!</definedName>
    <definedName name="arstjj">#REF!</definedName>
    <definedName name="arstjj_1">#REF!</definedName>
    <definedName name="ARTISAN">#REF!</definedName>
    <definedName name="arvind">#REF!</definedName>
    <definedName name="arvindmills">#REF!</definedName>
    <definedName name="arwegvfr">#REF!</definedName>
    <definedName name="arwegvfr_1">#REF!</definedName>
    <definedName name="arwegvfr_2">#REF!</definedName>
    <definedName name="arwegvfr_3">#REF!</definedName>
    <definedName name="arwegvfr_4">#REF!</definedName>
    <definedName name="aryaey">#REF!</definedName>
    <definedName name="as" hidden="1">{#N/A,#N/A,FALSE,"Qrt Fcst";#N/A,#N/A,FALSE,"Qrt Fcst vs Plan &amp; PY";#N/A,#N/A,FALSE,"FY Fcst vs Plan &amp; PY";#N/A,#N/A,FALSE,"EVA CAP";#N/A,#N/A,FALSE,"EVA NOPAT"}</definedName>
    <definedName name="AS_PA">#REF!</definedName>
    <definedName name="AS2Doc">"AS2DocumentBrowse"</definedName>
    <definedName name="AS2DocOpenMode" hidden="1">"AS2DocumentEdit"</definedName>
    <definedName name="AS2DocOpenMode_1">"AS2DocumentBrowse"</definedName>
    <definedName name="AS2DocOpenMode2">"AS2DocumentBrowse"</definedName>
    <definedName name="AS2DocOpenMode3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NamedRange_1">74</definedName>
    <definedName name="AS2ReportLS" hidden="1">1</definedName>
    <definedName name="AS2StaticLS">#REF!</definedName>
    <definedName name="AS2SyncStepLS" hidden="1">0</definedName>
    <definedName name="as2t">#REF!</definedName>
    <definedName name="AS2TaxWorkpaper">" "</definedName>
    <definedName name="AS2TickmarkLS">#REF!</definedName>
    <definedName name="as2tickmarklssls" hidden="1">#REF!</definedName>
    <definedName name="AS2VersionLS" hidden="1">300</definedName>
    <definedName name="asaaaa">#REF!</definedName>
    <definedName name="asaaaaaa">#REF!</definedName>
    <definedName name="ASAH">#REF!</definedName>
    <definedName name="asas" hidden="1">{#N/A,#N/A,FALSE,"Pharm";#N/A,#N/A,FALSE,"WWCM"}</definedName>
    <definedName name="asasa">#REF!</definedName>
    <definedName name="asasf">#REF!</definedName>
    <definedName name="ascxf" hidden="1">{#N/A,#N/A,FALSE,"Aging Summary";#N/A,#N/A,FALSE,"Ratio Analysis";#N/A,#N/A,FALSE,"Test 120 Day Accts";#N/A,#N/A,FALSE,"Tickmarks"}</definedName>
    <definedName name="ascxf_3">#REF!</definedName>
    <definedName name="asd">#REF!</definedName>
    <definedName name="asd_1">#REF!</definedName>
    <definedName name="asd_2">#REF!</definedName>
    <definedName name="asd_3">#REF!</definedName>
    <definedName name="asd_4">#REF!</definedName>
    <definedName name="asd123qwe" hidden="1">#REF!</definedName>
    <definedName name="asda">#REF!</definedName>
    <definedName name="asda_1">#REF!</definedName>
    <definedName name="asda_2">#REF!</definedName>
    <definedName name="asda_3">#REF!</definedName>
    <definedName name="asda_4">#REF!</definedName>
    <definedName name="asdafwf">#REF!</definedName>
    <definedName name="ASDAH">#REF!</definedName>
    <definedName name="asdas">#REF!</definedName>
    <definedName name="asdas_1">#REF!</definedName>
    <definedName name="asdas_2">#REF!</definedName>
    <definedName name="asdas_3">#REF!</definedName>
    <definedName name="asdas_4">#REF!</definedName>
    <definedName name="asdasdfasdg">#REF!</definedName>
    <definedName name="asdasdfasdg_1">#REF!</definedName>
    <definedName name="asdasdfasdg_2">#REF!</definedName>
    <definedName name="asdasdfasdg_3">#REF!</definedName>
    <definedName name="asdasdfasdg_4">#REF!</definedName>
    <definedName name="asdasdfy">#REF!</definedName>
    <definedName name="asdasdfy_1">#REF!</definedName>
    <definedName name="asdasdfy_2">#REF!</definedName>
    <definedName name="asdasdfy_3">#REF!</definedName>
    <definedName name="asdasdfy_4">#REF!</definedName>
    <definedName name="asdasdg">#REF!</definedName>
    <definedName name="asdasdg_1">#REF!</definedName>
    <definedName name="asdasdg_2">#REF!</definedName>
    <definedName name="asdasdg_3">#REF!</definedName>
    <definedName name="asdasdg_4">#REF!</definedName>
    <definedName name="asdassd">#REF!</definedName>
    <definedName name="asdassd_1">#REF!</definedName>
    <definedName name="asdassd_2">#REF!</definedName>
    <definedName name="asdassd_3">#REF!</definedName>
    <definedName name="asdassd_4">#REF!</definedName>
    <definedName name="asdaw">#REF!</definedName>
    <definedName name="asddf">#REF!</definedName>
    <definedName name="asddf_1">#REF!</definedName>
    <definedName name="asddf_2">#REF!</definedName>
    <definedName name="asddf_3">#REF!</definedName>
    <definedName name="asddf_4">#REF!</definedName>
    <definedName name="asdf" hidden="1">{"CHART",#N/A,FALSE,"Arch Communications"}</definedName>
    <definedName name="asdf_1">#REF!</definedName>
    <definedName name="asdf_2">#REF!</definedName>
    <definedName name="asdf_3">#REF!</definedName>
    <definedName name="asdf_4">#REF!</definedName>
    <definedName name="asdfa">#REF!</definedName>
    <definedName name="asdfa_1">#REF!</definedName>
    <definedName name="asdfa_2">#REF!</definedName>
    <definedName name="asdfa_3">#REF!</definedName>
    <definedName name="asdfa_4">#REF!</definedName>
    <definedName name="asdfad">#REF!</definedName>
    <definedName name="asdfad_1">#REF!</definedName>
    <definedName name="asdfad_2">#REF!</definedName>
    <definedName name="asdfad_3">#REF!</definedName>
    <definedName name="asdfad_4">#REF!</definedName>
    <definedName name="asdfadf">#REF!</definedName>
    <definedName name="asdfadf_1">#REF!</definedName>
    <definedName name="asdfadf_2">#REF!</definedName>
    <definedName name="asdfadf_3">#REF!</definedName>
    <definedName name="asdfadf_4">#REF!</definedName>
    <definedName name="asdfadg">#REF!</definedName>
    <definedName name="asdfadsfas">#REF!</definedName>
    <definedName name="asdfadsfas_1">#REF!</definedName>
    <definedName name="asdfadsfas_2">#REF!</definedName>
    <definedName name="asdfadsfas_3">#REF!</definedName>
    <definedName name="asdfadsfas_4">#REF!</definedName>
    <definedName name="asdfafdas">#REF!</definedName>
    <definedName name="asdfafds" hidden="1">#REF!</definedName>
    <definedName name="asdfas">#REF!</definedName>
    <definedName name="asdfasd">#REF!</definedName>
    <definedName name="asdfasd_1">#REF!</definedName>
    <definedName name="asdfasd_2">#REF!</definedName>
    <definedName name="asdfasd_3">#REF!</definedName>
    <definedName name="asdfasd_4">#REF!</definedName>
    <definedName name="asdfasdd">#REF!</definedName>
    <definedName name="asdfasdd_1">#REF!</definedName>
    <definedName name="asdfasdd_2">#REF!</definedName>
    <definedName name="asdfasdd_3">#REF!</definedName>
    <definedName name="asdfasdd_4">#REF!</definedName>
    <definedName name="asdfasddfa">#REF!</definedName>
    <definedName name="asdfasddfa_1">#REF!</definedName>
    <definedName name="asdfasddfa_2">#REF!</definedName>
    <definedName name="asdfasddfa_3">#REF!</definedName>
    <definedName name="asdfasddfa_4">#REF!</definedName>
    <definedName name="asdfasdf">#REF!</definedName>
    <definedName name="asdfasdfasdf">#REF!</definedName>
    <definedName name="asdfasdfasdfa">binary</definedName>
    <definedName name="asdfasdff">{"'1-TheatreBkgs'!$A$1:$L$102"}</definedName>
    <definedName name="asdfasdfg">#REF!</definedName>
    <definedName name="asdfasdfg_1">#REF!</definedName>
    <definedName name="asdfasdfg_2">#REF!</definedName>
    <definedName name="asdfasdfg_3">#REF!</definedName>
    <definedName name="asdfasdfg_4">#REF!</definedName>
    <definedName name="asdfasfasf">#REF!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sa">binary</definedName>
    <definedName name="asdfd">#REF!</definedName>
    <definedName name="asdfd_1">#REF!</definedName>
    <definedName name="asdfd_2">#REF!</definedName>
    <definedName name="asdfd_3">#REF!</definedName>
    <definedName name="asdfd_4">#REF!</definedName>
    <definedName name="asdfdaf">#REF!</definedName>
    <definedName name="asdfdaf_1">#REF!</definedName>
    <definedName name="asdfdaf_2">#REF!</definedName>
    <definedName name="asdfdaf_3">#REF!</definedName>
    <definedName name="asdfdaf_4">#REF!</definedName>
    <definedName name="asdfds">#REF!</definedName>
    <definedName name="asdfdssa">#REF!</definedName>
    <definedName name="asdfe">#REF!</definedName>
    <definedName name="asdff">#REF!</definedName>
    <definedName name="asdffasd">#REF!</definedName>
    <definedName name="asdffasd_1">#REF!</definedName>
    <definedName name="asdffasd_2">#REF!</definedName>
    <definedName name="asdffasd_3">#REF!</definedName>
    <definedName name="asdffasd_4">#REF!</definedName>
    <definedName name="asdfg" hidden="1">#REF!</definedName>
    <definedName name="asdfgg" hidden="1">#REF!</definedName>
    <definedName name="asdfgh" hidden="1">#REF!</definedName>
    <definedName name="asdfghjk" hidden="1">#REF!</definedName>
    <definedName name="asdfjaksdjf">3</definedName>
    <definedName name="asdfn">#REF!</definedName>
    <definedName name="asdfs">#REF!</definedName>
    <definedName name="asdfsd">binary</definedName>
    <definedName name="asdfsda">#REF!</definedName>
    <definedName name="asdfsda_1">#REF!</definedName>
    <definedName name="asdfsda_2">#REF!</definedName>
    <definedName name="asdfsda_3">#REF!</definedName>
    <definedName name="asdfsda_4">#REF!</definedName>
    <definedName name="asdfsds">{"'OCT  VOIDS'!$A$1:$G$33","'OCT '!$A$1:$G$48","'OCT Adj'!$A$1:$L$37"}</definedName>
    <definedName name="ASDFTG" hidden="1">#REF!</definedName>
    <definedName name="asdg">{"'1-TheatreBkgs'!$A$1:$L$102"}</definedName>
    <definedName name="asdgaerghawergt">#REF!</definedName>
    <definedName name="asdgaerghawergt_1">#REF!</definedName>
    <definedName name="asdgaerghawergt_2">#REF!</definedName>
    <definedName name="asdgaerghawergt_3">#REF!</definedName>
    <definedName name="asdgaerghawergt_4">#REF!</definedName>
    <definedName name="asdgaew">#REF!</definedName>
    <definedName name="asdgasdfasdfas">#REF!</definedName>
    <definedName name="asdgasdfasdfas_1">#REF!</definedName>
    <definedName name="asdgasdfasdfas_2">#REF!</definedName>
    <definedName name="asdgasdfasdfas_3">#REF!</definedName>
    <definedName name="asdgasdfasdfas_4">#REF!</definedName>
    <definedName name="asdgasrgasdf">#REF!</definedName>
    <definedName name="asdgasrgasdf_1">#REF!</definedName>
    <definedName name="asdgasrgasdf_2">#REF!</definedName>
    <definedName name="asdgasrgasdf_3">#REF!</definedName>
    <definedName name="asdgasrgasdf_4">#REF!</definedName>
    <definedName name="ASDGS">#REF!</definedName>
    <definedName name="ASDGSD" hidden="1">{#N/A,#N/A,FALSE,"REPORT"}</definedName>
    <definedName name="asdha">#REF!</definedName>
    <definedName name="asdhfjkashfds">#REF!</definedName>
    <definedName name="ASDJFK">5</definedName>
    <definedName name="asdkfjak">1</definedName>
    <definedName name="asdmasd">#REF!</definedName>
    <definedName name="asdr5">#REF!</definedName>
    <definedName name="asds">#REF!</definedName>
    <definedName name="asdsda">#REF!</definedName>
    <definedName name="asdsda_1">#REF!</definedName>
    <definedName name="asdsda_2">#REF!</definedName>
    <definedName name="asdsda_3">#REF!</definedName>
    <definedName name="asdsda_4">#REF!</definedName>
    <definedName name="asdsdf">#REF!</definedName>
    <definedName name="asdsdf_1">#REF!</definedName>
    <definedName name="asdsdf_2">#REF!</definedName>
    <definedName name="asdsdf_3">#REF!</definedName>
    <definedName name="asdsdf_4">#REF!</definedName>
    <definedName name="asdt" hidden="1">{#N/A,#N/A,FALSE,"Pharm";#N/A,#N/A,FALSE,"WWCM"}</definedName>
    <definedName name="asdtf">{"'Standalone List Price Trends'!$A$1:$X$56"}</definedName>
    <definedName name="asdtff">{"'Standalone List Price Trends'!$A$1:$X$56"}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aBrownBove">#REF!</definedName>
    <definedName name="aservb" hidden="1">#REF!</definedName>
    <definedName name="asewa" hidden="1">{#N/A,#N/A,FALSE,"KMC최종회의(7월) 자료"}</definedName>
    <definedName name="asf" hidden="1">{#N/A,#N/A,TRUE,"Monthly BCG";#N/A,#N/A,TRUE,"Qrt BCG";#N/A,#N/A,TRUE,"FY BCG";#N/A,#N/A,TRUE,"1Q BCG";#N/A,#N/A,TRUE,"2Q BCG";#N/A,#N/A,TRUE,"3Q BCG";#N/A,#N/A,TRUE,"4Q BCG"}</definedName>
    <definedName name="asfa">#REF!</definedName>
    <definedName name="asfa_1">#REF!</definedName>
    <definedName name="asfa1">#REF!</definedName>
    <definedName name="asfa1_1">#REF!</definedName>
    <definedName name="asfads">#REF!</definedName>
    <definedName name="asfads_1">#REF!</definedName>
    <definedName name="asfads_2">#REF!</definedName>
    <definedName name="asfads_3">#REF!</definedName>
    <definedName name="asfads_4">#REF!</definedName>
    <definedName name="asfaeq4rwegfta">#REF!</definedName>
    <definedName name="asfaeq4rwegfta_1">#REF!</definedName>
    <definedName name="asfaeq4rwegfta_2">#REF!</definedName>
    <definedName name="asfaeq4rwegfta_3">#REF!</definedName>
    <definedName name="asfaeq4rwegfta_4">#REF!</definedName>
    <definedName name="asfd">#REF!</definedName>
    <definedName name="asfd1">{"'Sheet1'!$A$1:$J$121"}</definedName>
    <definedName name="ASFDASDG" hidden="1">{#N/A,#N/A,FALSE,"REPORT"}</definedName>
    <definedName name="asfdasfdsafdasf">#REF!</definedName>
    <definedName name="asfdf">#REF!</definedName>
    <definedName name="asfdf_1">#REF!</definedName>
    <definedName name="asfdf_2">#REF!</definedName>
    <definedName name="asfdf_3">#REF!</definedName>
    <definedName name="asfdf_4">#REF!</definedName>
    <definedName name="asffghujyki" hidden="1">{#N/A,#N/A,FALSE,"Pharm";#N/A,#N/A,FALSE,"WWCM"}</definedName>
    <definedName name="asfgs">#REF!</definedName>
    <definedName name="ASFGSATW" hidden="1">{#N/A,#N/A,FALSE,"Pharm";#N/A,#N/A,FALSE,"WWCM"}</definedName>
    <definedName name="asfrtewy" hidden="1">{#N/A,#N/A,FALSE,"Pharm";#N/A,#N/A,FALSE,"WWCM"}</definedName>
    <definedName name="asfsaf">binary</definedName>
    <definedName name="asfsd">#REF!</definedName>
    <definedName name="asfsd_1">#REF!</definedName>
    <definedName name="asfsd_2">#REF!</definedName>
    <definedName name="asfsd_3">#REF!</definedName>
    <definedName name="asfsd_4">#REF!</definedName>
    <definedName name="asfsdf">#REF!</definedName>
    <definedName name="ASFSDFA">#REF!</definedName>
    <definedName name="ASG">#REF!</definedName>
    <definedName name="ASGDFG">#REF!</definedName>
    <definedName name="asggdasgasdg">{"'Standalone List Price Trends'!$A$1:$X$56"}</definedName>
    <definedName name="ashland">#REF!</definedName>
    <definedName name="Ashokhhhot">#REF!</definedName>
    <definedName name="ASIA_PLASTIC_in_KUSD">#REF!</definedName>
    <definedName name="ask">#REF!</definedName>
    <definedName name="askfdjaksjf">2</definedName>
    <definedName name="askfdjksjdf">5</definedName>
    <definedName name="asqdq">#REF!</definedName>
    <definedName name="asregregseer">#REF!</definedName>
    <definedName name="asregregseer_1">#REF!</definedName>
    <definedName name="asregregseer_2">#REF!</definedName>
    <definedName name="asregregseer_3">#REF!</definedName>
    <definedName name="asregregseer_4">#REF!</definedName>
    <definedName name="ass">#REF!</definedName>
    <definedName name="ASSA" hidden="1">{#N/A,#N/A,FALSE,"1";#N/A,#N/A,FALSE,"2";#N/A,#N/A,FALSE,"16 - 17";#N/A,#N/A,FALSE,"18 - 19";#N/A,#N/A,FALSE,"26";#N/A,#N/A,FALSE,"27";#N/A,#N/A,FALSE,"28"}</definedName>
    <definedName name="ASSEMBLY">#REF!</definedName>
    <definedName name="Assembly.">#REF!</definedName>
    <definedName name="ASSEMBLY..">#REF!</definedName>
    <definedName name="ASSEMBLY_DETAIL">#REF!</definedName>
    <definedName name="Assess97">#REF!</definedName>
    <definedName name="Assess98">#REF!</definedName>
    <definedName name="asset">#REF!</definedName>
    <definedName name="Asset_Type">#REF!</definedName>
    <definedName name="Asset_Use_Pct">#REF!</definedName>
    <definedName name="ASSETBYGL">#REF!</definedName>
    <definedName name="assetclass">#REF!</definedName>
    <definedName name="assets">#REF!</definedName>
    <definedName name="ASSETS.DM">#REF!</definedName>
    <definedName name="Assets_FooterType">"INTERNAL"</definedName>
    <definedName name="Assets_Output1_FooterType">"INTERNAL"</definedName>
    <definedName name="Assets_Output2_FooterType">"INTERNAL"</definedName>
    <definedName name="Assets_Output3_FooterType">"INTERNAL"</definedName>
    <definedName name="Assets_Output4_FooterType">"INTERNAL"</definedName>
    <definedName name="Assets_Output5_FooterType">"INTERNAL"</definedName>
    <definedName name="assettable">#REF!</definedName>
    <definedName name="AssetType">#REF!</definedName>
    <definedName name="AssetType2">#REF!</definedName>
    <definedName name="ASSS">#REF!</definedName>
    <definedName name="asssdsd">#REF!</definedName>
    <definedName name="assssss">#REF!</definedName>
    <definedName name="assumption">#REF!</definedName>
    <definedName name="Assumptions_2">{"'Form'!$A$2:$J$81"}</definedName>
    <definedName name="Assumptions_Network">#REF!</definedName>
    <definedName name="AST_NO_LAST">#REF!</definedName>
    <definedName name="AST_NO_START">#REF!</definedName>
    <definedName name="asw">#REF!</definedName>
    <definedName name="aswedrt" hidden="1">#REF!</definedName>
    <definedName name="at">#REF!</definedName>
    <definedName name="ATSeXToEUR" hidden="1">1/EUReXToATS</definedName>
    <definedName name="ATTACH">#REF!</definedName>
    <definedName name="ATTEND">#REF!</definedName>
    <definedName name="ATXQAVersion">2</definedName>
    <definedName name="au">#REF!</definedName>
    <definedName name="au_1">#REF!</definedName>
    <definedName name="aud">#REF!</definedName>
    <definedName name="AUD.MN">#REF!</definedName>
    <definedName name="Auditing_and_accounitng_issues">#REF!</definedName>
    <definedName name="AuditTrailKey">#REF!</definedName>
    <definedName name="aug">#REF!</definedName>
    <definedName name="Aug_18">#REF!</definedName>
    <definedName name="Aug_19">#REF!</definedName>
    <definedName name="Aug_20">#REF!</definedName>
    <definedName name="Aug_21">#REF!</definedName>
    <definedName name="augaud">#REF!</definedName>
    <definedName name="AUGDATA?">#REF!</definedName>
    <definedName name="aughkd">#REF!</definedName>
    <definedName name="augsgd">#REF!</definedName>
    <definedName name="augthb">#REF!</definedName>
    <definedName name="augtwd">#REF!</definedName>
    <definedName name="August_Control_Totals">#REF!</definedName>
    <definedName name="AUST">#REF!</definedName>
    <definedName name="AUSTR_Aug03">#REF!</definedName>
    <definedName name="AUSTRALIA">#REF!</definedName>
    <definedName name="AUSTRIA">#REF!</definedName>
    <definedName name="aut">#REF!</definedName>
    <definedName name="AUTO">#REF!</definedName>
    <definedName name="AUto1">#REF!</definedName>
    <definedName name="Autocomplete">#REF!</definedName>
    <definedName name="AUTODATA">#REF!</definedName>
    <definedName name="AUTOPRINT_1">#REF!</definedName>
    <definedName name="AUTOPRINT_2">#REF!</definedName>
    <definedName name="Avail">#REF!</definedName>
    <definedName name="ave">#REF!</definedName>
    <definedName name="ave_ln_change">#REF!</definedName>
    <definedName name="ave_vol">#REF!</definedName>
    <definedName name="average_exchange_rate">#REF!</definedName>
    <definedName name="averagebal">#REF!</definedName>
    <definedName name="avgot">#REF!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ards">#REF!</definedName>
    <definedName name="awdfv">#REF!</definedName>
    <definedName name="awdfv_1">#REF!</definedName>
    <definedName name="awe">#REF!</definedName>
    <definedName name="awea">#REF!</definedName>
    <definedName name="aweftg">#REF!</definedName>
    <definedName name="aweftg_1">#REF!</definedName>
    <definedName name="awerg">#REF!</definedName>
    <definedName name="awerg_1">#REF!</definedName>
    <definedName name="AWES" hidden="1">#REF!</definedName>
    <definedName name="awp">#REF!</definedName>
    <definedName name="aws">#REF!</definedName>
    <definedName name="awser">#REF!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xedoc">#REF!</definedName>
    <definedName name="aXFNN">#REF!</definedName>
    <definedName name="axxs" hidden="1">{#N/A,#N/A,FALSE,"KMC최종회의(7월) 자료"}</definedName>
    <definedName name="AY">#REF!</definedName>
    <definedName name="AYER">#REF!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dsd">Allx3,Allx4,Allx5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Aㅠ219">#REF!</definedName>
    <definedName name="b">#REF!</definedName>
    <definedName name="b_1">#REF!</definedName>
    <definedName name="B_10">#REF!</definedName>
    <definedName name="b_2">#REF!</definedName>
    <definedName name="B_20">#REF!</definedName>
    <definedName name="B_3">#N/A</definedName>
    <definedName name="b_4">#REF!</definedName>
    <definedName name="B_40">#REF!</definedName>
    <definedName name="b_5">#REF!</definedName>
    <definedName name="B_50">#REF!</definedName>
    <definedName name="B_60">#REF!</definedName>
    <definedName name="B_70">#REF!</definedName>
    <definedName name="B_90">#REF!</definedName>
    <definedName name="B_JEMU">#REF!</definedName>
    <definedName name="B_TOTAL">#REF!</definedName>
    <definedName name="B_TOTALT">#REF!</definedName>
    <definedName name="B_value">#REF!</definedName>
    <definedName name="B_valuenue">#REF!</definedName>
    <definedName name="b3.">#REF!</definedName>
    <definedName name="B52.1">#REF!</definedName>
    <definedName name="ba" hidden="1">{#N/A,#N/A,FALSE,"Aging Summary";#N/A,#N/A,FALSE,"Ratio Analysis";#N/A,#N/A,FALSE,"Test 120 Day Accts";#N/A,#N/A,FALSE,"Tickmarks"}</definedName>
    <definedName name="ba_3">#REF!</definedName>
    <definedName name="BABL">#REF!</definedName>
    <definedName name="BACK">#REF!</definedName>
    <definedName name="Back_1">#REF!</definedName>
    <definedName name="Back_2">#REF!</definedName>
    <definedName name="Back_3">#REF!</definedName>
    <definedName name="Back_4">#REF!</definedName>
    <definedName name="Back_5">#REF!</definedName>
    <definedName name="back2">#REF!</definedName>
    <definedName name="back2a">#REF!</definedName>
    <definedName name="back6">#REF!</definedName>
    <definedName name="back7">#REF!</definedName>
    <definedName name="Backlog_Commissioned">"Backlog - Commissioned"</definedName>
    <definedName name="Backlog_Commissioned_Q2">"Backlog - Commissioned by Q2"</definedName>
    <definedName name="Backlog_Commissioned_Qtr">"Backlog - Commissioned by Q3"</definedName>
    <definedName name="Backlog_Non_Commissioned">"Backlog - Non-Commissioned"</definedName>
    <definedName name="Backlog_Non_Commissioned_Q2">"Backlog - Non-Commissioned by Q2"</definedName>
    <definedName name="Backlog_Non_Commissioned_Qtr">"Backlog - Non-Commissioned by Q3"</definedName>
    <definedName name="BACKUP">#REF!</definedName>
    <definedName name="BAGS">#REF!</definedName>
    <definedName name="Bajaj">#REF!</definedName>
    <definedName name="Bajajauto">#REF!</definedName>
    <definedName name="bak">#REF!</definedName>
    <definedName name="BAL">#REF!</definedName>
    <definedName name="bal_bf">#REF!</definedName>
    <definedName name="bal_cf">#REF!</definedName>
    <definedName name="bal_cfC">#REF!</definedName>
    <definedName name="bal_cfD">#REF!</definedName>
    <definedName name="BALANCE_FINAL">#REF!</definedName>
    <definedName name="BALANCE_MONTH">#REF!</definedName>
    <definedName name="BALANCE_MONTH1">#REF!</definedName>
    <definedName name="Balance_Sheet">#REF!</definedName>
    <definedName name="Balance_Sheet.">#REF!</definedName>
    <definedName name="BalanceSheetDates">#REF!</definedName>
    <definedName name="balg1">#REF!</definedName>
    <definedName name="balg2">#REF!</definedName>
    <definedName name="balg3">#REF!</definedName>
    <definedName name="ballapurindus">#REF!</definedName>
    <definedName name="ban" hidden="1">{#N/A,#N/A,FALSE,"P.C.B"}</definedName>
    <definedName name="Bang1">#REF!</definedName>
    <definedName name="Bang2">#REF!</definedName>
    <definedName name="Bangladesh">#REF!</definedName>
    <definedName name="bank">#REF!</definedName>
    <definedName name="BankAccounts">#REF!</definedName>
    <definedName name="BankCR">#REF!</definedName>
    <definedName name="bankdr">#REF!</definedName>
    <definedName name="bankofbaroda">#REF!</definedName>
    <definedName name="bankofindia">#REF!</definedName>
    <definedName name="bankofrajas">#REF!</definedName>
    <definedName name="BANKS">#REF!</definedName>
    <definedName name="bar" hidden="1">{#N/A,#N/A,FALSE,"Aging Summary";#N/A,#N/A,FALSE,"Ratio Analysis";#N/A,#N/A,FALSE,"Test 120 Day Accts";#N/A,#N/A,FALSE,"Tickmarks"}</definedName>
    <definedName name="Barolo">#REF!</definedName>
    <definedName name="Base_Currency">#REF!</definedName>
    <definedName name="base_salary">#REF!</definedName>
    <definedName name="base_shares">#REF!</definedName>
    <definedName name="BASE_YEAR">#REF!</definedName>
    <definedName name="BASEOS">#REF!</definedName>
    <definedName name="BaseRateLine1">#REF!</definedName>
    <definedName name="BaseRateLine1_98">#REF!</definedName>
    <definedName name="BaseRateLine2">#REF!</definedName>
    <definedName name="BaseRateLine2_98">#REF!</definedName>
    <definedName name="BaseRateLine3">#REF!</definedName>
    <definedName name="BaseRateLine3_98">#REF!</definedName>
    <definedName name="BaseRateLine4">#REF!</definedName>
    <definedName name="BaseRateLine4_98">#REF!</definedName>
    <definedName name="BaseRateLine5">#REF!</definedName>
    <definedName name="BaseRateLine5_98">#REF!</definedName>
    <definedName name="BaseRateLine6">#REF!</definedName>
    <definedName name="BaseRateLine6_98">#REF!</definedName>
    <definedName name="Bases_FooterType">"INTERNAL"</definedName>
    <definedName name="BaseYear">#REF!</definedName>
    <definedName name="basia_1">#REF!</definedName>
    <definedName name="basic">#REF!,#REF!,#REF!,#REF!</definedName>
    <definedName name="Basic_info_FooterType">"INTERNAL"</definedName>
    <definedName name="basis">#REF!</definedName>
    <definedName name="basis___0">#REF!</definedName>
    <definedName name="basis_2">#REF!</definedName>
    <definedName name="basis_3">#REF!</definedName>
    <definedName name="basis_4">#REF!</definedName>
    <definedName name="BASIS_YEAR">#REF!</definedName>
    <definedName name="Bat">#REF!</definedName>
    <definedName name="Batch">#REF!</definedName>
    <definedName name="Batch1">#REF!</definedName>
    <definedName name="Batch11">#REF!</definedName>
    <definedName name="Batch12">#REF!</definedName>
    <definedName name="Batch13">#REF!</definedName>
    <definedName name="Batch2">#REF!</definedName>
    <definedName name="Batch3">#REF!</definedName>
    <definedName name="Batch4">#REF!</definedName>
    <definedName name="Batch5">#REF!</definedName>
    <definedName name="Batch6">#REF!</definedName>
    <definedName name="Batch7">#REF!</definedName>
    <definedName name="bayerabs">#REF!</definedName>
    <definedName name="bb" hidden="1">{#N/A,#N/A,TRUE,"Condensed IS";#N/A,#N/A,TRUE,"Condensed BS";#N/A,#N/A,TRUE,"Outlook";#N/A,#N/A,TRUE,"Condensed CF";#N/A,#N/A,TRUE,"Condensed CF - qtr"}</definedName>
    <definedName name="bb_1">#REF!</definedName>
    <definedName name="bb_2">#REF!</definedName>
    <definedName name="bb_3">#REF!</definedName>
    <definedName name="bb_4">#REF!</definedName>
    <definedName name="bb_5">#REF!</definedName>
    <definedName name="bbb">#REF!</definedName>
    <definedName name="bbbb" hidden="1">{#N/A,#N/A,TRUE,"CPRD";#N/A,#N/A,TRUE,"BCCPDR";#N/A,#N/A,TRUE,"EWRD";#N/A,#N/A,TRUE,"5100";#N/A,#N/A,TRUE,"5110"}</definedName>
    <definedName name="bbbbb" hidden="1">{#N/A,#N/A,FALSE,"Aging Summary";#N/A,#N/A,FALSE,"Ratio Analysis";#N/A,#N/A,FALSE,"Test 120 Day Accts";#N/A,#N/A,FALSE,"Tickmarks"}</definedName>
    <definedName name="bbbbb_3">#REF!</definedName>
    <definedName name="BBBBBB" hidden="1">{#N/A,#N/A,FALSE,"REPORT"}</definedName>
    <definedName name="BBBBBBBBB" hidden="1">{#N/A,#N/A,FALSE,"REPORT"}</definedName>
    <definedName name="bbbbbbbbbbbbb" hidden="1">{#N/A,#N/A,FALSE,"Pharm";#N/A,#N/A,FALSE,"WWCM"}</definedName>
    <definedName name="bbbbbbbbbbbbbbb" hidden="1">{#N/A,#N/A,FALSE,"Aging Summary";#N/A,#N/A,FALSE,"Ratio Analysis";#N/A,#N/A,FALSE,"Test 120 Day Accts";#N/A,#N/A,FALSE,"Tickmarks"}</definedName>
    <definedName name="bbbbbbbbbbbbbbb_3">#REF!</definedName>
    <definedName name="BBLAPR02OCTF">#REF!</definedName>
    <definedName name="BBLAUG01A">#REF!</definedName>
    <definedName name="BBLAUG01JLF">#REF!</definedName>
    <definedName name="BBLAUG01OCTF">#REF!</definedName>
    <definedName name="BBLAUG02OCTF">#REF!</definedName>
    <definedName name="BBLDEC01A">#REF!</definedName>
    <definedName name="BBLDEC01OCTF">#REF!</definedName>
    <definedName name="BBLDEC02OCTF">#REF!</definedName>
    <definedName name="BBLFEB02OCTF">#REF!</definedName>
    <definedName name="BBLFY00A">#REF!</definedName>
    <definedName name="BBLFY01A">#REF!</definedName>
    <definedName name="BBLFY01JLF">#REF!</definedName>
    <definedName name="BBLFY01OCTF">#REF!</definedName>
    <definedName name="BBLFY02OCTF">#REF!</definedName>
    <definedName name="BBLFY98A">#REF!</definedName>
    <definedName name="BBLFY99A">#REF!</definedName>
    <definedName name="BBLJAN01A">#REF!</definedName>
    <definedName name="BBLJAN01OCTF">#REF!</definedName>
    <definedName name="BBLJAN02OCTF">#REF!</definedName>
    <definedName name="BBLJUL02OCTF">#REF!</definedName>
    <definedName name="BBLJUN02OCTF">#REF!</definedName>
    <definedName name="BBLLOBAPR02OCTF">#REF!</definedName>
    <definedName name="BBLLOBAUG01A">#REF!</definedName>
    <definedName name="BBLLOBAUG01JLF">#REF!</definedName>
    <definedName name="BBLLOBAUG01OCTF">#REF!</definedName>
    <definedName name="BBLLOBAUG02OCTF">#REF!</definedName>
    <definedName name="BBLLOBDEC01A">#REF!</definedName>
    <definedName name="BBLLOBDEC01OCTF">#REF!</definedName>
    <definedName name="BBLLOBDEC02OCTF">#REF!</definedName>
    <definedName name="BBLLOBFEB02OCTF">#REF!</definedName>
    <definedName name="BBLLOBFY00A">#REF!</definedName>
    <definedName name="BBLLOBFY01A">#REF!</definedName>
    <definedName name="BBLLOBFY01JLF">#REF!</definedName>
    <definedName name="BBLLOBFY01OCTF">#REF!</definedName>
    <definedName name="BBLLOBFY02OCTF">#REF!</definedName>
    <definedName name="BBLLOBFY98A">#REF!</definedName>
    <definedName name="BBLLOBFY99A">#REF!</definedName>
    <definedName name="BBLLOBJAN01A">#REF!</definedName>
    <definedName name="BBLLOBJAN01OCTF">#REF!</definedName>
    <definedName name="BBLLOBJAN02OCTF">#REF!</definedName>
    <definedName name="BBLLOBJUL02OCTF">#REF!</definedName>
    <definedName name="BBLLOBJUN02OCTF">#REF!</definedName>
    <definedName name="BBLLOBMAR02OCTF">#REF!</definedName>
    <definedName name="BBLLOBMAY02OCTF">#REF!</definedName>
    <definedName name="BBLLOBNOV01A">#REF!</definedName>
    <definedName name="BBLLOBNOV01OCTF">#REF!</definedName>
    <definedName name="BBLLOBNOV02OCTF">#REF!</definedName>
    <definedName name="BBLLOBOCT01A">#REF!</definedName>
    <definedName name="BBLLOBOCT01JLF">#REF!</definedName>
    <definedName name="BBLLOBOCT01OCTF">#REF!</definedName>
    <definedName name="BBLLOBOCT02OCTF">#REF!</definedName>
    <definedName name="BBLLOBQ100A">#REF!</definedName>
    <definedName name="BBLLOBQ101A">#REF!</definedName>
    <definedName name="BBLLOBQ102JLF">#REF!</definedName>
    <definedName name="BBLLOBQ102OCTF">#REF!</definedName>
    <definedName name="BBLLOBQ198A">#REF!</definedName>
    <definedName name="BBLLOBQ199A">#REF!</definedName>
    <definedName name="BBLLOBQ200A">#REF!</definedName>
    <definedName name="BBLLOBQ201A">#REF!</definedName>
    <definedName name="BBLLOBQ202OCTF">#REF!</definedName>
    <definedName name="BBLLOBQ298A">#REF!</definedName>
    <definedName name="BBLLOBQ299A">#REF!</definedName>
    <definedName name="BBLLOBQ300A">#REF!</definedName>
    <definedName name="BBLLOBQ301A">#REF!</definedName>
    <definedName name="BBLLOBQ301JLF">#REF!</definedName>
    <definedName name="BBLLOBQ301OCTF">#REF!</definedName>
    <definedName name="BBLLOBQ302OCTF">#REF!</definedName>
    <definedName name="BBLLOBQ398A">#REF!</definedName>
    <definedName name="BBLLOBQ399A">#REF!</definedName>
    <definedName name="BBLLOBQ400A">#REF!</definedName>
    <definedName name="BBLLOBQ401A">#REF!</definedName>
    <definedName name="BBLLOBQ401JLF">#REF!</definedName>
    <definedName name="BBLLOBQ401OCTF">#REF!</definedName>
    <definedName name="BBLLOBQ402OCTF">#REF!</definedName>
    <definedName name="BBLLOBQ498A">#REF!</definedName>
    <definedName name="BBLLOBQ499A">#REF!</definedName>
    <definedName name="BBLLOBSEP01A">#REF!</definedName>
    <definedName name="BBLLOBSEP01JLF">#REF!</definedName>
    <definedName name="BBLLOBSEP01OCTF">#REF!</definedName>
    <definedName name="BBLLOBSEP02OCTF">#REF!</definedName>
    <definedName name="BBLMAR02OCTF">#REF!</definedName>
    <definedName name="BBLMAY02OCTF">#REF!</definedName>
    <definedName name="BBLNOV01A">#REF!</definedName>
    <definedName name="BBLNOV01OCTF">#REF!</definedName>
    <definedName name="BBLNOV02OCTF">#REF!</definedName>
    <definedName name="BBLOCT01A">#REF!</definedName>
    <definedName name="BBLOCT01JLF">#REF!</definedName>
    <definedName name="BBLOCT01OCTF">#REF!</definedName>
    <definedName name="BBLOCT02OCTF">#REF!</definedName>
    <definedName name="BBLQ100A">#REF!</definedName>
    <definedName name="BBLQ101A">#REF!</definedName>
    <definedName name="BBLQ102JLF">#REF!</definedName>
    <definedName name="BBLQ102OCTF">#REF!</definedName>
    <definedName name="BBLQ198A">#REF!</definedName>
    <definedName name="BBLQ199A">#REF!</definedName>
    <definedName name="BBLQ200A">#REF!</definedName>
    <definedName name="BBLQ201A">#REF!</definedName>
    <definedName name="BBLQ202OCTF">#REF!</definedName>
    <definedName name="BBLQ298A">#REF!</definedName>
    <definedName name="BBLQ299A">#REF!</definedName>
    <definedName name="BBLQ300A">#REF!</definedName>
    <definedName name="BBLQ301A">#REF!</definedName>
    <definedName name="BBLQ301JLF">#REF!</definedName>
    <definedName name="BBLQ301OCTF">#REF!</definedName>
    <definedName name="BBLQ398A">#REF!</definedName>
    <definedName name="BBLQ399A">#REF!</definedName>
    <definedName name="BBLQ400A">#REF!</definedName>
    <definedName name="BBLQ401A">#REF!</definedName>
    <definedName name="BBLQ401JLF">#REF!</definedName>
    <definedName name="BBLQ401OCTF">#REF!</definedName>
    <definedName name="BBLQ402OCTF">#REF!</definedName>
    <definedName name="BBLQ498A">#REF!</definedName>
    <definedName name="BBLQ499A">#REF!</definedName>
    <definedName name="BBLSEP01A">#REF!</definedName>
    <definedName name="BBLSEP01JLF">#REF!</definedName>
    <definedName name="BBLSEP01OCTF">#REF!</definedName>
    <definedName name="BBLSEP02OCTF">#REF!</definedName>
    <definedName name="BBY">#REF!</definedName>
    <definedName name="bcd" hidden="1">{#N/A,#N/A,TRUE,"Condensed IS";#N/A,#N/A,TRUE,"Condensed BS";#N/A,#N/A,TRUE,"Outlook";#N/A,#N/A,TRUE,"Condensed CF";#N/A,#N/A,TRUE,"Condensed CF - qtr"}</definedName>
    <definedName name="BCopyToRange">#REF!</definedName>
    <definedName name="bcrclcl100rt">#REF!</definedName>
    <definedName name="bcrclcl100rtrkrk">#REF!</definedName>
    <definedName name="BCriteria">#REF!</definedName>
    <definedName name="bd">"1/1/2005"</definedName>
    <definedName name="Bda">#REF!</definedName>
    <definedName name="BDATE">#REF!</definedName>
    <definedName name="bdc">"2005年1月1日"</definedName>
    <definedName name="be">#REF!</definedName>
    <definedName name="Bear">#REF!</definedName>
    <definedName name="Bear_1">#REF!</definedName>
    <definedName name="Bear_2">#REF!</definedName>
    <definedName name="Bear_3">#REF!</definedName>
    <definedName name="Bear_4">#REF!</definedName>
    <definedName name="BEFeXToEUR" hidden="1">1/EUReXToBEF</definedName>
    <definedName name="Beforeadjust.95">#REF!</definedName>
    <definedName name="Beforeadjust.96">#REF!</definedName>
    <definedName name="Beforeadjust.97">#REF!</definedName>
    <definedName name="Beforeadjust.98.10">#REF!</definedName>
    <definedName name="Beforeadjust.98.11">#REF!</definedName>
    <definedName name="Beg_Bal">#REF!</definedName>
    <definedName name="BEGIN">#REF!</definedName>
    <definedName name="Begin_Cell">#REF!</definedName>
    <definedName name="BEGINNING_DATE">#REF!</definedName>
    <definedName name="BEL">{"'subnets'!$A$1:$F$20"}</definedName>
    <definedName name="benefit" hidden="1">{#N/A,#N/A,FALSE,"R&amp;D Quick Calc";#N/A,#N/A,FALSE,"DOE Fee Schedule"}</definedName>
    <definedName name="Benefits">350</definedName>
    <definedName name="BEO.MN">#REF!</definedName>
    <definedName name="berry">#REF!</definedName>
    <definedName name="berry_1">#REF!</definedName>
    <definedName name="berry_3">#REF!</definedName>
    <definedName name="berry1">#REF!</definedName>
    <definedName name="Beth">#REF!</definedName>
    <definedName name="Beurteilung">#REF!</definedName>
    <definedName name="Beurteilung_1">#REF!</definedName>
    <definedName name="Beurteilung_2">#REF!</definedName>
    <definedName name="bew" hidden="1">{#N/A,#N/A,FALSE,"Taxblinc";#N/A,#N/A,FALSE,"Rsvsacls"}</definedName>
    <definedName name="BEx0017DGUEDPCFJUPUZOOLJCS2B">#REF!</definedName>
    <definedName name="BEx001CNWHJ5RULCSFM36ZCGJ1UH">#REF!</definedName>
    <definedName name="BEx001SXRBNNZ2539U01DEHSLLNK">#REF!</definedName>
    <definedName name="BEx004791UAJIJSN57OT7YBLNP82">#REF!</definedName>
    <definedName name="BEx008P2NVFDLBHL7IZ5WTMVOQ1F">#REF!</definedName>
    <definedName name="BEx009G00IN0JUIAQ4WE9NHTMQE2">#REF!</definedName>
    <definedName name="BEx00ASHD6R485Q6KPVFAZ1BXDCN" hidden="1">#REF!</definedName>
    <definedName name="BEx00DXTY2JDVGWQKV8H7FG4SV30">#REF!</definedName>
    <definedName name="BEx00GHLTYRH5N2S6P78YW1CD30N">#REF!</definedName>
    <definedName name="BEx00JC31DY11L45SEU4B10BIN6W">#REF!</definedName>
    <definedName name="BEx00KZHZBHP3TDV1YMX4B19B95O">#REF!</definedName>
    <definedName name="BEx00MBY8XXUOHIZ4LHXHPD7WYD5">#REF!</definedName>
    <definedName name="BEx01HY6E3GJ66ABU5ABN26V6Q13">#REF!</definedName>
    <definedName name="BEx01PW5YQKEGAR8JDDI5OARYXDF">#REF!</definedName>
    <definedName name="BEx01XJ94SHJ1YQ7ORPW0RQGKI2H">#REF!</definedName>
    <definedName name="BEx02DF3MR0HI8O0JXOYMJELCU14">#REF!</definedName>
    <definedName name="BEx02Q08R9G839Q4RFGG9026C7PX">#REF!</definedName>
    <definedName name="BEx02SEL3Z1QWGAHXDPUA9WLTTPS">#REF!</definedName>
    <definedName name="BEx02Y3KJZH5BGDM9QEZ1PVVI114">#REF!</definedName>
    <definedName name="BEx0313GRLLASDTVPW5DHTXHE74M">#REF!</definedName>
    <definedName name="BEx1F0SOZ3H5XUHXD7O01TCR8T6J">#REF!</definedName>
    <definedName name="BEx1F9HL824UCNCVZ2U62J4KZCX8">#REF!</definedName>
    <definedName name="BEx1FEVSJKTI1Q1Z874QZVFSJSVA">#REF!</definedName>
    <definedName name="BEx1FGDRUHHLI1GBHELT4PK0LY4V">#REF!</definedName>
    <definedName name="BEx1FJZ7GKO99IYTP6GGGF7EUL3Z">#REF!</definedName>
    <definedName name="BEx1FZV2CM77TBH1R6YYV9P06KA2">#REF!</definedName>
    <definedName name="BEx1G59AY8195JTUM6P18VXUFJ3E">#REF!</definedName>
    <definedName name="BEx1G9WFJ3LGY3GK76YO208RBSLR">#REF!</definedName>
    <definedName name="BEx1GG1PQ60G5AY11J82W7WR4BVH" hidden="1">#REF!</definedName>
    <definedName name="BEx1GVMRHFXUP6XYYY9NR12PV5TF">#REF!</definedName>
    <definedName name="BEx1H6KIT7BHUH6MDDWC935V9N47">#REF!</definedName>
    <definedName name="BEx1HDGOOJ3SKHYMWUZJ1P0RQZ9N">#REF!</definedName>
    <definedName name="BEx1HDM5ZXSJG6JQEMSFV52PZ10V">#REF!</definedName>
    <definedName name="BEx1HETBBZVN5F43LKOFMC4QB0CR">#REF!</definedName>
    <definedName name="BEx1HGWNWPLNXICOTP90TKQVVE4E">#REF!</definedName>
    <definedName name="BEx1HGWUBENRPW6WUKKQO0V5I9C2">#REF!</definedName>
    <definedName name="BEx1HIPLJZABY0EMUOTZN0EQMDPU">#REF!</definedName>
    <definedName name="BEx1HO94JIRX219MPWMB5E5XZ04X">#REF!</definedName>
    <definedName name="BEx1HQNF6KHM21E3XLW0NMSSEI9S">#REF!</definedName>
    <definedName name="BEx1HSLNWIW4S97ZBYY7I7M5YVH4">#REF!</definedName>
    <definedName name="BEx1I4QKTILCKZUSOJCVZN7SNHL5">#REF!</definedName>
    <definedName name="BEx1IE0ZP7RIFM9FI24S9I6AAJ14">#REF!</definedName>
    <definedName name="BEx1IGQ5B697MNDOE06MVSR0H58E">#REF!</definedName>
    <definedName name="BEx1IKRPW8MLB9Y485M1TL2IT9SH">#REF!</definedName>
    <definedName name="BEx1J07FUDCUKJV9A0GHY1NBXESA">#REF!</definedName>
    <definedName name="BEx1J0CSSHDJGBJUHVOEMCF2P4DL">#REF!</definedName>
    <definedName name="BEx1J61RRF9LJ3V3R5OY3WJ6VBWR">#REF!</definedName>
    <definedName name="BEx1J7E8VCGLPYU82QXVUG5N3ZAI">#REF!</definedName>
    <definedName name="BEx1JGE2YQWH8S25USOY08XVGO0D">#REF!</definedName>
    <definedName name="BEx1JJJC9T1W7HY4V7HP1S1W4JO1">#REF!</definedName>
    <definedName name="BEx1JKKZSJ7DI4PTFVI9VVFMB1X2">#REF!</definedName>
    <definedName name="BEx1JUBQFRVMASSFK4B3V0AD7YP9">#REF!</definedName>
    <definedName name="BEx1JXBM5W4YRWNQ0P95QQS6JWD6">#REF!</definedName>
    <definedName name="BEx1KGY9QEHZ9QSARMQUTQKRK4UX">#REF!</definedName>
    <definedName name="BEx1KKP1ELIF2UII2FWVGL7M1X7J">#REF!</definedName>
    <definedName name="BEx1KMHT9KOPKLGYOZ7HLY6YAE65" hidden="1">#REF!</definedName>
    <definedName name="BEx1KUVWMB0QCWA3RBE4CADFVRIS">#REF!</definedName>
    <definedName name="BEx1L2DT53P4PS7GX7OE5A2WT3T2">#REF!</definedName>
    <definedName name="BEx1L2OG1SDFK2TPXELJ77YP4NI2">#REF!</definedName>
    <definedName name="BEx1L6Q60MWRDJB4L20LK0XPA0Z2">#REF!</definedName>
    <definedName name="BEx1LD63FP2Z4BR9TKSHOZW9KKZ5">#REF!</definedName>
    <definedName name="BEx1LDMB9RW982DUILM2WPT5VWQ3">#REF!</definedName>
    <definedName name="BEx1LRPGDQCOEMW8YT80J1XCDCIV">#REF!</definedName>
    <definedName name="BEx1LRUSJW4JG54X07QWD9R27WV9">#REF!</definedName>
    <definedName name="BEx1M1WBK5T0LP1AK2JYV6W87ID6">#REF!</definedName>
    <definedName name="BEx1M51HHDYGIT8PON7U8ICL2S95">#REF!</definedName>
    <definedName name="BEx1MTRKKVCHOZ0YGID6HZ49LJTO">#REF!</definedName>
    <definedName name="BEx1MZ0HC1VMEGKQ0GJRIXKX185U">#REF!</definedName>
    <definedName name="BEx1N3CUJ3UX61X38ZAJVPEN4KMC">#REF!</definedName>
    <definedName name="BEx1NM34KQTO1LDNSAFD1L82UZFG">#REF!</definedName>
    <definedName name="BEx1NO6TXZVOGCUWCCRTXRXWW0XL">#REF!</definedName>
    <definedName name="BEx1NS8EU5P9FQV3S0WRTXI5L361">#REF!</definedName>
    <definedName name="BEx1NUBX5VUYZFKQH69FN6BTLWCR">#REF!</definedName>
    <definedName name="BEx1NZ4K1L8UON80Y2A4RASKWGNP">#REF!</definedName>
    <definedName name="BEx1OHPITHYSGUU29Z0T7EUKZXFM">#REF!</definedName>
    <definedName name="BEx1OLAZ915OGYWP0QP1QQWDLCRX">#REF!</definedName>
    <definedName name="BEx1OO5ER042IS6IC4TLDI75JNVH">#REF!</definedName>
    <definedName name="BEx1OTE54CBSUT8FWKRALEDCUWN4">#REF!</definedName>
    <definedName name="BEx1OVSMPADTX95QUOX34KZQ8EDY">#REF!</definedName>
    <definedName name="BEx1OW8PURFBM988GS9S6YXOH1ZF">#REF!</definedName>
    <definedName name="BEx1OX544IO9FQJI7YYQGZCEHB3O">#REF!</definedName>
    <definedName name="BEx1OY6SVEUT2EQ26P7EKEND342G">#REF!</definedName>
    <definedName name="BEx1OYN1LPIPI12O9G6F7QAOS9T4">#REF!</definedName>
    <definedName name="BEx1P1HHKJA799O3YZXQAX6KFH58">#REF!</definedName>
    <definedName name="BEx1P34W467WGPOXPK292QFJIPHJ">#REF!</definedName>
    <definedName name="BEx1P7S1J4TKGVJ43C2Q2R3M9WRB">#REF!</definedName>
    <definedName name="BEx1PA11BLPVZM8RC5BL46WX8YB5">#REF!</definedName>
    <definedName name="BEx1PBZ4BEFIPGMQXT9T8S4PZ2IM">#REF!</definedName>
    <definedName name="BEx1PC9V1JDXDBT6ZVB4S7DQP4AV">#REF!</definedName>
    <definedName name="BEx1PLF2CFSXBZPVI6CJ534EIJDN">#REF!</definedName>
    <definedName name="BEx1PMWZB2DO6EM9BKLUICZJ65HD">#REF!</definedName>
    <definedName name="BEx1Q8N692G6EGZ4XT4F1BK31X1L">#REF!</definedName>
    <definedName name="BEx1QA54J2A4I7IBQR19BTY28ZMR">#REF!</definedName>
    <definedName name="BEx1QMQAHG3KQUK59DVM68SWKZIZ">#REF!</definedName>
    <definedName name="BEx1R9YFKJCMSEST8OVCAO5E47FO">#REF!</definedName>
    <definedName name="BEx1RBGC06B3T52OIC0EQ1KGVP1I">#REF!</definedName>
    <definedName name="BEx1RQFTJ3R8L7YR2CRV7JQHXBCC">#REF!</definedName>
    <definedName name="BEx1RRC7X4NI1CU4EO5XYE2GVARJ">#REF!</definedName>
    <definedName name="BEx1RZA1NCGT832L7EMR7GMF588W">#REF!</definedName>
    <definedName name="BEx1S0XGIPUSZQUCSGWSK10GKW7Y">#REF!</definedName>
    <definedName name="BEx1S5VFNKIXHTTCWSV60UC50EZ8">#REF!</definedName>
    <definedName name="BEx1SCRLR075EGLXSP4ZSDMJQW6O">#REF!</definedName>
    <definedName name="BEx1SK3U02H0RGKEYXW7ZMCEOF3V">#REF!</definedName>
    <definedName name="BEx1SSI3TUD5T4WCXYSEWRDUWH4Y">#REF!</definedName>
    <definedName name="BEx1SSNEZINBJT29QVS62VS1THT4">#REF!</definedName>
    <definedName name="BEx1SVNCHNANBJIDIQVB8AFK4HAN">#REF!</definedName>
    <definedName name="BEx1T2ZRP1AAN9XQ8S7WV3NLE7W4">#REF!</definedName>
    <definedName name="BEx1THZ2YTFQR8J38HMX3PPVH3U2">#REF!</definedName>
    <definedName name="BEx1TJ0WLS9O7KNSGIPWTYHDYI1D">#REF!</definedName>
    <definedName name="BEx1U15M7LVVFZENH830B2BGWC04">#REF!</definedName>
    <definedName name="BEx1U7WFO8OZKB1EBF4H386JW91L">#REF!</definedName>
    <definedName name="BEx1U87938YR9N6HYI24KVBKLOS3">#REF!</definedName>
    <definedName name="BEx1UESH4KDWHYESQU2IE55RS3LI">#REF!</definedName>
    <definedName name="BEx1UHN2Y15NUCWD9AHXCC0P3JTA">#REF!</definedName>
    <definedName name="BEx1UI8N9KTCPSOJ7RDW0T8UEBNP">#REF!</definedName>
    <definedName name="BEx1UML0HHJFHA5TBOYQ24I3RV1W">#REF!</definedName>
    <definedName name="BEx1UOJ7RLE0WZHRC228EH9L0NO3">#REF!</definedName>
    <definedName name="BEx1UUDIQPZ23XQ79GUL0RAWRSCK">#REF!</definedName>
    <definedName name="BEx1UUJ0546L6HCHE7O3D0F6OE9S">#REF!</definedName>
    <definedName name="BEx1V67SEV778NVW68J8W5SND1J7">#REF!</definedName>
    <definedName name="BEx1V6NVAB63OK7NMA3WUI5XWWB2">#REF!</definedName>
    <definedName name="BEx1VDPKARJ6CHGP7VDAAN7HCHEY">#REF!</definedName>
    <definedName name="BEx1VI1WDX5LP6NH9X2Q4I8KXYGA">#REF!</definedName>
    <definedName name="BEx1VIY9SQLRESD11CC4PHYT0XSG">#REF!</definedName>
    <definedName name="BEx1VTFWT7ECGV8Z5UCHJRYBDUUF">#REF!</definedName>
    <definedName name="BEx1WC67EH10SC38QWX3WEA5KH3A">#REF!</definedName>
    <definedName name="BEx1WGYTKZZIPM1577W5FEYKFH3V">#REF!</definedName>
    <definedName name="BEx1WHPURIV3D3PTJJ359H1OP7ZV">#REF!</definedName>
    <definedName name="BEx1WLWY2CR1WRD694JJSWSDFAIR">#REF!</definedName>
    <definedName name="BEx1WMD1LWPWRIK6GGAJRJAHJM8I">#REF!</definedName>
    <definedName name="BEx1WR0D41MR174LBF3P9E3K0J51">#REF!</definedName>
    <definedName name="BEx1WUB1FAS5PHU33TJ60SUHR618">#REF!</definedName>
    <definedName name="BEx1WX04G0INSPPG9NTNR3DYR6PZ">#REF!</definedName>
    <definedName name="BEx1X3LHU9DPG01VWX2IF65TRATF">#REF!</definedName>
    <definedName name="BEx1XDC4YXIBM86GCE0N3IYFW6NI">#REF!</definedName>
    <definedName name="BEx1XK8AAMO0AH0Z1OUKW30CA7EQ">#REF!</definedName>
    <definedName name="BEx1XL4MZ7C80495GHQRWOBS16PQ">#REF!</definedName>
    <definedName name="BEx1Y2IGS2K95E1M51PEF9KJZ0KB">#REF!</definedName>
    <definedName name="BEx1Y3PKK83X2FN9SAALFHOWKMRQ">#REF!</definedName>
    <definedName name="BEx1YL3DJ7Y4AZ01ERCOGW0FJ26T">#REF!</definedName>
    <definedName name="BEx1Z2RYHSVD1H37817SN93VMURZ">#REF!</definedName>
    <definedName name="BEx3AMAKWI6458B67VKZO56MCNJW">#REF!</definedName>
    <definedName name="BEx3AOOVM42G82TNF53W0EKXLUSI">#REF!</definedName>
    <definedName name="BEx3AZH9W4SUFCAHNDOQ728R9V4L">#REF!</definedName>
    <definedName name="BEx3BFIGMTA1KX46VVCIZZGA0QKK" hidden="1">#REF!</definedName>
    <definedName name="BEx3BNR9ES4KY7Q1DK83KC5NDGL8">#REF!</definedName>
    <definedName name="BEx3BQR5VZXNQ4H949ORM8ESU3B3">#REF!</definedName>
    <definedName name="BEx3BTLL3ASJN134DLEQTQM70VZM">#REF!</definedName>
    <definedName name="BEx3BW5CTV0DJU5AQS3ZQFK2VLF3">#REF!</definedName>
    <definedName name="BEx3BYP0FG369M7G3JEFLMMXAKTS">#REF!</definedName>
    <definedName name="BEx3C2QR0WUD19QSVO8EMIPNQJKH">#REF!</definedName>
    <definedName name="BEx3CCS3VNR1KW2R7DKSQFZ17QW0">#REF!</definedName>
    <definedName name="BEx3CKFCCPZZ6ROLAT5C1DZNIC1U">#REF!</definedName>
    <definedName name="BEx3CO0SVO4WLH0DO43DCHYDTH1P">#REF!</definedName>
    <definedName name="BEx3D9G6QTSPF9UYI4X0XY0VE896">#REF!</definedName>
    <definedName name="BEx3DCQU9PBRXIMLO62KS5RLH447">#REF!</definedName>
    <definedName name="BEx3EDM088D1V98F25JF1P487UXF">#REF!</definedName>
    <definedName name="BEx3EF99FD6QNNCNOKDEE67JHTUJ">#REF!</definedName>
    <definedName name="BEx3EHCSERZ2O2OAG8Y95UPG2IY9">#REF!</definedName>
    <definedName name="BEx3EJR3TCJDYS7ZXNDS5N9KTGIK">#REF!</definedName>
    <definedName name="BEx3ELJTTBS6P05CNISMGOJOA60V">#REF!</definedName>
    <definedName name="BEx3EQSLJBDDJRHNX19PBFCKNY2I">#REF!</definedName>
    <definedName name="BEx3EUUAX947Q5N6MY6W0KSNY78Y">#REF!</definedName>
    <definedName name="BEx3FFDBGD5NYYOVAR8AWUPUSFOX" hidden="1">#REF!</definedName>
    <definedName name="BEx3FHMD1P5XBCH23ZKIFO6ZTCNB">#REF!</definedName>
    <definedName name="BEx3FI2G3YYIACQHXNXEA15M8ZK5">#REF!</definedName>
    <definedName name="BEx3FJ9MHSLDK8W91GO85FX1GX57">#REF!</definedName>
    <definedName name="BEx3FR251HFU7A33PU01SJUENL2B">#REF!</definedName>
    <definedName name="BEx3FX7EJL47JSLSWP3EOC265WAE">#REF!</definedName>
    <definedName name="BEx3G201R8NLJ6FIHO2QS0SW9QVV">#REF!</definedName>
    <definedName name="BEx3G2LL2II66XY5YCDPG4JE13A3">#REF!</definedName>
    <definedName name="BEx3G2WA0DTYY9D8AGHHOBTPE2B2">#REF!</definedName>
    <definedName name="BEx3GCXR6IAS0B6WJ03GJVH7CO52">#REF!</definedName>
    <definedName name="BEx3GE4YEEZCREJX98A7B7PS09L8">#REF!</definedName>
    <definedName name="BEx3GEVV18SEQDI1JGY7EN6D1GT1">#REF!</definedName>
    <definedName name="BEx3GHKYBZJQ9YR3HCQWI6F7BEGP" hidden="1">#REF!</definedName>
    <definedName name="BEx3GKFH64MKQX61S7DYTZ15JCPY">#REF!</definedName>
    <definedName name="BEx3GMJ1Y6UU02DLRL0QXCEKDA6C">#REF!</definedName>
    <definedName name="BEx3GN4LY0135CBDIN1TU2UEODGF">#REF!</definedName>
    <definedName name="BEx3GPDH2AH4QKT4OOSN563XUHBD">#REF!</definedName>
    <definedName name="BEx3H1NTWZ59NSWJIVIK4FDTN6AD">#REF!</definedName>
    <definedName name="BEx3H5UX2GZFZZT657YR76RHW5I6">#REF!</definedName>
    <definedName name="BEx3HEJSU5GVFUX8RX7QP7HVUSRF">#REF!</definedName>
    <definedName name="BEx3HMSEFOP6DBM4R97XA6B7NFG6">#REF!</definedName>
    <definedName name="BEx3HWJ5SQSD2CVCQNR183X44FR8">#REF!</definedName>
    <definedName name="BEx3I09YVXO0G4X7KGSA4WGORM35">#REF!</definedName>
    <definedName name="BEx3I4RSUJZR5QQ4AZJIA3C6P2R5">#REF!</definedName>
    <definedName name="BEx3ICF1GY8HQEBIU9S43PDJ90BX">#REF!</definedName>
    <definedName name="BEx3ILK0JNGME2SO75O1Y7O6KYAM">#REF!</definedName>
    <definedName name="BEx3ISG6G9DAH5OB9ILI6PFIUWXC">#REF!</definedName>
    <definedName name="BEx3IYAH2DEBFWO8F94H4MXE3RLY">#REF!</definedName>
    <definedName name="BEx3IZXXSYEW50379N2EAFWO8DZV">#REF!</definedName>
    <definedName name="BEx3J1VZVGTKT4ATPO9O5JCSFTTR">#REF!</definedName>
    <definedName name="BEx3J5XOZSYTU22NJ5SWWGQC85A4">#REF!</definedName>
    <definedName name="BEx3JB15C80WTR4YNNEN63MMR87K">#REF!</definedName>
    <definedName name="BEx3JC2TY7JNAAC3L7QHVPQXLGQ8">#REF!</definedName>
    <definedName name="BEx3JX23SYDIGOGM4Y0CQFBW8ZBV">#REF!</definedName>
    <definedName name="BEx3JXCXCVBZJGV5VEG9MJEI01AL">#REF!</definedName>
    <definedName name="BEx3JYK2N7X59TPJSKYZ77ENY8SS">#REF!</definedName>
    <definedName name="BEx3K3774998OCHR2478692OHN9O" hidden="1">#REF!</definedName>
    <definedName name="BEx3K4EII7GU1CG0BN7UL15M6J8Z">#REF!</definedName>
    <definedName name="BEx3K4ZXQUQ2KYZF74B84SO48XMW">#REF!</definedName>
    <definedName name="BEx3KE54CD2H1RXRYVCVZ9Z2I9WJ">#REF!</definedName>
    <definedName name="BEx3KEFXUCVNVPH7KSEGAZYX13B5">#REF!</definedName>
    <definedName name="BEx3KFXUAF6YXAA47B7Q6X9B3VGB">#REF!</definedName>
    <definedName name="BEx3KGU73H5QQUPQRBINA4X2F8UF">#REF!</definedName>
    <definedName name="BEx3KIXQYOGMPK4WJJAVBRX4NR28">#REF!</definedName>
    <definedName name="BEx3KJOMVOSFZVJUL3GKCNP6DQDS">#REF!</definedName>
    <definedName name="BEx3KN4SF5ECDGMUCQVJ976X106V">#REF!</definedName>
    <definedName name="BEx3KP2VRBMORK0QEAZUYCXL3DHJ">#REF!</definedName>
    <definedName name="BEx3L4IN3LI4C26SITKTGAH27CDU">#REF!</definedName>
    <definedName name="BEx3L4YQ0J7ZU0M5QM6YIPCEYC9K">#REF!</definedName>
    <definedName name="BEx3L60DJOR7NQN42G7YSAODP1EX">#REF!</definedName>
    <definedName name="BEx3L7D0PI38HWZ7VADU16C9E33D">#REF!</definedName>
    <definedName name="BEx3LM1PR4Y7KINKMTMKR984GX8Q">#REF!</definedName>
    <definedName name="BEx3LPCEZ1C0XEKNCM3YT09JWCUO">#REF!</definedName>
    <definedName name="BEx3M1MR1K1NQD03H74BFWOK4MWQ">#REF!</definedName>
    <definedName name="BEx3M4H77MYUKOOD31H9F80NMVK8">#REF!</definedName>
    <definedName name="BEx3M9VFX329PZWYC4DMZ6P3W9R2">#REF!</definedName>
    <definedName name="BEx3MCQ0VEBV0CZXDS505L38EQ8N">#REF!</definedName>
    <definedName name="BEx3MEYV5LQY0BAL7V3CFAFVOM3T">#REF!</definedName>
    <definedName name="BEx3MREOFWJQEYMCMBL7ZE06NBN6">#REF!</definedName>
    <definedName name="BEx3MXJRL0O1FQSVE3I5Y6XXY1D2">#REF!</definedName>
    <definedName name="BEx3NIZ6CTJX92EVC47MASDZHFMB">#REF!</definedName>
    <definedName name="BEx3NKXF7GYXHBK75UI6MDRUSU0J">#REF!</definedName>
    <definedName name="BEx3NLIZ7PHF2XE59ECZ3MD04ZG1">#REF!</definedName>
    <definedName name="BEx3NMQ4BVC94728AUM7CCX7UHTU">#REF!</definedName>
    <definedName name="BEx3NR2I4OUFP3Z2QZEDU2PIFIDI">#REF!</definedName>
    <definedName name="BEx3O19B8FTTAPVT5DZXQGQXWFR8">#REF!</definedName>
    <definedName name="BEx3O85IKWARA6NCJOLRBRJFMEWW">#REF!</definedName>
    <definedName name="BEx3OJZSCGFRW7SVGBFI0X9DNVMM">#REF!</definedName>
    <definedName name="BEx3ORSBUXAF21MKEY90YJV9AY9A">#REF!</definedName>
    <definedName name="BEx3OV8BH6PYNZT7C246LOAU9SVX">#REF!</definedName>
    <definedName name="BEx3OXRYJZUEY6E72UJU0PHLMYAR">#REF!</definedName>
    <definedName name="BEx3P59TTRSGQY888P5C1O7M2PQT">#REF!</definedName>
    <definedName name="BEx3PDNRRNKD5GOUBUQFXAHIXLD9">#REF!</definedName>
    <definedName name="BEx3PDT8GNPWLLN02IH1XPV90XYK">#REF!</definedName>
    <definedName name="BEx3PKEMDW8KZEP11IL927C5O7I2">#REF!</definedName>
    <definedName name="BEx3PKJZ1Z7L9S6KV8KXVS6B2FX4">#REF!</definedName>
    <definedName name="BEx3PMNG53Z5HY138H99QOMTX8W3">#REF!</definedName>
    <definedName name="BEx3PP1RRSFZ8UC0JC9R91W6LNKW">#REF!</definedName>
    <definedName name="BEx3PVXYZC8WB9ZJE7OCKUXZ46EA">#REF!</definedName>
    <definedName name="BEx3Q0QLS9RRAFYGQJ7RH72K3G5K">#REF!</definedName>
    <definedName name="BEx3Q0VWPU5EQECK7MQ47TYJ3SWW">#REF!</definedName>
    <definedName name="BEx3Q7BZ9PUXK2RLIOFSIS9AHU1B">#REF!</definedName>
    <definedName name="BEx3Q8J42S9VU6EAN2Y28MR6DF88">#REF!</definedName>
    <definedName name="BEx3QEDFOYFY5NBTININ5W4RLD4Q">#REF!</definedName>
    <definedName name="BEx3QIKJ3U962US1Q564NZDLU8LD">#REF!</definedName>
    <definedName name="BEx3QR9D45DHW50VQ7Y3Q1AXPOB9">#REF!</definedName>
    <definedName name="BEx3QSWT2S5KWG6U2V9711IYDQBM">#REF!</definedName>
    <definedName name="BEx3QVGG7Q2X4HZHJAM35A8T3VR7">#REF!</definedName>
    <definedName name="BEx3QXPFZC7RVZNC4K1PD5EWOD2F">#REF!</definedName>
    <definedName name="BEx3R0JUB9YN8PHPPQTAMIT1IHWK">#REF!</definedName>
    <definedName name="BEx3R81NFRO7M81VHVKOBFT0QBIL">#REF!</definedName>
    <definedName name="BEx3RHC2ZD5UFS6QD4OPFCNNMWH1">#REF!</definedName>
    <definedName name="BEx3RQ10QIWBAPHALAA91BUUCM2X">#REF!</definedName>
    <definedName name="BEx3RV4E1WT43SZBUN09RTB8EK1O">#REF!</definedName>
    <definedName name="BEx3RXYU0QLFXSFTM5EB20GD03W5">#REF!</definedName>
    <definedName name="BEx3RYKLC3QQO3XTUN7BEW2AQL98">#REF!</definedName>
    <definedName name="BEx3S4UZW2EQID5BXVPJTV3089W6" hidden="1">#REF!</definedName>
    <definedName name="BEx3SICJ45BYT6FHBER86PJT25FC">#REF!</definedName>
    <definedName name="BEx3SJ3LB5QN70P2WLMV0IRIA74P">#REF!</definedName>
    <definedName name="BEx3SMUCMJVGQ2H4EHQI5ZFHEF0P">#REF!</definedName>
    <definedName name="BEx3SN56F03CPDRDA7LZ763V0N4I">#REF!</definedName>
    <definedName name="BEx3SPE6N1ORXPRCDL3JPZD73Z9F">#REF!</definedName>
    <definedName name="BEx3T29ZTULQE0OMSMWUMZDU9ZZ0">#REF!</definedName>
    <definedName name="BEx3T6MJ1QDJ929WMUDVZ0O3UW0Y">#REF!</definedName>
    <definedName name="BEx3TPCSI16OAB2L9M9IULQMQ9J9">#REF!</definedName>
    <definedName name="BEx3U2JIGFV1Y83HZ2CTC6G5V87V">#REF!</definedName>
    <definedName name="BEx3U4C9BZYMPIAVEO9ZDE9HVHRR">#REF!</definedName>
    <definedName name="BEx3U64YUOZ419BAJS2W78UMATAW">#REF!</definedName>
    <definedName name="BEx3U94WCEA5DKMWBEX1GU0LKYG2">#REF!</definedName>
    <definedName name="BEx3U9VZ8SQVYS6ZA038J7AP7ZGW">#REF!</definedName>
    <definedName name="BEx3UGXE7Z3SRNO684FGPYEK2X78">#REF!</definedName>
    <definedName name="BEx3UIQ5WRJBGNTFCCLOR4N7B1OQ">#REF!</definedName>
    <definedName name="BEx3UJMIX2NUSSWGMSI25A5DM4CH">#REF!</definedName>
    <definedName name="BEx3UKOCOQG7S1YQ436S997K1KWV">#REF!</definedName>
    <definedName name="BEx3UYM19VIXLA0EU7LB9NHA77PB">#REF!</definedName>
    <definedName name="BEx3VML7CG70HPISMVYIUEN3711Q">#REF!</definedName>
    <definedName name="BEx56ZID5H04P9AIYLP1OASFGV56">#REF!</definedName>
    <definedName name="BEx57ODWQA22EXS48QUG5O3EG6QO" hidden="1">#REF!</definedName>
    <definedName name="BEx587EYSS57E3PI8DT973HLJM9E">#REF!</definedName>
    <definedName name="BEx587KFQ3VKCOCY1SA5F24PQGUI">#REF!</definedName>
    <definedName name="BEx58BGPA6ZIRAVDRQMMZBJTTPRT">#REF!</definedName>
    <definedName name="BEx58O780PQ05NF0Z1SKKRB3N099">#REF!</definedName>
    <definedName name="BEx58XHO7ZULLF2EUD7YIS0MGQJ5">#REF!</definedName>
    <definedName name="BEx58ZW0HAIGIPEX9CVA1PQQTR6X">#REF!</definedName>
    <definedName name="BEx5954XGSMLVN4OSO1G9Q14MFJN" hidden="1">#REF!</definedName>
    <definedName name="BEx59BA1KH3RG6K1LHL7YS2VB79N">#REF!</definedName>
    <definedName name="BEx59E9WABJP2TN71QAIKK79HPK9">#REF!</definedName>
    <definedName name="BEx59P7MAPNU129ZTC5H3EH892G1">#REF!</definedName>
    <definedName name="BEx5A11WZRQSIE089QE119AOX9ZG">#REF!</definedName>
    <definedName name="BEx5A2JVFQNHTXZEQIACY0CMTGT9">#REF!</definedName>
    <definedName name="BEx5A5UKM5A9JT76356XY0K03S2O">#REF!</definedName>
    <definedName name="BEx5A7CIGCOTHJKHGUBDZG91JGPZ">#REF!</definedName>
    <definedName name="BEx5A8UFLT2SWVSG5COFA9B8P376">#REF!</definedName>
    <definedName name="BEx5AFFTN3IXIBHDKM0FYC4OFL1S">#REF!</definedName>
    <definedName name="BEx5AOFIO8KVRHIZ1RII337AA8ML">#REF!</definedName>
    <definedName name="BEx5APRZ66L5BWHFE8E4YYNEDTI4">#REF!</definedName>
    <definedName name="BEx5AUVDSQ35VO4BD9AKKGBM5S7D">#REF!</definedName>
    <definedName name="BEx5AWYYAJKRMMO4U9V6CF2G5838">#REF!</definedName>
    <definedName name="BEx5B4RHHX0J1BF2FZKEA0SPP29O">#REF!</definedName>
    <definedName name="BEx5B5YMSWP0OVI5CIQRP5V18D0C">#REF!</definedName>
    <definedName name="BEx5B825RW35M5H0UB2IZGGRS4ER">#REF!</definedName>
    <definedName name="BEx5BAWPMY0TL684WDXX6KKJLRCN">#REF!</definedName>
    <definedName name="BEx5BBI61U4Y65GD0ARMTALPP7SJ">#REF!</definedName>
    <definedName name="BEx5BDR56MEV4IHY6CIH2SVNG1UB">#REF!</definedName>
    <definedName name="BEx5BESZC5H329SKHGJOHZFILYJJ">#REF!</definedName>
    <definedName name="BEx5BHSQ42B50IU1TEQFUXFX9XQD">#REF!</definedName>
    <definedName name="BEx5BIULSFG6U8HFVXQ84KW1HQBG">#REF!</definedName>
    <definedName name="BEx5BKSM4UN4C1DM3EYKM79MRC5K">#REF!</definedName>
    <definedName name="BEx5BNN8NPH9KVOBARB9CDD9WLB6">#REF!</definedName>
    <definedName name="BEx5BTMZEC8BUF2ST4Q0P1T3MSDZ">#REF!</definedName>
    <definedName name="BEx5BTXRHJWCAI7EK0EDFB9BRXBT">#REF!</definedName>
    <definedName name="BEx5BYFMZ80TDDN2EZO8CF39AIAC">#REF!</definedName>
    <definedName name="BEx5C2BWFW6SHZBFDEISKGXHZCQW">#REF!</definedName>
    <definedName name="BEx5C49ZFH8TO9ZU55729C3F7XG7">#REF!</definedName>
    <definedName name="BEx5C8GZQK13G60ZM70P63I5OS0L">#REF!</definedName>
    <definedName name="BEx5CAPTVN2NBT3UOMA1UFAL1C2R">#REF!</definedName>
    <definedName name="BEx5CEM3SYF9XP0ZZVE0GEPCLV3F">#REF!</definedName>
    <definedName name="BEx5CFYQ0F1Z6P8SCVJ0I3UPVFE4">#REF!</definedName>
    <definedName name="BEx5CINUDCSDCAJSNNV7XVNU8Q79">#REF!</definedName>
    <definedName name="BEx5CNLUIOYU8EODGA03Z3547I9T">#REF!</definedName>
    <definedName name="BEx5CONNAIA4RPH9P78M16JN594T">#REF!</definedName>
    <definedName name="BEx5CPEKNSJORIPFQC2E1LTRYY8L">#REF!</definedName>
    <definedName name="BEx5CSUOL05D8PAM2TRDA9VRJT1O">#REF!</definedName>
    <definedName name="BEx5CUNFOO4YDFJ22HCMI2QKIGKM">#REF!</definedName>
    <definedName name="BEx5D8L47OF0WHBPFWXGZINZWUBZ">#REF!</definedName>
    <definedName name="BEx5DAJAHQ2SKUPCKSCR3PYML67L">#REF!</definedName>
    <definedName name="BEx5DC18JM1KJCV44PF18E0LNRKA">#REF!</definedName>
    <definedName name="BEx5DJIZBTNS011R9IIG2OQ2L6ZX">#REF!</definedName>
    <definedName name="BEx5DQ9OAGU6E7ZUGNXLJDUV9G15">#REF!</definedName>
    <definedName name="BEx5DTEVMOT0VJ33NTSK18LM8DKF">#REF!</definedName>
    <definedName name="BEx5E123OLO9WQUOIRIDJ967KAGK">#REF!</definedName>
    <definedName name="BEx5E2UU5NES6W779W2OZTZOB4O7">#REF!</definedName>
    <definedName name="BEx5E4CSE5G83J5K32WENF7BXL82">#REF!</definedName>
    <definedName name="BEx5EDSKZHJZB1GHGSHJOZBQIUHY">#REF!</definedName>
    <definedName name="BEx5ELQL9B0VR6UT18KP11DHOTFX">#REF!</definedName>
    <definedName name="BEx5ER4TJTFPN7IB1MNEB1ZFR5M6">#REF!</definedName>
    <definedName name="BEx5F6V72QTCK7O39Y59R0EVM6CW">#REF!</definedName>
    <definedName name="BEx5F9PQVNX4FVI239FARMERXLYM">#REF!</definedName>
    <definedName name="BEx5FGLQVACD5F5YZG4DGSCHCGO2">#REF!</definedName>
    <definedName name="BEx5FLJWHLW3BTZILDPN5NMA449V">#REF!</definedName>
    <definedName name="BEx5FNI2O10YN2SI1NO4X5GP3GTF">#REF!</definedName>
    <definedName name="BEx5FO8YRFSZCG3L608EHIHIHFY4">#REF!</definedName>
    <definedName name="BEx5FQNA6V4CNYSH013K45RI4BCV">#REF!</definedName>
    <definedName name="BEx5FVQPPEU32CPNV9RRQ9MNLLVE">#REF!</definedName>
    <definedName name="BEx5G08KGMG5X2AQKDGPFYG5GH94">#REF!</definedName>
    <definedName name="BEx5G1A8TFN4C4QII35U9DKYNIS8">#REF!</definedName>
    <definedName name="BEx5G1L0QO91KEPDMV1D8OT4BT73">#REF!</definedName>
    <definedName name="BEx5G86DZL1VYUX6KWODAP3WFAWP">#REF!</definedName>
    <definedName name="BEx5G8BV2GIOCM3C7IUFK8L04A6M">#REF!</definedName>
    <definedName name="BEx5GID9MVBUPFFT9M8K8B5MO9NV">#REF!</definedName>
    <definedName name="BEx5GN0EWA9SCQDPQ7NTUQH82QVK">#REF!</definedName>
    <definedName name="BEx5GNBCU4WZ74I0UXFL9ZG2XSGJ">#REF!</definedName>
    <definedName name="BEx5GUCTYC7QCWGWU5BTO7Y7HDZX">#REF!</definedName>
    <definedName name="BEx5GYUPJULJQ624TEESYFG1NFOH">#REF!</definedName>
    <definedName name="BEx5H0NEE0AIN5E2UHJ9J9ISU9N1">#REF!</definedName>
    <definedName name="BEx5H1UJSEUQM2K8QHQXO5THVHSO">#REF!</definedName>
    <definedName name="BEx5HAOT9XWUF7XIFRZZS8B9F5TZ">#REF!</definedName>
    <definedName name="BEx5HE4XRF9BUY04MENWY9CHHN5H">#REF!</definedName>
    <definedName name="BEx5HFHMABAT0H9KKS754X4T304E">#REF!</definedName>
    <definedName name="BEx5HGDZ7MX1S3KNXLRL9WU565V4">#REF!</definedName>
    <definedName name="BEx5HJZ9FAVNZSSBTAYRPZDYM9NU">#REF!</definedName>
    <definedName name="BEx5HMTVN9Z5CWJ4B4GRX3ZYM4YI">#REF!</definedName>
    <definedName name="BEx5HORX6SRPD9I5127PYWMH813O" hidden="1">#REF!</definedName>
    <definedName name="BEx5HUBM8G3IUK3RG80H9XDWO7NT">#REF!</definedName>
    <definedName name="BEx5HZ9JMKHNLFWLVUB1WP5B39BL">#REF!</definedName>
    <definedName name="BEx5I244LQHZTF3XI66J8705R9XX">#REF!</definedName>
    <definedName name="BEx5I8PBP4LIXDGID5BP0THLO0AQ">#REF!</definedName>
    <definedName name="BEx5I8USVUB3JP4S9OXGMZVMOQXR">#REF!</definedName>
    <definedName name="BEx5I9GDQSYIAL65UQNDMNFQCS9Y">#REF!</definedName>
    <definedName name="BEx5IBUPG9AWNW5PK7JGRGEJ4OLM">#REF!</definedName>
    <definedName name="BEx5IC06RVN8BSAEPREVKHKLCJ2L">#REF!</definedName>
    <definedName name="BEx5IFQZA5QDGMOXOUY4XS9JY43A">#REF!</definedName>
    <definedName name="BEx5J0FFP1KS4NGY20AEJI8VREEA">#REF!</definedName>
    <definedName name="BEx5JF3ZXLDIS8VNKDCY7ZI7H1CI">#REF!</definedName>
    <definedName name="BEx5JHCZJ8G6OOOW6EF3GABXKH6F">#REF!</definedName>
    <definedName name="BEx5JJB6W446THXQCRUKD3I7RKLP">#REF!</definedName>
    <definedName name="BEx5JJWTMI37U3RDEJOYLO93RJ6Z">#REF!</definedName>
    <definedName name="BEx5JMLR5DPVS5INSOU31PQB3O5F">#REF!</definedName>
    <definedName name="BEx5JNCT8Z7XSSPD5EMNAJELCU2V">#REF!</definedName>
    <definedName name="BEx5JQCNT9Y4RM306CHC8IPY3HBZ">#REF!</definedName>
    <definedName name="BEx5JU3M3MVJSX56IX7W5K0OHFF9">#REF!</definedName>
    <definedName name="BEx5K08PYKE6JOKBYIB006TX619P">#REF!</definedName>
    <definedName name="BEx5K51DSERT1TR7B4A29R41W4NX">#REF!</definedName>
    <definedName name="BEx5K7FOZ36M0WUOJOSUZMODOC7Q">#REF!</definedName>
    <definedName name="BEx5KYER580I4T7WTLMUN7NLNP5K">#REF!</definedName>
    <definedName name="BEx5LHLB3M6K4ZKY2F42QBZT30ZH">#REF!</definedName>
    <definedName name="BEx5LRMNU3HXIE1BUMDHRU31F7JJ">#REF!</definedName>
    <definedName name="BEx5LSJ1LPUAX3ENSPECWPG4J7D1">#REF!</definedName>
    <definedName name="BEx5LTKQ8RQWJE4BC88OP928893U">#REF!</definedName>
    <definedName name="BEx5MB9BR71LZDG7XXQ2EO58JC5F">#REF!</definedName>
    <definedName name="BEx5MLQZM68YQSKARVWTTPINFQ2C">#REF!</definedName>
    <definedName name="BEx5MVXTKNBXHNWTL43C670E4KXC">#REF!</definedName>
    <definedName name="BEx5N4XI4PWB1W9PMZ4O5R0HWTYD">#REF!</definedName>
    <definedName name="BEx5NA68N6FJFX9UJXK4M14U487F">#REF!</definedName>
    <definedName name="BEx5NDME4XMKQL3GQ66UEHO1U3ZS">#REF!</definedName>
    <definedName name="BEx5NIKBG2GDJOYGE3WCXKU7YY51">#REF!</definedName>
    <definedName name="BEx5NV06L5J5IMKGOMGKGJ4PBZCD">#REF!</definedName>
    <definedName name="BEx5NZSSQ6PY99ZX2D7Q9IGOR34W">#REF!</definedName>
    <definedName name="BEx5O3ZUQ2OARA1CDOZ3NC4UE5AA">#REF!</definedName>
    <definedName name="BEx5OAFS0NJ2CB86A02E1JYHMLQ1">#REF!</definedName>
    <definedName name="BEx5OG4RPU8W1ETWDWM234NYYYEN">#REF!</definedName>
    <definedName name="BEx5OKMMBAH19P7ZO41LOL09WCHY">#REF!</definedName>
    <definedName name="BEx5OP9Y43F99O2IT69MKCCXGL61">#REF!</definedName>
    <definedName name="BEx5OVF1OZYL8P0B2J8BN7RBUCAL">#REF!</definedName>
    <definedName name="BEx5P9Y9RDXNUAJ6CZ2LHMM8IM7T">#REF!</definedName>
    <definedName name="BEx5PCCKVI5Q3B261M57LR0GS3J1">#REF!</definedName>
    <definedName name="BEx5PHWB2C0D5QLP3BZIP3UO7DIZ">#REF!</definedName>
    <definedName name="BEx5PJP02W68K2E46L5C5YBSNU6T">#REF!</definedName>
    <definedName name="BEx5PLCA8DOMAU315YCS5275L2HS">#REF!</definedName>
    <definedName name="BEx5PRXMZ5M65Z732WNNGV564C2J">#REF!</definedName>
    <definedName name="BEx5QPSW4IPLH50WSR87HRER05RF">#REF!</definedName>
    <definedName name="BEx73V0EP8EMNRC3EZJJKKVKWQVB">#REF!</definedName>
    <definedName name="BEx741WJHIJVXUX131SBXTVW8D71">#REF!</definedName>
    <definedName name="BEx74ESIB9Y8KGETIERMKU5PLCQR">#REF!</definedName>
    <definedName name="BEx74Q6H3O7133AWQXWC21MI2UFT">#REF!</definedName>
    <definedName name="BEx74W6BJ8ENO3J25WNM5H5APKA3">#REF!</definedName>
    <definedName name="BEx755GRRD9BL27YHLH5QWIYLWB7">#REF!</definedName>
    <definedName name="BEx758GOQI9GPXHT395FJA2PEX6I">#REF!</definedName>
    <definedName name="BEx759D1D5SXS5ELLZVBI0SXYUNF">#REF!</definedName>
    <definedName name="BEx75BB2QPI3XW6UMXHCTSB2XAEA">#REF!</definedName>
    <definedName name="BEx75GJZSZHUDN6OOAGQYFUDA2LP">#REF!</definedName>
    <definedName name="BEx75GURI46C1M1QJ8NMS60T1Y6F" hidden="1">#REF!</definedName>
    <definedName name="BEx75HGCCV5K4UCJWYV8EV9AG5YT">#REF!</definedName>
    <definedName name="BEx75PZT8TY5P13U978NVBUXKHT4">#REF!</definedName>
    <definedName name="BEx75T55F7GML8V1DMWL26WRT006">#REF!</definedName>
    <definedName name="BEx75VJGR07JY6UUWURQ4PJ29UKC">#REF!</definedName>
    <definedName name="BEx76V7AUIG8C5S3WIMFONFJ714L">#REF!</definedName>
    <definedName name="BEx7741OUGLA0WJQLQRUJSL4DE00">#REF!</definedName>
    <definedName name="BEx774N83DXLJZ54Q42PWIJZ2DN1">#REF!</definedName>
    <definedName name="BEx779QNIY3061ZV9BR462WKEGRW">#REF!</definedName>
    <definedName name="BEx77G19QU9A95CNHE6QMVSQR2T3">#REF!</definedName>
    <definedName name="BEx77HTZPBPOQGA966WQ6T27JO7L">#REF!</definedName>
    <definedName name="BEx77P0S3GVMS7BJUL9OWUGJ1B02">#REF!</definedName>
    <definedName name="BEx77QDESURI6WW5582YXSK3A972">#REF!</definedName>
    <definedName name="BEx77VBI9XOPFHKEWU5EHQ9J675Y">#REF!</definedName>
    <definedName name="BEx7809GQOCLHSNH95VOYIX7P1TV">#REF!</definedName>
    <definedName name="BEx780K8XAXUHGVZGZWQ74DK4CI3">#REF!</definedName>
    <definedName name="BEx78226TN58UE0CTY98YEDU0LSL">#REF!</definedName>
    <definedName name="BEx787WO1A1ABWVX7U41X104JWPZ">#REF!</definedName>
    <definedName name="BEx7881ZZBWHRAX6W2GY19J8MGEQ">#REF!</definedName>
    <definedName name="BEx78HHRIWDLHQX2LG0HWFRYEL1T">#REF!</definedName>
    <definedName name="BEx78HHTEBO5SCUPMUN9YB9IOWJY">#REF!</definedName>
    <definedName name="BEx78QMXZ2P1ZB3HJ9O50DWHCMXR">#REF!</definedName>
    <definedName name="BEx78SFO5VR28677DWZEMDN7G86X">#REF!</definedName>
    <definedName name="BEx78SFOYH1Z0ZDTO47W2M60TW6K">#REF!</definedName>
    <definedName name="BEx79C7TH5TQCOUXCUYWPFX948EL" hidden="1">#REF!</definedName>
    <definedName name="BEx79JK3E6JO8MX4O35A5G8NZCC8">#REF!</definedName>
    <definedName name="BEx79OCP4HQ6XP8EWNGEUDLOZBBS">#REF!</definedName>
    <definedName name="BEx79SEAYKUZB0H4LYBCD6WWJBG2">#REF!</definedName>
    <definedName name="BEx79SJRHTLS9PYM69O9BWW1FMJK">#REF!</definedName>
    <definedName name="BEx79YJJLBELICW9F9FRYSCQ101L">#REF!</definedName>
    <definedName name="BEx79YUC7B0V77FSBGIRCY1BR4VK">#REF!</definedName>
    <definedName name="BEx7A06T3RC2891FUX05G3QPRAUE">#REF!</definedName>
    <definedName name="BEx7A4DVFDRN5XGLHSTWKJ373HYJ">#REF!</definedName>
    <definedName name="BEx7A9S3JA1X7FH4CFSQLTZC4691">#REF!</definedName>
    <definedName name="BEx7ABA2C9IWH5VSLVLLLCY62161">#REF!</definedName>
    <definedName name="BEx7AE4LPLX8N85BYB0WCO5S7ZPV">#REF!</definedName>
    <definedName name="BEx7ALBKBENN6YCI5733X4G3WTLX">#REF!</definedName>
    <definedName name="BEx7ASD1I654MEDCO6GGWA95PXSC">#REF!</definedName>
    <definedName name="BEx7AVCX9S5RJP3NSZ4QM4E6ERDT">#REF!</definedName>
    <definedName name="BEx7AVYIGP0930MV5JEBWRYCJN68">#REF!</definedName>
    <definedName name="BEx7B6LH6917TXOSAAQ6U7HVF018">#REF!</definedName>
    <definedName name="BEx7BPH7YLK25CE0H5HIA3LJFBQJ">#REF!</definedName>
    <definedName name="BEx7BPXFZXJ79FQ0E8AQE21PGVHA">#REF!</definedName>
    <definedName name="BEx7C04AM39DQMC1TIX7CFZ2ADHX">#REF!</definedName>
    <definedName name="BEx7C40F0PQURHPI6YQ39NFIR86Z">#REF!</definedName>
    <definedName name="BEx7C93VR7SYRIJS1JO8YZKSFAW9">#REF!</definedName>
    <definedName name="BEx7CCPC6R1KQQZ2JQU6EFI1G0RM">#REF!</definedName>
    <definedName name="BEx7CIJST9GLS2QD383UK7VUDTGL">#REF!</definedName>
    <definedName name="BEx7CO8T2XKC7GHDSYNAWTZ9L7YR">#REF!</definedName>
    <definedName name="BEx7CRJITLWFVDY9PU6L0ZV1MXLX">#REF!</definedName>
    <definedName name="BEx7CW1CF00DO8A36UNC2X7K65C2">#REF!</definedName>
    <definedName name="BEx7CW6NFRL2P4XWP0MWHIYA97KF">#REF!</definedName>
    <definedName name="BEx7CX31PQIAIKXDJOVEV84CDJPA" hidden="1">#REF!</definedName>
    <definedName name="BEx7D5RWKRS4W71J4NZ6ZSFHPKFT">#REF!</definedName>
    <definedName name="BEx7D8H1TPOX1UN17QZYEV7Q58GA">#REF!</definedName>
    <definedName name="BEx7D9820E3Y3H7C19K6B4WEM1V8">#REF!</definedName>
    <definedName name="BEx7DGF13H2074LRWFZQ45PZ6JPX">#REF!</definedName>
    <definedName name="BEx7DKLYN2T23R8ZK1KD1NGT9L5M">#REF!</definedName>
    <definedName name="BEx7DKWUXEDIISSX4GDD4YYT887F">#REF!</definedName>
    <definedName name="BEx7DMUYR2HC26WW7AOB1TULERMB">#REF!</definedName>
    <definedName name="BEx7DVJTRV44IMJIBFXELE67SZ7S">#REF!</definedName>
    <definedName name="BEx7DVUMFCI5INHMVFIJ44RTTSTT">#REF!</definedName>
    <definedName name="BEx7E2QT2U8THYOKBPXONB1B47WH">#REF!</definedName>
    <definedName name="BEx7E5QP7W6UKO74F5Y0VJ741HS5">#REF!</definedName>
    <definedName name="BEx7E6N29HGH3I47AFB2DCS6MVS6">#REF!</definedName>
    <definedName name="BEx7EBA8IYHQKT7IQAOAML660SYA">#REF!</definedName>
    <definedName name="BEx7EI6C8MCRZFEQYUBE5FSUTIHK">#REF!</definedName>
    <definedName name="BEx7EI6DL1Z6UWLFBXAKVGZTKHWJ">#REF!</definedName>
    <definedName name="BEx7EQKHX7GZYOLXRDU534TT4H64">#REF!</definedName>
    <definedName name="BEx7ERRNTYLA37U1S0E4MWJ5JX8H" hidden="1">#REF!</definedName>
    <definedName name="BEx7ETV6L1TM7JSXJIGK3FC6RVZW">#REF!</definedName>
    <definedName name="BEx7EWK9GUVV6FXWYIGH0TAI4V2O">#REF!</definedName>
    <definedName name="BEx7EYYLHMBYQTH6I377FCQS7CSX">#REF!</definedName>
    <definedName name="BEx7F5US4H1GVOWX929LYPXQZQW9" hidden="1">#REF!</definedName>
    <definedName name="BEx7FCATSK9FAP52DPEBJDLSBRLX">#REF!</definedName>
    <definedName name="BEx7FCLG1RYI2SNOU1Y2GQZNZSWA">#REF!</definedName>
    <definedName name="BEx7FN32ZGWOAA4TTH79KINTDWR9">#REF!</definedName>
    <definedName name="BEx7G82CKM3NIY1PHNFK28M09PCH">#REF!</definedName>
    <definedName name="BEx7G9V3R1WQUJY4X5R6YRG4FIR7">#REF!</definedName>
    <definedName name="BEx7GR3ENYWRXXS5IT0UMEGOLGUH">#REF!</definedName>
    <definedName name="BEx7GSAL6P7TASL8MB63RFST1LJL">#REF!</definedName>
    <definedName name="BEx7H0JD6I5I8WQLLWOYWY5YWPQE">#REF!</definedName>
    <definedName name="BEx7H14XCXH7WEXEY1HVO53A6AGH">#REF!</definedName>
    <definedName name="BEx7H2MWQ6NTR03AT661PVD0HJG7">#REF!</definedName>
    <definedName name="BEx7HFTIA8AC8BR8HKIN81VE1SGW">#REF!</definedName>
    <definedName name="BEx7HGVBEF4LEIF6RC14N3PSU461">#REF!</definedName>
    <definedName name="BEx7HPK8OXP38K8FZK9DVC5O0AFQ" hidden="1">#REF!</definedName>
    <definedName name="BEx7HQ5T9FZ42QWS09UO4DT42Y0R">#REF!</definedName>
    <definedName name="BEx7HRCZE3CVGON1HV07MT5MNDZ3">#REF!</definedName>
    <definedName name="BEx7HWGE2CANG5M17X4C8YNC3N8F">#REF!</definedName>
    <definedName name="BEx7HZ00NV8TP4ATBR02UT5EJ7UX">#REF!</definedName>
    <definedName name="BEx7I1P5EVW8K1THTCH1AG2TI8F9">#REF!</definedName>
    <definedName name="BEx7I8FZ96C5JAHXS18ZV0912LZP">#REF!</definedName>
    <definedName name="BEx7IBVYN47SFZIA0K4MDKQZNN9V">#REF!</definedName>
    <definedName name="BEx7IH4VBQK7SLYNF5QVWHATK2WP" hidden="1">#REF!</definedName>
    <definedName name="BEx7IV2IJ5WT7UC0UG7WP0WF2JZI">#REF!</definedName>
    <definedName name="BEx7IXGU74GE5E4S6W4Z13AR092Y">#REF!</definedName>
    <definedName name="BEx7J4IHIRO9DOZHSMW0MADBORKV">#REF!</definedName>
    <definedName name="BEx7J4YL8Q3BI1MLH16YYQ18IJRD">#REF!</definedName>
    <definedName name="BEx7JBJXEDKNH1WPV5CJLSK0BI44">#REF!</definedName>
    <definedName name="BEx7JH3HGBPI07OHZ5LFYK0UFZQR">#REF!</definedName>
    <definedName name="BEx7JV194190CNM6WWGQ3UBJ3CHH">#REF!</definedName>
    <definedName name="BEx7K7GZ607XQOGB81A1HINBTGOZ">#REF!</definedName>
    <definedName name="BEx7KEYPBDXSNROH8M6CDCBN6B50">#REF!</definedName>
    <definedName name="BEx7KIK6XLF1TBF0X4M0D94CPE8G">#REF!</definedName>
    <definedName name="BEx7KSAS8BZT6H8OQCZ5DNSTMO07">#REF!</definedName>
    <definedName name="BEx7KWHTBD21COXVI4HNEQH0Z3L8">#REF!</definedName>
    <definedName name="BEx7KXUGRMRSUXCM97Z7VRZQ9JH2">#REF!</definedName>
    <definedName name="BEx7KYLI8M2T8RVBDMHEH5Z3BF2V" hidden="1">#REF!</definedName>
    <definedName name="BEx7L21IQVP1N1TTQLRMANSSLSLE">#REF!</definedName>
    <definedName name="BEx7L5C6U8MP6IZ67BD649WQYJEK">#REF!</definedName>
    <definedName name="BEx7L8HEYEVTATR0OG5JJO647KNI">#REF!</definedName>
    <definedName name="BEx7L8XOV64OMS15ZFURFEUXLMWF">#REF!</definedName>
    <definedName name="BEx7L9OK1XNTN3JB1E20YXX42I7G">#REF!</definedName>
    <definedName name="BEx7LFDKA41CCQKCB9EUHJUYNTQN">#REF!</definedName>
    <definedName name="BEx7LJVFQACL9F4DRS9YZQ9R2N30">#REF!</definedName>
    <definedName name="BEx7LLO4UWG7YKFRTTPJS57CQ7JU">#REF!</definedName>
    <definedName name="BEx7MAUI1JJFDIJGDW4RWY5384LY">#REF!</definedName>
    <definedName name="BEx7MJZO3UKAMJ53UWOJ5ZD4GGMQ">#REF!</definedName>
    <definedName name="BEx7MT4MFNXIVQGAT6D971GZW7CA">#REF!</definedName>
    <definedName name="BEx7NHPEVM0TENIDBV59A9Z8BX5W">#REF!</definedName>
    <definedName name="BEx7NI062THZAM6I8AJWTFJL91CS">#REF!</definedName>
    <definedName name="BEx904S75BPRYMHF0083JF7ES4NG">#REF!</definedName>
    <definedName name="BEx90HDD4RWF7JZGA8GCGG7D63MG">#REF!</definedName>
    <definedName name="BEx90VGH5H09ON2QXYC9WIIEU98T">#REF!</definedName>
    <definedName name="BEx9175B70QXYAU5A8DJPGZQ46L9">#REF!</definedName>
    <definedName name="BEx91AQQRTV87AO27VWHSFZAD4ZR">#REF!</definedName>
    <definedName name="BEx91L8FLL5CWLA2CDHKCOMGVDZN">#REF!</definedName>
    <definedName name="BEx91N14ZL6VKEQJACAUF4FA8KPM" hidden="1">#REF!</definedName>
    <definedName name="BEx91OTVH9ZDBC3QTORU8RZX4EOC">#REF!</definedName>
    <definedName name="BEx91QH5JRZKQP1GPN2SQMR3CKAG">#REF!</definedName>
    <definedName name="BEx91ROALDNHO7FI4X8L61RH4UJE">#REF!</definedName>
    <definedName name="BEx91TMID71GVYH0U16QM1RV3PX0">#REF!</definedName>
    <definedName name="BEx91VF2D78PAF337E3L2L81K9W2">#REF!</definedName>
    <definedName name="BEx921PNZ46VORG2VRMWREWIC0SE">#REF!</definedName>
    <definedName name="BEx92D3OXE5BBJXFP5H40OS8OMNZ" hidden="1">#REF!</definedName>
    <definedName name="BEx92DPEKL5WM5A3CN8674JI0PR3">#REF!</definedName>
    <definedName name="BEx92ER2RMY93TZK0D9L9T3H0GI5">#REF!</definedName>
    <definedName name="BEx92FI04PJT4LI23KKIHRXWJDTT">#REF!</definedName>
    <definedName name="BEx92HR14HQ9D5JXCSPA4SS4RT62">#REF!</definedName>
    <definedName name="BEx92HWA2D6A5EX9MFG68G0NOMSN">#REF!</definedName>
    <definedName name="BEx92PUBDIXAU1FW5ZAXECMAU0LN">#REF!</definedName>
    <definedName name="BEx92S35TX1QFVJQ1XHUXYIJTPDS">#REF!</definedName>
    <definedName name="BEx92S8MHFFIVRQ2YSHZNQGOFUHD">#REF!</definedName>
    <definedName name="BEx939BMR8FKMAJOO1WKXN5UEE3J">#REF!</definedName>
    <definedName name="BEx93B9OULL2YGC896XXYAAJSTRK">#REF!</definedName>
    <definedName name="BEx93FRKF99NRT3LH99UTIH7AAYF">#REF!</definedName>
    <definedName name="BEx93M7FSHP50OG34A4W8W8DF12U">#REF!</definedName>
    <definedName name="BEx93OLWY2O3PRA74U41VG5RXT4Q">#REF!</definedName>
    <definedName name="BEx93RWFAF6YJGYUTITVM445C02U">#REF!</definedName>
    <definedName name="BEx93SY9RWG3HUV4YXQKXJH9FH14">#REF!</definedName>
    <definedName name="BEx93TJUX3U0FJDBG6DDSNQ91R5J">#REF!</definedName>
    <definedName name="BEx942UCRHMI4B0US31HO95GSC2X">#REF!</definedName>
    <definedName name="BEx948U50BH1QSJ45WZU429P1YBG" hidden="1">#REF!</definedName>
    <definedName name="BEx948ZFFQWVIDNG4AZAUGGGEB5U">#REF!</definedName>
    <definedName name="BEx949VTL8KUM1W7HODXDWP2WZ71">#REF!</definedName>
    <definedName name="BEx94CKXG92OMURH41SNU6IOHK4J">#REF!</definedName>
    <definedName name="BEx94GXG30CIVB6ZQN3X3IK6BZXQ">#REF!</definedName>
    <definedName name="BEx94HZ5LURYM9ST744ALV6ZCKYP">#REF!</definedName>
    <definedName name="BEx94IQ75E90YUMWJ9N591LR7DQQ">#REF!</definedName>
    <definedName name="BEx94L9TBK45AUQSX1IUZ86U1GPQ">#REF!</definedName>
    <definedName name="BEx94N7W5T3U7UOE97D6OVIBUCXS">#REF!</definedName>
    <definedName name="BEx953PB6S6ECMD8N0JSW0CBG0DA">#REF!</definedName>
    <definedName name="BEx955NIAWX5OLAHMTV6QFUZPR30">#REF!</definedName>
    <definedName name="BEx9581TYVI2M5TT4ISDAJV4W7Z6">#REF!</definedName>
    <definedName name="BEx95NHF4RVUE0YDOAFZEIVBYJXD">#REF!</definedName>
    <definedName name="BEx95QBZMG0E2KQ9BERJ861QLYN3">#REF!</definedName>
    <definedName name="BEx95QHBVDN795UNQJLRXG3RDU49">#REF!</definedName>
    <definedName name="BEx95TBVUWV7L7OMFMZDQEXGVHU6">#REF!</definedName>
    <definedName name="BEx95U89DZZSVO39TGS62CX8G9N4">#REF!</definedName>
    <definedName name="BEx95WBRSXCO3YGQ9ZULWVCO37D2">#REF!</definedName>
    <definedName name="BEx9602K2GHNBUEUVT9ONRQU1GMD">#REF!</definedName>
    <definedName name="BEx962BL3Y4LA53EBYI64ZYMZE8U">#REF!</definedName>
    <definedName name="BEx9697K03I3OT3WUNMMM7RT6D3I">#REF!</definedName>
    <definedName name="BEx96KR21O7H9R29TN0S45Y3QPUK">#REF!</definedName>
    <definedName name="BEx96S3GOKSY580253BIIF5HVUG5">#REF!</definedName>
    <definedName name="BEx96SUFKHHFE8XQ6UUO6ILDOXHO">#REF!</definedName>
    <definedName name="BEx96UN4YWXBDEZ1U1ZUIPP41Z7I">#REF!</definedName>
    <definedName name="BEx970MYCPJ6DQ44TKLOIGZO5LHH">#REF!</definedName>
    <definedName name="BEx9789YDW0WV4VZJW1HGS78C9OY">#REF!</definedName>
    <definedName name="BEx978KSD61YJH3S9DGO050R2EHA">#REF!</definedName>
    <definedName name="BEx97H9O1NAKAPK4MX4PKO34ICL5">#REF!</definedName>
    <definedName name="BEx97HVA5F2I0D6ID81KCUDEQOIH">#REF!</definedName>
    <definedName name="BEx97MNUZQ1Z0AO2FL7XQYVNCPR7">#REF!</definedName>
    <definedName name="BEx97NPQBACJVD9K1YXI08RTW9E2">#REF!</definedName>
    <definedName name="BEx97RWQLXS0OORDCN69IGA58CWU">#REF!</definedName>
    <definedName name="BEx97VYCLCY8CN8AUPWAT1BZHQP6">#REF!</definedName>
    <definedName name="BEx97YNGGDFIXHTMGFL2IHAQX9MI">#REF!</definedName>
    <definedName name="BEx981HW73BUZWT14TBTZHC0ZTJ4">#REF!</definedName>
    <definedName name="BEx9871KU0N99P0900EAK69VFYT2">#REF!</definedName>
    <definedName name="BEx98DS9FN94WJJ37VFL7BTY99V6">#REF!</definedName>
    <definedName name="BEx98IFKNJFGZFLID1YTRFEG1SXY">#REF!</definedName>
    <definedName name="BEx9915UVD4G7RA3IMLFZ0LG3UA2">#REF!</definedName>
    <definedName name="BEx992CZON8AO7U7V88VN1JBO0MG">#REF!</definedName>
    <definedName name="BEx9952469XMFGSPXL7CMXHPJF90">#REF!</definedName>
    <definedName name="BEx99B77I7TUSHRR4HIZ9FU2EIUT">#REF!</definedName>
    <definedName name="BEx99H1OOSC3UOJYUW50O7KVSGE4">#REF!</definedName>
    <definedName name="BEx99Q6PH5F3OQKCCAAO75PYDEFN">#REF!</definedName>
    <definedName name="BEx99WBYT2D6UUC1PT7A40ENYID4">#REF!</definedName>
    <definedName name="BEx99XOGHOM28CNCYKQWYGL56W2S">#REF!</definedName>
    <definedName name="BEx99ZRZ4I7FHDPGRAT5VW7NVBPU">#REF!</definedName>
    <definedName name="BEx9A6DBZ4EGCFU8UV68UZFQEJM6">#REF!</definedName>
    <definedName name="BEx9AH0BYC91WIOM8321F9CPLGO8">#REF!</definedName>
    <definedName name="BEx9AT5E3ZSHKSOL35O38L8HF9TH">#REF!</definedName>
    <definedName name="BEx9AV8W1FAWF5BHATYEN47X12JN">#REF!</definedName>
    <definedName name="BEx9B8A5186FNTQQNLIO5LK02ABI">#REF!</definedName>
    <definedName name="BEx9B8VR20E2CILU4CDQUQQ9ONXK">#REF!</definedName>
    <definedName name="BEx9B917EUP13X6FQ3NPQL76XM5V">#REF!</definedName>
    <definedName name="BEx9BAJ5WYEQ623HUT9NNCMP3RUG">#REF!</definedName>
    <definedName name="BEx9BYSYW7QCPXS2NAVLFAU5Y2Z2">#REF!</definedName>
    <definedName name="BEx9C4SR46TJDW09TSC1DMX8EC0L">#REF!</definedName>
    <definedName name="BEx9C590HJ2O31IWJB73C1HR74AI">#REF!</definedName>
    <definedName name="BEx9CCQRMYYOGIOYTOM73VKDIPS1">#REF!</definedName>
    <definedName name="BEx9CLVRWZGGIM0FUSPN4NH4QWRX">#REF!</definedName>
    <definedName name="BEx9CZ2H84WOIX6YZMGKSPJ8LEHL">#REF!</definedName>
    <definedName name="BEx9D1BC9FT19KY0INAABNDBAMR1">#REF!</definedName>
    <definedName name="BEx9D27V9ANOQA2Y1SKSCUP46GEP">#REF!</definedName>
    <definedName name="BEx9DN6ZMF18Q39MPMXSDJTZQNJ3">#REF!</definedName>
    <definedName name="BEx9DUU8DALPSCW66GTMQRPXZ6GL">#REF!</definedName>
    <definedName name="BEx9E14TDNSEMI784W0OTIEQMWN6">#REF!</definedName>
    <definedName name="BEx9E2BZ2B1R41FMGJCJ7JLGLUAJ">#REF!</definedName>
    <definedName name="BEx9E6TTMOTICG2OVYYPHRGBDWCP">#REF!</definedName>
    <definedName name="BEx9EG9KBJ77M8LEOR9ITOKN5KXY">#REF!</definedName>
    <definedName name="BEx9EMK6HAJJMVYZTN5AUIV7O1E6">#REF!</definedName>
    <definedName name="BEx9EQLVZHYQ1TPX7WH3SOWXCZLE">#REF!</definedName>
    <definedName name="BEx9ETLU0EK5LGEM1QCNYN2S8O5F">#REF!</definedName>
    <definedName name="BEx9F0Y2ESUNE3U7TQDLMPE9BO67">#REF!</definedName>
    <definedName name="BEx9F5W18ZGFOKGRE8PR6T1MO6GT">#REF!</definedName>
    <definedName name="BEx9F78N4HY0XFGBQ4UJRD52L1EI">#REF!</definedName>
    <definedName name="BEx9FF16LOQP5QIR4UHW5EIFGQB8">#REF!</definedName>
    <definedName name="BEx9FJTSRCZ3ZXT3QVBJT5NF8T7V">#REF!</definedName>
    <definedName name="BEx9FLMLANSZNUGGQ59XZDWALZFC">#REF!</definedName>
    <definedName name="BEx9FO0W4QZF52YMV038EZ2XMVA5">#REF!</definedName>
    <definedName name="BEx9FQKIHIZJ9SJTT0JMUOXTGBTR">#REF!</definedName>
    <definedName name="BEx9FRBEEYPS5HLS3XT34AKZN94G">#REF!</definedName>
    <definedName name="BEx9FRM7AZCHS0C6BMIKIZ2B1KF3">#REF!</definedName>
    <definedName name="BEx9G3WR3COU33LB70UIFLEWXHUB">#REF!</definedName>
    <definedName name="BEx9GDY4D8ZPQJCYFIMYM0V0C51Y">#REF!</definedName>
    <definedName name="BEx9GGCF6WTDRW73ML2ZUPT3RCS1">#REF!</definedName>
    <definedName name="BEx9GGY04V0ZWI6O9KZH4KSBB389">#REF!</definedName>
    <definedName name="BEx9GHP2JZBL0JVTPOSG4OOIW18P">#REF!</definedName>
    <definedName name="BEx9GM6R4E316SBYWLCTRSTKLK1I" hidden="1">#REF!</definedName>
    <definedName name="BEx9GNOPB6OZ2RH3FCDNJR38RJOS">#REF!</definedName>
    <definedName name="BEx9GUQALUWCD30UKUQGSWW8KBQ7">#REF!</definedName>
    <definedName name="BEx9GWZ575OHCCK5CYWGQ3CE3YMG">#REF!</definedName>
    <definedName name="BEx9GY6BVFQGCLMOWVT6PIC9WP5X">#REF!</definedName>
    <definedName name="BEx9GZ2P3FDHKXEBXX2VS0BG2NP2">#REF!</definedName>
    <definedName name="BEx9H04IB14E1437FF2OIRRWBSD7">#REF!</definedName>
    <definedName name="BEx9H5O1KDZJCW91Q29VRPY5YS6P">#REF!</definedName>
    <definedName name="BEx9H87V5IQ3FUGEY3QRXLOYVV0C">#REF!</definedName>
    <definedName name="BEx9H8YR0E906F1JXZMBX3LNT004">#REF!</definedName>
    <definedName name="BEx9I5XNAS8R8S7ZHYY215Q9S9MM">#REF!</definedName>
    <definedName name="BEx9I8XIG7E5NB48QQHXP23FIN60">#REF!</definedName>
    <definedName name="BEx9IM9KAJ6MAJNWYUBTQ4C5BTU5">#REF!</definedName>
    <definedName name="BEx9IQRF01ATLVK0YE60ARKQJ68L">#REF!</definedName>
    <definedName name="BEx9IT5QNZWKM6YQ5WER0DC2PMMU">#REF!</definedName>
    <definedName name="BEx9IW5MFLXTVCJHVUZTUH93AXOS">#REF!</definedName>
    <definedName name="BEx9IXCSPSZC80YZUPRCYTG326KV">#REF!</definedName>
    <definedName name="BEx9IZR39NHDGOM97H4E6F81RTQW">#REF!</definedName>
    <definedName name="BEx9J6CH5E7YZPER7HXEIOIKGPCA">#REF!</definedName>
    <definedName name="BEx9JJTZKVUJAVPTRE0RAVTEH41G">#REF!</definedName>
    <definedName name="BEx9JLBYK239B3F841C7YG1GT7ST">#REF!</definedName>
    <definedName name="BExAVN4Q3C9JIFR5T19FPEBSMS7S">#REF!</definedName>
    <definedName name="BExAW4IIW5D0MDY6TJ3G4FOLPYIR">#REF!</definedName>
    <definedName name="BExAX410NB4F2XOB84OR2197H8M5">#REF!</definedName>
    <definedName name="BExAX410S0477QWIYXDITJG3RAE9">#REF!</definedName>
    <definedName name="BExAX8TNG8LQ5Q4904SAYQIPGBSV">#REF!</definedName>
    <definedName name="BExAY0EAT2LXR5MFGM0DLIB45PLO">#REF!</definedName>
    <definedName name="BExAYE6LNIEBR9DSNI5JGNITGKIT">#REF!</definedName>
    <definedName name="BExAYHMLXGGO25P8HYB2S75DEB4F">#REF!</definedName>
    <definedName name="BExAYITQJ20OXCIQ1TXO203KB8NU">#REF!</definedName>
    <definedName name="BExAYKXAUWGDOPG952TEJ2UKZKWN">#REF!</definedName>
    <definedName name="BExAYP9TDTI2MBP6EYE0H39CPMXN">#REF!</definedName>
    <definedName name="BExAYPPWJPWDKU59O051WMGB7O0J">#REF!</definedName>
    <definedName name="BExAYR2JZCJBUH6F1LZC2A7JIVRJ">#REF!</definedName>
    <definedName name="BExAYTGVRD3DLKO75RFPMBKCIWB8">#REF!</definedName>
    <definedName name="BExAYVV67DAY58M1RR66ZFH34YX6">#REF!</definedName>
    <definedName name="BExAYY9H9COOT46HJLPVDLTO12UL">#REF!</definedName>
    <definedName name="BExAZ49A3Y0DNXJ6FXVKQ1VMRQFO">#REF!</definedName>
    <definedName name="BExAZCNEGB4JYHC8CZ51KTN890US">#REF!</definedName>
    <definedName name="BExAZFCI302YFYRDJYQDWQQL0Q0O">#REF!</definedName>
    <definedName name="BExAZLHLST9OP89R1HJMC1POQG8H">#REF!</definedName>
    <definedName name="BExAZMDYMIAA7RX1BMCKU1VLBRGY">#REF!</definedName>
    <definedName name="BExAZNL6BHI8DCQWXOX4I2P839UX">#REF!</definedName>
    <definedName name="BExAZRMWSONMCG9KDUM4KAQ7BONM">#REF!</definedName>
    <definedName name="BExAZTFG4SJRG4TW6JXRF7N08JFI">#REF!</definedName>
    <definedName name="BExAZUS4A8OHDZK0MWAOCCCKTH73">#REF!</definedName>
    <definedName name="BExAZX6FECVK3E07KXM2XPYKGM6U">#REF!</definedName>
    <definedName name="BExB012NJ8GASTNNPBRRFTLHIOC9">#REF!</definedName>
    <definedName name="BExB072HHXVMUC0VYNGG48GRSH5Q">#REF!</definedName>
    <definedName name="BExB0FRDEYDEUEAB1W8KD6D965XA">#REF!</definedName>
    <definedName name="BExB0KPCN7YJORQAYUCF4YKIKPMC">#REF!</definedName>
    <definedName name="BExB0WE4PI3NOBXXVO9CTEN4DIU2">#REF!</definedName>
    <definedName name="BExB10QNIVITUYS55OAEKK3VLJFE">#REF!</definedName>
    <definedName name="BExB15ZDRY4CIJ911DONP0KCY9KU">#REF!</definedName>
    <definedName name="BExB16VQY0O0RLZYJFU3OFEONVTE">#REF!</definedName>
    <definedName name="BExB1CQ95XCWQTMXEUT13VVEGD5S">#REF!</definedName>
    <definedName name="BExB1FKNY2UO4W5FUGFHJOA2WFGG">#REF!</definedName>
    <definedName name="BExB1GMD0PIDGTFBGQOPRWQSP9I4">#REF!</definedName>
    <definedName name="BExB1Q29OO6LNFNT1EQLA3KYE7MX">#REF!</definedName>
    <definedName name="BExB1TNRV5EBWZEHYLHI76T0FVA7">#REF!</definedName>
    <definedName name="BExB1W243LCPS4F4B8R4NQ6QU3TE">#REF!</definedName>
    <definedName name="BExB1WI6M8I0EEP1ANUQZCFY24EV">#REF!</definedName>
    <definedName name="BExB203OWC9QZA3BYOKQ18L4FUJE">#REF!</definedName>
    <definedName name="BExB2CJHTU7C591BR4WRL5L2F2K6">#REF!</definedName>
    <definedName name="BExB2K1AV4PGNS1O6C7D7AO411AX">#REF!</definedName>
    <definedName name="BExB2MA3S1RGA4UR5VCHQ7LM6PE8">#REF!</definedName>
    <definedName name="BExB2O2UYHKI324YE324E1N7FVIB">#REF!</definedName>
    <definedName name="BExB2ODN7VYO5I39WNVVT7JY12F1" hidden="1">#REF!</definedName>
    <definedName name="BExB2Q0VJ0MU2URO3JOVUAVHEI3V">#REF!</definedName>
    <definedName name="BExB30IP1DNKNQ6PZ5ERUGR5MK4Z">#REF!</definedName>
    <definedName name="BExB3JZUOXIWM0P0A5GHKTSSOS7W">#REF!</definedName>
    <definedName name="BExB3X6KN4J0KWSEVEYE6GOW5ME8" hidden="1">#REF!</definedName>
    <definedName name="BExB442RX0T3L6HUL6X5T21CENW6">#REF!</definedName>
    <definedName name="BExB4ADD0L7417CII901XTFKXD1J">#REF!</definedName>
    <definedName name="BExB4DO1V1NL2AVK5YE1RSL5RYHL">#REF!</definedName>
    <definedName name="BExB4DYU06HCGRIPBSWRCXK804UM">#REF!</definedName>
    <definedName name="BExB4Z3EZBGYYI33U0KQ8NEIH8PY">#REF!</definedName>
    <definedName name="BExB51HPIB8XVFH86WEOWS7KA3K3">#REF!</definedName>
    <definedName name="BExB55368XW7UX657ZSPC6BFE92S">#REF!</definedName>
    <definedName name="BExB57MZEPL2SA2ONPK66YFLZWJU">#REF!</definedName>
    <definedName name="BExB5833OAOJ22VK1YK47FHUSVK2">#REF!</definedName>
    <definedName name="BExB58JDIHS42JZT9DJJMKA8QFCO">#REF!</definedName>
    <definedName name="BExB58U5FQC5JWV9CGC83HLLZUZI">#REF!</definedName>
    <definedName name="BExB5EDO9XUKHF74X3HAU2WPPHZH">#REF!</definedName>
    <definedName name="BExB5G6EH68AYEP1UT0GHUEL3SLN">#REF!</definedName>
    <definedName name="BExB5QYVEZWFE5DQVHAM760EV05X">#REF!</definedName>
    <definedName name="BExB5U9IRH14EMOE0YGIE3WIVLFS">#REF!</definedName>
    <definedName name="BExB5VWYMOV6BAIH7XUBBVPU7MMD">#REF!</definedName>
    <definedName name="BExB610DZWIJP1B72U9QM42COH2B">#REF!</definedName>
    <definedName name="BExB615O9SAK2EB0H5L8TNQMAZIF">#REF!</definedName>
    <definedName name="BExB62CUSAWK8FTKNUAFFJ2G9FXG">#REF!</definedName>
    <definedName name="BExB67WDHLQ6G71TUTUQ5514A89K">#REF!</definedName>
    <definedName name="BExB6C3FUAKK9ML5T767NMWGA9YB">#REF!</definedName>
    <definedName name="BExB6C8X6JYRLKZKK17VE3QUNL3D">#REF!</definedName>
    <definedName name="BExB6HN3QRFPXM71MDUK21BKM7PF">#REF!</definedName>
    <definedName name="BExB6IZMHCZ3LB7N73KD90YB1HBZ">#REF!</definedName>
    <definedName name="BExB6JADVTKWFS7AFJAHRSM2PHRP">#REF!</definedName>
    <definedName name="BExB6PVRAPIKN1VCA0XQE0NGYP7K">#REF!</definedName>
    <definedName name="BExB719SGNX4Y8NE6JEXC555K596">#REF!</definedName>
    <definedName name="BExB7265DCHKS7V2OWRBXCZTEIW9">#REF!</definedName>
    <definedName name="BExB74PS5P9G0P09Y6DZSCX0FLTJ">#REF!</definedName>
    <definedName name="BExB78RH79J0MIF7H8CAZ0CFE88Q">#REF!</definedName>
    <definedName name="BExB7BLX5VM7XDQKFZBF5W0MP5YD">#REF!</definedName>
    <definedName name="BExB7ELT09HGDVO5BJC1ZY9D09GZ">#REF!</definedName>
    <definedName name="BExB806PAXX70XUTA3ZI7OORD78R">#REF!</definedName>
    <definedName name="BExB8HF4UBVZKQCSRFRUQL2EE6VL">#REF!</definedName>
    <definedName name="BExB8HKHKZ1ORJZUYGG2M4VSCC39">#REF!</definedName>
    <definedName name="BExB8MYO1RKVPX6RM9GOYO4D4KY9">#REF!</definedName>
    <definedName name="BExB8QPH8DC5BESEVPSMBCWVN6PO">#REF!</definedName>
    <definedName name="BExB8U5N0D85YR8APKN3PPKG0FWP">#REF!</definedName>
    <definedName name="BExB9DHI5I2TJ2LXYPM98EE81L27">#REF!</definedName>
    <definedName name="BExB9NZ3ZIB1V7JIWY5QELC2PMJ5">#REF!</definedName>
    <definedName name="BExB9Q2MZZHBGW8QQKVEYIMJBPIE">#REF!</definedName>
    <definedName name="BExB9YRJH21P0HUYARO0R7TTXPJ7">#REF!</definedName>
    <definedName name="BExBA1GON0EZRJ20UYPILAPLNQWM">#REF!</definedName>
    <definedName name="BExBA69ASGYRZW1G1DYIS9QRRTBN">#REF!</definedName>
    <definedName name="BExBA6K42582A14WFFWQ3Q8QQWB6">#REF!</definedName>
    <definedName name="BExBA8I5D4R8R2PYQ1K16TWGTOEP">#REF!</definedName>
    <definedName name="BExBA93PE0DGUUTA7LLSIGBIXWE5">#REF!</definedName>
    <definedName name="BExBAGLGHYHE2LZK3KRJ2PGFO8IP" hidden="1">#REF!</definedName>
    <definedName name="BExBAI8X0FKDQJ6YZJQDTTG4ZCWY">#REF!</definedName>
    <definedName name="BExBAKN7XIBAXCF9PCNVS038PCQO">#REF!</definedName>
    <definedName name="BExBAKXZ7PBW3DDKKA5MWC1ZUC7O">#REF!</definedName>
    <definedName name="BExBAO8NLXZXHO6KCIECSFCH3RR0">#REF!</definedName>
    <definedName name="BExBAOOT1KBSIEISN1ADL4RMY879">#REF!</definedName>
    <definedName name="BExBAVKX8Q09370X1GCZWJ4E91YJ">#REF!</definedName>
    <definedName name="BExBAW6JEEVHYHKPLVDEJLA2TVUV">#REF!</definedName>
    <definedName name="BExBAX2X2ENJYO4QTR5VAIQ86L7B">#REF!</definedName>
    <definedName name="BExBAZ13D3F1DVJQ6YJ8JGUYEYJE">#REF!</definedName>
    <definedName name="BExBB1FFA0KZYBP7BEBCSKD6VTF0">#REF!</definedName>
    <definedName name="BExBBTG649R9I0CT042JLL8LXV18">#REF!</definedName>
    <definedName name="BExBBUCJQRR74Q7GPWDEZXYK2KJL">#REF!</definedName>
    <definedName name="BExBBV8XVMD9CKZY711T0BN7H3PM">#REF!</definedName>
    <definedName name="BExBC78HXWXHO3XAB6E8NVTBGLJS">#REF!</definedName>
    <definedName name="BExBCKKJTIRKC1RZJRTK65HHLX4W">#REF!</definedName>
    <definedName name="BExBCLMEPAN3XXX174TU8SS0627Q">#REF!</definedName>
    <definedName name="BExBCN4CE60GSBMZIW5KQ0NTRFJC">#REF!</definedName>
    <definedName name="BExBCRBEYR2KZ8FAQFZ2NHY13WIY">#REF!</definedName>
    <definedName name="BExBD4I559NXSV6J07Q343TKYMVJ">#REF!</definedName>
    <definedName name="BExBDBZQLTX3OGFYGULQFK5WEZU5">#REF!</definedName>
    <definedName name="BExBDJS9TUEU8Z84IV59E5V4T8K6">#REF!</definedName>
    <definedName name="BExBDKOMSVH4XMH52CFJ3F028I9R">#REF!</definedName>
    <definedName name="BExBDSRXVZQ0W5WXQMP5XD00GRRL">#REF!</definedName>
    <definedName name="BExBDUVGK3E1J4JY9ZYTS7V14BLY">#REF!</definedName>
    <definedName name="BExBE162OSBKD30I7T1DKKPT3I9I">#REF!</definedName>
    <definedName name="BExBE5YPUY1T7N7DHMMIGGXK8TMP">#REF!</definedName>
    <definedName name="BExBEC9ATLQZF86W1M3APSM4HEOH">#REF!</definedName>
    <definedName name="BExBEFPEY2JR9JJE6IOAF2OFWR4M">#REF!</definedName>
    <definedName name="BExBETC9XL80NWYBNGAD28ZJ7WRL">#REF!</definedName>
    <definedName name="BExBEYFQJE9YK12A6JBMRFKEC7RN">#REF!</definedName>
    <definedName name="BExBF4FI26ZUMWTVCYZ58E6KJ8Y8">#REF!</definedName>
    <definedName name="BExBF74MQ866DAGP7TYQGBFTZRPR">#REF!</definedName>
    <definedName name="BExBG1ED81J2O4A2S5F5Y3BPHMCR">#REF!</definedName>
    <definedName name="BExCR3J5GNCUPD9UM79D4PDXWT4U">#REF!</definedName>
    <definedName name="BExCRLIHS7466WFJ3RPIUGGXYESZ">#REF!</definedName>
    <definedName name="BExCRS3VKYCEVDF4FL01C1XUB567">#REF!</definedName>
    <definedName name="BExCRWWI5ZMTSWBS61IYSC4UI0H9" hidden="1">#REF!</definedName>
    <definedName name="BExCS1EDDUEAEWHVYXHIP9I1WCJH">#REF!</definedName>
    <definedName name="BExCS6SLRCBH006GNRE27HFRHP40">#REF!</definedName>
    <definedName name="BExCS7ZPMHFJ4UJDAL8CQOLSZ13B">#REF!</definedName>
    <definedName name="BExCS8W4NJUZH9S1CYB6XSDLEPBW">#REF!</definedName>
    <definedName name="BExCSAE1M6G20R41J0Y24YNN0YC1">#REF!</definedName>
    <definedName name="BExCSAE2JW38IT96FPX22TUK89WH">#REF!</definedName>
    <definedName name="BExCSAOUZOYKHN7HV511TO8VDJ02">#REF!</definedName>
    <definedName name="BExCSMOFTXSUEC1T46LR1UPYRCX5">#REF!</definedName>
    <definedName name="BExCSSDG3TM6TPKS19E9QYJEELZ6">#REF!</definedName>
    <definedName name="BExCSZV7U67UWXL2HKJNM5W1E4OO">#REF!</definedName>
    <definedName name="BExCT0GRTZF5FFX5LZT829PHWMTK">#REF!</definedName>
    <definedName name="BExCT4NSDT61OCH04Y2QIFIOP75H">#REF!</definedName>
    <definedName name="BExCTW8G3VCZ55S09HTUGXKB1P2M">#REF!</definedName>
    <definedName name="BExCTYS2KX0QANOLT8LGZ9WV3S3T">#REF!</definedName>
    <definedName name="BExCTZZ9JNES4EDHW97NP0EGQALX">#REF!</definedName>
    <definedName name="BExCU0A1V6NMZQ9ASYJ8QIVQ5UR2">#REF!</definedName>
    <definedName name="BExCU2834920JBHSPCRC4UF80OLL">#REF!</definedName>
    <definedName name="BExCU8O54I3P3WRYWY1CRP3S78QY">#REF!</definedName>
    <definedName name="BExCUARNXXTH6ZTS98FYJV7PCSGZ">#REF!</definedName>
    <definedName name="BExCUDRJO23YOKT8GPWOVQ4XEHF5">#REF!</definedName>
    <definedName name="BExCUPAXFR16YMWL30ME3F3BSRDZ">#REF!</definedName>
    <definedName name="BExCUR94DHCE47PUUWEMT5QZOYR2">#REF!</definedName>
    <definedName name="BExCV634L7SVHGB0UDDTRRQ2Q72H">#REF!</definedName>
    <definedName name="BExCVBXGSXT9FWJRG62PX9S1RK83">#REF!</definedName>
    <definedName name="BExCVHBNLOHNFS0JAV3I1XGPNH9W">#REF!</definedName>
    <definedName name="BExCVI86R31A2IOZIEBY1FJLVILD">#REF!</definedName>
    <definedName name="BExCVKGZXE0I9EIXKBZVSGSEY2RR">#REF!</definedName>
    <definedName name="BExCVV44WY5807WGMTGKPW0GT256">#REF!</definedName>
    <definedName name="BExCVZ5PN4V6MRBZ04PZJW3GEF8S">#REF!</definedName>
    <definedName name="BExCW13R0GWJYGXZBNCPAHQN4NR2">#REF!</definedName>
    <definedName name="BExCW37AJQ22HZN4J8IZBPSVTUTS">#REF!</definedName>
    <definedName name="BExCW9Y5HWU4RJTNX74O6L24VGCK">#REF!</definedName>
    <definedName name="BExCWPDPESGZS07QGBLSBWDNVJLZ">#REF!</definedName>
    <definedName name="BExCWTVKHIVCRHF8GC39KI58YM5K">#REF!</definedName>
    <definedName name="BExCX2KGRZBRVLZNM8SUSIE6A0RL">#REF!</definedName>
    <definedName name="BExCX3X451T70LZ1VF95L7W4Y4TM">#REF!</definedName>
    <definedName name="BExCX4NZ2N1OUGXM7EV0U7VULJMM">#REF!</definedName>
    <definedName name="BExCXILMURGYMAH6N5LF5DV6K3GM">#REF!</definedName>
    <definedName name="BExCXQUFBMXQ1650735H48B1AZT3">#REF!</definedName>
    <definedName name="BExCXUQP121593HQ2W9UQYQ6W8F4">#REF!</definedName>
    <definedName name="BExCXWU7HH6SPEKHTDW4VIJOMA5G">#REF!</definedName>
    <definedName name="BExCY2DQO9VLA77Q7EG3T0XNXX4F">#REF!</definedName>
    <definedName name="BExCY6VMJ68MX3C981R5Q0BX5791">#REF!</definedName>
    <definedName name="BExCY7RYH2PNF2AG4323SEPEY53K">#REF!</definedName>
    <definedName name="BExCYAH2SAZCPW6XCB7V7PMMCAWO">#REF!</definedName>
    <definedName name="BExCYJBB52X8B3AREHCC1L5QNPX7">#REF!</definedName>
    <definedName name="BExCYPRC5HJE6N2XQTHCT6NXGP8N">#REF!</definedName>
    <definedName name="BExCYUK0I3UEXZNFDW71G6Z6D8XR">#REF!</definedName>
    <definedName name="BExCYXJWQSEEYU4NMNR519R6S9CZ">#REF!</definedName>
    <definedName name="BExCYYQW3ASN78FM8UVJMM1W3BG7">#REF!</definedName>
    <definedName name="BExCZA527W0V1OVQWOLECFTPM58C">#REF!</definedName>
    <definedName name="BExCZFZCXMLY5DWESYJ9NGTJYQ8M">#REF!</definedName>
    <definedName name="BExCZJ4P8WS0BDT31WDXI0ROE7D6">#REF!</definedName>
    <definedName name="BExCZKH6NI0EE02L995IFVBD1J59">#REF!</definedName>
    <definedName name="BExCZUD9FEOJBKDJ51Z3JON9LKJ8">#REF!</definedName>
    <definedName name="BExD0508DAALLU00PHFPBC8SRRKT">#REF!</definedName>
    <definedName name="BExD0HALIN0JR4JTPGDEVAEE5EX5">#REF!</definedName>
    <definedName name="BExD0LCCDPG16YLY5WQSZF1XI5DA">#REF!</definedName>
    <definedName name="BExD0P8F7KQMFSYM4625F10ZH3V4">#REF!</definedName>
    <definedName name="BExD0RMWSB4TRECEHTH6NN4K9DFZ">#REF!</definedName>
    <definedName name="BExD0U6KG10QGVDI1XSHK0J10A2V">#REF!</definedName>
    <definedName name="BExD13RUIBGRXDL4QDZ305UKUR12">#REF!</definedName>
    <definedName name="BExD14DETV5R4OOTMAXD5NAKWRO3">#REF!</definedName>
    <definedName name="BExD17YV2ZYAEDMHIU0NC8D9N73J">#REF!</definedName>
    <definedName name="BExD1OAU9OXQAZA4D70HP72CU6GB">#REF!</definedName>
    <definedName name="BExD1VY0WEBJA9S0W9VT8DSQ19GL">#REF!</definedName>
    <definedName name="BExD1Y1JV61416YA1XRQHKWPZIE7">#REF!</definedName>
    <definedName name="BExD2CFHIRMBKN5KXE5QP4XXEWFS">#REF!</definedName>
    <definedName name="BExD2DMHH1HWXQ9W0YYMDP8AAX8Q">#REF!</definedName>
    <definedName name="BExD2HTPC7IWBAU6OSQ67MQA8BYZ">#REF!</definedName>
    <definedName name="BExD2L9OUUE5A2OUUCI7ZFK5MZ2E">#REF!</definedName>
    <definedName name="BExD363H2VGFIQUCE6LS4AC5J0ZT">#REF!</definedName>
    <definedName name="BExD3A588E939V61P1XEW0FI5Q0S">#REF!</definedName>
    <definedName name="BExD3CJJDKVR9M18XI3WDZH80WL6">#REF!</definedName>
    <definedName name="BExD3ESD9WYJIB3TRDPJ1CKXRAVL">#REF!</definedName>
    <definedName name="BExD3F368X5S25MWSUNIV57RDB57">#REF!</definedName>
    <definedName name="BExD3IJ5IT335SOSNV9L85WKAOSI">#REF!</definedName>
    <definedName name="BExD3KBVUY57GMMQTOFEU6S6G1AY">#REF!</definedName>
    <definedName name="BExD3NMR7AW2Z6V8SC79VQR37NA6">#REF!</definedName>
    <definedName name="BExD3QXA2UQ2W4N7NYLUEOG40BZB">#REF!</definedName>
    <definedName name="BExD3SKQDUZT567HEBV8XSIXJ9NT">#REF!</definedName>
    <definedName name="BExD3U2N041TEJ7GCN005UTPHNXY">#REF!</definedName>
    <definedName name="BExD3ZGVOX34J0JDH85MUK7JNMJO">#REF!</definedName>
    <definedName name="BExD407RLI2ZDWS8ON1TEYHERNCL">#REF!</definedName>
    <definedName name="BExD40O0CFTNJFOFMMM1KH0P7BUI">#REF!</definedName>
    <definedName name="BExD4BR9HJ3MWWZ5KLVZWX9FJAUS">#REF!</definedName>
    <definedName name="BExD4F1WTKT3H0N9MF4H1LX7MBSY">#REF!</definedName>
    <definedName name="BExD4H5GQWXBS6LUL3TSP36DVO38">#REF!</definedName>
    <definedName name="BExD4JJSS3QDBLABCJCHD45SRNPI">#REF!</definedName>
    <definedName name="BExD4R1I0MKF033I5LPUYIMTZ6E8">#REF!</definedName>
    <definedName name="BExD4WVTPZYC2GA9OICSGDKG3943">#REF!</definedName>
    <definedName name="BExD50MT3M6XZLNUP9JL93EG6D9R">#REF!</definedName>
    <definedName name="BExD5EV7KDSVF1CJT38M4IBPFLPY">#REF!</definedName>
    <definedName name="BExD5FRK547OESJRYAW574DZEZ7J">#REF!</definedName>
    <definedName name="BExD5I5X2YA2YNCTCDSMEL4CWF4N">#REF!</definedName>
    <definedName name="BExD5QUSRFJWRQ1ZM50WYLCF74DF">#REF!</definedName>
    <definedName name="BExD5SSUIF6AJQHBHK8PNMFBPRYB">#REF!</definedName>
    <definedName name="BExD623C9LRX18BE0W2V6SZLQUXX">#REF!</definedName>
    <definedName name="BExD6CQA7UMJBXV7AIFAIHUF2ICX">#REF!</definedName>
    <definedName name="BExD6FKVK8WJWNYPVENR7Q8Q30PK">#REF!</definedName>
    <definedName name="BExD6GMP0LK8WKVWMIT1NNH8CHLF">#REF!</definedName>
    <definedName name="BExD6H2TE0WWAUIWVSSCLPZ6B88N">#REF!</definedName>
    <definedName name="BExD6MRUB5Z78TWFKFJF1K3HNQ1X">#REF!</definedName>
    <definedName name="BExD71LTOE015TV5RSAHM8NT8GVW">#REF!</definedName>
    <definedName name="BExD73USXVADC7EHGHVTQNCT06ZA">#REF!</definedName>
    <definedName name="BExD76952WC61WB7DC9SWP4D9ESY">#REF!</definedName>
    <definedName name="BExD7GAIGULTB3YHM1OS9RBQOTEC">#REF!</definedName>
    <definedName name="BExD7IE1DHIS52UFDCTSKPJQNRD5">#REF!</definedName>
    <definedName name="BExD7IUBGUWHYC9UNZ1IY5XFYKQN">#REF!</definedName>
    <definedName name="BExD7JQOJ35HGL8U2OCEI2P2JT7I">#REF!</definedName>
    <definedName name="BExD7KSDKNDNH95NDT3S7GM3MUU2">#REF!</definedName>
    <definedName name="BExD7NC5SPFMJCBCOFBOGELL3GRL">#REF!</definedName>
    <definedName name="BExD8H5O087KQVWIVPUUID5VMGMS">#REF!</definedName>
    <definedName name="BExD8OCLZMFN5K3VZYI4Q4ITVKUA">#REF!</definedName>
    <definedName name="BExD8UHPNQ6AFINO2GOCEL2B70EZ">#REF!</definedName>
    <definedName name="BExD91ZG0KRFTSVHRHJ4BHV9HSNJ">#REF!</definedName>
    <definedName name="BExD93C1R6LC0631ECHVFYH0R0PD">#REF!</definedName>
    <definedName name="BExD97TXIO0COVNN4OH3DEJ33YLM">#REF!</definedName>
    <definedName name="BExD99RZ1RFIMK6O1ZHSPJ68X9Y5">#REF!</definedName>
    <definedName name="BExD9BQ6LGXBUJ55WSIECG0HIP4D">#REF!</definedName>
    <definedName name="BExD9L0ID3VSOU609GKWYTA5BFMA">#REF!</definedName>
    <definedName name="BExD9M7SEMG0JK2FUTTZXWIEBTKB">#REF!</definedName>
    <definedName name="BExD9MNYBYB1AICQL5165G472IE2">#REF!</definedName>
    <definedName name="BExD9PNSYT7GASEGUVL48MUQ02WO">#REF!</definedName>
    <definedName name="BExD9TK2MIWFH5SKUYU9ZKF4NPHQ">#REF!</definedName>
    <definedName name="BExD9W97B73VZOX9SBWGH3JKGLE2" hidden="1">#REF!</definedName>
    <definedName name="BExDA5ZRHLWVSIXZJY7BR68NLH3G" hidden="1">#REF!</definedName>
    <definedName name="BExDA6LD9061UULVKUUI4QP8SK13">#REF!</definedName>
    <definedName name="BExDAD6PZZRQ3MOPV9G0QAZ66KPD">#REF!</definedName>
    <definedName name="BExDAGMVMNLQ6QXASB9R6D8DIT12">#REF!</definedName>
    <definedName name="BExDATYYDMKUH6BNIAWKWRVL7DCS">#REF!</definedName>
    <definedName name="BExDAYBHU9ADLXI8VRC7F608RVGM">#REF!</definedName>
    <definedName name="BExDBDR1XR0FV0CYUCB2OJ7CJCZU">#REF!</definedName>
    <definedName name="BExDC7F818VN0S18ID7XRCRVYPJ4">#REF!</definedName>
    <definedName name="BExDCL7K96PC9VZYB70ZW3QPVIJE">#REF!</definedName>
    <definedName name="BExDCP3UZ3C2O4C1F7KMU0Z9U32N">#REF!</definedName>
    <definedName name="BExENE1VDFSAMBNCUVUJNJ2HS7WJ" hidden="1">#REF!</definedName>
    <definedName name="BExEOBX3WECDMYCV9RLN49APTXMM">#REF!</definedName>
    <definedName name="BExEOM3YV59MTPUDPWT9CARM5YKS">#REF!</definedName>
    <definedName name="BExEONWP08ULRF40YOGT47O21B3T">#REF!</definedName>
    <definedName name="BExEOQWKPIE6ZZRZ8IE9PAH33AQS">#REF!</definedName>
    <definedName name="BExEP4E4F36662JDI0TOD85OP7X9">#REF!</definedName>
    <definedName name="BExEPN9VIYI0FVL0HLZQXJFO6TT0">#REF!</definedName>
    <definedName name="BExEPYT6VDSMR8MU2341Q5GM2Y9V">#REF!</definedName>
    <definedName name="BExEQ2EMWMD17Y7NCI4UNO0GOUJK">#REF!</definedName>
    <definedName name="BExEQ2ENYLMY8K1796XBB31CJHNN">#REF!</definedName>
    <definedName name="BExEQ2PFE4N40LEPGDPS90WDL6BN">#REF!</definedName>
    <definedName name="BExEQ2PFURT24NQYGYVE8NKX1EGA">#REF!</definedName>
    <definedName name="BExEQB8ZWXO6IIGOEPWTLOJGE2NR">#REF!</definedName>
    <definedName name="BExEQBZX0EL6LIKPY01197ACK65H">#REF!</definedName>
    <definedName name="BExEQDXZALJLD4OBF74IKZBR13SR">#REF!</definedName>
    <definedName name="BExEQFLE2RPWGMWQAI4JMKUEFRPT">#REF!</definedName>
    <definedName name="BExEQLVYSGSYRAKZK8Z0QLLF7G2K">#REF!</definedName>
    <definedName name="BExEQTZAP8R69U31W4LKGTKKGKQE">#REF!</definedName>
    <definedName name="BExER2O72H1F9WV6S1J04C15PXX7">#REF!</definedName>
    <definedName name="BExERNSS1TQUR6I9FGRALYTE0CFQ">#REF!</definedName>
    <definedName name="BExERRUIKIOATPZ9U4HQ0V52RJAU">#REF!</definedName>
    <definedName name="BExERSANFNM1O7T65PC5MJ301YET">#REF!</definedName>
    <definedName name="BExERWCEBKQRYWRQLYJ4UCMMKTHG">#REF!</definedName>
    <definedName name="BExES44RHHDL3V7FLV6M20834WF1">#REF!</definedName>
    <definedName name="BExES4A7VE2X3RYYTVRLKZD4I7WU">#REF!</definedName>
    <definedName name="BExES6ZC8R7PHJ21OVJFLIR7DY30">#REF!</definedName>
    <definedName name="BExESI2IXIELPLL09301UIJ59X0R">#REF!</definedName>
    <definedName name="BExESMKD95A649M0WRSG6CXXP326">#REF!</definedName>
    <definedName name="BExESOYP8MNCF9C9XMGD9NIO2DHH">#REF!</definedName>
    <definedName name="BExESR27ZXJG5VMY4PR9D940VS7T">#REF!</definedName>
    <definedName name="BExESZ03KXL8DQ2591HLR56ZML94">#REF!</definedName>
    <definedName name="BExESZAW5N443NRTKIP59OEI1CR6">#REF!</definedName>
    <definedName name="BExET3HXQ60A4O2OLKX8QNXRI6LQ">#REF!</definedName>
    <definedName name="BExETA3B1FCIOA80H94K90FWXQKE">#REF!</definedName>
    <definedName name="BExETAZOYT4CJIT8RRKC9F2HJG1D">#REF!</definedName>
    <definedName name="BExETF6QD5A9GEINE1KZRRC2LXWM">#REF!</definedName>
    <definedName name="BExETQ9XRXLUACN82805SPSPNKHI">#REF!</definedName>
    <definedName name="BExETR0YRMOR63E6DHLEHV9QVVON">#REF!</definedName>
    <definedName name="BExETVTGY38YXYYF7N73OYN6FYY3">#REF!</definedName>
    <definedName name="BExEU60A1U7NBTOAEDQAL9RNN2R6">#REF!</definedName>
    <definedName name="BExEUC5KVITDJ18RD7EXV9HZAXT4" hidden="1">#REF!</definedName>
    <definedName name="BExEULLDHPM8KXPMAV0YT0FYQCO0">#REF!</definedName>
    <definedName name="BExEUNE4T242Y59C6MS28MXEUGCP">#REF!</definedName>
    <definedName name="BExEUTJ7WGSZAKNIE678K6VVBMB0">#REF!</definedName>
    <definedName name="BExEV2TP7NA3ZR6RJGH5ER370OUM">#REF!</definedName>
    <definedName name="BExEV69USLNYO2QRJRC0J92XUF00">#REF!</definedName>
    <definedName name="BExEV6KNTQOCFD7GV726XQEVQ7R6">#REF!</definedName>
    <definedName name="BExEV6VGM4POO9QT9KH3QA3VYCWM">#REF!</definedName>
    <definedName name="BExEVET98G3FU6QBF9LHYWSAMV0O">#REF!</definedName>
    <definedName name="BExEVNCUT0PDUYNJH7G6BSEWZOT2">#REF!</definedName>
    <definedName name="BExEVPGF4V5J0WQRZKUM8F9TTKZJ">#REF!</definedName>
    <definedName name="BExEVPWH8S9GER9M14SPIT6XZ8SG">#REF!</definedName>
    <definedName name="BExEVVLIEVWYRF2UUC1H0H5QU1CP">#REF!</definedName>
    <definedName name="BExEVWCKO8T84GW9Z3X47915XKSH">#REF!</definedName>
    <definedName name="BExEVZSJWMZ5L2ZE7AZC57CXKW6T">#REF!</definedName>
    <definedName name="BExEW0JL1GFFCXMDGW54CI7Y8FZN">#REF!</definedName>
    <definedName name="BExEW68M9WL8214QH9C7VCK7BN08">#REF!</definedName>
    <definedName name="BExEW8HFKH6F47KIHYBDRUEFZ2ZZ">#REF!</definedName>
    <definedName name="BExEWLO75K95C6IRKHXSP7VP81T4">#REF!</definedName>
    <definedName name="BExEWNBGQS1U2LW3W84T4LSJ9K00">#REF!</definedName>
    <definedName name="BExEWO7STL7HNZSTY8VQBPTX1WK6">#REF!</definedName>
    <definedName name="BExEWQ0M1N3KMKTDJ73H10QSG4W1">#REF!</definedName>
    <definedName name="BExEX1K1G1XOATOHE1L56FPNFKEH">#REF!</definedName>
    <definedName name="BExEX73L5U8LOUK1PKINTHURZSZ2">#REF!</definedName>
    <definedName name="BExEX7UNGH8R3K4267QO5BXNLPO2">#REF!</definedName>
    <definedName name="BExEX85F3OSW8NSCYGYPS9372Z1Q">#REF!</definedName>
    <definedName name="BExEX9HWY2G6928ZVVVQF77QCM2C">#REF!</definedName>
    <definedName name="BExEXBQWAYKMVBRJRHB8PFCSYFVN">#REF!</definedName>
    <definedName name="BExEXRBZ0DI9E2UFLLKYWGN66B61">#REF!</definedName>
    <definedName name="BExEXV878GC00CL9Y3PMG1EPV93S">#REF!</definedName>
    <definedName name="BExEYLG9FL9V1JPPNZ3FUDNSEJ4V">#REF!</definedName>
    <definedName name="BExEYOW8C1B3OUUCIGEC7L8OOW1Z">#REF!</definedName>
    <definedName name="BExEYUQJXZT6N5HJH8ACJF6SRWEE">#REF!</definedName>
    <definedName name="BExEZ1S6VZCG01ZPLBSS9Z1SBOJ2">#REF!</definedName>
    <definedName name="BExEZGBFNJR8DLPN0V11AU22L6WY">#REF!</definedName>
    <definedName name="BExEZNYN4RJEH991QXFETE16HI4H">#REF!</definedName>
    <definedName name="BExEZOEPVQ8C2TEM23W2T7CJ7Z7C">#REF!</definedName>
    <definedName name="BExEZSGGSAF9QN04SZZEXG94PY3I">#REF!</definedName>
    <definedName name="BExEZSLYNYUB1PTK9QTJX26XMIH7">#REF!</definedName>
    <definedName name="BExF02Y3V3QEPO2XLDSK47APK9XJ">#REF!</definedName>
    <definedName name="BExF09OS91RT7N7IW8JLMZ121ZP3">#REF!</definedName>
    <definedName name="BExF0LOEHV42P2DV7QL8O7HOQ3N9">#REF!</definedName>
    <definedName name="BExF0WRM9VO25RLSO03ZOCE8H7K5">#REF!</definedName>
    <definedName name="BExF0ZRI7W4RSLIDLHTSM0AWXO3S">#REF!</definedName>
    <definedName name="BExF14ENQHDDJ6BI9GUW6FA5QPDY">#REF!</definedName>
    <definedName name="BExF19CT3MMZZ2T5EWMDNG3UOJ01">#REF!</definedName>
    <definedName name="BExF1M38U6NX17YJA8YU359B5Z4M">#REF!</definedName>
    <definedName name="BExF1MU4W3NPEY0OHRDWP5IANCBB">#REF!</definedName>
    <definedName name="BExF1MZN8MWMOKOARHJ1QAF9HPGT">#REF!</definedName>
    <definedName name="BExF1R1D5CNBISJOPHOYMPVHPTX4">#REF!</definedName>
    <definedName name="BExF1US4ZIQYSU5LBFYNRA9N0K2O">#REF!</definedName>
    <definedName name="BExF2B9KRLBBIEC0UVZ66BI5FN6J">#REF!</definedName>
    <definedName name="BExF2CWZN6E87RGTBMD4YQI2QT7R">#REF!</definedName>
    <definedName name="BExF2DYO1WQ7GMXSTAQRDBW1NSFG">#REF!</definedName>
    <definedName name="BExF2MSWNUY9Z6BZJQZ538PPTION">#REF!</definedName>
    <definedName name="BExF2QZYWHTYGUTTXR15CKCV3LS7">#REF!</definedName>
    <definedName name="BExF2T8Y6TSJ74RMSZOA9CEH4OZ6">#REF!</definedName>
    <definedName name="BExF31N3YM4F37EOOY8M8VI1KXN8">#REF!</definedName>
    <definedName name="BExF37C1YKBT79Z9SOJAG5MXQGTU">#REF!</definedName>
    <definedName name="BExF3A6HPA6DGYALZNHHJPMCUYZR">#REF!</definedName>
    <definedName name="BExF3I9T44X7DV9HHV51DVDDPPZG">#REF!</definedName>
    <definedName name="BExF3JMFX5DILOIFUDIO1HZUK875">#REF!</definedName>
    <definedName name="BExF3LV9CUBICNV2O2E5KBVIJUSX" hidden="1">#REF!</definedName>
    <definedName name="BExF3NTC4BGZEM6B87TCFX277QCS">#REF!</definedName>
    <definedName name="BExF3Q7NI90WT31QHYSJDIG0LLLJ">#REF!</definedName>
    <definedName name="BExF3QD55TIY1MSBSRK9TUJKBEWO">#REF!</definedName>
    <definedName name="BExF3QT8J6RIF1L3R700MBSKIOKW">#REF!</definedName>
    <definedName name="BExF42SSBVPMLK2UB3B7FPEIY9TU">#REF!</definedName>
    <definedName name="BExF4HXSWB50BKYPWA0HTT8W56H6">#REF!</definedName>
    <definedName name="BExF4KHF04IWW4LQ95FHQPFE4Y9K">#REF!</definedName>
    <definedName name="BExF4LU2NV3A47BCWPM3EZXUEH37">#REF!</definedName>
    <definedName name="BExF4MVQM5Y0QRDLDFSKWWTF709C">#REF!</definedName>
    <definedName name="BExF4PVMZYV36E8HOYY06J81AMBI">#REF!</definedName>
    <definedName name="BExF4SF9NEX1FZE9N8EXT89PM54D">#REF!</definedName>
    <definedName name="BExF52GTGP8MHGII4KJ8TJGR8W8U">#REF!</definedName>
    <definedName name="BExF57K7L3UC1I2FSAWURR4SN0UN">#REF!</definedName>
    <definedName name="BExF5D96JEPDW6LV89G2REZJ1ES7">#REF!</definedName>
    <definedName name="BExF5HR2GFV7O8LKG9SJ4BY78LYA">#REF!</definedName>
    <definedName name="BExF5ZFO2A29GHWR5ES64Z9OS16J">#REF!</definedName>
    <definedName name="BExF62A3MLH813NID28ONGARJH2X">#REF!</definedName>
    <definedName name="BExF63S045JO7H2ZJCBTBVH3SUIF">#REF!</definedName>
    <definedName name="BExF642TEGTXCI9A61ZOONJCB0U1">#REF!</definedName>
    <definedName name="BExF67O951CF8UJF3KBDNR0E83C1">#REF!</definedName>
    <definedName name="BExF6EV7I35NVMIJGYTB6E24YVPA">#REF!</definedName>
    <definedName name="BExF6FGUF393KTMBT40S5BYAFG00">#REF!</definedName>
    <definedName name="BExF6GNYXWY8A0SY4PW1B6KJMMTM">#REF!</definedName>
    <definedName name="BExF6IB8K74Z0AFT05GPOKKZW7C9">#REF!</definedName>
    <definedName name="BExF6NUXJI11W2IAZNAM1QWC0459">#REF!</definedName>
    <definedName name="BExF6RR76KNVIXGJOVFO8GDILKGZ">#REF!</definedName>
    <definedName name="BExF6ZE8D5CMPJPRWT6S4HM56LPF">#REF!</definedName>
    <definedName name="BExF76FV8SF7AJK7B35AL7VTZF6D">#REF!</definedName>
    <definedName name="BExF7EOIMC1OYL1N7835KGOI0FIZ">#REF!</definedName>
    <definedName name="BExF7K88K7ASGV6RAOAGH52G04VR">#REF!</definedName>
    <definedName name="BExF7KTRNDA4PDEWXLZOSGH6HBTK">#REF!</definedName>
    <definedName name="BExF7OVDRP3LHNAF2CX4V84CKKIR">#REF!</definedName>
    <definedName name="BExF7QO41X2A2SL8UXDNP99GY7U9">#REF!</definedName>
    <definedName name="BExF81GI8B8WBHXFTET68A9358BR">#REF!</definedName>
    <definedName name="BExF91F9EY2QWUVHB02O42OI5VJA">#REF!</definedName>
    <definedName name="BExF974BG77G8CGZUKOT46BKS3JY">#REF!</definedName>
    <definedName name="BExGL97US0Y3KXXASUTVR26XLT70">#REF!</definedName>
    <definedName name="BExGLC7R4C33RO0PID97ZPPVCW4M">#REF!</definedName>
    <definedName name="BExGLFIF7HCFSHNQHKEV6RY0WCO3">#REF!</definedName>
    <definedName name="BExGLTARRL0J772UD2TXEYAVPY6E">#REF!</definedName>
    <definedName name="BExGLVP1IU8K5A8J1340XFMYPR88">#REF!</definedName>
    <definedName name="BExGLYE6RZTAAWHJBG2QFJPTDS2Q">#REF!</definedName>
    <definedName name="BExGM06W6F9M898F25U5GS310ZDJ">#REF!</definedName>
    <definedName name="BExGM4DZ65OAQP7MA4LN6QMYZOFF">#REF!</definedName>
    <definedName name="BExGMCXCWEC9XNUOEMZ61TMI6CUO">#REF!</definedName>
    <definedName name="BExGMJDGIH0MEPC2TUSFUCY2ROTB">#REF!</definedName>
    <definedName name="BExGMKPW2HPKN0M0XKF3AZ8YP0D6">#REF!</definedName>
    <definedName name="BExGMOM6BJIMIN7C4IHRF1V8A96K">#REF!</definedName>
    <definedName name="BExGMP2F175LGL6QVSJGP6GKYHHA">#REF!</definedName>
    <definedName name="BExGMP7QPV1K0HGEJ78M3SJKOXMJ">#REF!</definedName>
    <definedName name="BExGMPIIP8GKML2VVA8OEFL43NCS">#REF!</definedName>
    <definedName name="BExGMZ3SRIXLXMWBVOXXV3M4U4YL">#REF!</definedName>
    <definedName name="BExGMZ3UBN48IXU1ZEFYECEMZ1IM">#REF!</definedName>
    <definedName name="BExGN4I0QATXNZCLZJM1KH1OIJQH">#REF!</definedName>
    <definedName name="BExGN7HXECFUQS2XNA6RF790L4W9">#REF!</definedName>
    <definedName name="BExGN9FZ2RWCMSY1YOBJKZMNIM9R">#REF!</definedName>
    <definedName name="BExGNDSIMTHOCXXG6QOGR6DA8SGG">#REF!</definedName>
    <definedName name="BExGNN2YQ9BDAZXT2GLCSAPXKIM7">#REF!</definedName>
    <definedName name="BExGNSS0CKRPKHO25R3TDBEL2NHX">#REF!</definedName>
    <definedName name="BExGNYH0MO8NOVS85L15G0RWX4GW">#REF!</definedName>
    <definedName name="BExGNZO44DEG8CGIDYSEGDUQ531R">#REF!</definedName>
    <definedName name="BExGO2O0V6UYDY26AX8OSN72F77N">#REF!</definedName>
    <definedName name="BExGO2YUBOVLYHY1QSIHRE1KLAFV">#REF!</definedName>
    <definedName name="BExGO70E2O70LF46V8T26YFPL4V8">#REF!</definedName>
    <definedName name="BExGO8D1R9I69SERTZT2W3SLEZNA" hidden="1">#REF!</definedName>
    <definedName name="BExGOB25QJMQCQE76MRW9X58OIOO">#REF!</definedName>
    <definedName name="BExGODAZKJ9EXMQZNQR5YDBSS525">#REF!</definedName>
    <definedName name="BExGODR8ZSMUC11I56QHSZ686XV5">#REF!</definedName>
    <definedName name="BExGOT6UXUX5FVTAYL9SOBZ1D0II">#REF!</definedName>
    <definedName name="BExGOXJDHUDPDT8I8IVGVW9J0R5Q">#REF!</definedName>
    <definedName name="BExGPHGT5KDOCMV2EFS4OVKTWBRD">#REF!</definedName>
    <definedName name="BExGPID72Y4Y619LWASUQZKZHJNC">#REF!</definedName>
    <definedName name="BExGPPENQIANVGLVQJ77DK5JPRTB">#REF!</definedName>
    <definedName name="BExGQ1ZU4967P72AHF4V1D0FOL5C">#REF!</definedName>
    <definedName name="BExGQ36ZOMR9GV8T05M605MMOY3Y">#REF!</definedName>
    <definedName name="BExGQ61DTJ0SBFMDFBAK3XZ9O0ZO">#REF!</definedName>
    <definedName name="BExGQ6SG9XEOD0VMBAR22YPZWSTA">#REF!</definedName>
    <definedName name="BExGQBFLMJJ9B8UZOREEHXFHK7N2">#REF!</definedName>
    <definedName name="BExGQGJ1A7LNZUS8QSMOG8UNGLMK">#REF!</definedName>
    <definedName name="BExGQPO7ENFEQC0NC6MC9OZR2LHY">#REF!</definedName>
    <definedName name="BExGQX0H4EZMXBJTKJJE4ICJWN5O">#REF!</definedName>
    <definedName name="BExGQXB9MZOQ756QKBX37UVT0E1N">#REF!</definedName>
    <definedName name="BExGR4CW3WRIID17GGX4MI9ZDHFE">#REF!</definedName>
    <definedName name="BExGR65GJX27MU2OL6NI5PB8XVB4">#REF!</definedName>
    <definedName name="BExGR6LQ97HETGS3CT96L4IK0JSH">#REF!</definedName>
    <definedName name="BExGR9ATP2LVT7B9OCPSLJ11H9SX">#REF!</definedName>
    <definedName name="BExGRP6OL44LJTNKNI09G040YBUV">#REF!</definedName>
    <definedName name="BExGRUKVVKDL8483WI70VN2QZDGD">#REF!</definedName>
    <definedName name="BExGRY6DV7SFO3FUC935DBI9JHHD">#REF!</definedName>
    <definedName name="BExGS2IWR5DUNJ1U9PAKIV8CMBNI">#REF!</definedName>
    <definedName name="BExGS69P9FFTEOPDS0MWFKF45G47">#REF!</definedName>
    <definedName name="BExGS6F1JFHM5MUJ1RFO50WP6D05">#REF!</definedName>
    <definedName name="BExGSA5YB5ZGE4NHDVCZ55TQAJTL">#REF!</definedName>
    <definedName name="BExGSCEUCQQVDEEKWJ677QTGUVTE">#REF!</definedName>
    <definedName name="BExGSE7JOEA0YCHSJZ9200QPDIJS">#REF!</definedName>
    <definedName name="BExGSQY65LH1PCKKM5WHDW83F35O">#REF!</definedName>
    <definedName name="BExGSYW1GKISF0PMUAK3XJK9PEW9">#REF!</definedName>
    <definedName name="BExGT0DZJB6LSF6L693UUB9EY1VQ">#REF!</definedName>
    <definedName name="BExGT26Q34RZH81QA2RSEHCYR7DV">#REF!</definedName>
    <definedName name="BExGTGVFIF8HOQXR54SK065A8M4K">#REF!</definedName>
    <definedName name="BExGTIYX3OWPIINOGY1E4QQYSKHP">#REF!</definedName>
    <definedName name="BExGTKGUN0KUU3C0RL2LK98D8MEK">#REF!</definedName>
    <definedName name="BExGTS3XVUCQ4VU4J7CHKKFVT00J">#REF!</definedName>
    <definedName name="BExGTZ046J7VMUG4YPKFN2K8TWB7">#REF!</definedName>
    <definedName name="BExGU2G9OPRZRIU9YGF6NX9FUW0J">#REF!</definedName>
    <definedName name="BExGU6HTKLRZO8UOI3DTAM5RFDBA">#REF!</definedName>
    <definedName name="BExGUDDZXFFQHAF4UZF8ZB1HO7H6">#REF!</definedName>
    <definedName name="BExGUIBXBRHGM97ZX6GBA4ZDQ79C">#REF!</definedName>
    <definedName name="BExGUM8D91UNPCOO4TKP9FGX85TF">#REF!</definedName>
    <definedName name="BExGUQF9N9FKI7S0H30WUAEB5LPD">#REF!</definedName>
    <definedName name="BExGUR6BA03XPBK60SQUW197GJ5X">#REF!</definedName>
    <definedName name="BExGUU0WEI69F8ZIXWN595TGXFHG">#REF!</definedName>
    <definedName name="BExGUVIP60TA4B7X2PFGMBFUSKGX">#REF!</definedName>
    <definedName name="BExGUZKF06F209XL1IZWVJEQ82EE">#REF!</definedName>
    <definedName name="BExGV2EVT380QHD4AP2RL9MR8L5L">#REF!</definedName>
    <definedName name="BExGVV6OOLDQ3TXZK51TTF3YX0WN">#REF!</definedName>
    <definedName name="BExGW0KVS7U0C87XFZ78QW991IEV">#REF!</definedName>
    <definedName name="BExGW2Z7AMPG6H9EXA9ML6EZVGGA">#REF!</definedName>
    <definedName name="BExGW9VCZCEM8UBOIWLGP86VDXAM">#REF!</definedName>
    <definedName name="BExGWABG5VT5XO1A196RK61AXA8C">#REF!</definedName>
    <definedName name="BExGWCV8916MRBLI113C5KK5RGE6">#REF!</definedName>
    <definedName name="BExGWEO0JDG84NYLEAV5NSOAGMJZ">#REF!</definedName>
    <definedName name="BExGWF441V08QGC7WOV8ZNCY11L7">#REF!</definedName>
    <definedName name="BExGWLEOC70Z8QAJTPT2PDHTNM4L">#REF!</definedName>
    <definedName name="BExGWNCXLCRTLBVMTXYJ5PHQI6SS">#REF!</definedName>
    <definedName name="BExGX6U988MCFIGDA1282F92U9AA">#REF!</definedName>
    <definedName name="BExGX7FTB1CKAT5HUW6H531FIY6I">#REF!</definedName>
    <definedName name="BExGX8HHCYSAHDCEWOG9XLCU18N6">#REF!</definedName>
    <definedName name="BExGX9DVACJQIZ4GH6YAD2A7F70O">#REF!</definedName>
    <definedName name="BExGXDVP2S2Y8Z8Q43I78RCIK3DD">#REF!</definedName>
    <definedName name="BExGXJ9W5JU7TT9S0BKL5Y6VVB39">#REF!</definedName>
    <definedName name="BExGXWB73RJ4BASBQTQ8EY0EC1EB">#REF!</definedName>
    <definedName name="BExGXZ0ABB43C7SMRKZHWOSU9EQX">#REF!</definedName>
    <definedName name="BExGY6SU3SYVCJ3AG2ITY59SAZ5A">#REF!</definedName>
    <definedName name="BExGY6YA4P5KMY2VHT0DYK3YTFAX">#REF!</definedName>
    <definedName name="BExGY8G88PVVRYHPHRPJZFSX6HSC">#REF!</definedName>
    <definedName name="BExGYC718HTZ80PNKYPVIYGRJVF6">#REF!</definedName>
    <definedName name="BExGYCHSO0W2KLD88V9TBXYCB1L2">#REF!</definedName>
    <definedName name="BExGYCNATXZY2FID93B17YWIPPRD">#REF!</definedName>
    <definedName name="BExGYGJJJ3BBCQAOA51WHP01HN73">#REF!</definedName>
    <definedName name="BExGYOS6TV2C72PLRFU8RP1I58GY">#REF!</definedName>
    <definedName name="BExGZ7NXZ0IBS44C2NZ9VMD6T6K2">#REF!</definedName>
    <definedName name="BExGZJ78ZWZCVHZ3BKEKFJZ6MAEO">#REF!</definedName>
    <definedName name="BExGZOLH2QV73J3M9IWDDPA62TP4">#REF!</definedName>
    <definedName name="BExGZP1PWGFKVVVN4YDIS22DZPCR">#REF!</definedName>
    <definedName name="BExGZSN7ZY4H4Y4ZES4HRPL3BQ7C">#REF!</definedName>
    <definedName name="BExH00L21GZX5YJJGVMOAWBERLP5">#REF!</definedName>
    <definedName name="BExH02ZD6VAY1KQLAQYBBI6WWIZB">#REF!</definedName>
    <definedName name="BExH08Z6LQCGGSGSAILMHX4X7JMD">#REF!</definedName>
    <definedName name="BExH0KD6K5TIVDAUTBFJHT7L0CK4">#REF!</definedName>
    <definedName name="BExH0KT9Z8HEVRRQRGQ8YHXRLIJA">#REF!</definedName>
    <definedName name="BExH0M0FDN12YBOCKL3XL2Z7T7Y8">#REF!</definedName>
    <definedName name="BExH0O9G06YPZ5TN9RYT326I1CP2">#REF!</definedName>
    <definedName name="BExH0WNJAKTJRCKMTX8O4KNMIIJM">#REF!</definedName>
    <definedName name="BExH12Y4WX542WI3ZEM15AK4UM9J">#REF!</definedName>
    <definedName name="BExH17LBRAZL0WM7YCDNY03IMU7H">#REF!</definedName>
    <definedName name="BExH1FDTQXR9QQ31WDB7OPXU7MPT">#REF!</definedName>
    <definedName name="BExH1FOMEUIJNIDJAUY0ZQFBJSY9">#REF!</definedName>
    <definedName name="BExH1JFFHEBFX9BWJMNIA3N66R3Z">#REF!</definedName>
    <definedName name="BExH1X2EVHQZO4SJDS6V4BMEG17U">#REF!</definedName>
    <definedName name="BExH1Z0GIUSVTF2H1G1I3PDGBNK2">#REF!</definedName>
    <definedName name="BExH21K9JXIGJ8KW8BD49KVNV5KU">#REF!</definedName>
    <definedName name="BExH225UTM6S9FW4MUDZS7F1PQSH">#REF!</definedName>
    <definedName name="BExH23271RF7AYZ542KHQTH68GQ7">#REF!</definedName>
    <definedName name="BExH27UV451VYAQXLHQCYRJ80UTX" hidden="1">#REF!</definedName>
    <definedName name="BExH2GJQR4JALNB314RY0LDI49VH">#REF!</definedName>
    <definedName name="BExH2JZR49T7644JFVE7B3N7RZM9">#REF!</definedName>
    <definedName name="BExH2UHF0QTJG107MULYB16WBJM9">#REF!</definedName>
    <definedName name="BExH2WKXV8X5S2GSBBTWGI0NLNAH">#REF!</definedName>
    <definedName name="BExH2XS1UFYFGU0S0EBXX90W2WE8">#REF!</definedName>
    <definedName name="BExH2XS2TND9SB0GC295R4FP6K5Y">#REF!</definedName>
    <definedName name="BExH2Y2U5RJ4ADJQCUONWLPQ4O3D">#REF!</definedName>
    <definedName name="BExH2ZA0SZ4SSITL50NA8LZ3OEX6">#REF!</definedName>
    <definedName name="BExH31Z3JNVJPESWKXHILGXZHP2M">#REF!</definedName>
    <definedName name="BExH3E9HZ3QJCDZW7WI7YACFQCHE">#REF!</definedName>
    <definedName name="BExH3F5VGP2F59IO7540AO5R866X">#REF!</definedName>
    <definedName name="BExH3IRB6764RQ5HBYRLH6XCT29X">#REF!</definedName>
    <definedName name="BExIFSNE4C29HU57VY9DRA8ZHJMI">#REF!</definedName>
    <definedName name="BExIG2U8V6RSB47SXLCQG3Q68YRO">#REF!</definedName>
    <definedName name="BExIGJBO8R13LV7CZ7C1YCP974NN">#REF!</definedName>
    <definedName name="BExIGWT86FPOEYTI8GXCGU5Y3KGK">#REF!</definedName>
    <definedName name="BExIHBHXA7E7VUTBVHXXXCH3A5CL">#REF!</definedName>
    <definedName name="BExIHPQCQTGEW8QOJVIQ4VX0P6DX">#REF!</definedName>
    <definedName name="BExII1KN91Q7DLW0UB7W2TJ5ACT9">#REF!</definedName>
    <definedName name="BExII50LI8I0CDOOZEMIVHVA2V95">#REF!</definedName>
    <definedName name="BExIIRXXR0K667L884UAGFW27GC7">#REF!</definedName>
    <definedName name="BExIIXMY38TQD12CVV4S57L3I809">#REF!</definedName>
    <definedName name="BExIIY37NEVU2LGS1JE4VR9AN6W4">#REF!</definedName>
    <definedName name="BExIIYJAGXR8TPZ1KCYM7EGJ79UW">#REF!</definedName>
    <definedName name="BExIJ3160YCWGAVEU0208ZGXXG3P">#REF!</definedName>
    <definedName name="BExIJFGZJ5ED9D6KAY4PGQYLELAX">#REF!</definedName>
    <definedName name="BExIJQK80ZEKSTV62E59AYJYUNLI">#REF!</definedName>
    <definedName name="BExIJRLX3M0YQLU1D5Y9V7HM5QNM">#REF!</definedName>
    <definedName name="BExIJV22J0QA7286KNPMHO1ZUCB3">#REF!</definedName>
    <definedName name="BExIJVI6OC7B6ZE9V4PAOYZXKNER">#REF!</definedName>
    <definedName name="BExIJWK0NGTGQ4X7D5VIVXD14JHI">#REF!</definedName>
    <definedName name="BExIJWPCIYINEJUTXU74VK7WG031">#REF!</definedName>
    <definedName name="BExIKE34VRI8LNA43PRAXOK0ENZ0">#REF!</definedName>
    <definedName name="BExIKEZIEF8HC349HWGDSJ2Q7A36">#REF!</definedName>
    <definedName name="BExIKHDUJVOICOBVB5XBI3FWKHDH">#REF!</definedName>
    <definedName name="BExIKHTXPZR5A8OHB6HDP6QWDHAD">#REF!</definedName>
    <definedName name="BExIKMMJOETSAXJYY1SIKM58LMA2">#REF!</definedName>
    <definedName name="BExIKRF6AQ6VOO9KCIWSM6FY8M7D">#REF!</definedName>
    <definedName name="BExIKS68I5YRWZPC1BZV3DUUIRB4">#REF!</definedName>
    <definedName name="BExIKTYZESFT3LC0ASFMFKSE0D1X">#REF!</definedName>
    <definedName name="BExIKUPVWA74ZNT6LY91VBTADMDP">#REF!</definedName>
    <definedName name="BExIKXVA6M8K0PTRYAGXS666L335">#REF!</definedName>
    <definedName name="BExIL0PMZ2SXK9R6MLP43KBU1J2P">#REF!</definedName>
    <definedName name="BExILAAXRTRAD18K74M6MGUEEPUM">#REF!</definedName>
    <definedName name="BExILG5F338C0FFLMVOKMKF8X5ZP">#REF!</definedName>
    <definedName name="BExILGQTQM0HOD0BJI90YO7GOIN3">#REF!</definedName>
    <definedName name="BExILZMLDONDP3BQR1XX8OZBA26V">#REF!</definedName>
    <definedName name="BExIM9DBUB7ZGF4B20FVUO9QGOX2">#REF!</definedName>
    <definedName name="BExIMGK9Z94TFPWWZFMD10HV0IF6">#REF!</definedName>
    <definedName name="BExIMPEGKG18TELVC33T4OQTNBWC">#REF!</definedName>
    <definedName name="BExIN3CAS48A9U3QM15BDRQ58ST1">#REF!</definedName>
    <definedName name="BExIN4OR435DL1US13JQPOQK8GD5">#REF!</definedName>
    <definedName name="BExINI6A7H3KSFRFA6UBBDPKW37F">#REF!</definedName>
    <definedName name="BExINIMK8XC3JOBT2EXYFHHH52H0">#REF!</definedName>
    <definedName name="BExINLX401ZKEGWU168DS4JUM2J6">#REF!</definedName>
    <definedName name="BExINMYYJO1FTV1CZF6O5XCFAMQX">#REF!</definedName>
    <definedName name="BExINP2H4KI05FRFV5PKZFE00HKO">#REF!</definedName>
    <definedName name="BExINRM3RDJMCEBSQIW8EXKYO81W">#REF!</definedName>
    <definedName name="BExINZELVWYGU876QUUZCIMXPBQC">#REF!</definedName>
    <definedName name="BExIOCQUQHKUU1KONGSDOLQTQEIC">#REF!</definedName>
    <definedName name="BExIOFL8Y5O61VLKTB4H20IJNWS1">#REF!</definedName>
    <definedName name="BExIOMBXRW5NS4ZPYX9G5QREZ5J6">#REF!</definedName>
    <definedName name="BExIORA3GK78T7C7SNBJJUONJ0LS">#REF!</definedName>
    <definedName name="BExIORFDXP4AVIEBLSTZ8ETSXMNM">#REF!</definedName>
    <definedName name="BExIOTZ5EFZ2NASVQ05RH15HRSW6">#REF!</definedName>
    <definedName name="BExIP8YNN6UUE1GZ223SWH7DLGKO">#REF!</definedName>
    <definedName name="BExIPAB4AOL592OJCC1CFAXTLF1A">#REF!</definedName>
    <definedName name="BExIPB25DKX4S2ZCKQN7KWSC3JBF">#REF!</definedName>
    <definedName name="BExIPDLT8JYAMGE5HTN4D1YHZF3V">#REF!</definedName>
    <definedName name="BExIPG040Q08EWIWL6CAVR3GRI43">#REF!</definedName>
    <definedName name="BExIPKNFUDPDKOSH5GHDVNA8D66S">#REF!</definedName>
    <definedName name="BExIPQ6ZMIIPESOVQ5GP432OHGZ2" hidden="1">#REF!</definedName>
    <definedName name="BExIQ1VS9A2FHVD9TUHKG9K8EVVP">#REF!</definedName>
    <definedName name="BExIQ3J19L30PSQ2CXNT6IHW0I7V">#REF!</definedName>
    <definedName name="BExIQ3OJ7M04XCY276IO0LJA5XUK">#REF!</definedName>
    <definedName name="BExIQ5S19ITB0NDRUN4XV7B905ED">#REF!</definedName>
    <definedName name="BExIQ9TMQT2EIXSVQW7GVSOAW2VJ">#REF!</definedName>
    <definedName name="BExIQBMDE1L6J4H27K1FMSHQKDSE">#REF!</definedName>
    <definedName name="BExIQE65LVXUOF3UZFO7SDHFJH22">#REF!</definedName>
    <definedName name="BExIQG9OO2KKBOWTMD1OXY36TEGA">#REF!</definedName>
    <definedName name="BExIQX1XBB31HZTYEEVOBSE3C5A6">#REF!</definedName>
    <definedName name="BExIQYP5T1TPAQYW7QU1Q98BKX7W">#REF!</definedName>
    <definedName name="BExIR2ALYRP9FW99DK2084J7IIDC">#REF!</definedName>
    <definedName name="BExIR8FQETPTQYW37DBVDWG3J4JW">#REF!</definedName>
    <definedName name="BExIR9HK7JX1L2CH2BEDXZVSIE9V">#REF!</definedName>
    <definedName name="BExIRRBGTY01OQOI3U5SW59RFDFI">#REF!</definedName>
    <definedName name="BExIS4T0DRF57HYO7OGG72KBOFOI">#REF!</definedName>
    <definedName name="BExIS6LQR6L9T3OTO7YCPQXAXAAB">#REF!</definedName>
    <definedName name="BExIS77BJDDK18PGI9DSEYZPIL7P">#REF!</definedName>
    <definedName name="BExIS8USL1T3Z97CZ30HJ98E2GXQ">#REF!</definedName>
    <definedName name="BExISC5B700MZUBFTQ9K4IKTF7HR">#REF!</definedName>
    <definedName name="BExISDHXS49S1H56ENBPRF1NLD5C">#REF!</definedName>
    <definedName name="BExISM1JLV54A21A164IURMPGUMU">#REF!</definedName>
    <definedName name="BExISMSDNG7ESGQW6WLIBMK3TR05">#REF!</definedName>
    <definedName name="BExISRFKJYUZ4AKW44IJF7RF9Y90">#REF!</definedName>
    <definedName name="BExIT1MK8TBAK3SNP36A8FKDQSOK">#REF!</definedName>
    <definedName name="BExITARLBMSZP0MDTHM5NAQG2OGL">#REF!</definedName>
    <definedName name="BExITBNYANV2S8KD56GOGCKW393R">#REF!</definedName>
    <definedName name="BExITPWD1VUWCL7Z872QJZR77JCP">#REF!</definedName>
    <definedName name="BExITU8WGDQKG9M3M9GZUIUHPXV6">#REF!</definedName>
    <definedName name="BExIUD4OJGH65NFNQ4VMCE3R4J1X">#REF!</definedName>
    <definedName name="BExIUEX7HWR9L9GED1OOUUPR3P4L">#REF!</definedName>
    <definedName name="BExIUH68665UA0TLLT6TB2JGW5PQ">#REF!</definedName>
    <definedName name="BExIUTB5OAAXYW0OFMP0PS40SPOB">#REF!</definedName>
    <definedName name="BExIUUT2MHIOV6R3WHA0DPM1KBKY">#REF!</definedName>
    <definedName name="BExIUYPDT1AM6MWGWQS646PIZIWC">#REF!</definedName>
    <definedName name="BExIV0I2O9F8D1UK1SI8AEYR6U0A">#REF!</definedName>
    <definedName name="BExIV194L8SHVHAKVDYUJVIUW6R6">#REF!</definedName>
    <definedName name="BExIV2LM38XPLRTWT0R44TMQ59E5">#REF!</definedName>
    <definedName name="BExIV3HY4S0YRV1F7XEMF2YHAR2I">#REF!</definedName>
    <definedName name="BExIV6HUZFRIFLXW2SICKGTAH1PV">#REF!</definedName>
    <definedName name="BExIVC6WZMHRBRGIBUVX0CO2RK05">#REF!</definedName>
    <definedName name="BExIVCXWL6H5LD9DHDIA4F5U9TQL">#REF!</definedName>
    <definedName name="BExIVMOIPSEWSIHIDDLOXESQ28A0">#REF!</definedName>
    <definedName name="BExIVNVNJX9BYDLC88NG09YF5XQ6">#REF!</definedName>
    <definedName name="BExIVQVKLMGSRYT1LFZH0KUIA4OR">#REF!</definedName>
    <definedName name="BExIVYTFI35KNR2XSA6N8OJYUTUR">#REF!</definedName>
    <definedName name="BExIW5ET7UTUGQAD7BE9WK5UKMGC">#REF!</definedName>
    <definedName name="BExIWB3SY3WRIVIOF988DNNODBOA">#REF!</definedName>
    <definedName name="BExIWB99CG0H52LRD6QWPN4L6DV2">#REF!</definedName>
    <definedName name="BExIWG1W7XP9DFYYSZAIOSHM0QLQ">#REF!</definedName>
    <definedName name="BExIWH3KUK94B7833DD4TB0Y6KP9">#REF!</definedName>
    <definedName name="BExIWHJTVQN56LBQLQAVYJGZCPS0">#REF!</definedName>
    <definedName name="BExIWKE9MGIDWORBI43AWTUNYFAN">#REF!</definedName>
    <definedName name="BExIX2Z84RME31393YA6EYKRVQ2O">#REF!</definedName>
    <definedName name="BExIX34PM5DBTRHRQWP6PL6WIX88">#REF!</definedName>
    <definedName name="BExIX5OAP9KSUE5SIZCW9P39Q4WE">#REF!</definedName>
    <definedName name="BExIXD6399WJZEAZPLMO25J76HES">#REF!</definedName>
    <definedName name="BExIXGRJPVJMUDGSG7IHPXPNO69B">#REF!</definedName>
    <definedName name="BExIXM5R87ZL3FHALWZXYCPHGX3E">#REF!</definedName>
    <definedName name="BExIXS036ZCKT2Z8XZKLZ8PFWQGL">#REF!</definedName>
    <definedName name="BExIXY5CF9PFM0P40AZ4U51TMWV0">#REF!</definedName>
    <definedName name="BExIXZSN4DWU517ZB4WMVMRAR3HE">#REF!</definedName>
    <definedName name="BExIY81EI7OC24JR1VQXFYGLHSLP">#REF!</definedName>
    <definedName name="BExIYEXJBK8JDWIRSVV4RJSKZVV1">#REF!</definedName>
    <definedName name="BExIYI2RH0K4225XO970K2IQ1E79">#REF!</definedName>
    <definedName name="BExIYMPZ0KS2KOJFQAUQJ77L7701">#REF!</definedName>
    <definedName name="BExIYP9Q6FV9T0R9G3UDKLS4TTYX">#REF!</definedName>
    <definedName name="BExIYZGLDQ1TN7BIIN4RLDP31GIM">#REF!</definedName>
    <definedName name="BExIZ4K0EZJK6PW3L8SVKTJFSWW9">#REF!</definedName>
    <definedName name="BExIZAECOEZGBAO29QMV14E6XDIV">#REF!</definedName>
    <definedName name="BExIZCNBH93LVDIIAY9B4MWHN361">#REF!</definedName>
    <definedName name="BExIZEW6V56Z1L9CVD468PF9QXFC">#REF!</definedName>
    <definedName name="BExIZKVXYD5O2JBU81F2UFJZLLSI">#REF!</definedName>
    <definedName name="BExIZPZDHC8HGER83WHCZAHOX7LK">#REF!</definedName>
    <definedName name="BExIZY2PUZ0OF9YKK1B13IW0VS6G">#REF!</definedName>
    <definedName name="BExJ08KBRR2XMWW3VZMPSQKXHZUH">#REF!</definedName>
    <definedName name="BExJ0DYJWXGE7DA39PYL3WM05U9O">#REF!</definedName>
    <definedName name="BExJ0MY8SY5J5V50H3UKE78ODTVB">#REF!</definedName>
    <definedName name="BExJ0YC98G37ML4N8FLP8D95EFRF">#REF!</definedName>
    <definedName name="BExKCDYKAEV45AFXHVHZZ62E5BM3">#REF!</definedName>
    <definedName name="BExKCKUPO1556XM0MBY04D7J82Z9">#REF!</definedName>
    <definedName name="BExKDKO0W4AGQO1V7K6Q4VM750FT">#REF!</definedName>
    <definedName name="BExKDKTIAQ7LCSQ3XYHWTHO28IB6">#REF!</definedName>
    <definedName name="BExKDLF10G7W77J87QWH3ZGLUCLW">#REF!</definedName>
    <definedName name="BExKDVWOO6AMGIS1X6TOB2DQHHFV">#REF!</definedName>
    <definedName name="BExKDZNGRB0559FQ2ZQSBRUKF4EA">#REF!</definedName>
    <definedName name="BExKEFE0I3MT6ZLC4T1L9465HKTN">#REF!</definedName>
    <definedName name="BExKEGVZQ8GF7R5FF4ES3RCKIOJR">#REF!</definedName>
    <definedName name="BExKEK6O5BVJP4VY02FY7JNAZ6BT">#REF!</definedName>
    <definedName name="BExKEKXK6E6QX339ELPXDIRZSJE0">#REF!</definedName>
    <definedName name="BExKEO880D5ALIR2KE8XFUC6CIV7">#REF!</definedName>
    <definedName name="BExKEOOIBMP7N8033EY2CJYCBX6H">#REF!</definedName>
    <definedName name="BExKEW0RR5LA3VC46A2BEOOMQE56">#REF!</definedName>
    <definedName name="BExKF9CZW4FPPY0XBJCLUW9Q3CM1">#REF!</definedName>
    <definedName name="BExKFA3VI1CZK21SM0N3LZWT9LA1">#REF!</definedName>
    <definedName name="BExKFINBFV5J2NFRCL4YUO3YF0ZE">#REF!</definedName>
    <definedName name="BExKFISRBFACTAMJSALEYMY66F6X">#REF!</definedName>
    <definedName name="BExKFOSK5DJ151C4E8544UWMYTOC">#REF!</definedName>
    <definedName name="BExKFYJC4EVEV54F82K6VKP7Q3OU">#REF!</definedName>
    <definedName name="BExKG4IYHBKQQ8J8FN10GB2IKO33">#REF!</definedName>
    <definedName name="BExKGF0L44S78D33WMQ1A75TRKB9">#REF!</definedName>
    <definedName name="BExKGFRN31B3G20LMQ4LRF879J68">#REF!</definedName>
    <definedName name="BExKGJD3U3ADZILP20U3EURP0UQP">#REF!</definedName>
    <definedName name="BExKGNK5YGKP0YHHTAAOV17Z9EIM">#REF!</definedName>
    <definedName name="BExKGV77YH9YXIQTRKK2331QGYKF">#REF!</definedName>
    <definedName name="BExKGXWBKQUL7R9G46CNGFDOLZ3M">#REF!</definedName>
    <definedName name="BExKH3FTZ5VGTB86W9M4AB39R0G8">#REF!</definedName>
    <definedName name="BExKH3FV5U5O6XZM7STS3NZKQFGJ">#REF!</definedName>
    <definedName name="BExKHAMUH8NR3HRV0V6FHJE3ROLN">#REF!</definedName>
    <definedName name="BExKHCFKOWFHO2WW0N7Y5XDXEWAO">#REF!</definedName>
    <definedName name="BExKHIVLONZ46HLMR50DEXKEUNEP">#REF!</definedName>
    <definedName name="BExKHKDK2PRBCUJS8TEDP8K3VODQ">#REF!</definedName>
    <definedName name="BExKHPM9XA0ADDK7TUR0N38EXWEP">#REF!</definedName>
    <definedName name="BExKHWT82UZ3TGDIJKLYIZIMFDN8">#REF!</definedName>
    <definedName name="BExKI4076KXCDE5KXL79KT36OKLO">#REF!</definedName>
    <definedName name="BExKI7LO70WYISR7Q0Y1ZDWO9M3B">#REF!</definedName>
    <definedName name="BExKIGQV6TXIZG039HBOJU62WP2U">#REF!</definedName>
    <definedName name="BExKIJQKVWRACP36VTUX4J4J7G4Q">#REF!</definedName>
    <definedName name="BExKILE008SF3KTAN8WML3XKI1NZ">#REF!</definedName>
    <definedName name="BExKINSBB6RS7I489QHMCOMU4Z2X">#REF!</definedName>
    <definedName name="BExKIU87ZKSOC2DYZWFK6SAK9I8E">#REF!</definedName>
    <definedName name="BExKJ449HLYX2DJ9UF0H9GTPSQ73">#REF!</definedName>
    <definedName name="BExKJELX2RUC8UEC56IZPYYZXHA7">#REF!</definedName>
    <definedName name="BExKJINMXS61G2TZEXCJAWVV4F57">#REF!</definedName>
    <definedName name="BExKJK5ME8KB7HA0180L7OUZDDGV">#REF!</definedName>
    <definedName name="BExKJN5IF0VMDILJ5K8ZENF2QYV1">#REF!</definedName>
    <definedName name="BExKJTFYBF70XSG0D3KR3SGOMP1A">#REF!</definedName>
    <definedName name="BExKJUSJPFUIK20FTVAFJWR2OUYX">#REF!</definedName>
    <definedName name="BExKK8VP5RS3D0UXZVKA37C4SYBP">#REF!</definedName>
    <definedName name="BExKKIM9NPF6B3SPMPIQB27HQME4">#REF!</definedName>
    <definedName name="BExKKIX1BCBQ4R3K41QD8NTV0OV0">#REF!</definedName>
    <definedName name="BExKKLGTY4E2KQ3TMNSYJ1Y1T6P7">#REF!</definedName>
    <definedName name="BExKKQ3ZWADYV03YHMXDOAMU90EB">#REF!</definedName>
    <definedName name="BExKKUGD2HMJWQEYZ8H3X1BMXFS9">#REF!</definedName>
    <definedName name="BExKKX05KCZZZPKOR1NE5A8RGVT4">#REF!</definedName>
    <definedName name="BExKLD6S9L66QYREYHBE5J44OK7X">#REF!</definedName>
    <definedName name="BExKLEZIPCUD1B3YA0NS6DE99X42">#REF!</definedName>
    <definedName name="BExKLEZK32L28GYJWVO63BZ5E1JD">#REF!</definedName>
    <definedName name="BExKLLKVVHT06LA55JB2FC871DC5">#REF!</definedName>
    <definedName name="BExKLLVNT5QQOCRNQFO3EJDHK2YJ">#REF!</definedName>
    <definedName name="BExKLOVM4Y3RDB8WLGFMDHQU08H0">#REF!</definedName>
    <definedName name="BExKM6EPPRV6XJ5PK87NYUNONLFG" hidden="1">#REF!</definedName>
    <definedName name="BExKMKCHPUXFK3CD5R383LA9JHL7">#REF!</definedName>
    <definedName name="BExKMWBX4EH3EYJ07UFEM08NB40Z">#REF!</definedName>
    <definedName name="BExKNBGV2IR3S7M0BX4810KZB4V3">#REF!</definedName>
    <definedName name="BExKNCTBZTSY3MO42VU5PLV6YUHZ">#REF!</definedName>
    <definedName name="BExKNGV2YY749C42AQ2T9QNIE5C3">#REF!</definedName>
    <definedName name="BExKNV8UOHVWEHDJWI2WMJ9X6QHZ">#REF!</definedName>
    <definedName name="BExKNZLD7UATC1MYRNJD8H2NH4KU">#REF!</definedName>
    <definedName name="BExKNZQUKQQG2Y97R74G4O4BJP1L">#REF!</definedName>
    <definedName name="BExKO06X0EAD3ABEG1E8PWLDWHBA">#REF!</definedName>
    <definedName name="BExKO2AHHSGNI1AZOIOW21KPXKPE">#REF!</definedName>
    <definedName name="BExKO2FXWJWC5IZLDN8JHYILQJ2N">#REF!</definedName>
    <definedName name="BExKO438WZ8FKOU00NURGFMOYXWN">#REF!</definedName>
    <definedName name="BExKOATWHWMEY2LJ0UMDQO8ALW6B">#REF!</definedName>
    <definedName name="BExKODIZGWW2EQD0FEYW6WK6XLCM">#REF!</definedName>
    <definedName name="BExKOKVFAHSC8COFQ8UGFZL7EC8W">#REF!</definedName>
    <definedName name="BExKOPO2HPWVQGAKW8LOZMPIDEFG">#REF!</definedName>
    <definedName name="BExKP23RLJUZL3JRHOFQAOQ58PIT">#REF!</definedName>
    <definedName name="BExKPCFY2ZKXQ9GP1XXPX7I178KG">#REF!</definedName>
    <definedName name="BExKPEZP0QTKOTLIMMIFSVTHQEEK">#REF!</definedName>
    <definedName name="BExKPLQJX0HJ8OTXBXH9IC9J2V0W">#REF!</definedName>
    <definedName name="BExKPN8C7GN36ZJZHLOB74LU6KT0">#REF!</definedName>
    <definedName name="BExKPX9VZ1J5021Q98K60HMPJU58">#REF!</definedName>
    <definedName name="BExKQ4BCFRVNY6F8K9DK2YVB6GLE">#REF!</definedName>
    <definedName name="BExKQECQDKHNI9Q0CW7UN82VGTIE">#REF!</definedName>
    <definedName name="BExKQJGAAWNM3NT19E9I0CQDBTU0">#REF!</definedName>
    <definedName name="BExKQK1Q9L08BFCXMDU762FDOPK9" hidden="1">#REF!</definedName>
    <definedName name="BExKQM5GJ1ZN5REKFE7YVBQ0KXWF">#REF!</definedName>
    <definedName name="BExKQOEA7HV9U5DH9C8JXFD62EKH">#REF!</definedName>
    <definedName name="BExKQQ71278061G7ZFYGPWOMOMY2">#REF!</definedName>
    <definedName name="BExKQQY1EFD9CD8EZDCDCWC9AR2S">#REF!</definedName>
    <definedName name="BExKQTXRG3ECU8NT47UR7643LO5G">#REF!</definedName>
    <definedName name="BExKQVL7HPOIZ4FHANDFMVOJLEPR">#REF!</definedName>
    <definedName name="BExKR32XG1WY77WDT8KW9FJPGQTU">#REF!</definedName>
    <definedName name="BExKR8RZSEHW184G0Z56B4EGNU72">#REF!</definedName>
    <definedName name="BExKRAKP6M8ETKPGVN2DSJ4K55TK">#REF!</definedName>
    <definedName name="BExKRDVDLPO5SACVKAVXJVGDP4IW">#REF!</definedName>
    <definedName name="BExKRERQ5LD5EY60EY1WT8IIU279">#REF!</definedName>
    <definedName name="BExKRFINZQF2DQT1211KE8MRJKDI">#REF!</definedName>
    <definedName name="BExKRJKDX37VP7AYUC6CFO4BVA8X">#REF!</definedName>
    <definedName name="BExKRVUSQ6PA7ZYQSTEQL3X7PB9P">#REF!</definedName>
    <definedName name="BExKRY3KZ7F7RB2KH8HXSQ85IEQO">#REF!</definedName>
    <definedName name="BExKS0HW58QL5Y58KS69YPWJ4WK1">#REF!</definedName>
    <definedName name="BExKSA37DZTCK6H13HPIKR0ZFVL8">#REF!</definedName>
    <definedName name="BExKSFMOMSZYDE0WNC94F40S6636">#REF!</definedName>
    <definedName name="BExKSHQ9K79S8KYUWIV5M5LAHHF1">#REF!</definedName>
    <definedName name="BExKSIS3VA1NCEFCZZSIK8B3YIBZ">#REF!</definedName>
    <definedName name="BExKSJTWG9L3FCX8FLK4EMUJMF27">#REF!</definedName>
    <definedName name="BExKSPZ1N7EQ24YXIHDU66YSAV7H">#REF!</definedName>
    <definedName name="BExKSU0MKNAVZYYPKCYTZDWQX4R8">#REF!</definedName>
    <definedName name="BExKSX60G1MUS689FXIGYP2F7C62">#REF!</definedName>
    <definedName name="BExKSZPNI7PS5MPKC6FP6QUV8NMN" hidden="1">#REF!</definedName>
    <definedName name="BExKT2UZ7Y2VWF5NQE18SJRLD2RN">#REF!</definedName>
    <definedName name="BExKT3GJFNGAM09H5F615E36A38C">#REF!</definedName>
    <definedName name="BExKTPXS18YKTBWAV060MXJCYQ4Q">#REF!</definedName>
    <definedName name="BExKTQZGN8GI3XGSEXMPCCA3S19H">#REF!</definedName>
    <definedName name="BExKTSMQ0K1KKIMHTNKF4SMQ85P6">#REF!</definedName>
    <definedName name="BExKTUKYYU0F6TUW1RXV24LRAZFE">#REF!</definedName>
    <definedName name="BExKTUVQP8RW39W1DXS9PBKPAKRV">#REF!</definedName>
    <definedName name="BExKU3FBLHQBIUTN6XEZW5GC9OG1">#REF!</definedName>
    <definedName name="BExKU82I99FEUIZLODXJDOJC96CQ">#REF!</definedName>
    <definedName name="BExKUDM0DFSCM3D91SH0XLXJSL18">#REF!</definedName>
    <definedName name="BExKUIEN780J6JTQHNPYZHL1O139">#REF!</definedName>
    <definedName name="BExKULEKJLA77AUQPDUHSM94Y76Z">#REF!</definedName>
    <definedName name="BExKV08R85MKI3MAX9E2HERNQUNL">#REF!</definedName>
    <definedName name="BExKV4AAUNNJL5JWD7PX6BFKVS6O">#REF!</definedName>
    <definedName name="BExKV6JBFAFIE1HXHEJGR1KI73NJ">#REF!</definedName>
    <definedName name="BExKVDVK6HN74GQPTXICP9BFC8CF">#REF!</definedName>
    <definedName name="BExKVFZ3ZZGIC1QI8XN6BYFWN0ZY">#REF!</definedName>
    <definedName name="BExKVG4KGO28KPGTAFL1R8TTZ10N">#REF!</definedName>
    <definedName name="BExKW0CSH7DA02YSNV64PSEIXB2P">#REF!</definedName>
    <definedName name="BExKWDJICEU8VAJ1S82EDOVH2DZ1">#REF!</definedName>
    <definedName name="BExM9NUG3Q31X01AI9ZJCZIX25CS">#REF!</definedName>
    <definedName name="BExM9OG182RP30MY23PG49LVPZ1C">#REF!</definedName>
    <definedName name="BExMA64MW1S18NH8DCKPCCEI5KCB">#REF!</definedName>
    <definedName name="BExMALEWFUEM8Y686IT03ECURUBR">#REF!</definedName>
    <definedName name="BExMAMB9NU3OZZOL0Y9EPGEJT9J0">#REF!</definedName>
    <definedName name="BExMAR3XSK6RSFLHP7ZX1EWGHASI">#REF!</definedName>
    <definedName name="BExMAXJS82ZJ8RS22VLE0V0LDUII">#REF!</definedName>
    <definedName name="BExMB4QRS0R3MTB4CMUHFZ84LNZQ">#REF!</definedName>
    <definedName name="BExMBC35WKQY5CWQJLV4D05O6971">#REF!</definedName>
    <definedName name="BExMBFTZV4Q1A5KG25C1N9PHQNSW">#REF!</definedName>
    <definedName name="BExMBK6ISK3U7KHZKUJXIDKGF6VW">#REF!</definedName>
    <definedName name="BExMBYPQDG9AYDQ5E8IECVFREPO6">#REF!</definedName>
    <definedName name="BExMC8AZUTX8LG89K2JJR7ZG62XX">#REF!</definedName>
    <definedName name="BExMC9NGLQK5D9VVDQST4ZLO36OO">#REF!</definedName>
    <definedName name="BExMCA96YR10V72G2R0SCIKPZLIZ">#REF!</definedName>
    <definedName name="BExMCB5JU5I2VQDUBS4O42BTEVKI">#REF!</definedName>
    <definedName name="BExMCFSQFSEMPY5IXDIRKZDASDBR">#REF!</definedName>
    <definedName name="BExMCI71FFAZ37XMQBP5AAJHNWD6">#REF!</definedName>
    <definedName name="BExMCMZOEYWVOOJ98TBHTTCS7XB8">#REF!</definedName>
    <definedName name="BExMCS8EF2W3FS9QADNKREYSI8P0">#REF!</definedName>
    <definedName name="BExMCUS7GSOM96J0HJ7EH0FFM2AC">#REF!</definedName>
    <definedName name="BExMCYTT6TVDWMJXO1NZANRTVNAN">#REF!</definedName>
    <definedName name="BExMD1TODBFD52U9LF5UOUXHWPVL">#REF!</definedName>
    <definedName name="BExMD5F6IAV108XYJLXUO9HD0IT6">#REF!</definedName>
    <definedName name="BExMDANV66W9T3XAXID40XFJ0J93">#REF!</definedName>
    <definedName name="BExMDGD1KQP7NNR78X2ZX4FCBQ1S">#REF!</definedName>
    <definedName name="BExMDIRDK0DI8P86HB7WPH8QWLSQ">#REF!</definedName>
    <definedName name="BExMDPI2FVMORSWDDCVAJ85WYAYO">#REF!</definedName>
    <definedName name="BExMDUWB7VWHFFR266QXO46BNV2S">#REF!</definedName>
    <definedName name="BExME2U47N8LZG0BPJ49ANY5QVV2">#REF!</definedName>
    <definedName name="BExME4HKNCH8BGQXZ0JI6JQ8VS65">#REF!</definedName>
    <definedName name="BExME88DH5DUKMUFI9FNVECXFD2E">#REF!</definedName>
    <definedName name="BExME9A7MOGAK7YTTQYXP5DL6VYA">#REF!</definedName>
    <definedName name="BExMEMX0QZHPRL7ERTYJM5UVDB6F">#REF!</definedName>
    <definedName name="BExMEOV9YFRY5C3GDLU60GIX10BY">#REF!</definedName>
    <definedName name="BExMEP0JSQSEJY4770CXKEHM8ZMX">#REF!</definedName>
    <definedName name="BExMETYO7BNSXDZWASPS35OD0JKB">#REF!</definedName>
    <definedName name="BExMEXK5BE9MJ62ZRJY0T09Q53RH">#REF!</definedName>
    <definedName name="BExMEY09ESM4H2YGKEQQRYUD114R">#REF!</definedName>
    <definedName name="BExMF4G4IUPQY1Y5GEY5N3E04CL6">#REF!</definedName>
    <definedName name="BExMF9UIGYMOAQK0ELUWP0S0HZZY">#REF!</definedName>
    <definedName name="BExMFDLBSWFMRDYJ2DZETI3EXKN2">#REF!</definedName>
    <definedName name="BExMFF8KMT147IH1T9ZWF263ITF5">#REF!</definedName>
    <definedName name="BExMFLDTMRTCHKA37LQW67BG8D5C">#REF!</definedName>
    <definedName name="BExMFNMTHL6UK0LB2LWSLQ9GIOFQ">#REF!</definedName>
    <definedName name="BExMG9NSK30KD01QX0UBN2VNRTG4">#REF!</definedName>
    <definedName name="BExMGDEL2D3PHUBIM162SYO352QY">#REF!</definedName>
    <definedName name="BExMGG3PFIHPHX7NXB7HDFI3N12L">#REF!</definedName>
    <definedName name="BExMH3H9TW5TJCNU5Z1EWXP3BAEP">#REF!</definedName>
    <definedName name="BExMH4Z826JFUM1Z0Y8JM74DAAFC">#REF!</definedName>
    <definedName name="BExMHOWPB34KPZ76M2KIX2C9R2VB">#REF!</definedName>
    <definedName name="BExMHSSYC6KVHA3QDTSYPN92TWMI">#REF!</definedName>
    <definedName name="BExMI0WA793SF41LQ40A28U8OXQY">#REF!</definedName>
    <definedName name="BExMI3AJ9477KDL4T9DHET4LJJTW">#REF!</definedName>
    <definedName name="BExMI6L9KX05GAK523JFKICJMTA5">#REF!</definedName>
    <definedName name="BExMI6QQ20XHD0NWJUN741B37182">#REF!</definedName>
    <definedName name="BExMI8JB94SBD9EMNJEK7Y2T6GYU">#REF!</definedName>
    <definedName name="BExMI8OS85YTW3KYVE4YD0R7Z6UV">#REF!</definedName>
    <definedName name="BExMIBOOZU40JS3F89OMPSRCE9MM">#REF!</definedName>
    <definedName name="BExMIIQ5MBWSIHTFWAQADXMZC22Q">#REF!</definedName>
    <definedName name="BExMIL4I2GE866I25CR5JBLJWJ6A">#REF!</definedName>
    <definedName name="BExMINTM4ICUY8N84NTAN56HOG13" hidden="1">#REF!</definedName>
    <definedName name="BExMIRKIPF27SNO82SPFSB3T5U17">#REF!</definedName>
    <definedName name="BExMIV0KC8555D5E42ZGWG15Y0MO">#REF!</definedName>
    <definedName name="BExMIZT6AN7E6YMW2S87CTCN2UXH">#REF!</definedName>
    <definedName name="BExMJ15T9F3475M0896SG60TN0SR">#REF!</definedName>
    <definedName name="BExMJFP0B3WN57IMIJ1BJZOTN3VQ">#REF!</definedName>
    <definedName name="BExMJHCAZSQOCVSCCV4HY2A1VDS1">#REF!</definedName>
    <definedName name="BExMJNC8ZFB9DRFOJ961ZAJ8U3A8">#REF!</definedName>
    <definedName name="BExMJTBV8A3D31W2IQHP9RDFPPHQ">#REF!</definedName>
    <definedName name="BExMK2BK4ARRGKLMCDEFU4YFQQNJ">#REF!</definedName>
    <definedName name="BExMK2RTXN4QJWEUNX002XK8VQP8">#REF!</definedName>
    <definedName name="BExMKAKDTZA8TPUPIFF0M8EW2OH4">#REF!</definedName>
    <definedName name="BExMKBGQDUZ8AWXYHA3QVMSDVZ3D">#REF!</definedName>
    <definedName name="BExMKBM1467553LDFZRRKVSHN374">#REF!</definedName>
    <definedName name="BExMKD3YV6CVP5490KNBAIXELODZ">#REF!</definedName>
    <definedName name="BExMKDUVRTHLJ36OK2OGC6JGBSHE">#REF!</definedName>
    <definedName name="BExMKGK5FJUC0AU8MABRGDC5ZM70">#REF!</definedName>
    <definedName name="BExMKTW7R5SOV4PHAFGHU3W73DYE">#REF!</definedName>
    <definedName name="BExMKU7051J2W1RQXGZGE62NBRUZ">#REF!</definedName>
    <definedName name="BExMKUN3WPECJR2XRID2R7GZRGNX">#REF!</definedName>
    <definedName name="BExMKZ535P011X4TNV16GCOH4H21">#REF!</definedName>
    <definedName name="BExML3XQNDIMX55ZCHHXKUV3D6E6">#REF!</definedName>
    <definedName name="BExML5QGSWHLI18BGY4CGOTD3UWH">#REF!</definedName>
    <definedName name="BExMLO5Z61RE85X8HHX2G4IU3AZW">#REF!</definedName>
    <definedName name="BExMLVI7UORSHM9FMO8S2EI0TMTS">#REF!</definedName>
    <definedName name="BExMM5UCOT2HSSN0ZIPZW55GSOVO">#REF!</definedName>
    <definedName name="BExMM7HS06KH4JYFT22ZDAX82QS7">#REF!</definedName>
    <definedName name="BExMM8ZRS5RQ8H1H55RVPVTDL5NL">#REF!</definedName>
    <definedName name="BExMMH8EAZB09XXQ5X4LR0P4NHG9">#REF!</definedName>
    <definedName name="BExMMIQH5BABNZVCIQ7TBCQ10AY5">#REF!</definedName>
    <definedName name="BExMMNIZ2T7M22WECMUQXEF4NJ71">#REF!</definedName>
    <definedName name="BExMMPMIOU7BURTV0L1K6ACW9X73">#REF!</definedName>
    <definedName name="BExMMQ835AJDHS4B419SS645P67Q">#REF!</definedName>
    <definedName name="BExMMQIUVPCOBISTEJJYNCCLUCPY">#REF!</definedName>
    <definedName name="BExMMTIXETA5VAKBSOFDD5SRU887">#REF!</definedName>
    <definedName name="BExMMV0P6P5YS3C35G0JYYHI7992">#REF!</definedName>
    <definedName name="BExMNDR4V2VG5RFZDGTAGD3Q9PPG">#REF!</definedName>
    <definedName name="BExMNJLFWZBRN9PZF1IO9CYWV1B2">#REF!</definedName>
    <definedName name="BExMNKCJ0FA57YEUUAJE43U1QN5P">#REF!</definedName>
    <definedName name="BExMNKN5D1WEF2OOJVP6LZ6DLU3Y">#REF!</definedName>
    <definedName name="BExMNPAI2PRN3LS0FR6E5YISPYT8">#REF!</definedName>
    <definedName name="BExMNR38HMPLWAJRQ9MMS3ZAZ9IU">#REF!</definedName>
    <definedName name="BExMNRDZULKJMVY2VKIIRM2M5A1M">#REF!</definedName>
    <definedName name="BExMO9IOWKTWHO8LQJJQI5P3INWY">#REF!</definedName>
    <definedName name="BExMO9IPI4NV2CZMYBQ9OH7ZZQJD">#REF!</definedName>
    <definedName name="BExMOI29DOEK5R1A5QZPUDKF7N6T">#REF!</definedName>
    <definedName name="BExMPAJ5AJAXGKGK3F6H3ODS6RF4">#REF!</definedName>
    <definedName name="BExMPAJA6EA4S18U6I2KOJTBSJJM">#REF!</definedName>
    <definedName name="BExMPD2X55FFBVJ6CBUKNPROIOEU">#REF!</definedName>
    <definedName name="BExMPGZ848E38FUH1JBQN97DGWAT">#REF!</definedName>
    <definedName name="BExMPMTICOSMQENOFKQ18K0ZT4S8">#REF!</definedName>
    <definedName name="BExMPMZ07II0R4KGWQQ7PGS3RZS4">#REF!</definedName>
    <definedName name="BExMPOBH04JMDO6Z8DMSEJZM4ANN">#REF!</definedName>
    <definedName name="BExMPSD77XQ3HA6A4FZOJK8G2JP3">#REF!</definedName>
    <definedName name="BExMQ4I3Q7F0BMPHSFMFW9TZ87UD">#REF!</definedName>
    <definedName name="BExMQ4SWDWI4N16AZ0T5CJ6HH8WC">#REF!</definedName>
    <definedName name="BExMQ71WHW50GVX45JU951AGPLFQ">#REF!</definedName>
    <definedName name="BExMQB3G5O917WKYC3976Q90PFXO">#REF!</definedName>
    <definedName name="BExMQGXSLPT4A6N47LE6FBVHWBOF">#REF!</definedName>
    <definedName name="BExMQOQH9FLD9AHNK6ONDI4CZUDT">#REF!</definedName>
    <definedName name="BExMQSBR7PL4KLB1Q4961QO45Y4G">#REF!</definedName>
    <definedName name="BExMR1MA4I1X77714ZEPUVC8W398">#REF!</definedName>
    <definedName name="BExMR8YQHA7N77HGHY4Y6R30I3XT">#REF!</definedName>
    <definedName name="BExMRENOIARWRYOIVPDIEBVNRDO7">#REF!</definedName>
    <definedName name="BExMRMASET6X83RU8PTUK9P9QCRP">#REF!</definedName>
    <definedName name="BExMRQHUEHGF2FS4LCB0THFELGDI">#REF!</definedName>
    <definedName name="BExMRRJNUMGRSDD5GGKKGEIZ6FTS">#REF!</definedName>
    <definedName name="BExMRU3ACIU0RD2BNWO55LH5U2BR">#REF!</definedName>
    <definedName name="BExMS92SWD5VUORWXYLUFD25S44C">#REF!</definedName>
    <definedName name="BExMSQRCC40AP8BDUPL2I2DNC210">#REF!</definedName>
    <definedName name="BExO4J9LR712G00TVA82VNTG8O7H">#REF!</definedName>
    <definedName name="BExO55G2KVZ7MIJ30N827CLH0I2A">#REF!</definedName>
    <definedName name="BExO5A8PZD9EUHC5CMPU6N3SQ15L">#REF!</definedName>
    <definedName name="BExO5XMAHL7CY3X0B1OPKZ28DCJ5">#REF!</definedName>
    <definedName name="BExO5XMARM7OBQMA2JXIDYYS0C15" hidden="1">#REF!</definedName>
    <definedName name="BExO63M31ARNSM93ZV3D9LQ50WDW">#REF!</definedName>
    <definedName name="BExO66LZJKY4PTQVREELI6POS4AY">#REF!</definedName>
    <definedName name="BExO6LLHCYTF7CIVHKAO0NMET14Q">#REF!</definedName>
    <definedName name="BExO7DM8H8ZJVJAUG6FABELP1ORQ">#REF!</definedName>
    <definedName name="BExO7OK41M0SKZ4GO2CUUQAHQDP2">#REF!</definedName>
    <definedName name="BExO7OUQS3XTUQ2LDKGQ8AAQ3OJJ">#REF!</definedName>
    <definedName name="BExO7RUSODZC2NQZMT2AFSMV2ONF">#REF!</definedName>
    <definedName name="BExO80ZSU4W2ZGGO5NXNI0YT3HHH">#REF!</definedName>
    <definedName name="BExO83U7KD9DG2XH1NU543NZCQK8">#REF!</definedName>
    <definedName name="BExO85HMYXZJ7SONWBKKIAXMCI3C">#REF!</definedName>
    <definedName name="BExO863922O4PBGQMUNEQKGN3K96">#REF!</definedName>
    <definedName name="BExO89ZIOXN0HOKHY24F7HDZ87UT">#REF!</definedName>
    <definedName name="BExO8CDTBCABLEUD6PE2UM2EZ6C4">#REF!</definedName>
    <definedName name="BExO8IZ05ZG0XVOL3W41KBQE176A">#REF!</definedName>
    <definedName name="BExO8NMCIMSQ97XPNSTOILN2EBKC">#REF!</definedName>
    <definedName name="BExO8UTAGQWDBQZEEF4HUNMLQCVU">#REF!</definedName>
    <definedName name="BExO8V42TK89K44DJ2V0X8MZE94Z">#REF!</definedName>
    <definedName name="BExO937E20IHMGQOZMECL3VZC7OX">#REF!</definedName>
    <definedName name="BExO94UTJKQQ7TJTTJRTSR70YVJC">#REF!</definedName>
    <definedName name="BExO9J3A438976RXIUX5U9SU5T55">#REF!</definedName>
    <definedName name="BExO9RS5RXFJ1911HL3CCK6M74EP">#REF!</definedName>
    <definedName name="BExO9SDRI1M6KMHXSG3AE5L0F2U3">#REF!</definedName>
    <definedName name="BExO9V2U2YXAY904GYYGU6TD8Y7M">#REF!</definedName>
    <definedName name="BExOAQ3GKCT7YZW1EMVU3EILSZL2">#REF!</definedName>
    <definedName name="BExOB0AC2B1NB9PJCQDJCYFV5AP9">#REF!</definedName>
    <definedName name="BExOB8TQW0QYZHI9S87WOYPRKWHI">#REF!</definedName>
    <definedName name="BExOB9KT2THGV4SPLDVFTFXS4B14">#REF!</definedName>
    <definedName name="BExOBEZ0IE2WBEYY3D3CMRI72N1K">#REF!</definedName>
    <definedName name="BExOBIPU8760ITY0C8N27XZ3KWEF">#REF!</definedName>
    <definedName name="BExOBM0I5L0MZ1G4H9MGMD87SBMZ">#REF!</definedName>
    <definedName name="BExOBOUXMP88KJY2BX2JLUJH5N0K">#REF!</definedName>
    <definedName name="BExOBP0FKQ4SVR59FB48UNLKCOR6">#REF!</definedName>
    <definedName name="BExOBYAVUCQ0IGM0Y6A75QHP0Q1A">#REF!</definedName>
    <definedName name="BExOC3UEHB1CZNINSQHZANWJYKR8">#REF!</definedName>
    <definedName name="BExOCBSF3XGO9YJ23LX2H78VOUR7">#REF!</definedName>
    <definedName name="BExOCKXFMOW6WPFEVX1I7R7FNDSS">#REF!</definedName>
    <definedName name="BExOCPVJQE1W6OCZQ42V1O0X7Q2C" hidden="1">#REF!</definedName>
    <definedName name="BExOCYEXOB95DH5NOB0M5NOYX398">#REF!</definedName>
    <definedName name="BExOD4ERMDMFD8X1016N4EXOUR0S">#REF!</definedName>
    <definedName name="BExOD55RS7BQUHRQ6H3USVGKR0P7">#REF!</definedName>
    <definedName name="BExODEWDDEABM4ZY3XREJIBZ8IVP">#REF!</definedName>
    <definedName name="BExODNLAA1L7WQ9ZQX6A1ZOXK9VR">#REF!</definedName>
    <definedName name="BExODZFEIWV26E8RFU7XQYX1J458">#REF!</definedName>
    <definedName name="BExOEBKG55EROA2VL360A06LKASE">#REF!</definedName>
    <definedName name="BExOEDIHZJX7B90YUY2QSQ30DA2Z">#REF!</definedName>
    <definedName name="BExOERG5LWXYYEN1DY1H2FWRJS9T">#REF!</definedName>
    <definedName name="BExOEV1S6JJVO5PP4BZ20SNGZR7D">#REF!</definedName>
    <definedName name="BExOFCKWLGCXTO9GXLSIDEW6EW6H">#REF!</definedName>
    <definedName name="BExOFEDNCYI2TPTMQ8SJN3AW4YMF">#REF!</definedName>
    <definedName name="BExOFGH5B8QO3FZRLVHHLTZP5BTP">#REF!</definedName>
    <definedName name="BExOFNYWTHHUNBGJMZW33BLK7RT1">#REF!</definedName>
    <definedName name="BExOFSRJG0K9JQ7AQNZXASHJGQBL">#REF!</definedName>
    <definedName name="BExOFVLXVD6RVHSQO8KZOOACSV24">#REF!</definedName>
    <definedName name="BExOG2SW3XOGP9VAPQ3THV3VWV12">#REF!</definedName>
    <definedName name="BExOG45J81K4OPA40KW5VQU54KY3">#REF!</definedName>
    <definedName name="BExOGFE2SCL8HHT4DFAXKLUTJZOG">#REF!</definedName>
    <definedName name="BExOGT6D0LJ3C22RDW8COECKB1J5">#REF!</definedName>
    <definedName name="BExOGTMI1HT31M1RGWVRAVHAK7DE">#REF!</definedName>
    <definedName name="BExOGXO9JE5XSE9GC3I6O21UEKAO">#REF!</definedName>
    <definedName name="BExOGZX2S9BGLPFOR4789G01O1UJ">#REF!</definedName>
    <definedName name="BExOH9ICZ13C1LAW8OTYTR9S7ZP3">#REF!</definedName>
    <definedName name="BExOHL75H3OT4WAKKPUXIVXWFVDS">#REF!</definedName>
    <definedName name="BExOHLHXXJL6363CC082M9M5VVXQ">#REF!</definedName>
    <definedName name="BExOHNAO5UDXSO73BK2ARHWKS90Y">#REF!</definedName>
    <definedName name="BExOHR1G1I9A9CI1HG94EWBLWNM2">#REF!</definedName>
    <definedName name="BExOHTQPP8LQ98L6PYUI6QW08YID">#REF!</definedName>
    <definedName name="BExOHX6Q6NJI793PGX59O5EKTP4G">#REF!</definedName>
    <definedName name="BExOI5VMTHH7Y8MQQ1N635CHYI0P">#REF!</definedName>
    <definedName name="BExOIEVCP4Y6VDS23AK84MCYYHRT">#REF!</definedName>
    <definedName name="BExOIHPQIXR0NDR5WD01BZKPKEO3">#REF!</definedName>
    <definedName name="BExOIM7L0Z3LSII9P7ZTV4KJ8RMA">#REF!</definedName>
    <definedName name="BExOIWJVMJ6MG6JC4SPD1L00OHU1">#REF!</definedName>
    <definedName name="BExOIYCN8Z4JK3OOG86KYUCV0ME8">#REF!</definedName>
    <definedName name="BExOJ3AKZ9BCBZT3KD8WMSLK6MN2">#REF!</definedName>
    <definedName name="BExOJ3AM4V6T9D776VPI1YRC84HQ">#REF!</definedName>
    <definedName name="BExOJ7XQK71I4YZDD29AKOOWZ47E">#REF!</definedName>
    <definedName name="BExOJM0W6XGSW5MXPTTX0GNF6SFT">#REF!</definedName>
    <definedName name="BExOJXEUJJ9SYRJXKYYV2NCCDT2R">#REF!</definedName>
    <definedName name="BExOK0EQYM9JUMAGWOUN7QDH7VMZ">#REF!</definedName>
    <definedName name="BExOK4WM9O7QNG6O57FOASI5QSN1">#REF!</definedName>
    <definedName name="BExOKKHOPWUVRJGQJ5ONR2U40JX8">#REF!</definedName>
    <definedName name="BExOKTXMJP351VXKH8VT6SXUNIMF">#REF!</definedName>
    <definedName name="BExOKU8GMLOCNVORDE329819XN67">#REF!</definedName>
    <definedName name="BExOKZ6DMN229VG537OPIC2G1Z5P">#REF!</definedName>
    <definedName name="BExOL0Z3Z7IAMHPB91EO2MF49U57">#REF!</definedName>
    <definedName name="BExOL7KH12VAR0LG741SIOJTLWFD">#REF!</definedName>
    <definedName name="BExOLICXFHJLILCJVFMJE5MGGWKR">#REF!</definedName>
    <definedName name="BExOLOI0WJS3QC12I3ISL0D9AWOF">#REF!</definedName>
    <definedName name="BExOLVE6HULCSQ4803MNGANXNPZR">#REF!</definedName>
    <definedName name="BExOLVJI0YRLG4UGB6EHDOUWYZIR">#REF!</definedName>
    <definedName name="BExOLYZNG5RBD0BTS1OEZJNU92Q5">#REF!</definedName>
    <definedName name="BExOM3HIJ3UZPOKJI68KPBJAHPDC">#REF!</definedName>
    <definedName name="BExOMKPURE33YQ3K1JG9NVQD4W49">#REF!</definedName>
    <definedName name="BExOMP7NGCLUNFK50QD2LPKRG078">#REF!</definedName>
    <definedName name="BExOMQ9I2Y6VBZ2CQYK779WF2GP9">#REF!</definedName>
    <definedName name="BExOMU0A6XMY48SZRYL4WQZD13BI">#REF!</definedName>
    <definedName name="BExOMVT0HSNC59DJP4CLISASGHKL">#REF!</definedName>
    <definedName name="BExON0AX35F2SI0UCVMGWGVIUNI3">#REF!</definedName>
    <definedName name="BExON41U4296DV3DPG6I5EF3OEYF">#REF!</definedName>
    <definedName name="BExON8JOTCQIA7PQ72F7JPM5ZR20">#REF!</definedName>
    <definedName name="BExONB3A7CO4YD8RB41PHC93BQ9M">#REF!</definedName>
    <definedName name="BExONFQH6UUXF8V0GI4BRIST9RFO">#REF!</definedName>
    <definedName name="BExONFQME8LI2AKW9LFXPST5O9PW">#REF!</definedName>
    <definedName name="BExONIL31DZWU7IFVN3VV0XTXJA1">#REF!</definedName>
    <definedName name="BExONJ1BU17R0F5A2UP1UGJBOGKS">#REF!</definedName>
    <definedName name="BExONNZ9VMHVX3J6NLNJY7KZA61O">#REF!</definedName>
    <definedName name="BExONPBS3VER60V9A80ISYWZ1X2J">#REF!</definedName>
    <definedName name="BExONRQ1BAA4F3TXP2MYQ4YCZ09S">#REF!</definedName>
    <definedName name="BExONUVFS8DYQLIVHF8NHUJM2MHR" hidden="1">#REF!</definedName>
    <definedName name="BExOO1WWIZSGB0YTGKESB45TSVMZ">#REF!</definedName>
    <definedName name="BExOO39IOJAVB73EWSEZ6XB0U1PU">#REF!</definedName>
    <definedName name="BExOO4B8FPAFYPHCTYTX37P1TQM5">#REF!</definedName>
    <definedName name="BExOOIULUDOJRMYABWV5CCL906X6">#REF!</definedName>
    <definedName name="BExOOTN0KTXJCL7E476XBN1CJ553">#REF!</definedName>
    <definedName name="BExOP9DEBV5W5P4Q25J3XCJBP5S9">#REF!</definedName>
    <definedName name="BExOPFNYRBL0BFM23LZBJTADNOE4">#REF!</definedName>
    <definedName name="BExOPINVFSIZMCVT9YGT2AODVCX3">#REF!</definedName>
    <definedName name="BExOPPUUGQMJR72ORORQ4O9GT1DR">#REF!</definedName>
    <definedName name="BExOPQGEL15TKHGBCPN2D52TFC4I">#REF!</definedName>
    <definedName name="BExOQ1JN4SAC44RTMZIGHSW023WA">#REF!</definedName>
    <definedName name="BExOQ256YMF115DJL3KBPNKABJ90">#REF!</definedName>
    <definedName name="BExQ19DEUOLC11IW32E2AMVZLFF1">#REF!</definedName>
    <definedName name="BExQ1FD6KISGYU1JWEQ4G243ZPVD">#REF!</definedName>
    <definedName name="BExQ29C73XR33S3668YYSYZAIHTG">#REF!</definedName>
    <definedName name="BExQ2FS228IUDUP2023RA1D4AO4C">#REF!</definedName>
    <definedName name="BExQ2L0XYWLY9VPZWXYYFRIRQRJ1">#REF!</definedName>
    <definedName name="BExQ2M841F5Z1BQYR8DG5FKK0LIU">#REF!</definedName>
    <definedName name="BExQ300G8I8TK45A0MVHV15422EU">#REF!</definedName>
    <definedName name="BExQ30WTQQMS62FOAVN6FHX1K96V">#REF!</definedName>
    <definedName name="BExQ34CU0OPOISHSSKKCL8SZVBSR">#REF!</definedName>
    <definedName name="BExQ36LTPJ04W3LWSGFZ0GS8WCP2">#REF!</definedName>
    <definedName name="BExQ39R28MXSG2SEV956F0KZ20AN">#REF!</definedName>
    <definedName name="BExQ3D1P3M5Z3HLMEZ17E0BLEE4U">#REF!</definedName>
    <definedName name="BExQ3O4W7QF8BOXTUT4IOGF6YKUD">#REF!</definedName>
    <definedName name="BExQ3PXOWSN8561ZR8IEY8ZASI3B">#REF!</definedName>
    <definedName name="BExQ3TZF04IPY0B0UG9CQQ5736UA">#REF!</definedName>
    <definedName name="BExQ404IEEY5RL7ZFNGMBRZL1B8L">#REF!</definedName>
    <definedName name="BExQ42IU9MNDYLODP41DL6YTZMAR">#REF!</definedName>
    <definedName name="BExQ452HF7N1HYPXJXQ8WD6SOWUV">#REF!</definedName>
    <definedName name="BExQ499KBJ5W7A1G293A0K14EVQB">#REF!</definedName>
    <definedName name="BExQ4BTBSHPHVEDRCXC2ROW8PLFC">#REF!</definedName>
    <definedName name="BExQ4DGKF54SRKQUTUT4B1CZSS62">#REF!</definedName>
    <definedName name="BExQ4T74LQ5PYTV1MUQUW75A4BDY">#REF!</definedName>
    <definedName name="BExQ4XJHD7EJCNH7S1MJDZJ2MNWG">#REF!</definedName>
    <definedName name="BExQ5039ZCEWBUJHU682G4S89J03">#REF!</definedName>
    <definedName name="BExQ53U2R85FS3QPUGN8CPNOOQJQ">#REF!</definedName>
    <definedName name="BExQ56Z9W6YHZHRXOFFI8EFA7CDI">#REF!</definedName>
    <definedName name="BExQ5AFFSGHUEYQZX1J7GQLWW0TB">#REF!</definedName>
    <definedName name="BExQ5KX3Z668H1KUCKZ9J24HUQ1F">#REF!</definedName>
    <definedName name="BExQ5SPMSOCJYLAY20NB5A6O32RE">#REF!</definedName>
    <definedName name="BExQ5UICMGTMK790KTLK49MAGXRC">#REF!</definedName>
    <definedName name="BExQ5VEQEIJO7YY80OJTA3XRQYJ9">#REF!</definedName>
    <definedName name="BExQ5YUUK9FD0QGTY4WD0W90O7OL">#REF!</definedName>
    <definedName name="BExQ63793YQ9BH7JLCNRIATIGTRG">#REF!</definedName>
    <definedName name="BExQ6CN1EF2UPZ57ZYMGK8TUJQSS">#REF!</definedName>
    <definedName name="BExQ6M2YXJ8AMRJF3QGHC40ADAHZ">#REF!</definedName>
    <definedName name="BExQ6M8B0X44N9TV56ATUVHGDI00">#REF!</definedName>
    <definedName name="BExQ6POH065GV0I74XXVD0VUPBJW">#REF!</definedName>
    <definedName name="BExQ6W4D4I4JUMUB22SQLZUEG7LM">#REF!</definedName>
    <definedName name="BExQ6WV9KPSMXPPLGZ3KK4WNYTHU">#REF!</definedName>
    <definedName name="BExQ783XTMM2A9I3UKCFWJH1PP2N">#REF!</definedName>
    <definedName name="BExQ79LX01ZPQB8EGD1ZHR2VK2H3">#REF!</definedName>
    <definedName name="BExQ7B3V9MGDK2OIJ61XXFBFLJFZ">#REF!</definedName>
    <definedName name="BExQ7CB046NVPF9ZXDGA7OXOLSLX">#REF!</definedName>
    <definedName name="BExQ7GY4R7269XNPYHVSI30QI7FA">#REF!</definedName>
    <definedName name="BExQ7IWDCGGOO1HTJ97YGO1CK3R9">#REF!</definedName>
    <definedName name="BExQ7JNFIEGS2HKNBALH3Q2N5G7Z">#REF!</definedName>
    <definedName name="BExQ7MY3U2Z1IZ71U5LJUD00VVB4">#REF!</definedName>
    <definedName name="BExQ7Q8NA48KCLWHHK5DJSGZA66P">#REF!</definedName>
    <definedName name="BExQ7XL2Q1GVUFL1F9KK0K0EXMWG">#REF!</definedName>
    <definedName name="BExQ80KTXQOZYNU1PVJP8X7I2ZY2">#REF!</definedName>
    <definedName name="BExQ8469L3ZRZ3KYZPYMSJIDL7Y5">#REF!</definedName>
    <definedName name="BExQ84MJB94HL3BWRN50M4NCB6Z0">#REF!</definedName>
    <definedName name="BExQ8583ZE00NW7T9OF11OT9IA14">#REF!</definedName>
    <definedName name="BExQ87BMQOWO5ESQYLE7QVMKDW5O">#REF!</definedName>
    <definedName name="BExQ8A0RPE3IMIFIZLUE7KD2N21W">#REF!</definedName>
    <definedName name="BExQ8ABK6H1ADV2R2OYT8NFFYG2N">#REF!</definedName>
    <definedName name="BExQ8DM90XJ6GCJIK9LC5O82I2TJ">#REF!</definedName>
    <definedName name="BExQ8G0K46ZORA0QVQTDI7Z8LXGF">#REF!</definedName>
    <definedName name="BExQ8O3WEU8HNTTGKTW5T0QSKCLP">#REF!</definedName>
    <definedName name="BExQ8ZCEDBOBJA3D9LDP5TU2WYGR">#REF!</definedName>
    <definedName name="BExQ94LAW6MAQBWY25WTBFV5PPZJ">#REF!</definedName>
    <definedName name="BExQ97QIPOSSRK978N8P234Y1XA4">#REF!</definedName>
    <definedName name="BExQ9E6FBAXTHGF3RXANFIA77GXP">#REF!</definedName>
    <definedName name="BExQ9F2YH4UUCCMQITJ475B3S3NP">#REF!</definedName>
    <definedName name="BExQ9KX9734KIAK7IMRLHCPYDHO2">#REF!</definedName>
    <definedName name="BExQ9L81FF4I7816VTPFBDWVU4CW">#REF!</definedName>
    <definedName name="BExQ9M4E2ACZOWWWP1JJIQO8AHUM">#REF!</definedName>
    <definedName name="BExQ9UTANMJCK7LJ4OQMD6F2Q01L">#REF!</definedName>
    <definedName name="BExQ9ZLYHWABXAA9NJDW8ZS0UQ9P">#REF!</definedName>
    <definedName name="BExQA0T2TOJ18G3WXFH3BUKFCTOB">#REF!</definedName>
    <definedName name="BExQA324HSCK40ENJUT9CS9EC71B">#REF!</definedName>
    <definedName name="BExQA55GY0STSNBWQCWN8E31ZXCS">#REF!</definedName>
    <definedName name="BExQA9HZIN9XEMHEEVHT99UU9Z82">#REF!</definedName>
    <definedName name="BExQAAP62NPCA038NTRJOTBRH2Y8">#REF!</definedName>
    <definedName name="BExQAELFYH92K8CJL155181UDORO">#REF!</definedName>
    <definedName name="BExQAG8PP8R5NJKNQD1U4QOSD6X5">#REF!</definedName>
    <definedName name="BExQB9GS54OY953SKJXZ2PD2MYYV">#REF!</definedName>
    <definedName name="BExQBDICMZTSA1X73TMHNO4JSFLN">#REF!</definedName>
    <definedName name="BExQBEER6CRCRPSSL61S0OMH57ZA">#REF!</definedName>
    <definedName name="BExQBIGGY5TXI2FJVVZSLZ0LTZYH">#REF!</definedName>
    <definedName name="BExQBM1RUSIQ85LLMM2159BYDPIP">#REF!</definedName>
    <definedName name="BExQBPSOZ47V81YAEURP0NQJNTJH">#REF!</definedName>
    <definedName name="BExQC5TWT21CGBKD0IHAXTIN2QB8">#REF!</definedName>
    <definedName name="BExQC94JL9F5GW4S8DQCAF4WB2DA">#REF!</definedName>
    <definedName name="BExQCJ0MPJN2T5B55EUCIG2AZ0TY">#REF!</definedName>
    <definedName name="BExQCKTD8AT0824LGWREXM1B5D1X">#REF!</definedName>
    <definedName name="BExQD571YWOXKR2SX85K5MKQ0AO2">#REF!</definedName>
    <definedName name="BExQDB6VCHN8PNX8EA6JNIEQ2JC2">#REF!</definedName>
    <definedName name="BExQDE1B6U2Q9B73KBENABP71YM1">#REF!</definedName>
    <definedName name="BExQDGQCN7ZW41QDUHOBJUGQAX40">#REF!</definedName>
    <definedName name="BExQE0D0DPFMLYM0IPVV8YRRQ4LV">#REF!</definedName>
    <definedName name="BExQEC7BRIJ30PTU3UPFOIP2HPE3">#REF!</definedName>
    <definedName name="BExQEMUA4HEFM4OVO8M8MA8PIAW1">#REF!</definedName>
    <definedName name="BExQEQ4XZQFIKUXNU9H7WE7AMZ1U">#REF!</definedName>
    <definedName name="BExQF1OEB07CRAP6ALNNMJNJ3P2D">#REF!</definedName>
    <definedName name="BExQF9X2AQPFJZTCHTU5PTTR0JAH">#REF!</definedName>
    <definedName name="BExQFC0M9KKFMQKPLPEO2RQDB7MM">#REF!</definedName>
    <definedName name="BExQFCWYSLJTC9DRJN0CGM8V2TFV">#REF!</definedName>
    <definedName name="BExQFEEV7627R8TYZCM28C6V6WHE">#REF!</definedName>
    <definedName name="BExQFEK8NUD04X2OBRA275ADPSDL">#REF!</definedName>
    <definedName name="BExQFGYIWDR4W0YF7XR6E4EWWJ02">#REF!</definedName>
    <definedName name="BExQFPNFKA36IAPS22LAUMBDI4KE">#REF!</definedName>
    <definedName name="BExQFPSWEMA8WBUZ4WK20LR13VSU">#REF!</definedName>
    <definedName name="BExQFRG4YA75Q77YALKKS4ASUJ5C">#REF!</definedName>
    <definedName name="BExQFT3L9XHSEMZVXJJB48ZM35IC" hidden="1">#REF!</definedName>
    <definedName name="BExQFVSPOSCCPF1TLJPIWYWYB8A9">#REF!</definedName>
    <definedName name="BExQFWJQXNQAW6LUMOEDS6KMJMYL">#REF!</definedName>
    <definedName name="BExQFXFYCXIXQUHEK3JNRSY6DYYZ">#REF!</definedName>
    <definedName name="BExQG8TYRD2G42UA5ZPCRLNKUDMX">#REF!</definedName>
    <definedName name="BExQGO48J9MPCDQ96RBB9UN9AIGT">#REF!</definedName>
    <definedName name="BExQGPM78ETCBPC7FQIWHR4MEZDJ">#REF!</definedName>
    <definedName name="BExQGSBB6MJWDW7AYWA0MSFTXKRR">#REF!</definedName>
    <definedName name="BExQH0UURAJ13AVO5UI04HSRGVYW">#REF!</definedName>
    <definedName name="BExQH6ZZY0NR8SE48PSI9D0CU1TC">#REF!</definedName>
    <definedName name="BExQH9P2MCXAJOVEO4GFQT6MNW22">#REF!</definedName>
    <definedName name="BExQHCZSBYUY8OKKJXFYWKBBM6AH">#REF!</definedName>
    <definedName name="BExQHPKXZ1K33V2F90NZIQRZYIAW">#REF!</definedName>
    <definedName name="BExQHVF9KD06AG2RXUQJ9X4PVGX4">#REF!</definedName>
    <definedName name="BExQHZBHVN2L4HC7ACTR73T5OCV0">#REF!</definedName>
    <definedName name="BExQI85V9TNLDJT5LTRZS10Y26SG">#REF!</definedName>
    <definedName name="BExQIAPKHVEV8CU1L3TTHJW67FJ5">#REF!</definedName>
    <definedName name="BExQIBB4I3Z6AUU0HYV1DHRS13M4">#REF!</definedName>
    <definedName name="BExQIBWPAXU7HJZLKGJZY3EB7MIS">#REF!</definedName>
    <definedName name="BExQIS8O6R36CI01XRY9ISM99TW9">#REF!</definedName>
    <definedName name="BExQIVJB9MJ25NDUHTCVMSODJY2C">#REF!</definedName>
    <definedName name="BExQJBF7LAX128WR7VTMJC88ZLPG">#REF!</definedName>
    <definedName name="BExQJEVCKX6KZHNCLYXY7D0MX5KN">#REF!</definedName>
    <definedName name="BExQJJYSDX8B0J1QGF2HL071KKA3">#REF!</definedName>
    <definedName name="BExQK1HV6SQQ7CP8H8IUKI9TYXTD">#REF!</definedName>
    <definedName name="BExQK3LE5CSBW1E4H4KHW548FL2R">#REF!</definedName>
    <definedName name="BExQKG6LD6PLNDGNGO9DJXY865BR">#REF!</definedName>
    <definedName name="BExQKIA437K1JO3L898QQADXAY87">#REF!</definedName>
    <definedName name="BExQLE1TOW3A287TQB0AVWENT8O1">#REF!</definedName>
    <definedName name="BExRYOYB4A3E5F6MTROY69LR0PMG">#REF!</definedName>
    <definedName name="BExRYZLA9EW71H4SXQR525S72LLP">#REF!</definedName>
    <definedName name="BExRZ66M8G9FQ0VFP077QSZBSOA5">#REF!</definedName>
    <definedName name="BExRZ8FMQQL46I8AQWU17LRNZD5T">#REF!</definedName>
    <definedName name="BExRZIRRIXRUMZ5GOO95S7460BMP">#REF!</definedName>
    <definedName name="BExRZK9RAHMM0ZLTNSK7A4LDC42D">#REF!</definedName>
    <definedName name="BExRZOGSR69INI6GAEPHDWSNK5Q4">#REF!</definedName>
    <definedName name="BExS0ASQBKRTPDWFK0KUDFOS9LE5">#REF!</definedName>
    <definedName name="BExS0GHQUF6YT0RU3TKDEO8CSJYB">#REF!</definedName>
    <definedName name="BExS0K8IHC45I78DMZBOJ1P13KQA">#REF!</definedName>
    <definedName name="BExS0TIYU5XJ4GTUT28JXN0AL3QT">#REF!</definedName>
    <definedName name="BExS152B2LFCRAUHSLI5T6QRNII0">#REF!</definedName>
    <definedName name="BExS15IJRM0BH4G3NNSN9CGKO4CX">#REF!</definedName>
    <definedName name="BExS15IJV0WW662NXQUVT3FGP4ST">#REF!</definedName>
    <definedName name="BExS194110MR25BYJI3CJ2EGZ8XT">#REF!</definedName>
    <definedName name="BExS1BNVGNSGD4EP90QL8WXYWZ66">#REF!</definedName>
    <definedName name="BExS1UE39N6NCND7MAARSBWXS6HU">#REF!</definedName>
    <definedName name="BExS1Y4X3PW2VRH3YS7GCF5BDYSX">#REF!</definedName>
    <definedName name="BExS226HTWL5WVC76MP5A1IBI8WD">#REF!</definedName>
    <definedName name="BExS26OI2QNNAH2WMDD95Z400048">#REF!</definedName>
    <definedName name="BExS2DF6B4ZUF3VZLI4G6LJ3BF38">#REF!</definedName>
    <definedName name="BExS2QB5FS5LYTFYO4BROTWG3OV5">#REF!</definedName>
    <definedName name="BExS2TLU1HONYV6S3ZD9T12D7CIG">#REF!</definedName>
    <definedName name="BExS318UV9I2FXPQQWUKKX00QLPJ">#REF!</definedName>
    <definedName name="BExS3IHDYGJJVXS9ATPE8QX8LCVE">#REF!</definedName>
    <definedName name="BExS3LBS0SMTHALVM4NRI1BAV1NP">#REF!</definedName>
    <definedName name="BExS3MTQ75VBXDGEBURP6YT8RROE">#REF!</definedName>
    <definedName name="BExS3OMGYO0DFN5186UFKEXZ2RX3">#REF!</definedName>
    <definedName name="BExS3QF74MCG7ROO1T4YVT8XX3HT">#REF!</definedName>
    <definedName name="BExS3SDERJ27OER67TIGOVZU13A2">#REF!</definedName>
    <definedName name="BExS3SO28P2XMMXVSJNU1YT35UFW">#REF!</definedName>
    <definedName name="BExS412BKRGFBRTKMZNCWUENQ9AT" hidden="1">#REF!</definedName>
    <definedName name="BExS46R5WDNU5KL04FKY5LHJUCB8">#REF!</definedName>
    <definedName name="BExS4ASWKM93XA275AXHYP8AG6SU">#REF!</definedName>
    <definedName name="BExS4JN3Y6SVBKILQK0R9HS45Y52">#REF!</definedName>
    <definedName name="BExS4P6S41O6Z6BED77U3GD9PNH1">#REF!</definedName>
    <definedName name="BExS51H0N51UT0FZOPZRCF1GU063">#REF!</definedName>
    <definedName name="BExS54X72TJFC41FJK72MLRR2OO7">#REF!</definedName>
    <definedName name="BExS59F0PA1V2ZC7S5TN6IT41SXP">#REF!</definedName>
    <definedName name="BExS5DRER9US6NXY9ATYT41KZII3">#REF!</definedName>
    <definedName name="BExS5L3TGB8JVW9ROYWTKYTUPW27">#REF!</definedName>
    <definedName name="BExS66DVSZQKZWJIAFTM0V9FRWKC">#REF!</definedName>
    <definedName name="BExS6GKQ96EHVLYWNJDWXZXUZW90">#REF!</definedName>
    <definedName name="BExS6ITKSZFRR01YD5B0F676SYN7">#REF!</definedName>
    <definedName name="BExS6N0LI574IAC89EFW6CLTCQ33">#REF!</definedName>
    <definedName name="BExS6WRDBF3ST86ZOBBUL3GTCR11">#REF!</definedName>
    <definedName name="BExS6XNRKR0C3MTA0LV5B60UB908">#REF!</definedName>
    <definedName name="BExS7AE6OOS8W60CIN0ET08S71N3">#REF!</definedName>
    <definedName name="BExS7TKQYLRZGM93UY3ZJZJBQNFJ">#REF!</definedName>
    <definedName name="BExS7Y2LNGVHSIBKC7C3R6X4LDR6">#REF!</definedName>
    <definedName name="BExS81TE0EY44Y3W2M4Z4MGNP5OM">#REF!</definedName>
    <definedName name="BExS81YPDZDVJJVS15HV2HDXAC3Y">#REF!</definedName>
    <definedName name="BExS82PRVNUTEKQZS56YT2DVF6C2">#REF!</definedName>
    <definedName name="BExS83M3G4FCEUCU6IVC78CNX5C0" hidden="1">#REF!</definedName>
    <definedName name="BExS8BPG5A0GR5AO1U951NDGGR0L">#REF!</definedName>
    <definedName name="BExS8GSUS17UY50TEM2AWF36BR9Z">#REF!</definedName>
    <definedName name="BExS8HJRBVG0XI6PWA9KTMJZMQXK">#REF!</definedName>
    <definedName name="BExS8R51C8RM2FS6V6IRTYO9GA4A">#REF!</definedName>
    <definedName name="BExS8WDX408F60MH1X9B9UZ2H4R7">#REF!</definedName>
    <definedName name="BExS8Z2W2QEC3MH0BZIYLDFQNUIP">#REF!</definedName>
    <definedName name="BExS92DKGRFFCIA9C0IXDOLO57EP">#REF!</definedName>
    <definedName name="BExS96KMKHNNQC2P9VX4NBQJQMPY">#REF!</definedName>
    <definedName name="BExS98OB4321YCHLCQ022PXKTT2W">#REF!</definedName>
    <definedName name="BExS9C9N8GFISC6HUERJ0EI06GB2">#REF!</definedName>
    <definedName name="BExS9DRK6VBDAXL33PCXTFYX0E55" hidden="1">#REF!</definedName>
    <definedName name="BExS9DX13CACP3J8JDREK30JB1SQ">#REF!</definedName>
    <definedName name="BExS9FPRS2KRRCS33SE6WFNF5GYL">#REF!</definedName>
    <definedName name="BExS9WI0A6PSEB8N9GPXF2Z7MWHM">#REF!</definedName>
    <definedName name="BExSA5HP306TN9XJS0TU619DLRR7">#REF!</definedName>
    <definedName name="BExSAAVWQOOIA6B3JHQVGP08HFEM">#REF!</definedName>
    <definedName name="BExSAFJ3IICU2M7QPVE4ARYMXZKX">#REF!</definedName>
    <definedName name="BExSAH6ID8OHX379UXVNGFO8J6KQ">#REF!</definedName>
    <definedName name="BExSAQBHIXGQRNIRGCJMBXUPCZQA">#REF!</definedName>
    <definedName name="BExSAUD2SQVMDQ517BNUFZ4K43V7">#REF!</definedName>
    <definedName name="BExSAUTCT4P7JP57NOR9MTX33QJZ">#REF!</definedName>
    <definedName name="BExSAY9CA9TFXQ9M9FBJRGJO9T9E">#REF!</definedName>
    <definedName name="BExSB4JYKQ3MINI7RAYK5M8BLJDC">#REF!</definedName>
    <definedName name="BExSB978EH7AO115NAKHQXM21J25">#REF!</definedName>
    <definedName name="BExSBM37WRXTJXTQEXH6I8W6KOPR">#REF!</definedName>
    <definedName name="BExSBMOS41ZRLWYLOU29V6Y7YORR">#REF!</definedName>
    <definedName name="BExSBRBXXQMBU1TYDW1BXTEVEPRU">#REF!</definedName>
    <definedName name="BExSBX6ENVNBO1RJLWIQOYW7CLU8">#REF!</definedName>
    <definedName name="BExSC54998WTZ21DSL0R8UN0Y9JH">#REF!</definedName>
    <definedName name="BExSC60N7WR9PJSNC9B7ORCX9NGY">#REF!</definedName>
    <definedName name="BExSC7YP3600SCKLHBPXRWJ3BIDB">#REF!</definedName>
    <definedName name="BExSCE99EZTILTTCE4NJJF96OYYM">#REF!</definedName>
    <definedName name="BExSCHUQZ2HFEWS54X67DIS8OSXZ">#REF!</definedName>
    <definedName name="BExSCOG41SKKG4GYU76WRWW1CTE6">#REF!</definedName>
    <definedName name="BExSCVC9P86YVFMRKKUVRV29MZXZ">#REF!</definedName>
    <definedName name="BExSD233CH4MU9ZMGNRF97ZV7KWU">#REF!</definedName>
    <definedName name="BExSD2U0F3BN6IN9N4R2DTTJG15H">#REF!</definedName>
    <definedName name="BExSD6A6NY15YSMFH51ST6XJY429">#REF!</definedName>
    <definedName name="BExSD9VH6PF6RQ135VOEE08YXPAW">#REF!</definedName>
    <definedName name="BExSDFKO70QOA4MXT55NCI53DQVW">#REF!</definedName>
    <definedName name="BExSDP5Y04WWMX2WWRITWOX8R5I9">#REF!</definedName>
    <definedName name="BExSDSGM203BJTNS9MKCBX453HMD">#REF!</definedName>
    <definedName name="BExSDT20XUFXTDM37M148AXAP7HN">#REF!</definedName>
    <definedName name="BExSDVLT88ZO2VWSJDSHNC0MRMG2">#REF!</definedName>
    <definedName name="BExSEEC2TVTX64BUHTKRLI5KW3B8" hidden="1">#REF!</definedName>
    <definedName name="BExSEEHK1VLWD7JBV9SVVVIKQZ3I">#REF!</definedName>
    <definedName name="BExSEITX53BLVRNIQ14X2EGVDVM5">#REF!</definedName>
    <definedName name="BExSEJKZLX37P3V33TRTFJ30BFRK">#REF!</definedName>
    <definedName name="BExSEMVP8R66ILASSOKUHGGD39PF">#REF!</definedName>
    <definedName name="BExSEP9UVOAI6TMXKNK587PQ3328">#REF!</definedName>
    <definedName name="BExSERZ34ETZF8OI93MYIVZX4RDV">#REF!</definedName>
    <definedName name="BExSF07QFLZCO4P6K6QF05XG7PH1">#REF!</definedName>
    <definedName name="BExSFA93YW8KOTOSVHQQNMY4UBCD">#REF!</definedName>
    <definedName name="BExSFDEH9652X7LPWCG9POH7GSQ8">#REF!</definedName>
    <definedName name="BExSFELNPJYUZX393PKWKNNZYV1N">#REF!</definedName>
    <definedName name="BExSFJ8ZAGQ63A4MVMZRQWLVRGQ5">#REF!</definedName>
    <definedName name="BExSFKQRST2S9KXWWLCXYLKSF4G1">#REF!</definedName>
    <definedName name="BExSFYDRRTAZVPXRWUF5PDQ97WFF">#REF!</definedName>
    <definedName name="BExSFZVPFTXA3F0IJ2NGH1GXX9R7">#REF!</definedName>
    <definedName name="BExSG90Q4ZUU2IPGDYOM169NJV9S">#REF!</definedName>
    <definedName name="BExSG9X3DU845PNXYJGGLBQY2UHG">#REF!</definedName>
    <definedName name="BExSGE45J27MDUUNXW7Z8Q33UAON">#REF!</definedName>
    <definedName name="BExSGE9LY91Q0URHB4YAMX0UAMYI">#REF!</definedName>
    <definedName name="BExSGLB2URTLBCKBB4Y885W925F2">#REF!</definedName>
    <definedName name="BExSGOAYG73SFWOPAQV80P710GID">#REF!</definedName>
    <definedName name="BExSGOWJHRW7FWKLO2EHUOOGHNAF">#REF!</definedName>
    <definedName name="BExSGOWJTAP41ZV5Q23H7MI9C76W">#REF!</definedName>
    <definedName name="BExSGR5JQVX2HQ0PKCGZNSSUM1RV">#REF!</definedName>
    <definedName name="BExSGVHX69GJZHD99DKE4RZ042B1">#REF!</definedName>
    <definedName name="BExSGZJO4J4ZO04E2N2ECVYS9DEZ">#REF!</definedName>
    <definedName name="BExSH1SIPM90VIDBJCWO13SU3VH8">#REF!</definedName>
    <definedName name="BExSHAHFHS7MMNJR8JPVABRGBVIT">#REF!</definedName>
    <definedName name="BExSHGH88QZWW4RNAX4YKAZ5JEBL">#REF!</definedName>
    <definedName name="BExSHJRUVMBDHXO89ZZKJX7CTPZA">#REF!</definedName>
    <definedName name="BExSHOKK1OO3CX9Z28C58E5J1D9W">#REF!</definedName>
    <definedName name="BExSHQD8KYLTQGDXIRKCHQQ7MKIH">#REF!</definedName>
    <definedName name="BExSHVGPIAHXI97UBLI9G4I4M29F">#REF!</definedName>
    <definedName name="BExSI0K2YL3HTCQAD8A7TR4QCUR6">#REF!</definedName>
    <definedName name="BExSIFUDNRWXWIWNGCCFOOD8WIAZ">#REF!</definedName>
    <definedName name="BExTTFKUS1UKDEN7MR5RFC8CRUO4">#REF!</definedName>
    <definedName name="BExTTH2U1OF9JVHRKQLXKLV1JY2L">#REF!</definedName>
    <definedName name="BExTTM698HON40MMA92UE7591ONB">#REF!</definedName>
    <definedName name="BExTTWD2PGX3Y9FR5F2MRNLY1DIY">#REF!</definedName>
    <definedName name="BExTTZNS2PBCR93C9IUW49UZ4I6T">#REF!</definedName>
    <definedName name="BExTU2YFQ25JQ6MEMRHHN66VLTPJ">#REF!</definedName>
    <definedName name="BExTU75IOII1V5O0C9X2VAYYVJUG">#REF!</definedName>
    <definedName name="BExTUA5F7V4LUIIAM17J3A8XF3JE">#REF!</definedName>
    <definedName name="BExTUJ53ANGZ3H1KDK4CR4Q0OD6P">#REF!</definedName>
    <definedName name="BExTUKXSZBM7C57G6NGLWGU4WOHY">#REF!</definedName>
    <definedName name="BExTUSQCFFYZCDNHWHADBC2E1ZP1">#REF!</definedName>
    <definedName name="BExTUVFGOJEYS28JURA5KHQFDU5J">#REF!</definedName>
    <definedName name="BExTUW10U40QCYGHM5NJ3YR1O5SP">#REF!</definedName>
    <definedName name="BExTUWXFQHINU66YG82BI20ATMB5">#REF!</definedName>
    <definedName name="BExTUY9WNSJ91GV8CP0SKJTEIV82">#REF!</definedName>
    <definedName name="BExTUZXAL8MLXG1BSWWY1G32NA3M">#REF!</definedName>
    <definedName name="BExTV67VIM8PV6KO253M4DUBJQLC">#REF!</definedName>
    <definedName name="BExTVELZCF2YA5L6F23BYZZR6WHF">#REF!</definedName>
    <definedName name="BExTVGPIQZ99YFXUC8OONUX5BD42">#REF!</definedName>
    <definedName name="BExTVZQLP9VFLEYQ9280W13X7E8K">#REF!</definedName>
    <definedName name="BExTWB4LA1PODQOH4LDTHQKBN16K">#REF!</definedName>
    <definedName name="BExTWF65CC5H4JTN5KCO0JRU3Q1B">#REF!</definedName>
    <definedName name="BExTWI0Q8AWXUA3ZN7I5V3QK2KM1">#REF!</definedName>
    <definedName name="BExTWJTIA3WUW1PUWXAOP9O8NKLZ">#REF!</definedName>
    <definedName name="BExTWRB89AVOWA6H2SD1KJT4KOBN">#REF!</definedName>
    <definedName name="BExTWW95OX07FNA01WF5MSSSFQLX">#REF!</definedName>
    <definedName name="BExTX476KI0RNB71XI5TYMANSGBG">#REF!</definedName>
    <definedName name="BExTXJ6HBAIXMMWKZTJNFDYVZCAY">#REF!</definedName>
    <definedName name="BExTXK8CL5D56JV0AONWBBXAJUO2">#REF!</definedName>
    <definedName name="BExTXOKPNAOPYU4ODF94BS8WK0NA">#REF!</definedName>
    <definedName name="BExTXT812NQT8GAEGH738U29BI0D">#REF!</definedName>
    <definedName name="BExTXWIP2TFPTQ76NHFOB72NICRZ">#REF!</definedName>
    <definedName name="BExTY5T62H651VC86QM4X7E28JVA">#REF!</definedName>
    <definedName name="BExTYHCJJ2NWRM1RV59FYR41534U">#REF!</definedName>
    <definedName name="BExTYKCEFJ83LZM95M1V7CSFQVEA">#REF!</definedName>
    <definedName name="BExTYPLA9N640MFRJJQPKXT7P88M">#REF!</definedName>
    <definedName name="BExTYWHGJOZQ5GPIBB7JIYCXB587">#REF!</definedName>
    <definedName name="BExTZ7F71SNTOX4LLZCK5R9VUMIJ">#REF!</definedName>
    <definedName name="BExTZ8X5G9S3PA4FPSNK7T69W7QT">#REF!</definedName>
    <definedName name="BExTZ97Y0RMR8V5BI9F2H4MFB77O">#REF!</definedName>
    <definedName name="BExTZFD8VY0TVDHLEQ60WGQ3WY6Z">#REF!</definedName>
    <definedName name="BExTZK5PMCAXJL4DUIGL6H9Y8U4C">#REF!</definedName>
    <definedName name="BExTZKB6L5SXV5UN71YVTCBEIGWY">#REF!</definedName>
    <definedName name="BExTZLICVKK4NBJFEGL270GJ2VQO">#REF!</definedName>
    <definedName name="BExTZO2596CBZKPI7YNA1QQNPAIJ">#REF!</definedName>
    <definedName name="BExTZY8TDV4U7FQL7O10G6VKWKPJ">#REF!</definedName>
    <definedName name="BExU02QNT4LT7H9JPUC4FXTLVGZT">#REF!</definedName>
    <definedName name="BExU03HPA3V2PEFTTJ1EYVGJU0E2">#REF!</definedName>
    <definedName name="BExU0BFJJQO1HJZKI14QGOQ6JROO">#REF!</definedName>
    <definedName name="BExU0FH5WTGW8MRFUFMDDSMJ6YQ5">#REF!</definedName>
    <definedName name="BExU0GDOIL9U33QGU9ZU3YX3V1I4">#REF!</definedName>
    <definedName name="BExU0HKTO8WJDQDWRTUK5TETM3HS">#REF!</definedName>
    <definedName name="BExU0MTJQPE041ZN7H8UKGV6MZT7">#REF!</definedName>
    <definedName name="BExU0XB6XCXI4SZ92YEUFMW4TAXF">#REF!</definedName>
    <definedName name="BExU0Z98UR09K2XF1VLL37ZZHE2U">#REF!</definedName>
    <definedName name="BExU0ZK1YNUFU3VFXQIDBA7W48KH">#REF!</definedName>
    <definedName name="BExU0ZUUFYHLUK4M4E8GLGIBBNT0">#REF!</definedName>
    <definedName name="BExU147D6RPG6ZVTSXRKFSVRHSBG">#REF!</definedName>
    <definedName name="BExU16R10W1SOAPNG4CDJ01T7JRE">#REF!</definedName>
    <definedName name="BExU17CKOR3GNIHDNVLH9L1IOJS9">#REF!</definedName>
    <definedName name="BExU1GXUTLRPJN4MRINLAPHSZQFG">#REF!</definedName>
    <definedName name="BExU1IL9AOHFO85BZB6S60DK3N8H">#REF!</definedName>
    <definedName name="BExU1NOPS09CLFZL1O31RAF9BQNQ">#REF!</definedName>
    <definedName name="BExU1PH9MOEX1JZVZ3D5M9DXB191">#REF!</definedName>
    <definedName name="BExU1QZEEKJA35IMEOLOJ3ODX0ZA">#REF!</definedName>
    <definedName name="BExU1SMNFAXFWWGGZP1DFVC3NIGE">#REF!</definedName>
    <definedName name="BExU1VRURIWWVJ95O40WA23LMTJD">#REF!</definedName>
    <definedName name="BExU1WTPD21WRY89427YGNYH5QWO">#REF!</definedName>
    <definedName name="BExU2B7MQEXXTOZP5GJ6H1M8270Q">#REF!</definedName>
    <definedName name="BExU2M5CK6XK55UIHDVYRXJJJRI4">#REF!</definedName>
    <definedName name="BExU2TXVT25ZTOFQAF6CM53Z1RLF">#REF!</definedName>
    <definedName name="BExU2XZLYIU19G7358W5T9E87AFR">#REF!</definedName>
    <definedName name="BExU39TR5J41TTUUGFT8RBPJKIDA">#REF!</definedName>
    <definedName name="BExU3B66MCKJFSKT3HL8B5EJGVX0">#REF!</definedName>
    <definedName name="BExU3C2KJXZ3ELYHJO8AIL1RKGML">#REF!</definedName>
    <definedName name="BExU3UNI9NR1RNZR07NSLSZMDOQQ">#REF!</definedName>
    <definedName name="BExU401R18N6XKZKL7CNFOZQCM14">#REF!</definedName>
    <definedName name="BExU42QVGY7TK39W1BIN6CDRG2OE">#REF!</definedName>
    <definedName name="BExU44P2AEX6PD8VC4ISCROUCQSP">#REF!</definedName>
    <definedName name="BExU47OZMS6TCWMEHHF0UCSFLLPI">#REF!</definedName>
    <definedName name="BExU4D36E8TXN0M8KSNGEAFYP4DQ">#REF!</definedName>
    <definedName name="BExU4G31RRVLJ3AC6E1FNEFMXM3O">#REF!</definedName>
    <definedName name="BExU4GDVLPUEWBA4MRYRTQAUNO7B">#REF!</definedName>
    <definedName name="BExU4I148DA7PRCCISLWQ6ABXFK6">#REF!</definedName>
    <definedName name="BExU4L101H2KQHVKCKQ4PBAWZV6K">#REF!</definedName>
    <definedName name="BExU4NA00RRRBGRT6TOB0MXZRCRZ">#REF!</definedName>
    <definedName name="BExU4X0KN6NT3VFUW5G4WGKGE86Q">#REF!</definedName>
    <definedName name="BExU51IFNZXPBDES28457LR8X60M">#REF!</definedName>
    <definedName name="BExU529I6YHVOG83TJHWSILIQU1S">#REF!</definedName>
    <definedName name="BExU57YCIKPRD8QWL6EU0YR3NG3J">#REF!</definedName>
    <definedName name="BExU5DSTBWXLN6E59B757KRWRI6E">#REF!</definedName>
    <definedName name="BExU5TDWM8NNDHYPQ7OQODTQ368A">#REF!</definedName>
    <definedName name="BExU5X4OX1V1XHS6WSSORVQPP6Z3">#REF!</definedName>
    <definedName name="BExU5XVPARTFMRYHNUTBKDIL4UJN">#REF!</definedName>
    <definedName name="BExU66KMFBAP8JCVG9VM1RD1TNFF">#REF!</definedName>
    <definedName name="BExU68IOM3CB3TACNAE9565TW7SH">#REF!</definedName>
    <definedName name="BExU6AM82KN21E82HMWVP3LWP9IL">#REF!</definedName>
    <definedName name="BExU6FEU1MRHU98R9YOJC5OKUJ6L">#REF!</definedName>
    <definedName name="BExU6KI9M3L66J8K9097CNXOPQUP">#REF!</definedName>
    <definedName name="BExU6KIAJ663Y8W8QMU4HCF183DF">#REF!</definedName>
    <definedName name="BExU6KT19B4PG6SHXFBGBPLM66KT">#REF!</definedName>
    <definedName name="BExU6PAVKIOAIMQ9XQIHHF1SUAGO">#REF!</definedName>
    <definedName name="BExU6WXXC7SSQDMHSLUN5C2V4IYX">#REF!</definedName>
    <definedName name="BExU73387E74XE8A9UKZLZNJYY65">#REF!</definedName>
    <definedName name="BExU76ZHCJM8I7VSICCMSTC33O6U">#REF!</definedName>
    <definedName name="BExU79J5148FQPY8HVPRZU3JIYXJ">#REF!</definedName>
    <definedName name="BExU7BBTUF8BQ42DSGM94X5TG5GF">#REF!</definedName>
    <definedName name="BExU7HH4EAHFQHT4AXKGWAWZP3I0">#REF!</definedName>
    <definedName name="BExU7MF1ZVPDHOSMCAXOSYICHZ4I">#REF!</definedName>
    <definedName name="BExU7O2BJ6D5YCKEL6FD2EFCWYRX">#REF!</definedName>
    <definedName name="BExU7Q0JS9YIUKUPNSSAIDK2KJAV">#REF!</definedName>
    <definedName name="BExU7ZGIOGTBA0OW6Y89HMFXB97H">#REF!</definedName>
    <definedName name="BExU80I6AE5OU7P7F5V7HWIZBJ4P">#REF!</definedName>
    <definedName name="BExU86NB26MCPYIISZ36HADONGT2">#REF!</definedName>
    <definedName name="BExU885EZZNSZV3GP298UJ8LB7OL">#REF!</definedName>
    <definedName name="BExU8FSAUP9TUZ1NO9WXK80QPHWV">#REF!</definedName>
    <definedName name="BExU8KFLAN778MBN93NYZB0FV30G">#REF!</definedName>
    <definedName name="BExU8QKQD3R8JQPQL43FEYITAOQ3">#REF!</definedName>
    <definedName name="BExU8UX9J2DOKYW8NRK85BO12WAE">#REF!</definedName>
    <definedName name="BExU8UX9JX3XLB47YZ8GFXE0V7R2">#REF!</definedName>
    <definedName name="BExU91DC3DGKPZD6LTER2IRTF89C">#REF!</definedName>
    <definedName name="BExU96M1J7P9DZQ3S9H0C12KGYTW">#REF!</definedName>
    <definedName name="BExU9F05OR1GZ3057R6UL3WPEIYI">#REF!</definedName>
    <definedName name="BExU9GCSO5YILIKG6VAHN13DL75K">#REF!</definedName>
    <definedName name="BExU9KJOZLO15N11MJVN782NFGJ0">#REF!</definedName>
    <definedName name="BExU9LG29XU2K1GNKRO4438JYQZE">#REF!</definedName>
    <definedName name="BExU9RFUQ0SGFHZDR6K893YGVWX8">#REF!</definedName>
    <definedName name="BExU9RW36I5Z6JIXUIUB3PJH86LT">#REF!</definedName>
    <definedName name="BExUA28AO7OWDG3H23Q0CL4B7BHW">#REF!</definedName>
    <definedName name="BExUA4HB4KV9DBW2H9GUWCSGH7GN">#REF!</definedName>
    <definedName name="BExUA5O923FFNEBY8BPO1TU3QGBM">#REF!</definedName>
    <definedName name="BExUA6Q4K25VH452AQ3ZIRBCMS61">#REF!</definedName>
    <definedName name="BExUAFF10A0O0E1VDCWA2R1J34JS">#REF!</definedName>
    <definedName name="BExUAFV4JMBSM2SKBQL9NHL0NIBS">#REF!</definedName>
    <definedName name="BExUAMWQODKBXMRH1QCMJLJBF8M7">#REF!</definedName>
    <definedName name="BExUAX8WS5OPVLCDXRGKTU2QMTFO">#REF!</definedName>
    <definedName name="BExUB8HLEXSBVPZ5AXNQEK96F1N4">#REF!</definedName>
    <definedName name="BExUBCDVZIEA7YT0LPSMHL5ZSERQ">#REF!</definedName>
    <definedName name="BExUBKXBUCN760QYU7Q8GESBWOQH">#REF!</definedName>
    <definedName name="BExUBL83ED0P076RN9RJ8P1MZ299">#REF!</definedName>
    <definedName name="BExUC623BDYEODBN0N4DO6PJQ7NU">#REF!</definedName>
    <definedName name="BExUC8WH8TCKBB5313JGYYQ1WFLT">#REF!</definedName>
    <definedName name="BExUCFCDK6SPH86I6STXX8X3WMC4">#REF!</definedName>
    <definedName name="BExUCLC6AQ5KR6LXSAXV4QQ8ASVG">#REF!</definedName>
    <definedName name="BExUCUHBPZLHGN350IULOQSS2KH1">#REF!</definedName>
    <definedName name="BExUD4IOJ12X3PJG5WXNNGDRCKAP">#REF!</definedName>
    <definedName name="BExUD9WX9BWK72UWVSLYZJLAY5VY">#REF!</definedName>
    <definedName name="BExUDBEUJH9IACZDBL1VAUWPG0QW">#REF!</definedName>
    <definedName name="BExUDCB7BOHXGCE90UCVSOO3H6ZW">#REF!</definedName>
    <definedName name="BExUDEV0CYVO7Y5IQQBEJ6FUY9S6">#REF!</definedName>
    <definedName name="BExUDWOXQGIZW0EAIIYLQUPXF8YV">#REF!</definedName>
    <definedName name="BExUDXAIC17W1FUU8Z10XUAVB7CS">#REF!</definedName>
    <definedName name="BExUE5OMY7OAJQ9WR8C8HG311ORP">#REF!</definedName>
    <definedName name="BExUEFKOQWXXGRNLAOJV2BJ66UB8">#REF!</definedName>
    <definedName name="BExUEJGX3OQQP5KFRJSRCZ70EI9V">#REF!</definedName>
    <definedName name="BExUEYR71COFS2X8PDNU21IPMQEU">#REF!</definedName>
    <definedName name="BExVPRLJ9I6RX45EDVFSQGCPJSOK">#REF!</definedName>
    <definedName name="BExVSL787C8E4HFQZ2NVLT35I2XV">#REF!</definedName>
    <definedName name="BExVSTFTVV14SFGHQUOJL5SQ5TX9">#REF!</definedName>
    <definedName name="BExVT3MPE8LQ5JFN3HQIFKSQ80U4">#REF!</definedName>
    <definedName name="BExVT7TRK3NZHPME2TFBXOF1WBR9">#REF!</definedName>
    <definedName name="BExVT9H0R0T7WGQAAC0HABMG54YM">#REF!</definedName>
    <definedName name="BExVTCMDDEDGLUIMUU6BSFHEWTOP">#REF!</definedName>
    <definedName name="BExVTCMDQMLKRA2NQR72XU6Y54IK">#REF!</definedName>
    <definedName name="BExVTCRV8FQ5U9OYWWL44N6KFNHU">#REF!</definedName>
    <definedName name="BExVTL0IEAU6OEL6LBJYSW8MXRQI">#REF!</definedName>
    <definedName name="BExVTNESHPVG0A0KZ7BRX26MS0PF">#REF!</definedName>
    <definedName name="BExVTRGDYD3PTLZAZMHY3GVSOZA1">#REF!</definedName>
    <definedName name="BExVTTJVTNRSBHBTUZ78WG2JM5MK">#REF!</definedName>
    <definedName name="BExVTXLMYR87BC04D1ERALPUFVPG">#REF!</definedName>
    <definedName name="BExVUJBU4860MGVZQT027NG0LV4B">#REF!</definedName>
    <definedName name="BExVUL9V3H8ZF6Y72LQBBN639YAA">#REF!</definedName>
    <definedName name="BExVUU9KU80WYVTL9KI6CZIT1GUN">#REF!</definedName>
    <definedName name="BExVV5T14N2HZIK7HQ4P2KG09U0J">#REF!</definedName>
    <definedName name="BExVV7R410VYLADLX9LNG63ID6H1">#REF!</definedName>
    <definedName name="BExVVCEED4JEKF59OV0G3T4XFMFO">#REF!</definedName>
    <definedName name="BExVVPFO2J7FMSRPD36909HN4BZJ">#REF!</definedName>
    <definedName name="BExVVQ19AQ3VCARJOC38SF7OYE9Y">#REF!</definedName>
    <definedName name="BExVVQ19TAECID45CS4HXT1RD3AQ">#REF!</definedName>
    <definedName name="BExVVVQ98G2LES4ELUJ9W66671DM" hidden="1">#REF!</definedName>
    <definedName name="BExVW3YV5XGIVJ97UUPDJGJ2P15B">#REF!</definedName>
    <definedName name="BExVW5X571GEYR5SCU1Z2DHKWM79">#REF!</definedName>
    <definedName name="BExVW62FWHX14FQ5UDIGPILQJEZS">#REF!</definedName>
    <definedName name="BExVW6YTKA098AF57M4PHNQ54XMH">#REF!</definedName>
    <definedName name="BExVWINKCH0V0NUWH363SMXAZE62">#REF!</definedName>
    <definedName name="BExVWYOX1MQQ6C5NZJDW6PD5DAMB">#REF!</definedName>
    <definedName name="BExVWYU8EK669NP172GEIGCTVPPA">#REF!</definedName>
    <definedName name="BExVX3MVJ0GHWPP1EL59ZQNKMX0B">#REF!</definedName>
    <definedName name="BExVX3XN2DRJKL8EDBIG58RYQ36R">#REF!</definedName>
    <definedName name="BExVXDZ63PUART77BBR5SI63TPC6">#REF!</definedName>
    <definedName name="BExVXHKI6LFYMGWISMPACMO247HL">#REF!</definedName>
    <definedName name="BExVXLX2BZ5EF2X6R41BTKRJR1NM">#REF!</definedName>
    <definedName name="BExVXSYITCK1ZWNO8GGPMTFW45GB">#REF!</definedName>
    <definedName name="BExVXZ3R9OO1LD5PFQKUE508SBEN">#REF!</definedName>
    <definedName name="BExVY11V7U1SAY4QKYE0PBSPD7LW">#REF!</definedName>
    <definedName name="BExVY1SV37DL5YU59HS4IG3VBCP4">#REF!</definedName>
    <definedName name="BExVY3WFGJKSQA08UF9NCMST928Y">#REF!</definedName>
    <definedName name="BExVY954UOEVQEIC5OFO4NEWVKAQ">#REF!</definedName>
    <definedName name="BExVYHDYIV5397LC02V4FEP8VD6W">#REF!</definedName>
    <definedName name="BExVYOVIZDA18YIQ0A30Q052PCAK">#REF!</definedName>
    <definedName name="BExVYQIXPEM6J4JVP78BRHIC05PV">#REF!</definedName>
    <definedName name="BExVYSH60UOHRRXXO658LADXQR0P">#REF!</definedName>
    <definedName name="BExVYVGWN7SONLVDH9WJ2F1JS264">#REF!</definedName>
    <definedName name="BExVZ4RJG8ERR3HBJ69G6Y893N0Q">#REF!</definedName>
    <definedName name="BExVZ5IFQOOPRSNXT4M7T0F7JATO">#REF!</definedName>
    <definedName name="BExVZ9EO732IK6MNMG17Y1EFTJQC">#REF!</definedName>
    <definedName name="BExVZB1Y5J4UL2LKK0363EU7GIJ1">#REF!</definedName>
    <definedName name="BExVZIEE2IV5NQPZJGBHI28Q19GB">#REF!</definedName>
    <definedName name="BExVZJQVO5LQ0BJH5JEN5NOBIAF6">#REF!</definedName>
    <definedName name="BExVZNXWS91RD7NXV5NE2R3C8WW7">#REF!</definedName>
    <definedName name="BExVZTMYDPRSY7MUPN9YFJ2GJ9TR">#REF!</definedName>
    <definedName name="BExW0386REQRCQCVT9BCX80UPTRY">#REF!</definedName>
    <definedName name="BExW04VH6HXAWOYNDECZ10B268XU">#REF!</definedName>
    <definedName name="BExW0FYP4WXY71CYUG40SUBG9UWU">#REF!</definedName>
    <definedName name="BExW0IYK1SVGJ4OPC46R57QBJAR4">#REF!</definedName>
    <definedName name="BExW0RI61B4VV0ARXTFVBAWRA1C5">#REF!</definedName>
    <definedName name="BExW17JBEWX4H0YWX8INVCPWIRM7">#REF!</definedName>
    <definedName name="BExW1BVUYQTKMOR56MW7RVRX4L1L">#REF!</definedName>
    <definedName name="BExW1F1220628FOMTW5UAATHRJHK">#REF!</definedName>
    <definedName name="BExW1FBVE0XJTNI9K4MKZG2BBB6O">#REF!</definedName>
    <definedName name="BExW1TKA0Z9OP2DTG50GZR5EG8C7">#REF!</definedName>
    <definedName name="BExW1U0JLKQ094DW5MMOI8UHO09V">#REF!</definedName>
    <definedName name="BExW283NP9D366XFPXLGSCI5UB0L">#REF!</definedName>
    <definedName name="BExW2H3C8WJSBW5FGTFKVDVJC4CL">#REF!</definedName>
    <definedName name="BExW2MS5QV2E4U6EGPFFFI3B1T50">#REF!</definedName>
    <definedName name="BExW2MSCKPGF5K3I7TL4KF5ISUOL">#REF!</definedName>
    <definedName name="BExW2PHGJCJ8FFATCHVDWJ3DF1Y1">#REF!</definedName>
    <definedName name="BExW2RVS43VQK9NACLZ8T673MHB7">#REF!</definedName>
    <definedName name="BExW2SMO90FU9W8DVVES6Q4E6BZR">#REF!</definedName>
    <definedName name="BExW36V9N91OHCUMGWJQL3I5P4JK">#REF!</definedName>
    <definedName name="BExW3EIBA1J9Q9NA9VCGZGRS8WV7">#REF!</definedName>
    <definedName name="BExW3FEO8FI8N6AGQKYEG4SQVJWB">#REF!</definedName>
    <definedName name="BExW3GB28STOMJUSZEIA7YKYNS4Y">#REF!</definedName>
    <definedName name="BExW3R8T39ZULKYXCZR39FZI74FJ">#REF!</definedName>
    <definedName name="BExW3T1K638HT5E0Y8MMK108P5JT">#REF!</definedName>
    <definedName name="BExW3XE1MLMB58TP9B8AI6ZSFL00">#REF!</definedName>
    <definedName name="BExW4217ZHL9VO39POSTJOD090WU">#REF!</definedName>
    <definedName name="BExW4BMHTGI9XEXOGYFA5RLT7JM5">#REF!</definedName>
    <definedName name="BExW4GPW71EBF8XPS2QGVQHBCDX3">#REF!</definedName>
    <definedName name="BExW4JKC5837JBPCOJV337ZVYYY3">#REF!</definedName>
    <definedName name="BExW4QR9FV9MP5K610THBSM51RYO">#REF!</definedName>
    <definedName name="BExW4QWPXM98UWX8KNPWWH64KH80">#REF!</definedName>
    <definedName name="BExW4T0AD3ALMOPMUUC0DHD9573W">#REF!</definedName>
    <definedName name="BExW4WLSENTO1GZHLD1FO1DTBRB5">#REF!</definedName>
    <definedName name="BExW4YEIDCZCZ5XOLZ9C1G17F1HB">#REF!</definedName>
    <definedName name="BExW4Z029R9E19ZENN3WEA3VDAD1">#REF!</definedName>
    <definedName name="BExW4ZG69YENV3D26AZT56ZB8H6P">#REF!</definedName>
    <definedName name="BExW5AZNT6IAZGNF2C879ODHY1B8">#REF!</definedName>
    <definedName name="BExW5MZ3GOO4KVBBGCLE3HYOVCDE" hidden="1">#REF!</definedName>
    <definedName name="BExW5OXAVP5SWOJCWXULAHMIS4NT">#REF!</definedName>
    <definedName name="BExW5TVFKIS9TOL0VAOZFZY6G643">#REF!</definedName>
    <definedName name="BExW5WPU27WD4NWZOT0ZEJIDLX5J">#REF!</definedName>
    <definedName name="BExW660AV1TUV2XNUPD65RZR3QOO">#REF!</definedName>
    <definedName name="BExW66LVVZK656PQY1257QMHP2AY">#REF!</definedName>
    <definedName name="BExW6EJPHAP1TWT380AZLXNHR22P">#REF!</definedName>
    <definedName name="BExW6FQWDOMI2L0SS9NAVI2HBGCG">#REF!</definedName>
    <definedName name="BExW6G1PJ38H10DVLL8WPQ736OEB">#REF!</definedName>
    <definedName name="BExW794A74Z5F2K8LVQLD6VSKXUE">#REF!</definedName>
    <definedName name="BExW87L2RTUZKPZC6Q9T4N5A03QA">#REF!</definedName>
    <definedName name="BExW8K0SSIPSKBVP06IJ71600HJZ">#REF!</definedName>
    <definedName name="BExW8NM8DJJESE7GF7VGTO2XO6P1">#REF!</definedName>
    <definedName name="BExW8T0GVY3ZYO4ACSBLHS8SH895">#REF!</definedName>
    <definedName name="BExW8TWU3IFOC3FMOMPMF4TZ1ZBK">#REF!</definedName>
    <definedName name="BExW8YEP73JMMU9HZ08PM4WHJQZ4">#REF!</definedName>
    <definedName name="BExW8YUXPPPNCNRHGA1HOACSS7HE">#REF!</definedName>
    <definedName name="BExW937AT53OZQRHNWQZ5BVH24IE">#REF!</definedName>
    <definedName name="BExW95LN5N0LYFFVP7GJEGDVDLF0">#REF!</definedName>
    <definedName name="BExW967733Q8RAJOHR2GJ3HO8JIW">#REF!</definedName>
    <definedName name="BExW9POK1KIOI0ALS5MZIKTDIYMA">#REF!</definedName>
    <definedName name="BExW9TVLB7OIHTG98I7I4EXBL61S">#REF!</definedName>
    <definedName name="BExXLDE6PN4ESWT3LXJNQCY94NE4">#REF!</definedName>
    <definedName name="BExXLQVPK2H3IF0NDDA5CT612EUK">#REF!</definedName>
    <definedName name="BExXLR6IO70TYTACKQH9M5PGV24J">#REF!</definedName>
    <definedName name="BExXM065WOLYRYHGHOJE0OOFXA4M">#REF!</definedName>
    <definedName name="BExXM3GUNXVDM82KUR17NNUMQCNI">#REF!</definedName>
    <definedName name="BExXMA28M8SH7MKIGETSDA72WUIZ">#REF!</definedName>
    <definedName name="BExXMOLHIAHDLFSA31PUB36SC3I9">#REF!</definedName>
    <definedName name="BExXMSN75TY0IRWSR4PJ7T0ULVHX">#REF!</definedName>
    <definedName name="BExXMT8T5Z3M2JBQN65X2LKH0YQI">#REF!</definedName>
    <definedName name="BExXN1XNO7H60M9X1E7EVWFJDM5N">#REF!</definedName>
    <definedName name="BExXN22ZOTIW49GPLWFYKVM90FNZ">#REF!</definedName>
    <definedName name="BExXN4C031W9DK73MJHKL8YT1QA8">#REF!</definedName>
    <definedName name="BExXN6QAP8UJQVN4R4BQKPP4QK35">#REF!</definedName>
    <definedName name="BExXNBOA39T2X6Y5Y5GZ5DDNA1AX">#REF!</definedName>
    <definedName name="BExXND6872VJ3M2PGT056WQMWBHD">#REF!</definedName>
    <definedName name="BExXNPM24UN2PGVL9D1TUBFRIKR4">#REF!</definedName>
    <definedName name="BExXNWYB165VO9MHARCL5WLCHWS0">#REF!</definedName>
    <definedName name="BExXO278QHQN8JDK5425EJ615ECC">#REF!</definedName>
    <definedName name="BExXOBHOP0WGFHI2Y9AO4L440UVQ">#REF!</definedName>
    <definedName name="BExXOHSAD2NSHOLLMZ2JWA4I3I1R">#REF!</definedName>
    <definedName name="BExXOW6149NZMMQ362CQOEAXDZZW">#REF!</definedName>
    <definedName name="BExXOYPTSBTIR1BBP9TNCK7K0YUR">#REF!</definedName>
    <definedName name="BExXP80B5FGA00JCM7UXKPI3PB7Y">#REF!</definedName>
    <definedName name="BExXP85M4WXYVN1UVHUTOEKEG5XS">#REF!</definedName>
    <definedName name="BExXPELOTHOAG0OWILLAH94OZV5J">#REF!</definedName>
    <definedName name="BExXPS31W1VD2NMIE4E37LHVDF0L">#REF!</definedName>
    <definedName name="BExXPZKYEMVF5JOC14HYOOYQK6JK">#REF!</definedName>
    <definedName name="BExXQ7O4WZM8TDN45WLUR9OW1O5N">#REF!</definedName>
    <definedName name="BExXQ89PA10X79WBWOEP1AJX1OQM">#REF!</definedName>
    <definedName name="BExXQCGQGGYSI0LTRVR73MUO50AW">#REF!</definedName>
    <definedName name="BExXQEEXFHDQ8DSRAJSB5ET6J004">#REF!</definedName>
    <definedName name="BExXQH41O5HZAH8BO6HCFY8YC3TU">#REF!</definedName>
    <definedName name="BExXQIRBLQSLAJTFL7224FCFUTKH">#REF!</definedName>
    <definedName name="BExXQJIEF5R3QQ6D8HO3NGPU0IQC">#REF!</definedName>
    <definedName name="BExXQU00K9ER4I1WM7T9J0W1E7ZC">#REF!</definedName>
    <definedName name="BExXQU00KOR7XLM8B13DGJ1MIQDY">#REF!</definedName>
    <definedName name="BExXQXG18PS8HGBOS03OSTQ0KEYC">#REF!</definedName>
    <definedName name="BExXQXQT4OAFQT5B0YB3USDJOJOB">#REF!</definedName>
    <definedName name="BExXR3FSEXAHSXEQNJORWFCPX86N">#REF!</definedName>
    <definedName name="BExXR3W3FKYQBLR299HO9RZ70C43">#REF!</definedName>
    <definedName name="BExXR46U23CRRBV6IZT982MAEQKI">#REF!</definedName>
    <definedName name="BExXR8OKAVX7O70V5IYG2PRKXSTI">#REF!</definedName>
    <definedName name="BExXRA6N6XCLQM6XDV724ZIH6G93">#REF!</definedName>
    <definedName name="BExXRABZ1CNKCG6K1MR6OUFHF7J9">#REF!</definedName>
    <definedName name="BExXRBOFETC0OTJ6WY3VPMFH03VB">#REF!</definedName>
    <definedName name="BExXRD13K1S9Y3JGR7CXSONT7RJZ">#REF!</definedName>
    <definedName name="BExXRIFB4QQ87QIGA9AG0NXP577K">#REF!</definedName>
    <definedName name="BExXRIQ2JF2CVTRDQX2D9SPH7FTN">#REF!</definedName>
    <definedName name="BExXRKYY27THK0Z1ONG31MHQZAZI">#REF!</definedName>
    <definedName name="BExXRO4A6VUH1F4XV8N1BRJ4896W">#REF!</definedName>
    <definedName name="BExXRO9N1SNJZGKD90P4K7FU1J0P">#REF!</definedName>
    <definedName name="BExXRV5QP3Z0KAQ1EQT9JYT2FV0L">#REF!</definedName>
    <definedName name="BExXRZ20LZZCW8LVGDK0XETOTSAI">#REF!</definedName>
    <definedName name="BExXRZNM651EJ5HJPGKGTVYLAZQ1">#REF!</definedName>
    <definedName name="BExXS63O4OMWMNXXAODZQFSDG33N">#REF!</definedName>
    <definedName name="BExXSBSP1TOY051HSPEPM0AEIO2M">#REF!</definedName>
    <definedName name="BExXSC8RFK5D68FJD2HI4K66SA6I">#REF!</definedName>
    <definedName name="BExXSNHC88W4UMXEOIOOATJAIKZO">#REF!</definedName>
    <definedName name="BExXSTBS08WIA9TLALV3UQ2Z3MRG">#REF!</definedName>
    <definedName name="BExXSVQ2WOJJ73YEO8Q2FK60V4G8">#REF!</definedName>
    <definedName name="BExXTD3VRU5709BMLJPM0MT2CCGX" hidden="1">#REF!</definedName>
    <definedName name="BExXTHLRNL82GN7KZY3TOLO508N7">#REF!</definedName>
    <definedName name="BExXTINFNT7H5O0CVU3JLMC6NRHL">#REF!</definedName>
    <definedName name="BExXTL72MKEQSQH9L2OTFLU8DM2B">#REF!</definedName>
    <definedName name="BExXTM3M4RTCRSX7VGAXGQNPP668">#REF!</definedName>
    <definedName name="BExXTOCF78J7WY6FOVBRY1N2RBBR">#REF!</definedName>
    <definedName name="BExXTP3GYO6Z9RTKKT10XA0UTV3T">#REF!</definedName>
    <definedName name="BExXTZKZ4CG92ZQLIRKEXXH9BFIR">#REF!</definedName>
    <definedName name="BExXU4J2BM2964GD5UZHM752Q4NS">#REF!</definedName>
    <definedName name="BExXU6XDTT7RM93KILIDEYPA9XKF">#REF!</definedName>
    <definedName name="BExXU8VLZA7WLPZ3RAQZGNERUD26">#REF!</definedName>
    <definedName name="BExXUB9RSLSCNN5ETLXY72DAPZZM">#REF!</definedName>
    <definedName name="BExXUFRM82XQIN2T8KGLDQL1IBQW">#REF!</definedName>
    <definedName name="BExXUQEQBF6FI240ZGIF9YXZSRAU">#REF!</definedName>
    <definedName name="BExXUYND6EJO7CJ5KRICV4O1JNWK">#REF!</definedName>
    <definedName name="BExXV6FWG4H3S2QEUJZYIXILNGJ7">#REF!</definedName>
    <definedName name="BExXVK87BMMO6LHKV0CFDNIQVIBS">#REF!</definedName>
    <definedName name="BExXVKZ9WXPGL6IVY6T61IDD771I">#REF!</definedName>
    <definedName name="BExXW0K72T1Y8K1I4VZT87UY9S2G">#REF!</definedName>
    <definedName name="BExXW27MMXHXUXX78SDTBE1JYTHT">#REF!</definedName>
    <definedName name="BExXW2YIM2MYBSHRIX0RP9D4PRMN">#REF!</definedName>
    <definedName name="BExXWBNE4KTFSXKVSRF6WX039WPB">#REF!</definedName>
    <definedName name="BExXWFP5AYE7EHYTJWBZSQ8PQ0YX">#REF!</definedName>
    <definedName name="BExXWG57U8JDJCJYPO85EP142I8W">#REF!</definedName>
    <definedName name="BExXWVFIBQT8OY1O41FRFPFGXQHK">#REF!</definedName>
    <definedName name="BExXWWXHBZHA9J3N8K47F84X0M0L">#REF!</definedName>
    <definedName name="BExXX0DLI5OXC8SXHQ58Z986ULZR">#REF!</definedName>
    <definedName name="BExXX67XIETXS4IYH6LPUWM4DW9I">#REF!</definedName>
    <definedName name="BExXXBM521DL8R4ZX7NZ3DBCUOR5">#REF!</definedName>
    <definedName name="BExXXC7OZI33XZ03NRMEP7VRLQK4">#REF!</definedName>
    <definedName name="BExXXDEVC9CCPSWZMP19EJGBE90Z">#REF!</definedName>
    <definedName name="BExXXEGLJURXXSH2G8UEXQ1LTW2O">#REF!</definedName>
    <definedName name="BExXXF7N11R5QN7VHM4PTV5XYWXA">#REF!</definedName>
    <definedName name="BExXXH5N3NKBQ7BCJPJTBF8CYM2Q">#REF!</definedName>
    <definedName name="BExXXKWLM4D541BH6O8GOJMHFHMW">#REF!</definedName>
    <definedName name="BExXXPPA1Q87XPI97X0OXCPBPDON">#REF!</definedName>
    <definedName name="BExXXVUDA98IZTQ6MANKU4MTTDVR">#REF!</definedName>
    <definedName name="BExXXZLATQAVPE8GOOZFX15NB9JD">#REF!</definedName>
    <definedName name="BExXXZQNZY6IZI45DJXJK0MQZWA7">#REF!</definedName>
    <definedName name="BExXY4DY5FQM3OL3KFLAS6NLUGNW">#REF!</definedName>
    <definedName name="BExXY5QFG6QP94SFT3935OBM8Y4K">#REF!</definedName>
    <definedName name="BExXY7TYEBFXRYUYIFHTN65RJ8EW">#REF!</definedName>
    <definedName name="BExXYD86QYMWF0AXEDNOACCGS3J2">#REF!</definedName>
    <definedName name="BExXYLBHANUXC5FCTDDTGOVD3GQS">#REF!</definedName>
    <definedName name="BExXYMNYAYH3WA2ZCFAYKZID9ZCI">#REF!</definedName>
    <definedName name="BExXYNKBQ7AQKGKTMLFPY13WPU0M" hidden="1">#REF!</definedName>
    <definedName name="BExXYYT12SVN2VDMLVNV4P3ISD8T">#REF!</definedName>
    <definedName name="BExXZ53FPR20OHGHWKU55VITGX2Z">#REF!</definedName>
    <definedName name="BExXZEDWUYH25UZMW2QU2RXFILJE">#REF!</definedName>
    <definedName name="BExXZFVV4YB42AZ3H1I40YG3JAPU">#REF!</definedName>
    <definedName name="BExXZHJ9T2JELF12CHHGD54J1B0C">#REF!</definedName>
    <definedName name="BExXZNJ2X1TK2LRK5ZY3MX49H5T7">#REF!</definedName>
    <definedName name="BExXZOVPCEP495TQSON6PSRQ8XCY">#REF!</definedName>
    <definedName name="BExXZU9S069YZAHL30HZU7JCTZB6">#REF!</definedName>
    <definedName name="BExXZXKH7NBARQQAZM69Z57IH1MM">#REF!</definedName>
    <definedName name="BExY07WSDH5QEVM7BJXJK2ZRAI1O">#REF!</definedName>
    <definedName name="BExY0C3UBVC4M59JIRXVQ8OWAJC1">#REF!</definedName>
    <definedName name="BExY0OE8GFHMLLTEAFIOQTOPEVPB">#REF!</definedName>
    <definedName name="BExY0OJHW85S0VKBA8T4HTYPYBOS">#REF!</definedName>
    <definedName name="BExY0T1E034D7XAXNC6F7540LLIE">#REF!</definedName>
    <definedName name="BExY0VFP3CLFKOPVO5L4OVSG9X78">#REF!</definedName>
    <definedName name="BExY0XTZLHN49J2JH94BYTKBJLT3">#REF!</definedName>
    <definedName name="BExY11FH9TXHERUYGG8FE50U7H7J">#REF!</definedName>
    <definedName name="BExY180UKNW5NIAWD6ZUYTFEH8QS">#REF!</definedName>
    <definedName name="BExY1BH0USOFBHRSK1VGX294SKUK">#REF!</definedName>
    <definedName name="BExY1DPTV4LSY9MEOUGXF8X052NA">#REF!</definedName>
    <definedName name="BExY1GK9ELBEKDD7O6HR6DUO8YGO">#REF!</definedName>
    <definedName name="BExY1NWOXXFV9GGZ3PX444LZ8TVX">#REF!</definedName>
    <definedName name="BExY1SPB11ISC8M4ORC0QE4PWSER">#REF!</definedName>
    <definedName name="BExY1UCL0RND63LLSM9X5SFRG117">#REF!</definedName>
    <definedName name="BExY1WAT3937L08HLHIRQHMP2A3H">#REF!</definedName>
    <definedName name="BExY1YEBOSLMID7LURP8QB46AI91">#REF!</definedName>
    <definedName name="BExY2DJ5WVGFG4O033SMQ3C48L4R" hidden="1">#REF!</definedName>
    <definedName name="BExY2FS4LFX9OHOTQT7SJ2PXAC25">#REF!</definedName>
    <definedName name="BExY2GDPCZPVU0IQ6IJIB1YQQRQ6">#REF!</definedName>
    <definedName name="BExY2GTSZ3VA9TXLY7KW1LIAKJ61">#REF!</definedName>
    <definedName name="BExY2IXBR1SGYZH08T7QHKEFS8HA">#REF!</definedName>
    <definedName name="BExY2Q4B5FUDA5VU4VRUHX327QN0">#REF!</definedName>
    <definedName name="BExY31I9UMUHFKG3SC4VW1HNOP5Y">#REF!</definedName>
    <definedName name="BExY34YBPJUAWMDQD7XKWQLUCPVP">#REF!</definedName>
    <definedName name="BExY3HOSK7YI364K15OX70AVR6F1">#REF!</definedName>
    <definedName name="BExY3HZRQGB143X2UQNCYR3TAR3J">#REF!</definedName>
    <definedName name="BExY3T89AUR83SOAZZ3OMDEJDQ39">#REF!</definedName>
    <definedName name="BExY3ZTN41B82O0HVAMZAS46G18T" hidden="1">#REF!</definedName>
    <definedName name="BExY4MG771JQ84EMIVB6HQGGHZY7">#REF!</definedName>
    <definedName name="BExY4N1QO2TB3ANUA3D7B9W6EMQY" hidden="1">#REF!</definedName>
    <definedName name="BExY4PWCSFB8P3J3TBQB2MD67263">#REF!</definedName>
    <definedName name="BExY4RZW3KK11JLYBA4DWZ92M6LQ">#REF!</definedName>
    <definedName name="BExY4XOVTTNVZ577RLIEC7NZQFIX">#REF!</definedName>
    <definedName name="BExY50JAF5CG01GTHAUS7I4ZLUDC">#REF!</definedName>
    <definedName name="BExY53J7EXFEOFTRNAHLK7IH3ACB">#REF!</definedName>
    <definedName name="BExY53TYAEEYB3JMWU6IZZ00FJJY">#REF!</definedName>
    <definedName name="BExY5515SJTJS3VM80M3YYR0WF37">#REF!</definedName>
    <definedName name="BExY5515WE39FQ3EG5QHG67V9C0O">#REF!</definedName>
    <definedName name="BExY5986WNAD8NFCPXC9TVLBU4FG">#REF!</definedName>
    <definedName name="BExY5DF9MS25IFNWGJ1YAS5MDN8R">#REF!</definedName>
    <definedName name="BExY5ERVGL3UM2MGT8LJ0XPKTZEK">#REF!</definedName>
    <definedName name="BExY5EX6NJFK8W754ZVZDN5DS04K">#REF!</definedName>
    <definedName name="BExY5S3XD1NJT109CV54IFOHVLQ6">#REF!</definedName>
    <definedName name="BExY5TB2VAI3GHKCPXMCVIOM8B8W">#REF!</definedName>
    <definedName name="BExY5X21S9L4HBT5Q2OIE1W6PIM4" hidden="1">#REF!</definedName>
    <definedName name="BExY6KVS1MMZ2R34PGEFR2BMTU9W">#REF!</definedName>
    <definedName name="BExY6Q9YY7LW745GP7CYOGGSPHGE">#REF!</definedName>
    <definedName name="BExZIA3C8LKJTEH3MKQ57KJH5TA2">#REF!</definedName>
    <definedName name="BExZIIHH3QNQE3GFMHEE4UMHY6WQ">#REF!</definedName>
    <definedName name="BExZIYO22G5UXOB42GDLYGVRJ6U7">#REF!</definedName>
    <definedName name="BExZJ59G216MIWI6MR626NF6F07J">#REF!</definedName>
    <definedName name="BExZJ7I9T8XU4MZRKJ1VVU76V2LZ">#REF!</definedName>
    <definedName name="BExZJGNH15T4SBTDDCR2VX0QRV31">#REF!</definedName>
    <definedName name="BExZJMY170JCUU1RWASNZ1HJPRTA">#REF!</definedName>
    <definedName name="BExZJOQR77H0P4SUKVYACDCFBBXO">#REF!</definedName>
    <definedName name="BExZJS6RG34ODDY9HMZ0O34MEMSB">#REF!</definedName>
    <definedName name="BExZK34NR4BAD7HJAP7SQ926UQP3">#REF!</definedName>
    <definedName name="BExZK3FGPHH5H771U7D5XY7XBS6E">#REF!</definedName>
    <definedName name="BExZK7H1V18ZHJACM6SULR7VML9M">#REF!</definedName>
    <definedName name="BExZKHYORG3O8C772XPFHM1N8T80">#REF!</definedName>
    <definedName name="BExZKJRF2IRR57DG9CLC7MSHWNNN">#REF!</definedName>
    <definedName name="BExZKV5GYXO0X760SBD9TWTIQHGI">#REF!</definedName>
    <definedName name="BExZL0JNJKI1BWPZIRAGTW1QYS1C">#REF!</definedName>
    <definedName name="BExZL2CD6QVYD1QJREC3UILJCLS8">#REF!</definedName>
    <definedName name="BExZL6E4YVXRUN7ZGF2BIGIXFR8K">#REF!</definedName>
    <definedName name="BExZLGVLMKTPFXG42QYT0PO81G7F">#REF!</definedName>
    <definedName name="BExZLKMK7LRK14S09WLMH7MXSQXM">#REF!</definedName>
    <definedName name="BExZM7JVLG0W8EG5RBU915U3SKBY">#REF!</definedName>
    <definedName name="BExZM85FOVUFF110XMQ9O2ODSJUK">#REF!</definedName>
    <definedName name="BExZMF1MMTZ1TA14PZ8ASSU2CBSP">#REF!</definedName>
    <definedName name="BExZMJZLRGYTQFMVG9BF52ZVGG3G">#REF!</definedName>
    <definedName name="BExZMKL5YQZD7F0FUCSVFGLPFK52">#REF!</definedName>
    <definedName name="BExZMOC3VNZALJM71X2T6FV91GTB">#REF!</definedName>
    <definedName name="BExZMXH39OB0I43XEL3K11U3G9PM">#REF!</definedName>
    <definedName name="BExZMZQ3RBKDHT5GLFNLS52OSJA0">#REF!</definedName>
    <definedName name="BExZN2F7Y2J2L2LN5WZRG949MS4A">#REF!</definedName>
    <definedName name="BExZN5KE83KLHRS60OVR40VRZCAP">#REF!</definedName>
    <definedName name="BExZN847WUWKRYTZWG9TCQZJS3OL">#REF!</definedName>
    <definedName name="BExZN8KBNVQOL8KPDC1EUPS86ZCW">#REF!</definedName>
    <definedName name="BExZNH3VISFF4NQI11BZDP5IQ7VG">#REF!</definedName>
    <definedName name="BExZNJYCFYVMAOI62GB2BABK1ELE">#REF!</definedName>
    <definedName name="BExZNV707LIU6Z5H6QI6H67LHTI1">#REF!</definedName>
    <definedName name="BExZNVCBKB930QQ9QW7KSGOZ0V1M">#REF!</definedName>
    <definedName name="BExZNW8QJ18X0RSGFDWAE9ZSDX39">#REF!</definedName>
    <definedName name="BExZNZDWRS6Q40L8OCWFEIVI0A1O">#REF!</definedName>
    <definedName name="BExZOBO9NYLGVJQ31LVQ9XS2ZT4N">#REF!</definedName>
    <definedName name="BExZOETNB1CJ3Y2RKLI1ZK0S8Z6H">#REF!</definedName>
    <definedName name="BExZOJ61Z0BVAHCIMZBC70MBFSAO">#REF!</definedName>
    <definedName name="BExZOL9K1RUXBTLZ6FJ65BIE9G5R">#REF!</definedName>
    <definedName name="BExZOREMVSK4E5VSWM838KHUB8AI">#REF!</definedName>
    <definedName name="BExZOVR745T5P1KS9NV2PXZPZVRG">#REF!</definedName>
    <definedName name="BExZOZSWGLSY2XYVRIS6VSNJDSGD">#REF!</definedName>
    <definedName name="BExZP7AIJKLM6C6CSUIIFAHFBNX2">#REF!</definedName>
    <definedName name="BExZPEC5LM4ZAI8EB16BNIMI101X" hidden="1">#REF!</definedName>
    <definedName name="BExZPODHNRS686GWO1W3P95EQXZV">#REF!</definedName>
    <definedName name="BExZPQ0XY507N8FJMVPKCTK8HC9H">#REF!</definedName>
    <definedName name="BExZQ37OVBR25U32CO2YYVPZOMR5">#REF!</definedName>
    <definedName name="BExZQ3IHNAFF2HI20IH754T349LH">#REF!</definedName>
    <definedName name="BExZQ3NS7U8JLML2IM0A50D9HXH1">#REF!</definedName>
    <definedName name="BExZQ3NT7H06VO0AR48WHZULZB93">#REF!</definedName>
    <definedName name="BExZQ49EGY17UKW7041TT3T9TYEW">#REF!</definedName>
    <definedName name="BExZQ7PJU07SEJMDX18U9YVDC2GU">#REF!</definedName>
    <definedName name="BExZQIHTGHK7OOI2Y2PN3JYBY82I">#REF!</definedName>
    <definedName name="BExZQJJMGU5MHQOILGXGJPAQI5XI">#REF!</definedName>
    <definedName name="BExZQRC5OMY5Y6JW3Y1YALFORDGR">#REF!</definedName>
    <definedName name="BExZQUMV5PNP2IGJZUNG7ET32ORJ">#REF!</definedName>
    <definedName name="BExZQXBYEBN28QUH1KOVW6KKA5UM">#REF!</definedName>
    <definedName name="BExZQZKT146WEN8FTVZ7Y5TSB8L5">#REF!</definedName>
    <definedName name="BExZR29XTMNUDHZYBVGGG5XF2Z16" hidden="1">#REF!</definedName>
    <definedName name="BExZR485AKBH93YZ08CMUC3WROED">#REF!</definedName>
    <definedName name="BExZR7TL98P2PPUVGIZYR5873DWW">#REF!</definedName>
    <definedName name="BExZRGD1603X5ACFALUUDKCD7X48">#REF!</definedName>
    <definedName name="BExZRP1X6UVLN1UOLHH5VF4STP1O">#REF!</definedName>
    <definedName name="BExZRQ930U6OCYNV00CH5I0Q4LPE">#REF!</definedName>
    <definedName name="BExZRW8W514W8OZ72YBONYJ64GXF">#REF!</definedName>
    <definedName name="BExZRWJP2BUVFJPO8U8ATQEP0LZU">#REF!</definedName>
    <definedName name="BExZS2OY9JTSSP01ZQ6V2T2LO5R9">#REF!</definedName>
    <definedName name="BExZSI9USDLZAN8LI8M4YYQL24GZ">#REF!</definedName>
    <definedName name="BExZSS0LA2JY4ZLJ1Z5YCMLJJZCH">#REF!</definedName>
    <definedName name="BExZTAQV2QVSZY5Y3VCCWUBSBW9P">#REF!</definedName>
    <definedName name="BExZTHSI2FX56PWRSNX9H5EWTZFO">#REF!</definedName>
    <definedName name="BExZTJL3HVBFY139H6CJHEQCT1EL">#REF!</definedName>
    <definedName name="BExZTLOL8OPABZI453E0KVNA1GJS">#REF!</definedName>
    <definedName name="BExZTSQ7ZMSPPWGE768UXS0QGD6Z">#REF!</definedName>
    <definedName name="BExZTT6J3X0TOX0ZY6YPLUVMCW9X">#REF!</definedName>
    <definedName name="BExZTW6ECBRA0BBITWBQ8R93RMCL">#REF!</definedName>
    <definedName name="BExZU2BHYAOKSCBM3C5014ZF6IXS">#REF!</definedName>
    <definedName name="BExZU2RMJTXOCS0ROPMYPE6WTD87">#REF!</definedName>
    <definedName name="BExZUF7G8FENTJKH9R1XUWXM6CWD">#REF!</definedName>
    <definedName name="BExZUGJXXOPRGZWK4YTPEBDQ06SP">#REF!</definedName>
    <definedName name="BExZUJ92PCGDUJSFNXUW5CWMOTDV">#REF!</definedName>
    <definedName name="BExZUNARUJBIZ08VCAV3GEVBIR3D">#REF!</definedName>
    <definedName name="BExZUSZT5496UMBP4LFSLTR1GVEW">#REF!</definedName>
    <definedName name="BExZUT54340I38GVCV79EL116WR0">#REF!</definedName>
    <definedName name="BExZUYDULCX65H9OZ9JHPBNKF3MI">#REF!</definedName>
    <definedName name="BExZV2QD5ZDK3AGDRULLA7JB46C3">#REF!</definedName>
    <definedName name="BExZVBQ29OM0V8XAL3HL0JIM0MMU">#REF!</definedName>
    <definedName name="BExZVEPYS6HYXG8RN9GMWZTHDEMK">#REF!</definedName>
    <definedName name="BExZVLM4T9ORS4ZWHME46U4Q103C">#REF!</definedName>
    <definedName name="BExZVM7OZWPPRH5YQW50EYMMIW1A">#REF!</definedName>
    <definedName name="BExZVOM0192EZHX3CR3H5AE8L90P">#REF!</definedName>
    <definedName name="BExZVPYGX2C5OSHMZ6F0KBKZ6B1S">#REF!</definedName>
    <definedName name="BExZW5UARC8W9AQNLJX2I5WQWS5F">#REF!</definedName>
    <definedName name="BExZW7HRGN6A9YS41KI2B2UUMJ7X">#REF!</definedName>
    <definedName name="BExZW8ZPNV43UXGOT98FDNIBQHZY">#REF!</definedName>
    <definedName name="BExZWH8CWI30K4F8NGRSV6Z6DLHL">#REF!</definedName>
    <definedName name="BExZWKZ5N3RDXU8MZ8HQVYYD8O0F">#REF!</definedName>
    <definedName name="BExZWS6303FDMH2D71VLXR1LWM0W">#REF!</definedName>
    <definedName name="BExZWSMC9T48W74GFGQCIUJ8ZPP3">#REF!</definedName>
    <definedName name="BExZWUF2V4HY3HI8JN9ZVPRWK1H3">#REF!</definedName>
    <definedName name="BExZWX45URTK9KYDJHEXL1OTZ833">#REF!</definedName>
    <definedName name="BExZX0EWQEZO86WDAD9A4EAEZ012">#REF!</definedName>
    <definedName name="BExZX2T6ZT2DZLYSDJJBPVIT5OK2">#REF!</definedName>
    <definedName name="BExZXOJDELULNLEH7WG0OYJT0NJ4">#REF!</definedName>
    <definedName name="BExZXOOTRNUK8LGEAZ8ZCFW9KXQ1">#REF!</definedName>
    <definedName name="BExZXT6IPXWIGJJI3C72RLGEQJ1L">#REF!</definedName>
    <definedName name="BExZXT6JOXNKEDU23DKL8XZAJZIH">#REF!</definedName>
    <definedName name="BExZXUJ4ZBP208CJRSPXDAW6XI52">#REF!</definedName>
    <definedName name="BExZXUTYW1HWEEZ1LIX4OQWC7HL1">#REF!</definedName>
    <definedName name="BExZXY4NKQL9QD76YMQJ15U1C2G8">#REF!</definedName>
    <definedName name="BExZXYQ7U5G08FQGUIGYT14QCBOF">#REF!</definedName>
    <definedName name="BExZY02V77YJBMODJSWZOYCMPS5X">#REF!</definedName>
    <definedName name="BExZY49QRZIR6CA41LFA9LM6EULU">#REF!</definedName>
    <definedName name="BExZYC7QX4126B118BLBUX9IBQGP">#REF!</definedName>
    <definedName name="BExZYPUM1JDXRAGGY2GXH5IOF6XY">#REF!</definedName>
    <definedName name="BExZZ2FQA9A8C7CJKMEFQ9VPSLCE">#REF!</definedName>
    <definedName name="BExZZCHAVHW8C2H649KRGVQ0WVRT">#REF!</definedName>
    <definedName name="BExZZTK54OTLF2YB68BHGOS27GEN">#REF!</definedName>
    <definedName name="BExZZXB3JQQG4SIZS4MRU6NNW7HI">#REF!</definedName>
    <definedName name="BExZZYNLM89C8LZH66F52TSGUGV9">#REF!</definedName>
    <definedName name="BExZZZEMIIFKMLLV4DJKX5TB9R5V">#REF!</definedName>
    <definedName name="BFilter">#REF!</definedName>
    <definedName name="BFilterRange">#REF!</definedName>
    <definedName name="bfl">#REF!</definedName>
    <definedName name="bflsoftware">#REF!</definedName>
    <definedName name="bg">#REF!</definedName>
    <definedName name="BG_Del" hidden="1">15</definedName>
    <definedName name="BG_Ins" hidden="1">4</definedName>
    <definedName name="BG_Mod" hidden="1">6</definedName>
    <definedName name="bg3sheet">#REF!</definedName>
    <definedName name="bgb" hidden="1">{#N/A,#N/A,FALSE,"Pharm";#N/A,#N/A,FALSE,"WWCM"}</definedName>
    <definedName name="bgisheet">#REF!</definedName>
    <definedName name="BGXCBCVBCVB">#REF!</definedName>
    <definedName name="BharatPetroleum">#REF!</definedName>
    <definedName name="bhartiship">#REF!</definedName>
    <definedName name="BHAS">{"'OCT  VOIDS'!$A$1:$G$33","'OCT '!$A$1:$G$48","'OCT Adj'!$A$1:$L$37"}</definedName>
    <definedName name="bhel">#REF!</definedName>
    <definedName name="BHGJ">#REF!</definedName>
    <definedName name="BHP">#REF!</definedName>
    <definedName name="bhsdf">#REF!</definedName>
    <definedName name="bhsdf_1">#REF!</definedName>
    <definedName name="bhsdf_2">#REF!</definedName>
    <definedName name="bhsdf_3">#REF!</definedName>
    <definedName name="bhsdf_4">#REF!</definedName>
    <definedName name="bhu12van">{"'subnets'!$A$1:$F$20"}</definedName>
    <definedName name="BHUVAN">{"'subnets'!$A$1:$F$20"}</definedName>
    <definedName name="BHUVAN_1">{"'subnets'!$A$1:$F$20"}</definedName>
    <definedName name="BHUVAN_2">{"'subnets'!$A$1:$F$20"}</definedName>
    <definedName name="BHUVAN_3">{"'subnets'!$A$1:$F$20"}</definedName>
    <definedName name="BHUVAN_4">{"'subnets'!$A$1:$F$20"}</definedName>
    <definedName name="BHUVAN_5">{"'subnets'!$A$1:$F$20"}</definedName>
    <definedName name="bi">#REF!</definedName>
    <definedName name="bienes">{"'ASIENTOS'!$C$11:$G$144"}</definedName>
    <definedName name="big_sorting">#REF!</definedName>
    <definedName name="BII">#REF!</definedName>
    <definedName name="bill" hidden="1">{"Page1",#N/A,FALSE,"CF WKSHT";"Page2",#N/A,FALSE,"CF WKSHT"}</definedName>
    <definedName name="Billable_Hours_for_IBS">#REF!</definedName>
    <definedName name="billdate">#REF!</definedName>
    <definedName name="BILLING_RATE">#REF!</definedName>
    <definedName name="Billings">#REF!</definedName>
    <definedName name="BillMkt1">#REF!</definedName>
    <definedName name="BillMkt10">#REF!</definedName>
    <definedName name="BillMkt11">#REF!</definedName>
    <definedName name="BillMkt2">#REF!</definedName>
    <definedName name="BillMkt3">#REF!</definedName>
    <definedName name="BillMkt4">#REF!</definedName>
    <definedName name="BillMkt5">#REF!</definedName>
    <definedName name="BillMkt6">#REF!</definedName>
    <definedName name="BillMkt7">#REF!</definedName>
    <definedName name="BillMkt8">#REF!</definedName>
    <definedName name="BillMkt9">#REF!</definedName>
    <definedName name="BillTtl">#REF!</definedName>
    <definedName name="BIP">#REF!</definedName>
    <definedName name="BIS_Table">#REF!</definedName>
    <definedName name="BIT">#REF!</definedName>
    <definedName name="bk">#REF!</definedName>
    <definedName name="bkbal1">#REF!</definedName>
    <definedName name="bkbal2">#REF!</definedName>
    <definedName name="bkj">{"'Sheet1'!$A$5:$E$42"}</definedName>
    <definedName name="bkod">#REF!</definedName>
    <definedName name="bl" hidden="1">{#N/A,#N/A,TRUE,"CPRD";#N/A,#N/A,TRUE,"BCCPDR";#N/A,#N/A,TRUE,"EWRD";#N/A,#N/A,TRUE,"5100";#N/A,#N/A,TRUE,"5110"}</definedName>
    <definedName name="Blah" hidden="1">#REF!</definedName>
    <definedName name="blank" hidden="1">#REF!</definedName>
    <definedName name="blank1" hidden="1">#REF!</definedName>
    <definedName name="Blanket">#REF!</definedName>
    <definedName name="blaw">#REF!</definedName>
    <definedName name="BLDG">#REF!</definedName>
    <definedName name="BLDGIMP">#REF!</definedName>
    <definedName name="BLDGREV">#REF!</definedName>
    <definedName name="BLPB1">#REF!</definedName>
    <definedName name="BLPB10">#REF!</definedName>
    <definedName name="BLPB11">#REF!</definedName>
    <definedName name="BLPB113">#REF!</definedName>
    <definedName name="BLPB12">#REF!</definedName>
    <definedName name="BLPB13">#REF!</definedName>
    <definedName name="BLPB14">#REF!</definedName>
    <definedName name="BLPB15">#REF!</definedName>
    <definedName name="BLPB16">#REF!</definedName>
    <definedName name="BLPB17">#REF!</definedName>
    <definedName name="BLPB18">#REF!</definedName>
    <definedName name="BLPB19">#REF!</definedName>
    <definedName name="BLPB2">#REF!</definedName>
    <definedName name="BLPB20">#REF!</definedName>
    <definedName name="BLPB21">#REF!</definedName>
    <definedName name="BLPB22">#REF!</definedName>
    <definedName name="BLPB23">#REF!</definedName>
    <definedName name="BLPB24">#REF!</definedName>
    <definedName name="BLPB25">#REF!</definedName>
    <definedName name="BLPB26">#REF!</definedName>
    <definedName name="BLPB27">#REF!</definedName>
    <definedName name="BLPB28">#REF!</definedName>
    <definedName name="BLPB29">#REF!</definedName>
    <definedName name="BLPB3">#REF!</definedName>
    <definedName name="BLPB30">#REF!</definedName>
    <definedName name="BLPB31">#REF!</definedName>
    <definedName name="BLPB32">#REF!</definedName>
    <definedName name="BLPB33">#REF!</definedName>
    <definedName name="BLPB34">#REF!</definedName>
    <definedName name="BLPB35">#REF!</definedName>
    <definedName name="BLPB36">#REF!</definedName>
    <definedName name="BLPB37">#REF!</definedName>
    <definedName name="BLPB38">#REF!</definedName>
    <definedName name="BLPB39">#REF!</definedName>
    <definedName name="BLPB4">#REF!</definedName>
    <definedName name="BLPB40">#REF!</definedName>
    <definedName name="BLPB41">#REF!</definedName>
    <definedName name="BLPB42">#REF!</definedName>
    <definedName name="BLPB43">#REF!</definedName>
    <definedName name="BLPB44">#REF!</definedName>
    <definedName name="BLPB45">#REF!</definedName>
    <definedName name="BLPB46">#REF!</definedName>
    <definedName name="BLPB47">#REF!</definedName>
    <definedName name="BLPB48">#REF!</definedName>
    <definedName name="BLPB49">#REF!</definedName>
    <definedName name="BLPB5">#REF!</definedName>
    <definedName name="BLPB50">#REF!</definedName>
    <definedName name="BLPB51">#REF!</definedName>
    <definedName name="BLPB52">#REF!</definedName>
    <definedName name="BLPB53">#REF!</definedName>
    <definedName name="BLPB54">#REF!</definedName>
    <definedName name="BLPB55">#REF!</definedName>
    <definedName name="BLPB56">#REF!</definedName>
    <definedName name="BLPB57">#REF!</definedName>
    <definedName name="BLPB58">#REF!</definedName>
    <definedName name="BLPB59">#REF!</definedName>
    <definedName name="BLPB6">#REF!</definedName>
    <definedName name="BLPB60">#REF!</definedName>
    <definedName name="BLPB61">#REF!</definedName>
    <definedName name="BLPB62">#REF!</definedName>
    <definedName name="BLPB7">#REF!</definedName>
    <definedName name="BLPB8">#REF!</definedName>
    <definedName name="BLPB9">#REF!</definedName>
    <definedName name="BLPH1">#REF!</definedName>
    <definedName name="BLPH10" hidden="1">#REF!</definedName>
    <definedName name="BLPH1001">#REF!</definedName>
    <definedName name="BLPH1002">#REF!</definedName>
    <definedName name="BLPH1003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>#REF!</definedName>
    <definedName name="BLPH24">#REF!</definedName>
    <definedName name="BLPH28">#REF!</definedName>
    <definedName name="BLPH29">#REF!</definedName>
    <definedName name="BLPH3" hidden="1">#REF!</definedName>
    <definedName name="BLPH30">#REF!</definedName>
    <definedName name="BLPH4" hidden="1">#REF!</definedName>
    <definedName name="BLPH5" hidden="1">#REF!</definedName>
    <definedName name="BLPH58">#REF!</definedName>
    <definedName name="BLPH59">#REF!</definedName>
    <definedName name="BLPH6" hidden="1">#REF!</definedName>
    <definedName name="BLPH60">#REF!</definedName>
    <definedName name="BLPH62">#REF!</definedName>
    <definedName name="BLPH63">#REF!</definedName>
    <definedName name="BLPH64">#REF!</definedName>
    <definedName name="BLPH65">#REF!</definedName>
    <definedName name="BLPH67">#REF!</definedName>
    <definedName name="BLPH7" hidden="1">#REF!</definedName>
    <definedName name="BLPH8" hidden="1">#REF!</definedName>
    <definedName name="BLPH9" hidden="1">#REF!</definedName>
    <definedName name="BLR">#REF!</definedName>
    <definedName name="BlrChemCost">#REF!</definedName>
    <definedName name="blu" hidden="1">{#N/A,#N/A,FALSE,"Taxblinc";#N/A,#N/A,FALSE,"Rsvsacls"}</definedName>
    <definedName name="bn" hidden="1">{#N/A,#N/A,FALSE,"Aging Summary";#N/A,#N/A,FALSE,"Ratio Analysis";#N/A,#N/A,FALSE,"Test 120 Day Accts";#N/A,#N/A,FALSE,"Tickmarks"}</definedName>
    <definedName name="bn_3">#REF!</definedName>
    <definedName name="BNE_MESSAGES_HIDDEN" hidden="1">#REF!</definedName>
    <definedName name="BNIU">#REF!</definedName>
    <definedName name="bnm">#REF!</definedName>
    <definedName name="bnmbmm">#REF!</definedName>
    <definedName name="bnmbnm">#REF!</definedName>
    <definedName name="bnmbnmb">#REF!</definedName>
    <definedName name="bnmbnmbn">#REF!</definedName>
    <definedName name="bnmbnmm">#REF!</definedName>
    <definedName name="bnmmnb">#REF!</definedName>
    <definedName name="bnnbbn" hidden="1">#REF!</definedName>
    <definedName name="BNUSRECON">#REF!</definedName>
    <definedName name="BO">#REF!</definedName>
    <definedName name="Board_Length">#REF!</definedName>
    <definedName name="Board_Length..">#REF!</definedName>
    <definedName name="bob">37474.712337963</definedName>
    <definedName name="Bobbie">#REF!</definedName>
    <definedName name="BOC">#REF!</definedName>
    <definedName name="BOD_BS">{"'debtors'!$A$1:$I$305","'debtors'!$A$1:$J$285"}</definedName>
    <definedName name="BOE.MN">#REF!</definedName>
    <definedName name="BOH_TOTAL">#N/A</definedName>
    <definedName name="BOH_UC">#N/A</definedName>
    <definedName name="BOHAMT">#N/A</definedName>
    <definedName name="BOHQTY">#N/A</definedName>
    <definedName name="boi">#REF!</definedName>
    <definedName name="bol">#REF!</definedName>
    <definedName name="BOM_MPS">#REF!</definedName>
    <definedName name="BOM_PRET">#REF!</definedName>
    <definedName name="BOM_SCL">#REF!</definedName>
    <definedName name="boml">#REF!</definedName>
    <definedName name="bongo">#REF!</definedName>
    <definedName name="BONUS">#REF!</definedName>
    <definedName name="BonusAmount">#REF!</definedName>
    <definedName name="BonusCheck_Red1">OFFSET(#REF!,1,0, EmpCount,14)</definedName>
    <definedName name="BonusCheck_Red2">OFFSET(#REF!,1,0, EmpCount,39)</definedName>
    <definedName name="BONUSCKS">#REF!</definedName>
    <definedName name="BonusFee">#REF!</definedName>
    <definedName name="BonusPaidAmount">#REF!</definedName>
    <definedName name="BonusTaxAmount">#REF!</definedName>
    <definedName name="boo">#REF!</definedName>
    <definedName name="Book">#REF!</definedName>
    <definedName name="BOOK_Q1">#REF!</definedName>
    <definedName name="BOOK_Q2">#REF!</definedName>
    <definedName name="BOOK_Q3">#REF!</definedName>
    <definedName name="BOOK_Q4">#REF!</definedName>
    <definedName name="book1">#REF!</definedName>
    <definedName name="bookdepr">#REF!</definedName>
    <definedName name="BOOKVALUE">#REF!</definedName>
    <definedName name="BORD">#REF!</definedName>
    <definedName name="BORDERS">#REF!</definedName>
    <definedName name="BORFEB7">#REF!</definedName>
    <definedName name="borina" hidden="1">{#N/A,#N/A,TRUE,"CPRD";#N/A,#N/A,TRUE,"BCCPDR";#N/A,#N/A,TRUE,"EWRD";#N/A,#N/A,TRUE,"5100";#N/A,#N/A,TRUE,"5110"}</definedName>
    <definedName name="borousek" hidden="1">{#N/A,#N/A,TRUE,"CPRD";#N/A,#N/A,TRUE,"BCCPDR";#N/A,#N/A,TRUE,"EWRD";#N/A,#N/A,TRUE,"5100";#N/A,#N/A,TRUE,"5110"}</definedName>
    <definedName name="botl">#REF!</definedName>
    <definedName name="botn">#REF!</definedName>
    <definedName name="Bottles_IU_Detail">#REF!</definedName>
    <definedName name="boxes">#REF!</definedName>
    <definedName name="boxes1">#REF!</definedName>
    <definedName name="BP">#REF!</definedName>
    <definedName name="BPC_DMFILEINFO_SUBTASK__" hidden="1">"ConversionFiles"</definedName>
    <definedName name="BPC_DMFILEINFO_TASK__" hidden="1">"DataManager"</definedName>
    <definedName name="BPCL">#REF!</definedName>
    <definedName name="bpd" hidden="1">{#N/A,#N/A,TRUE,"Condensed IS";#N/A,#N/A,TRUE,"Condensed BS";#N/A,#N/A,TRUE,"Outlook";#N/A,#N/A,TRUE,"Condensed CF";#N/A,#N/A,TRUE,"Condensed CF - qtr"}</definedName>
    <definedName name="bpint">#REF!</definedName>
    <definedName name="BPR_01" hidden="1">{#N/A,#N/A,FALSE,"BS";#N/A,#N/A,FALSE,"PL";#N/A,#N/A,FALSE,"처분";#N/A,#N/A,FALSE,"현금";#N/A,#N/A,FALSE,"매출";#N/A,#N/A,FALSE,"원가";#N/A,#N/A,FALSE,"경영"}</definedName>
    <definedName name="BRanch__Sales___Aug">#REF!</definedName>
    <definedName name="brcd">#REF!</definedName>
    <definedName name="BREDFORD">#REF!</definedName>
    <definedName name="brian">#REF!</definedName>
    <definedName name="brk">#REF!</definedName>
    <definedName name="BROWN">#REF!</definedName>
    <definedName name="Brunei">#REF!</definedName>
    <definedName name="BS">'Balance Sheet'!$A$1:$AZ$64</definedName>
    <definedName name="bs_3">#REF!</definedName>
    <definedName name="BS_convertpref">#REF!</definedName>
    <definedName name="bs_date">#REF!</definedName>
    <definedName name="BS_deferredcomp">#REF!</definedName>
    <definedName name="BS_discontoper">#REF!</definedName>
    <definedName name="BS_goodwill">#REF!</definedName>
    <definedName name="BS_Inp1">#REF!,#REF!,#REF!,#REF!,#REF!,#REF!,#REF!,#REF!,#REF!,#REF!,#REF!,#REF!,#REF!,#REF!,#REF!</definedName>
    <definedName name="BS_Inp2">#REF!,#REF!,#REF!,#REF!,#REF!,#REF!,#REF!,#REF!,#REF!,#REF!,#REF!,#REF!,#REF!,#REF!,#REF!,#REF!,#REF!,#REF!,#REF!,#REF!,#REF!</definedName>
    <definedName name="BS_Inp3">#REF!,#REF!,#REF!,#REF!,#REF!,#REF!,#REF!,#REF!,#REF!,#REF!,#REF!,#REF!,#REF!,#REF!,#REF!,#REF!,#REF!,#REF!,#REF!</definedName>
    <definedName name="BS_Inp4">#REF!,#REF!,#REF!,#REF!,#REF!,#REF!,#REF!,#REF!,#REF!,#REF!</definedName>
    <definedName name="BS_inventories">#REF!</definedName>
    <definedName name="BS_receivables">#REF!</definedName>
    <definedName name="BS_straightpref">#REF!</definedName>
    <definedName name="BS_T">#REF!</definedName>
    <definedName name="BS_기">#REF!,#REF!,#REF!,#REF!,#REF!,#REF!,#REF!</definedName>
    <definedName name="BS_월">#REF!,#REF!,#REF!,#REF!,#REF!,#REF!</definedName>
    <definedName name="BS_잔">#REF!,#REF!</definedName>
    <definedName name="BS_후">#REF!,#REF!,#REF!,#REF!,#REF!,#REF!</definedName>
    <definedName name="BS2002vs2001">#REF!</definedName>
    <definedName name="BSa">#REF!</definedName>
    <definedName name="bsapraud">#REF!</definedName>
    <definedName name="bsaprhkd">#REF!</definedName>
    <definedName name="bsaprsgd">#REF!</definedName>
    <definedName name="bsaprthb">#REF!</definedName>
    <definedName name="bsaprtwd">#REF!</definedName>
    <definedName name="bsaud">#REF!</definedName>
    <definedName name="bsaudhkd">#REF!</definedName>
    <definedName name="bsaudsgd">#REF!</definedName>
    <definedName name="bsaudthb">#REF!</definedName>
    <definedName name="bsaugaud">#REF!</definedName>
    <definedName name="bsaughkd">#REF!</definedName>
    <definedName name="bsaugsgd">#REF!</definedName>
    <definedName name="bsaugthb">#REF!</definedName>
    <definedName name="bsaugtwd">#REF!</definedName>
    <definedName name="BSb">#REF!</definedName>
    <definedName name="BSC">{"'MIS format'!$B$2:$W$101"}</definedName>
    <definedName name="BSDec07">#REF!</definedName>
    <definedName name="BSES">#REF!</definedName>
    <definedName name="bsfebaud">#REF!</definedName>
    <definedName name="bsfebhkd">#REF!</definedName>
    <definedName name="bsfebsgd">#REF!</definedName>
    <definedName name="bsfebthb">#REF!</definedName>
    <definedName name="bsfebtwd">#REF!</definedName>
    <definedName name="BSgpg_1">#REF!</definedName>
    <definedName name="BSGR">#REF!</definedName>
    <definedName name="BSGROUP">{"'Sch B'!$B$15:$L$17"}</definedName>
    <definedName name="BSgrouping_1">#REF!</definedName>
    <definedName name="BSgrouuping_2">#REF!</definedName>
    <definedName name="bshkd">#REF!</definedName>
    <definedName name="bsjanaud">#REF!</definedName>
    <definedName name="bsjanhkd">#REF!</definedName>
    <definedName name="bsjansgd">#REF!</definedName>
    <definedName name="bsjanthb">#REF!</definedName>
    <definedName name="bsjantwd">#REF!</definedName>
    <definedName name="bsjulaud">#REF!</definedName>
    <definedName name="bsjulhkd">#REF!</definedName>
    <definedName name="bsjulsgd">#REF!</definedName>
    <definedName name="bsjulthb">#REF!</definedName>
    <definedName name="bsjultwd">#REF!</definedName>
    <definedName name="bsjunaud">#REF!</definedName>
    <definedName name="bsjunhkd">#REF!</definedName>
    <definedName name="bsjunsgd">#REF!</definedName>
    <definedName name="bsjunthb">#REF!</definedName>
    <definedName name="bsjuntwd">#REF!</definedName>
    <definedName name="BSM">#REF!</definedName>
    <definedName name="BSM_12">#REF!</definedName>
    <definedName name="bsmaraud">#REF!</definedName>
    <definedName name="bsmarhkd">#REF!</definedName>
    <definedName name="bsmarsgd">#REF!</definedName>
    <definedName name="bsmarthb">#REF!</definedName>
    <definedName name="bsmartwd">#REF!</definedName>
    <definedName name="bsmayaud">#REF!</definedName>
    <definedName name="bsmayhkd">#REF!</definedName>
    <definedName name="bsmaysgd">#REF!</definedName>
    <definedName name="bsmaythb">#REF!</definedName>
    <definedName name="bsmaytwd">#REF!</definedName>
    <definedName name="bsNote">#REF!</definedName>
    <definedName name="bsnovaud">#REF!</definedName>
    <definedName name="bsnovhkd">#REF!</definedName>
    <definedName name="bsnovsgd">#REF!</definedName>
    <definedName name="bsnovthb">#REF!</definedName>
    <definedName name="bsnovtwd">#REF!</definedName>
    <definedName name="bsoctaud">#REF!</definedName>
    <definedName name="bsocthkd">#REF!</definedName>
    <definedName name="bsoctsgd">#REF!</definedName>
    <definedName name="bsoctthb">#REF!</definedName>
    <definedName name="bsocttwd">#REF!</definedName>
    <definedName name="BSP_LSCH">#REF!</definedName>
    <definedName name="BSP_White">#REF!</definedName>
    <definedName name="bspbc">#REF!</definedName>
    <definedName name="BSSCH">{"'Sch B'!$B$15:$L$17"}</definedName>
    <definedName name="bssepaud">#REF!</definedName>
    <definedName name="bssephkd">#REF!</definedName>
    <definedName name="bssepsgd">#REF!</definedName>
    <definedName name="bssepthb">#REF!</definedName>
    <definedName name="bsseptwd">#REF!</definedName>
    <definedName name="bssgd">#REF!</definedName>
    <definedName name="bssummth">#REF!</definedName>
    <definedName name="bsthb">#REF!</definedName>
    <definedName name="bstwd">#REF!</definedName>
    <definedName name="bsytd">#REF!</definedName>
    <definedName name="bs일">#REF!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thtgbhtrnhjy">#REF!</definedName>
    <definedName name="bthtgbhtrnhjy_1">#REF!</definedName>
    <definedName name="bthtgbhtrnhjy_2">#REF!</definedName>
    <definedName name="bthtgbhtrnhjy_3">#REF!</definedName>
    <definedName name="bthtgbhtrnhjy_4">#REF!</definedName>
    <definedName name="btnClose">#REF!</definedName>
    <definedName name="btnFootNoting">#REF!</definedName>
    <definedName name="btnNext">#REF!</definedName>
    <definedName name="btnOK">#REF!</definedName>
    <definedName name="btnPrevious">#REF!</definedName>
    <definedName name="btnReturn">#REF!</definedName>
    <definedName name="BTSINFO_991Q">#REF!</definedName>
    <definedName name="BTSINFO_992Q">#REF!</definedName>
    <definedName name="BTSINFO_팀구분">#REF!</definedName>
    <definedName name="BU">#REF!</definedName>
    <definedName name="bua">#REF!</definedName>
    <definedName name="buck">#REF!</definedName>
    <definedName name="BUD">#REF!</definedName>
    <definedName name="BUD..">#REF!</definedName>
    <definedName name="Budget">#REF!</definedName>
    <definedName name="Budget_Text">#REF!</definedName>
    <definedName name="BUDGET_YEAR">#REF!</definedName>
    <definedName name="BUDGETCURRENCYCODE1">#REF!</definedName>
    <definedName name="BUDGETDECIMALPLACES1">#REF!</definedName>
    <definedName name="BUDGETENDPERIODYEAR1">#REF!</definedName>
    <definedName name="BUDGETENTITYID1">#REF!</definedName>
    <definedName name="BudgetFY">#REF!</definedName>
    <definedName name="BUDGETGRAPHCORRESPONDING1">#REF!</definedName>
    <definedName name="BUDGETGRAPHINCACTUALS1">#REF!</definedName>
    <definedName name="BUDGETGRAPHINCBUDGETS1">#REF!</definedName>
    <definedName name="BUDGETGRAPHINCTITLES1">#REF!</definedName>
    <definedName name="BUDGETGRAPHINCVARIANCES1">#REF!</definedName>
    <definedName name="BUDGETGRAPHSTYLE1">#REF!</definedName>
    <definedName name="BUDGETHEADINGSBACKCOLOUR1">#REF!</definedName>
    <definedName name="BUDGETHEADINGSFORECOLOUR1">#REF!</definedName>
    <definedName name="BUDGETNAME1">#REF!</definedName>
    <definedName name="BUDGETORG1">#REF!</definedName>
    <definedName name="BUDGETORGFROZEN1">#REF!</definedName>
    <definedName name="BUDGETOUTPUTOPTION1">#REF!</definedName>
    <definedName name="BUDGETPASSWORDREQUIREDFLAG1">#REF!</definedName>
    <definedName name="BUDGETSHOWCRITERIASHEET1">#REF!</definedName>
    <definedName name="BudgetStart">#REF!</definedName>
    <definedName name="BUDGETSTARTPERIODSTARTDATE1">#REF!</definedName>
    <definedName name="BUDGETSTARTPERIODYEAR1">#REF!</definedName>
    <definedName name="BUDGETSTATUS1">#REF!</definedName>
    <definedName name="BUDGETTITLEBACKCOLOUR1">#REF!</definedName>
    <definedName name="BUDGETTITLEBORDERCOLOUR1">#REF!</definedName>
    <definedName name="BUDGETTITLEFORECOLOUR1">#REF!</definedName>
    <definedName name="BUDGETVALUESWIDTH1">#REF!</definedName>
    <definedName name="BUDGETVERSIONID1">#REF!</definedName>
    <definedName name="bug">#REF!</definedName>
    <definedName name="Building">#REF!</definedName>
    <definedName name="BuiltIn_AutoFilter___3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___0___0___0___0">#REF!</definedName>
    <definedName name="BuiltIn_Print_Area___0___0___0___0___0___0___0___0___0___0___0___0___0___0___0___0___0___0">#REF!</definedName>
    <definedName name="BuiltIn_Print_Area___0___0___0___0___0___0___0___0___0___0___0___0___0___0___0___0___0___0___0___0">#REF!</definedName>
    <definedName name="BuiltIn_Print_Area___0___0___0___0___0___0___0___0___0___0___0___0___0___0___0___0___0___0___0___0___0___0">#REF!</definedName>
    <definedName name="BuiltIn_Print_Area___0___0___0___0___0___0___0___0___0___0___0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___0___0">#REF!</definedName>
    <definedName name="BuiltIn_Print_Titles___0___0___0___0___0___0___0___0___0___0___0">#REF!</definedName>
    <definedName name="BULKHEAD">#REF!</definedName>
    <definedName name="BULKHEAD..">#REF!</definedName>
    <definedName name="bullshit">#REF!</definedName>
    <definedName name="BUNAME">#REF!</definedName>
    <definedName name="BUS">#REF!</definedName>
    <definedName name="Business_dropdown">#REF!</definedName>
    <definedName name="BUSINESS_UNIT">#REF!</definedName>
    <definedName name="Businessindia">#REF!</definedName>
    <definedName name="BusMGT">#REF!</definedName>
    <definedName name="BUSNAME">#REF!</definedName>
    <definedName name="BUTIBORI">#REF!</definedName>
    <definedName name="Button_1">"X05_97_May97_List"</definedName>
    <definedName name="ButtonAdded">"ThisButtonAdded"</definedName>
    <definedName name="buuk" hidden="1">#REF!</definedName>
    <definedName name="BUV">#REF!</definedName>
    <definedName name="bv">#REF!</definedName>
    <definedName name="bvcx">#REF!</definedName>
    <definedName name="bvcx_1">#REF!</definedName>
    <definedName name="bvhl">#REF!</definedName>
    <definedName name="bvhl_1">#REF!</definedName>
    <definedName name="bvmmm">#REF!</definedName>
    <definedName name="BW">#REF!</definedName>
    <definedName name="BW..">#REF!</definedName>
    <definedName name="BYD_MGG_ASCA_facility">#REF!</definedName>
    <definedName name="C.01">#REF!</definedName>
    <definedName name="C.02">#REF!</definedName>
    <definedName name="C.03">#REF!</definedName>
    <definedName name="C.04">#REF!</definedName>
    <definedName name="c.LTMYear">#REF!</definedName>
    <definedName name="C_">#REF!</definedName>
    <definedName name="C__1">NA()</definedName>
    <definedName name="C_2">#REF!</definedName>
    <definedName name="C_value">#REF!</definedName>
    <definedName name="C_valueneu">#REF!</definedName>
    <definedName name="ca">#REF!</definedName>
    <definedName name="CA_CE">#REF!</definedName>
    <definedName name="CA_OE">#REF!</definedName>
    <definedName name="CA_PN">#REF!</definedName>
    <definedName name="cad">#REF!</definedName>
    <definedName name="Cadbury">#REF!</definedName>
    <definedName name="cade">#REF!</definedName>
    <definedName name="cads">#REF!</definedName>
    <definedName name="cadsf">#REF!</definedName>
    <definedName name="caega">#REF!</definedName>
    <definedName name="caer">#REF!</definedName>
    <definedName name="CaExMod97">#REF!</definedName>
    <definedName name="CaExMod98">#REF!</definedName>
    <definedName name="cagare">#REF!</definedName>
    <definedName name="CAL">#REF!</definedName>
    <definedName name="Cal98_Line1P">#REF!</definedName>
    <definedName name="Cal98_Line2P">#REF!</definedName>
    <definedName name="Cal98_Line3P">#REF!</definedName>
    <definedName name="Cal98_Line4P">#REF!</definedName>
    <definedName name="Cal98_Line5P">#REF!</definedName>
    <definedName name="Cal98_Line6P">#REF!</definedName>
    <definedName name="CALC">#REF!</definedName>
    <definedName name="CALC_DATA">#REF!</definedName>
    <definedName name="CalcAgencyPrice">#REF!</definedName>
    <definedName name="CalcAgencyPrice.">#REF!</definedName>
    <definedName name="calculations">#REF!</definedName>
    <definedName name="Calculations_FooterType">"INTERNAL"</definedName>
    <definedName name="cali" hidden="1">{#N/A,#N/A,FALSE,"Pharm";#N/A,#N/A,FALSE,"WWCM"}</definedName>
    <definedName name="CALIFORNIA">"AS2DocumentBrowse"</definedName>
    <definedName name="callidus">Allx3,Allx4,Allx5</definedName>
    <definedName name="CalLine1">#REF!</definedName>
    <definedName name="CalLine1P">#REF!</definedName>
    <definedName name="CalLine2">#REF!</definedName>
    <definedName name="CalLine2P">#REF!</definedName>
    <definedName name="CalLine3">#REF!</definedName>
    <definedName name="CalLine3P">#REF!</definedName>
    <definedName name="CalLine4">#REF!</definedName>
    <definedName name="CalLine4P">#REF!</definedName>
    <definedName name="CalLine5">#REF!</definedName>
    <definedName name="CalLine5P">#REF!</definedName>
    <definedName name="CalLine6">#REF!</definedName>
    <definedName name="CalLine6P">#REF!</definedName>
    <definedName name="Cambodia">#REF!</definedName>
    <definedName name="canarabank">#REF!</definedName>
    <definedName name="Cap">#REF!</definedName>
    <definedName name="CAPA9798" hidden="1">{#N/A,#N/A,FALSE,"P.C.B"}</definedName>
    <definedName name="Capa변동">{"'Sheet1'!$A$1:$H$36"}</definedName>
    <definedName name="CAPBOH">#N/A</definedName>
    <definedName name="CAPEOH">#N/A</definedName>
    <definedName name="CapEx">#REF!</definedName>
    <definedName name="CapEx2">#REF!</definedName>
    <definedName name="capgains">#REF!</definedName>
    <definedName name="CAPIN_CUM">#REF!</definedName>
    <definedName name="CAPIN_FINAL">#REF!</definedName>
    <definedName name="CAPINVEST">#REF!</definedName>
    <definedName name="capital">#REF!</definedName>
    <definedName name="Capital___Reserves">#REF!</definedName>
    <definedName name="capital2" hidden="1">{#N/A,#N/A,TRUE,"Key Indices";#N/A,#N/A,TRUE,"Mfg Spending";#N/A,#N/A,TRUE,"Mfg Spending Per Unit";#N/A,#N/A,TRUE,"Spending by Organization";#N/A,#N/A,TRUE,"Inventory";#N/A,#N/A,TRUE,"IDM";#N/A,#N/A,TRUE,"Equipment";#N/A,#N/A,TRUE,"Headcount"}</definedName>
    <definedName name="CapitalCall">#REF!</definedName>
    <definedName name="CapitalGains_exempt_PrintArea">#REF!</definedName>
    <definedName name="CapitalGains_taxable_PrintArea">#REF!</definedName>
    <definedName name="capitalized">#REF!</definedName>
    <definedName name="Capitalized_Interest">#REF!</definedName>
    <definedName name="CaPremDiscount97">#REF!</definedName>
    <definedName name="CaPremDiscount98">#REF!</definedName>
    <definedName name="CapxMKFirstHalf">#REF!</definedName>
    <definedName name="Carrieraircon">#REF!</definedName>
    <definedName name="cars_comp">#REF!</definedName>
    <definedName name="CARTONS">#REF!</definedName>
    <definedName name="cas">615918</definedName>
    <definedName name="CaSchedRate97">#REF!</definedName>
    <definedName name="CaSchedRate98">#REF!</definedName>
    <definedName name="casds">#REF!</definedName>
    <definedName name="case">#REF!</definedName>
    <definedName name="case1">#REF!</definedName>
    <definedName name="case2">#REF!</definedName>
    <definedName name="case3">#REF!</definedName>
    <definedName name="case4">#REF!</definedName>
    <definedName name="case5">#REF!</definedName>
    <definedName name="CasesAPJ">#REF!</definedName>
    <definedName name="CasesEMEA">#REF!</definedName>
    <definedName name="CasesInRandD">#REF!</definedName>
    <definedName name="CasesNA">#REF!</definedName>
    <definedName name="CASH">#REF!</definedName>
    <definedName name="Cash_Debt">#REF!</definedName>
    <definedName name="Cash_Debt.">#REF!</definedName>
    <definedName name="Cash_Flow">#REF!</definedName>
    <definedName name="Cash_Flow.">#REF!</definedName>
    <definedName name="cash_fv">#REF!</definedName>
    <definedName name="cash_per">#REF!</definedName>
    <definedName name="cash_terminal">#REF!</definedName>
    <definedName name="Cash2006">#REF!</definedName>
    <definedName name="cashaccr">#REF!</definedName>
    <definedName name="cashamort">#REF!</definedName>
    <definedName name="CashandBank">#REF!</definedName>
    <definedName name="cashcag">#REF!</definedName>
    <definedName name="casheq">#REF!</definedName>
    <definedName name="CASHFLOW">#REF!</definedName>
    <definedName name="CashFlow_Button1_Click">#REF!</definedName>
    <definedName name="CASHFLOW_CUM">#REF!</definedName>
    <definedName name="CASHFLOW_FIN">#REF!</definedName>
    <definedName name="cashIndex">#REF!</definedName>
    <definedName name="CASHM">#N/A</definedName>
    <definedName name="CASHOUT">{"'Sheet1'!$A$1:$H$36"}</definedName>
    <definedName name="cashpaid">#REF!</definedName>
    <definedName name="cashpurch">#REF!</definedName>
    <definedName name="cashugl">#REF!</definedName>
    <definedName name="CASTROL">#REF!</definedName>
    <definedName name="cat">#REF!</definedName>
    <definedName name="cat_1">#REF!</definedName>
    <definedName name="cat_3">#REF!</definedName>
    <definedName name="Category">#REF!</definedName>
    <definedName name="CATEGORY_HEADER">#REF!</definedName>
    <definedName name="Category_Table">#REF!</definedName>
    <definedName name="CategoryList">#REF!</definedName>
    <definedName name="CategoryLookup">#REF!</definedName>
    <definedName name="cats">#REF!</definedName>
    <definedName name="cavde">#REF!</definedName>
    <definedName name="CB">#REF!</definedName>
    <definedName name="cb.tf.rev">#REF!</definedName>
    <definedName name="CB_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" hidden="1">#REF!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>"2, 1, 2, True, 2, False, False, , 0, False, True, 1, 1"</definedName>
    <definedName name="cb_Chart_49_opts">"2, 1, 2, True, 2, False, False, , 0, False, True, 1, 1"</definedName>
    <definedName name="cb_Chart_5_opts" hidden="1">"1, 8, 1, False, 2, False, False, , 0, False, False, 1, 2"</definedName>
    <definedName name="cb_Chart_50_opts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11DCFB24_opts">"1, 9, 1, False, 2, False, False, , 0, False, True, 1, 1"</definedName>
    <definedName name="cb_sChart11EADA92_opts">"1, 1, 1, False, 2, False, False, , 0, False, True, 2, 2"</definedName>
    <definedName name="cb_sChart11EAED4A_opts">"1, 1, 1, False, 2, False, False, , 0, False, True, 2, 2"</definedName>
    <definedName name="cb_sChart11EB049E_opts">"1, 1, 1, False, 2, False, False, , 0, False, True, 2, 2"</definedName>
    <definedName name="cb_sChart11FB1BDC_opts">"1, 1, 1, False, 2, True, False, , 0, False, True, 2, 2"</definedName>
    <definedName name="cb_sChart11FB2467_opts">"1, 1, 1, False, 2, True, False, , 0, False, True, 2, 2"</definedName>
    <definedName name="cb_sChart11FB271E_opts">"1, 1, 1, False, 2, True, False, , 0, False, True, 2, 2"</definedName>
    <definedName name="cb_sChart11FB296C_opts">"1, 1, 1, False, 2, True, False, , 0, False, True, 2, 2"</definedName>
    <definedName name="cb_sChart11FB4DE8_opts">"1, 9, 1, False, 2, False, False, , 0, False, True, 1, 2"</definedName>
    <definedName name="cb_sChart11FCA363_opts">"2, 1, 2, True, 2, False, False, , 0, False, True, 2, 2"</definedName>
    <definedName name="cb_sChart11FCA851_opts">"2, 1, 2, True, 2, False, False, , 0, False, True, 2, 2"</definedName>
    <definedName name="cb_sChart11FCE81C_opts">"1, 9, 1, False, 2, False, False, , 0, False, True, 2, 2"</definedName>
    <definedName name="cb_sChart12073B79_opts">"1, 9, 1, False, 2, False, False, , 0, False, True, 2, 2"</definedName>
    <definedName name="cb_sChart12074F69_opts">"1, 9, 1, False, 2, False, False, , 0, False, True, 2, 2"</definedName>
    <definedName name="cb_sChart1216F828_opts">"2, 1, 1, False, 2, False, False, , 0, False, True, 2, 2"</definedName>
    <definedName name="cb_sChart122574E1_opts">"1, 1, 1, False, 2, False, False, , 0, False, True, 2, 2"</definedName>
    <definedName name="cb_sChart12285211_opts">"1, 9, 1, False, 2, False, False, , 0, False, False, 1, 2"</definedName>
    <definedName name="cb_sChart12291B1F_opts">"2, 1, 1, True, 3, False, False, , 0, False, False, 1, 2"</definedName>
    <definedName name="cb_sChart1248DE96_opts">"1, 9, 1, False, 2, False, False, , 0, False, False, 1, 2"</definedName>
    <definedName name="cb_sChart1248E206_opts">"1, 9, 1, False, 2, False, False, , 0, False, False, 1, 2"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2D83A2_opts">"1, 1, 1, False, 2, False, False, , 0, False, True, 2, 2"</definedName>
    <definedName name="cb_sChart12D852C_opts">"1, 1, 1, False, 2, False, False, , 0, False, True, 2, 2"</definedName>
    <definedName name="cb_sChart12D89EB_opts">"1, 1, 1, False, 2, False, False, , 0, False, True, 2, 2"</definedName>
    <definedName name="cb_sChart12DAD51_opts">"1, 1, 1, False, 2, False, False, , 0, False, True, 2, 2"</definedName>
    <definedName name="cb_sChart12DCEFA3_opts">"1, 1, 1, False, 2, False, False, , 0, False, False, 1, 1"</definedName>
    <definedName name="cb_sChart12E7B7B_opts">"1, 1, 1, False, 2, True, False, , 0, False, True, 2, 2"</definedName>
    <definedName name="cb_sChart12E83C1_opts">"1, 1, 1, False, 2, False, False, , 0, False, True, 2, 1"</definedName>
    <definedName name="cb_sChart12E85B3_opts">"1, 1, 1, False, 2, False, False, , 0, False, True, 2, 2"</definedName>
    <definedName name="cb_sChart12E8C9E_opts">"1, 2, 1, False, 2, False, False, , 0, False, False, 2, 1"</definedName>
    <definedName name="cb_sChart12EA8E0_opts">"1, 1, 1, False, 2, True, False, , 0, False, False, 2, 2"</definedName>
    <definedName name="cb_sChart12EB078_opts">"1, 1, 1, False, 2, False, False, , 0, False, False, 2, 2"</definedName>
    <definedName name="cb_sChart12EBD15_opts">"1, 1, 1, False, 2, False, False, , 0, False, False, 2, 2"</definedName>
    <definedName name="cb_sChart12FE48A_opts">"1, 2, 1, False, 2, False, False, , 0, False, False, 2, 1"</definedName>
    <definedName name="cb_sChart12FE9EB_opts">"1, 1, 1, False, 2, False, False, , 0, False, False, 1, 2"</definedName>
    <definedName name="cb_sChart12FEDFD_opts">"1, 1, 1, False, 2, False, False, , 0, False, False, 1, 2"</definedName>
    <definedName name="cb_sChart12FF231_opts">"1, 1, 1, False, 2, False, False, , 0, False, False, 1, 2"</definedName>
    <definedName name="cb_sChart12FF8BF_opts">"1, 1, 1, False, 2, False, False, , 0, False, False, 1, 2"</definedName>
    <definedName name="cb_sChart12FF933_opts">"1, 3, 1, False, 2, False, False, , 0, False, False, 1, 2"</definedName>
    <definedName name="cb_sChart12FFC46_opts">"1, 1, 1, False, 2, False, False, , 0, False, False, 1, 2"</definedName>
    <definedName name="cb_sChart134138B2_opts">"1, 1, 1, False, 2, True, False, , 0, False, False, 1, 1"</definedName>
    <definedName name="cb_sChart13893CA8_opts">"1, 3, 1, False, 2, False, False, , 0, False, True, 1, 1"</definedName>
    <definedName name="cb_sChart138A89C6_opts">"1, 5, 1, False, 2, True, False, , 0, False, True, 1, 1"</definedName>
    <definedName name="cb_sChart138A98B2_opts">"1, 3, 1, False, 2, False, False, , 0, False, False, 1, 1"</definedName>
    <definedName name="cb_sChart138A9A2F_opts">"1, 5, 1, False, 2, False, False, , 0, False, False, 1, 1"</definedName>
    <definedName name="cb_sChart14EA3833_opts">"1, 9, 1, False, 2, False, False, , 0, False, True, 1, 1"</definedName>
    <definedName name="cb_sChart14EA3A0E_opts">"1, 9, 1, False, 2, False, False, , 0, False, False, 1, 1"</definedName>
    <definedName name="cb_sChart14EA4319_opts">"1, 9, 1, False, 2, False, False, , 0, False, True, 1, 1"</definedName>
    <definedName name="cb_sChart14EA5F15_opts">"1, 9, 1, False, 2, False, False, , 0, False, False, 1, 1"</definedName>
    <definedName name="cb_sChart14EA662E_opts">"1, 9, 1, False, 2, False, False, , 0, False, False, 1, 1"</definedName>
    <definedName name="cb_sChart14EA6A4C_opts">"1, 9, 1, False, 2, False, False, , 0, False, False, 1, 1"</definedName>
    <definedName name="cb_sChart14EA6DE9_opts">"1, 9, 1, False, 2, False, False, , 0, False, False, 1, 1"</definedName>
    <definedName name="cb_sChart14EA7895_opts">"1, 9, 1, False, 2, False, False, , 0, False, True, 1, 1"</definedName>
    <definedName name="cb_sChart14EA86D3_opts">"1, 9, 1, False, 2, False, False, , 0, False, True, 1, 1"</definedName>
    <definedName name="cb_sChart14EA8E77_opts">"1, 9, 1, False, 2, False, False, , 0, False, True, 1, 1"</definedName>
    <definedName name="cb_sChart14EA8F24_opts">"1, 9, 1, False, 2, False, False, , 0, False, True, 1, 1"</definedName>
    <definedName name="cb_sChart14EA980C_opts">"1, 9, 1, False, 2, False, False, , 0, False, True, 1, 1"</definedName>
    <definedName name="cb_sChart14EA9875_opts">"1, 9, 1, False, 2, False, False, , 0, False, True, 1, 1"</definedName>
    <definedName name="cb_sChart14EA9A66_opts">"1, 9, 1, False, 2, False, False, , 0, False, True, 1, 1"</definedName>
    <definedName name="cb_sChart14EACF6F_opts">"1, 9, 1, False, 2, False, False, , 0, False, True, 1, 1"</definedName>
    <definedName name="cb_sChart14EAE615_opts">"1, 9, 1, False, 2, False, False, , 0, False, True, 1, 1"</definedName>
    <definedName name="cb_sChart14F2A546_opts">"1, 9, 1, False, 2, False, False, , 0, False, True, 1, 1"</definedName>
    <definedName name="cb_sChart14F2B05A_opts">"1, 9, 1, False, 2, False, False, , 0, False, False, 1, 1"</definedName>
    <definedName name="cb_sChart14F2C526_opts">"1, 9, 1, False, 2, False, False, , 0, False, True, 1, 1"</definedName>
    <definedName name="cb_sChart14F668C5_opts">"1, 9, 1, False, 2, False, False, , 0, False, True, 1, 1"</definedName>
    <definedName name="cb_sChart14F68902_opts">"1, 9, 1, False, 2, False, False, , 0, False, True, 1, 1"</definedName>
    <definedName name="cb_sChart14F6C935_opts">"1, 9, 1, False, 2, False, False, , 0, False, False, 1, 1"</definedName>
    <definedName name="cb_sChart14F6C9C0_opts">"1, 9, 1, False, 2, False, False, , 0, False, True, 1, 1"</definedName>
    <definedName name="cb_sChart14F6F63C_opts">"1, 9, 1, False, 2, False, False, , 0, False, False, 1, 1"</definedName>
    <definedName name="cb_sChart14F7F419_opts">"1, 9, 1, False, 2, False, False, , 0, False, True, 1, 1"</definedName>
    <definedName name="cb_sChart14F7F5FF_opts">"1, 9, 1, False, 2, False, False, , 0, False, True, 1, 1"</definedName>
    <definedName name="cb_sChart1560B1BF_opts">"1, 9, 1, False, 2, False, False, , 0, False, False, 1, 1"</definedName>
    <definedName name="cb_sChart1560B326_opts">"1, 9, 1, False, 2, False, False, , 0, False, False, 1, 1"</definedName>
    <definedName name="cb_sChart1560B5DC_opts">"1, 9, 1, False, 2, False, False, , 0, False, False, 1, 1"</definedName>
    <definedName name="cb_sChart1560C23F_opts">"1, 9, 1, False, 2, False, False, , 0, False, False, 1, 1"</definedName>
    <definedName name="cb_sChart15CA0E0A_opts">"1, 9, 1, False, 2, False, False, , 0, False, False, 1, 2"</definedName>
    <definedName name="cb_sChart15CA1FFD_opts">"1, 10, 1, False, 2, False, False, , 0, False, False, 1, 1"</definedName>
    <definedName name="cb_sChart15CA20AB_opts">"1, 9, 1, False, 2, False, False, , 0, False, False, 1, 1"</definedName>
    <definedName name="cb_sChart15CA2F5C_opts">"1, 9, 1, False, 2, False, False, , 0, False, False, 1, 1"</definedName>
    <definedName name="cb_sChart15CA30C3_opts">"1, 9, 1, False, 2, False, False, , 0, False, True, 1, 1"</definedName>
    <definedName name="cb_sChart18009FE8_opts">"1, 1, 1, False, 2, False, False, , 0, False, False, 1, 1"</definedName>
    <definedName name="cb_sChart1801153B_opts">"1, 1, 1, False, 2, False,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B33842_opts">"1, 1, 1, False, 2, False, False, , 0, False, False, 1, 1"</definedName>
    <definedName name="cb_sChart18BA2280_opts">"1, 1, 1, False, 2, False, False, , 0, False, False, 1, 1"</definedName>
    <definedName name="cb_sChart18BB2677_opts">"1, 1, 1, False, 2, False, False, , 0, False, False, 1, 1"</definedName>
    <definedName name="cb_sChart18C63501_opts">"1, 1, 1, False, 2, False, False, , 0, False, False, 1, 1"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A3873A1_opts">"1, 1, 1, False, 2, True, False, , 0, False, True, 1, 1"</definedName>
    <definedName name="cb_sChart1A3875D8_opts">"1, 1, 1, False, 2, False, False, , 0, False, False, 1, 1"</definedName>
    <definedName name="cb_sChart1A3877BF_opts">"1, 1, 1, False, 2, True, False, , 0, False, True, 1, 1"</definedName>
    <definedName name="cb_sChart1A387878_opts">"1, 1, 1, False, 2, True, False, , 0, False, True, 1, 1"</definedName>
    <definedName name="cb_sChart1A387AF4_opts">"1, 3, 1, False, 2, False, False, , 0, False, False, 1, 1"</definedName>
    <definedName name="cb_sChart1A38BEAE_opts">"1, 10, 1, False, 2, True, False, , 0, False, False, 1, 1"</definedName>
    <definedName name="cb_sChart1A43A019_opts">"1, 1, 1, False, 2, True, False, , 0, False, False, 1, 1"</definedName>
    <definedName name="cb_sChart1A4414D6_opts">"1, 1, 1, False, 2, True, False, , 0, False, False, 1, 1"</definedName>
    <definedName name="cb_sChart1A4416BC_opts">"1, 1, 1, False, 2, True, False, , 0, False, False, 1, 1"</definedName>
    <definedName name="cb_sChart1A4418D0_opts">"1, 1, 1, False, 2, True, False, , 0, False, False, 1, 1"</definedName>
    <definedName name="cb_sChart1A4419DA_opts">"1, 1, 1, False, 2, True, False, , 0, False, False, 1, 1"</definedName>
    <definedName name="cb_sChart1A65F73E_opts">"1, 5, 1, False, 2, True, False, , 0, False, False, 1, 1"</definedName>
    <definedName name="cb_sChart1B28B2AD_opts">"1, 3, 1, False, 2, False, False, , 0, False, True, 1, 1"</definedName>
    <definedName name="cb_sChart1B28B8C8_opts">"1, 3, 1, False, 2, False, False, , 0, False, True, 1, 1"</definedName>
    <definedName name="cb_sChart1B28BF3F_opts">"1, 3, 1, False, 2, False, False, , 0, False, True, 1, 1"</definedName>
    <definedName name="cb_sChart1B28C218_opts">"1, 3, 1, False, 2, False, False, , 0, False, True, 1, 1"</definedName>
    <definedName name="cb_sChart1B28C96B_opts">"1, 3, 1, False, 2, False, False, , 0, False, True, 1, 1"</definedName>
    <definedName name="cb_sChart1B7AB11_opts">"1, 7, 1, False, 2, False, False, , 0, False, True, 1, 1"</definedName>
    <definedName name="cb_sChart1B7ECF0_opts">"1, 9, 1, False, 2, False, False, , 0, False, False, 1, 1"</definedName>
    <definedName name="cb_sChart1B8AF1F_opts">"1, 9, 1, False, 2, False, True, , 0, False, False, 1, 1"</definedName>
    <definedName name="cb_sChart1B99DE1_opts">"1, 7, 1, False, 2, False, False, , 0, False, True, 1, 2"</definedName>
    <definedName name="cb_sChart1B9A4AFE_opts">"1, 9, 1, False, 2, False, False, , 0, False, False, 1, 2"</definedName>
    <definedName name="cb_sChart1BA1DC3F_opts">"1, 9, 1, False, 2, False, False, , 0, False, False,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1DB169_opts">"1, 3, 1, False, 2, False, False, , 0, False, False, 1, 1"</definedName>
    <definedName name="cb_sChart1C3B75AC_opts">"1, 9, 1, False, 2, False, False, , 0, False, True, 1, 1"</definedName>
    <definedName name="cb_sChart1C3B9A4B_opts">"1, 9, 1, False, 2, False, False, , 0, False, True, 1, 1"</definedName>
    <definedName name="cb_sChart1C3BE924_opts">"1, 9, 1, False, 2, False, False, , 0, False, True, 1, 1"</definedName>
    <definedName name="cb_sChart1C3BEA5C_opts">"1, 9, 1, False, 2, False, False, , 0, False, True, 1, 1"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name="cb_sChart1CAAAF_opts" hidden="1">"1, 1, 1, False, 2, False, False, , 0, False, False, 3, 2"</definedName>
    <definedName name="cb_sChart1CC916DC_opts">"1, 10, 1, False, 2, False, False, , 0, False, False, 1, 1"</definedName>
    <definedName name="cb_sChart1D0218BA_opts">"1, 1, 1, False, 2, False, False, , 0, False, False, 1, 1"</definedName>
    <definedName name="cb_sChart1D0219E7_opts">"1, 1, 1, False, 2, False, False, , 0, False, False, 1, 1"</definedName>
    <definedName name="cb_sChart1D022117_opts">"1, 1, 1, False, 2, False, False, , 0, False, False, 1, 1"</definedName>
    <definedName name="cb_sChart1D02CAAE_opts">"1, 10, 1, False, 2, False, False, , 0, False, False, 1, 1"</definedName>
    <definedName name="cb_sChart1D03E238_opts">"1, 1, 1, False, 2, False, False, , 0, False, False, 1, 1"</definedName>
    <definedName name="cb_sChart1D03E90C_opts">"1, 1, 1, False, 2, False, False, , 0, False, False, 1, 1"</definedName>
    <definedName name="cb_sChart1D05BD_opts">"1, 4, 1, False, 2, True, False, , 0, False, False, 2, 1"</definedName>
    <definedName name="cb_sChart1D0E49_opts">"1, 1, 1, False, 2, True, False, , 0, False, True, 2, 1"</definedName>
    <definedName name="cb_sChart1D0EF7_opts">"1, 5, 1, False, 2, True, False, , 0, False, True, 2, 1"</definedName>
    <definedName name="cb_sChart1D1405AB_opts">"1, 10, 1, False, 2, False, False, , 0, False, False, 1, 1"</definedName>
    <definedName name="cb_sChart1D1426E6_opts">"1, 10, 1, False, 2, False, False, , 0, False, False, 1, 1"</definedName>
    <definedName name="cb_sChart1D14336C_opts">"1, 10, 1, False, 2, False, False, , 0, False, False, 1, 1"</definedName>
    <definedName name="cb_sChart1D14587E_opts">"1, 10, 1, False, 2, False, False, , 0, False, False, 1, 1"</definedName>
    <definedName name="cb_sChart1D3AE8_opts">"1, 6, 1, False, 2, False, False, , 0, False, True, 2, 2"</definedName>
    <definedName name="cb_sChart1D3EEF_opts">"1, 7, 1, False, 2, False, False, , 0, False, True, 2, 2"</definedName>
    <definedName name="cb_sChart1D41EA_opts">"1, 8, 1, False, 2, False, False, , 0, False, False, 2, 2"</definedName>
    <definedName name="cb_sChart1D5891_opts">"1, 9, 1, False, 2, False, False, , 0, False, True, 2, 2"</definedName>
    <definedName name="cb_sChart1D887D06_opts">"1, 9, 1, False, 2, False, False, , 0, False, True, 1, 1"</definedName>
    <definedName name="cb_sChart1D8899D3_opts">"1, 9, 1, False, 2, False, False, , 0, False, False, 1, 1"</definedName>
    <definedName name="cb_sChart1D8A1554_opts">"1, 5, 1, False, 2, True, False, , 0, False, False, 1, 1"</definedName>
    <definedName name="cb_sChart1D8A1D31_opts">"1, 5, 1, False, 2, True, False, , 0, False, False, 1, 1"</definedName>
    <definedName name="cb_sChart1D8A27DD_opts">"1, 5, 1, False, 2, True, False, , 0, False, False, 1, 1"</definedName>
    <definedName name="cb_sChart1D8A2B13_opts">"1, 5, 1, False, 2, True, False, , 0, False, False, 1, 1"</definedName>
    <definedName name="cb_sChart1D8F6DF6_opts">"1, 1, 1, False, 2, False, False, , 0, False, True, 1, 1"</definedName>
    <definedName name="cb_sChart1D8F6F97_opts">"1, 9, 1, False, 2, False, False, , 0, False, True, 1, 1"</definedName>
    <definedName name="cb_sChart1D9CE2_opts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>"1, 9, 1, False, 2, False, False, , 0, False, True, 1, 1"</definedName>
    <definedName name="cb_sChart24ED245_opts">"1, 9, 1, False, 2, False, False, , 0, False, True, 1, 1"</definedName>
    <definedName name="cb_sChart24ED930_opts">"1, 9, 1, False, 2, False, False, , 0, False, False, 1, 1"</definedName>
    <definedName name="cb_sChart26CA498_opts">"1, 9, 1, False, 2, False, False, , 0, False, False, 1, 1"</definedName>
    <definedName name="cb_sChart27D31D5_opts">"1, 9, 1, False, 2, False, False, , 0, False, True, 1, 1"</definedName>
    <definedName name="cb_sChart27D3990_opts">"1, 9, 1, False, 2, False, False, , 0, False, True, 1, 1"</definedName>
    <definedName name="cb_sChart2A64D8F_opts">"1, 8, 1, False, 2, False, False, , 0, False, True, 1, 1"</definedName>
    <definedName name="cb_sChart2A65748_opts">"1, 8, 1, False, 2, False, False, , 0, False, True, 1, 1"</definedName>
    <definedName name="cb_sChart2A667D4_opts">"1, 8, 1, False, 2, False, False, , 0, False, True, 1, 1"</definedName>
    <definedName name="cb_sChart2A66D9D_opts">"1, 8, 1, False, 2, False, False, , 0, False, True, 1, 1"</definedName>
    <definedName name="cb_sChart2A67124_opts">"2, 1, 3, False, 2, False, False, , 0, False, True, 1, 1"</definedName>
    <definedName name="cb_sChart2A673A1_opts">"1, 8, 1, False, 2, False, False, , 0, False, True, 1, 1"</definedName>
    <definedName name="cb_sChart2A67A0C_opts">"1, 8, 1, False, 2, False, False, , 0, False, True, 1, 1"</definedName>
    <definedName name="cb_sChart2A68670_opts">"1, 8, 1, False, 2, False, False, , 0, False, True, 1, 1"</definedName>
    <definedName name="cb_sChart2A6C43D_opts">"1, 9, 1, False, 2, False, False, , 0, False, True, 1, 1"</definedName>
    <definedName name="cb_sChart2A74E8A_opts">"1, 9, 1, False, 2, False, False, , 0, False, True, 1, 1"</definedName>
    <definedName name="cb_sChart2A76BA8_opts">"1, 9, 1, False, 2, False, False, , 0, False, True, 1, 1"</definedName>
    <definedName name="cb_sChart2D58AD7_opts">"1, 8, 1, False, 2, False, False, , 0, False, True, 1, 1"</definedName>
    <definedName name="cb_sChart2D6F93B_opts">"1, 9, 1, False, 2, False, False, , 0, False, True, 1, 1"</definedName>
    <definedName name="cb_sChart2D714FE_opts">"1, 9, 1, False, 2, False, False, , 0, False, True, 1, 2"</definedName>
    <definedName name="cb_sChart2D737E5_opts">"1, 9, 1, False, 2, False, False, , 0, False, False, 1, 2"</definedName>
    <definedName name="cb_sChart2D73A28_opts">"1, 9, 1, False, 2, False, False, , 0, False, True, 1, 1"</definedName>
    <definedName name="cb_sChart2D759D9_opts">"1, 10, 1, False, 2, False, False, , 0, False, False, 1, 2"</definedName>
    <definedName name="cb_sChart2D76823_opts">"1, 9, 1, False, 2, False, False, , 0, False, True, 1, 2"</definedName>
    <definedName name="cb_sChart2D76BFA_opts">"1, 9, 1, False, 2, False, False, , 0, False, True, 1, 2"</definedName>
    <definedName name="cb_sChart2D9FB96_opts">"1, 9, 1, False, 2, False, False, , 0, False, True, 1, 2"</definedName>
    <definedName name="cb_sChart2D9FE6F_opts">"1, 9, 1, False, 2, False, False, , 0, False, True, 1, 2"</definedName>
    <definedName name="cb_sChart2DA6F48_opts">"1, 9, 1, False, 2, False, False, , 0, False, True, 1, 2"</definedName>
    <definedName name="cb_sChart2DAB5B8_opts">"1, 7, 1, False, 2, False, False, , 0, False, True, 1, 1"</definedName>
    <definedName name="cb_sChart2DAC2D5_opts">"1, 7, 1, False, 2, False, False, , 0, False, True, 1, 1"</definedName>
    <definedName name="cb_sChart2DADDDE_opts">"1, 7, 1, False, 2, False, False, , 0, False, False, 1, 1"</definedName>
    <definedName name="cb_sChart2DADE5D_opts">"1, 7, 1, False, 2, False, False, , 0, False, True, 1, 1"</definedName>
    <definedName name="cb_sChart2DAF358_opts">"1, 7, 1, False, 2, False, False, , 0, False, True, 1, 1"</definedName>
    <definedName name="cb_sChart2DB05D6_opts">"1, 7, 1, False, 2, False, False, , 0, False, True, 1, 1"</definedName>
    <definedName name="cb_sChart2DBCB46_opts">"1, 7, 1, False, 2, False, False, , 0, False, True, 1, 1"</definedName>
    <definedName name="cb_sChart2E6278B_opts">"1, 9, 1, False, 2, False, False, , 0, False, True, 1, 1"</definedName>
    <definedName name="cb_sChart2EB0678_opts">"1, 1, 1, False, 2, True, False, , 0, False, True, 2, 2"</definedName>
    <definedName name="cb_sChart2F3EBCE_opts">"2, 1, 1, False, 2, False, False, , 0, False, True, 2, 2"</definedName>
    <definedName name="cb_sChart2F3F63F_opts">"1, 5, 1, False, 2, True, False, , 0, False, False, 1, 1"</definedName>
    <definedName name="cb_sChart2F3F90D_opts">"1, 5, 1, False, 2, True, False, , 0, False, False, 2, 2"</definedName>
    <definedName name="cb_sChart2F46DBE_opts">"2, 1, 1, True, 2, False, False, , 0, False, True, 1, 2"</definedName>
    <definedName name="cb_sChart2F470D1_opts">"2, 1, 1, False, 2, True, False, , 0, False, True, 1, 2"</definedName>
    <definedName name="cb_sChart2F4952A_opts">"1, 5, 1, False, 2, False, False, , 0, False, False, 1, 1"</definedName>
    <definedName name="cb_sChart2F49CDA_opts">"1, 5, 1, False, 2, False, False, , 0, False, False, 1, 1"</definedName>
    <definedName name="cb_sChart2F4A3D0_opts">"1, 5, 1, False, 2, False, False, , 0, False, False, 1, 1"</definedName>
    <definedName name="cb_sChart2F4A9B1_opts">"1, 5, 1, False, 2, False, False, , 0, False, False, 1, 1"</definedName>
    <definedName name="cb_sChart2F65E86_opts">"1, 1, 1, False, 2, True, False, , 0, False, False, 2, 2"</definedName>
    <definedName name="cb_sChart2F6A8C2_opts">"1, 1, 1, False, 2, True, False, , 0, False, False, 1, 2"</definedName>
    <definedName name="cb_sChart2F6AAB4_opts">"1, 1, 1, False, 2, True, False, , 0, False, True, 1, 2"</definedName>
    <definedName name="cb_sChart2F6B601_opts">"1, 1, 1, False, 2, False, False, , 0, False, False, 1, 1"</definedName>
    <definedName name="cb_sChart2F730C1_opts">"1, 4, 1, False, 2, False, False, , 0, False, False, 1, 1"</definedName>
    <definedName name="cb_sChart2FA9A3C_opts">"1, 3, 1, False, 2, False, False, , 0, False, True, 1, 2"</definedName>
    <definedName name="cb_sChart2FA9CC4_opts">"1, 3, 1, False, 2, False, False, , 0, False, True, 1, 2"</definedName>
    <definedName name="cb_sChart33FC2FF_opts">"1, 5, 1, False, 2, False, False, , 0, False, False, 1, 2"</definedName>
    <definedName name="cb_sChart33FC8D4_opts">"1, 5, 1, False, 2, False, False, , 0, False, False, 1, 2"</definedName>
    <definedName name="cb_sChart33FE8BF_opts">"1, 5, 1, False, 2, False, False, , 0, False, False, 1, 2"</definedName>
    <definedName name="cb_sChart34010F1_opts">"1, 5, 1, False, 2, False, False, , 0, False, False, 1, 2"</definedName>
    <definedName name="cb_sChart3401AFA_opts">"1, 5, 1, False, 2, False, False, , 0, False, False, 1, 2"</definedName>
    <definedName name="cb_sChart3409186_opts">"1, 5, 1, False, 2, False, False, , 0, False, False, 1, 2"</definedName>
    <definedName name="cb_sChart340A263_opts">"1, 5, 1, False, 2, False, False, , 0, False, False, 1, 1"</definedName>
    <definedName name="cb_sChart340F629_opts">"1, 8, 1, False, 2, False, False, , 0, False, False, 1, 2"</definedName>
    <definedName name="cb_sChart340FD14_opts">"1, 8, 1, False, 2, False, False, , 0, False, False, 1, 2"</definedName>
    <definedName name="cb_sChart34107E2_opts">"1, 8, 1, False, 2, False, False, , 0, False, False, 1, 1"</definedName>
    <definedName name="cb_sChart3434ED7_opts">"1, 5, 1, False, 2, False, False, , 0, False, False, 1, 2"</definedName>
    <definedName name="cb_sChart343DEED_opts">"2, 1, 2, True, 2, False, False, , 0, False, True, 1, 2"</definedName>
    <definedName name="cb_sChart344EE9A_opts">"1, 9, 1, False, 2, False, False, , 0, False, True, 1, 1"</definedName>
    <definedName name="cb_sChart344F24F_opts">"1, 9, 1, False, 2, False, False, , 0, False, True, 1, 2"</definedName>
    <definedName name="cb_sChart3450777_opts">"1, 9, 1, False, 2, False, True, 13, 2, False, False, 1, 1"</definedName>
    <definedName name="cb_sChart3450E85_opts">"1, 9, 1, False, 2, False, False, , 0, False, True, 1, 2"</definedName>
    <definedName name="cb_sChart3452C22_opts">"1, 3, 1, False, 2, False, False, , 0, False, True, 1, 2"</definedName>
    <definedName name="cb_sChart345311B_opts">"1, 3, 1, False, 2, False, False, , 0, False, True, 1, 2"</definedName>
    <definedName name="cb_sChart3453B0D_opts">"2, 1, 1, True, 2, False, False, , 0, False, True, 1, 2"</definedName>
    <definedName name="cb_sChart34647CA_opts">"1, 8, 1, False, 2, False, False, , 0, False, False, 2, 2"</definedName>
    <definedName name="cb_sChart346520D_opts">"1, 8, 1, False, 2, False, False, , 0, False, False, 1, 2"</definedName>
    <definedName name="cb_sChart34654DB_opts">"1, 8, 1, False, 2, False, False, , 0, False, False, 1, 2"</definedName>
    <definedName name="cb_sChart346953C_opts">"2, 1, 1, False, 2, False, False, , 0, False, False, 2, 2"</definedName>
    <definedName name="cb_sChart346A27B_opts">"1, 3, 1, False, 2, False, False, , 0, False, True, 2, 2"</definedName>
    <definedName name="cb_sChart347102A_opts">"2, 1, 1, False, 2, False, False, , 0, False, True, 2, 2"</definedName>
    <definedName name="cb_sChart34E448E_opts">"1, 1, 1, False, 2, False, False, , 0, False, False, 1, 1"</definedName>
    <definedName name="cb_sChart34F5376_opts">"2, 1, 2, True, 2, False, False, , 0, False, True, 1, 2"</definedName>
    <definedName name="cb_sChart34F577C_opts">"2, 1, 2, True, 2, False, False, , 0, False, True, 1, 2"</definedName>
    <definedName name="cb_sChart34F5A05_opts">"2, 1, 2, True, 2, False, False, , 0, False, True, 1, 2"</definedName>
    <definedName name="cb_sChart34F5F2C_opts">"2, 1, 2, True, 2, False, False, , 0, False, True, 1, 2"</definedName>
    <definedName name="cb_sChart34F92FC_opts">"1, 1, 1, False, 2, True, False, , 0, False, False, 1, 2"</definedName>
    <definedName name="cb_sChart34F9B08_opts">"1, 4, 1, False, 2, False, False, , 0, False, False, 1, 1"</definedName>
    <definedName name="cb_sChart34FAEB3_opts">"1, 3, 1, False, 2, False, False, , 0, False, True, 1, 1"</definedName>
    <definedName name="cb_sChart34FB053_opts">"1, 3, 1, False, 2, True, False, , 0, False, False, 1, 1"</definedName>
    <definedName name="cb_sChart352F02B_opts">"1, 5, 1, False, 2, True, False, , 0, False, False, 1, 2"</definedName>
    <definedName name="cb_sChart3532FF6_opts">"2, 1, 1, False, 2, False, False, , 0, False, True, 1, 2"</definedName>
    <definedName name="cb_sChart355BCAD_opts">"2, 1, 1, False, 2, False, False, , 0, False, True, 1, 2"</definedName>
    <definedName name="cb_sChart35FF6A2_opts">"1, 8, 1, False, 2, False, False, , 0, False, False, 1, 2"</definedName>
    <definedName name="cb_sChart3624091_opts">"1, 8, 1, False, 2, False, False, , 0, False, False, 1, 2"</definedName>
    <definedName name="cb_sChart36406CE_opts">"1, 3, 1, False, 2, True, False, , 0, False, True, 1, 1"</definedName>
    <definedName name="cb_sChart3AB73A1_opts">"2, 1, 1, False, 2, True, False, , 0, False, True, 2, 2"</definedName>
    <definedName name="cb_sChart3ABAD51_opts">"1, 5, 1, False, 2, True, False, , 0, False, False, 2, 2"</definedName>
    <definedName name="cb_sChart3AE4A4F_opts">"2, 1, 1, True, 2, False, False, , 0, False, True, 2, 2"</definedName>
    <definedName name="cb_sChart3AEA7B7_opts">"2, 1, 1, True, 2, False, False, , 0, False, True, 1, 1"</definedName>
    <definedName name="cb_sChart3AEAB83_opts">"2, 1, 1, True, 2, False, False, , 0, False, True, 2, 2"</definedName>
    <definedName name="cb_sChart3AF2834_opts">"1, 3, 1, False, 2, False, False, , 0, False, False, 2, 2"</definedName>
    <definedName name="cb_sChart3AF5310_opts">"1, 1, 1, False, 2, False, False, , 0, False, False, 1, 2"</definedName>
    <definedName name="cb_sChart3AF68AD_opts">"1, 1, 1, False, 2, False, False, , 0, False, False, 2, 2"</definedName>
    <definedName name="cb_sChart3AF71DA_opts">"1, 1, 1, False, 2, False, False, , 0, False, False, 1, 1"</definedName>
    <definedName name="cb_sChart3AF76D4_opts">"1, 1, 1, False, 2, False, False, , 0, False, False, 2, 2"</definedName>
    <definedName name="cb_sChart3AF8492_opts">"1, 1, 1, False, 2, False, False, , 0, False, False, 1, 1"</definedName>
    <definedName name="cb_sChart3AFF994_opts">"1, 1, 1, False, 2, False, False, , 0, False, False, 2, 2"</definedName>
    <definedName name="cb_sChart3B004D6_opts">"1, 1, 1, False, 2, False, False, , 0, False, False, 1, 1"</definedName>
    <definedName name="cb_sChart3B03C44_opts">"1, 1, 1, False, 2, False, False, , 0, False, False, 1, 1"</definedName>
    <definedName name="cb_sChart3B08D31_opts">"1, 8, 1, False, 2, False, False, , 0, False, False, 2, 2"</definedName>
    <definedName name="cb_sChart3B09A9F_opts">"1, 8, 1, False, 2, False, False, , 0, False, False, 2, 2"</definedName>
    <definedName name="cb_sChart3B09F8C_opts">"1, 8, 1, False, 2, False, False, , 0, False, False, 2, 2"</definedName>
    <definedName name="cb_sChart3B0ABD8_opts">"1, 8, 1, False, 2, False, False, , 0, False, False, 2, 2"</definedName>
    <definedName name="cb_sChart3B12357_opts">"1, 8, 1, False, 2, False, False, , 0, False, False, 2, 2"</definedName>
    <definedName name="cb_sChart3B12816_opts">"1, 8, 1, False, 2, False, False, , 0, False, False, 2, 2"</definedName>
    <definedName name="cb_sChart3B12D0F_opts">"1, 8, 1, False, 2, False, False, , 0, False, False, 2, 2"</definedName>
    <definedName name="cb_sChart3BA9EF5_opts">"1, 9, 1, False, 2, False, False, , 0, False, True, 1, 1"</definedName>
    <definedName name="cb_sChart3BAA0A1_opts">"1, 9, 1, False, 2, False, False, , 0, False, True, 1, 1"</definedName>
    <definedName name="cb_sChart3BAA29E_opts">"1, 9, 1, False, 2, False, False, , 0, False, True, 1, 1"</definedName>
    <definedName name="cb_sChart3BAACED_opts">"1, 9, 1, False, 2, False, False, , 0, False, True, 1, 1"</definedName>
    <definedName name="cb_sChart3BAD7A6_opts">"2, 1, 2, True, 2, False, False, , 0, False, True, 1, 2"</definedName>
    <definedName name="cb_sChart3BBD972_opts">"1, 1, 1, False, 2, False, False, , 0, False, False, 1, 1"</definedName>
    <definedName name="cb_sChart3BC0E91_opts">"2, 1, 1, False, 2, True, False, , 0, False, True, 1, 1"</definedName>
    <definedName name="cb_sChart3BFC30E_opts">"1, 4, 1, False, 2, False, False, , 0, False, False, 1, 1"</definedName>
    <definedName name="cb_sChart3BFD9FA_opts">"2, 1, 1, True, 2, False, False, , 0, False, True, 2, 2"</definedName>
    <definedName name="cb_sChart3BFEF23_opts">"1, 4, 1, False, 2, False, False, , 0, False, False, 1, 1"</definedName>
    <definedName name="cb_sChart3BFF2E3_opts">"1, 1, 1, False, 2, False, False, , 0, False, False, 1, 1"</definedName>
    <definedName name="cb_sChart41E9A35_opts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>"1, 9, 1, False, 2, False, True, , 3, False, True, 1, 1"</definedName>
    <definedName name="cb_sChart5D0C805_opts">"1, 4, 1, False, 2, False, False, , 0, False, False, 1, 1"</definedName>
    <definedName name="cb_sChart5D375C8_opts">"1, 9, 1, False, 2, False, False, , 0, False, True, 1, 1"</definedName>
    <definedName name="cb_sChart6889462_opts">"1, 1, 1, False, 2, True, False, , 0, False, False, 1, 1"</definedName>
    <definedName name="cb_sChart697439B_opts">"1, 9, 1, False, 2, False, True, , 1, False, True, 1, 1"</definedName>
    <definedName name="cb_sChart697822D_opts">"1, 1, 1, False, 2, True, False, , 0, False, False, 1, 1"</definedName>
    <definedName name="cb_sChart69782DB_opts">"1, 3, 1, False, 2, True, False, , 0, False, True, 1, 1"</definedName>
    <definedName name="cb_sChart6A2ED7_opts">"1, 10, 1, False, 2, True, False, , 0, False, False, 1, 1"</definedName>
    <definedName name="cb_sChart6A6617_opts">"1, 10, 1, False, 2, True, False, , 0, False, False, 1, 1"</definedName>
    <definedName name="cb_sChart6A66F3_opts">"1, 10, 1, False, 2, True, False, , 0, False, False, 1, 1"</definedName>
    <definedName name="cb_sChart6A7DF6_opts">"1, 3, 1, False, 2, True, False, , 0, False, True, 2, 1"</definedName>
    <definedName name="cb_sChart74E984_opts" hidden="1">"1, 1, 1, False, 2, False, False, , 0, False, False, 2, 2"</definedName>
    <definedName name="cb_sChart773176C_opts">"1, 9, 1, False, 2, False, True, , 1, False, True, 1, 1"</definedName>
    <definedName name="cb_sChart7F59C8D_opts">"1, 4, 1, False, 2, False, False, , 0, False, False, 1, 1"</definedName>
    <definedName name="cb_sChart7F59D80_opts">"1, 1, 1, False, 2, True, False, , 0, False, False, 1, 1"</definedName>
    <definedName name="cb_sChart7F5A913_opts">"1, 1, 1, False, 2, True, False, , 0, False, False, 3, 1"</definedName>
    <definedName name="cb_sChart7F5AA63_opts">"1, 1, 1, False, 2, False, False, , 0, False, False, 3, 1"</definedName>
    <definedName name="cb_sChart7F5AB6D_opts">"1, 1, 1, False, 2, False, False, , 0, False, False, 3, 1"</definedName>
    <definedName name="cb_sChart7F5AED1_opts">"1, 1, 1, False, 2, False, False, , 0, False, False, 3, 1"</definedName>
    <definedName name="cb_sChart8694853_opts">"1, 1, 1, False, 2, True, False, , 0, False, False, 1, 2"</definedName>
    <definedName name="cb_sChart8696FB4_opts">"1, 1, 1, False, 2, True, False, , 0, False, False, 1, 1"</definedName>
    <definedName name="cb_sChart86970D5_opts">"1, 1, 1, False, 2, True, False, , 0, False, False, 1, 2"</definedName>
    <definedName name="cb_sChart8726105_opts">"1, 9, 1, False, 2, False, True, , 0, False, True, 1, 1"</definedName>
    <definedName name="cb_sChart8726A0F_opts">"1, 9, 1, False, 2, False, True, , 0, False, True, 1, 1"</definedName>
    <definedName name="cb_sChart8930940_opts">"1, 1, 1, False, 2, True, False, , 0, False, False, 1, 1"</definedName>
    <definedName name="cb_sChart89309E2_opts">"1, 1, 1, False, 2, True, False, , 0, False, False, 1, 2"</definedName>
    <definedName name="cb_sChart8943F21_opts">"1, 9, 1, False, 2, False, False, , 0, False, True, 1, 1"</definedName>
    <definedName name="cb_sChart8A2E572_opts">"2, 1, 2, True, 2, False, False, , 0, False, True, 1, 1"</definedName>
    <definedName name="cb_sChart8A2E8ED_opts">"2, 1, 2, True, 2, False, False, , 0, False, True, 1, 1"</definedName>
    <definedName name="cb_sChart8A2EAEB_opts">"2, 1, 2, True, 2, False, False, , 0, False, True, 1, 1"</definedName>
    <definedName name="cb_sChart8A30D0D_opts">"2, 1, 2, True, 2, False, False, , 0, False, True, 1, 1"</definedName>
    <definedName name="cb_sChart8A30F16_opts">"2, 1, 2, True, 2, False, False, , 0, False, True, 1, 1"</definedName>
    <definedName name="cb_sChart8C795F1_opts">"2, 1, 2, True, 2, False, False, , 0, False, True, 1, 1"</definedName>
    <definedName name="cb_sChart8C87817_opts">"2, 1, 2, True, 2, False, False, , 0, False, True, 1, 1"</definedName>
    <definedName name="cb_sChart8C87AFC_opts">"2, 1, 2, True, 2, False, False, , 0, False, True, 1, 1"</definedName>
    <definedName name="cb_sChart8C88FA5_opts">"2, 1, 2, True, 2, False, False, , 0, False, True, 1, 1"</definedName>
    <definedName name="cb_sChart8CD287E_opts">"1, 1, 1, False, 2, False, False, , 0, False, False, 1, 1"</definedName>
    <definedName name="cb_sChart92016E_opts">"1, 9, 1, False, 2, False, False, , 0, False, True, 1, 1"</definedName>
    <definedName name="cb_sChart9FE8159_opts">"1, 9, 1, False, 2, False, True, , 1, False, True, 1, 1"</definedName>
    <definedName name="cb_sChart9FE9B41_opts">"1, 9, 1, False, 2, False, True, , 1, False, True, 1, 1"</definedName>
    <definedName name="cb_sChartA30EDEC_opts">"2, 1, 2, True, 2, False, False, , 0, False, True, 1, 1"</definedName>
    <definedName name="cb_sChartC29620C_opts">"1, 1, 1, False, 2, True, False, , 0, False, False, 1, 2"</definedName>
    <definedName name="cb_sChartC296613_opts">"1, 1, 1, False, 2, True, False, , 0, False, False, 1, 2"</definedName>
    <definedName name="cb_sChartC297AA5_opts">"1, 1, 1, False, 2, True, False, , 0, False, False, 1, 2"</definedName>
    <definedName name="cb_sChartC29B34B_opts">"1, 9, 1, False, 2, False, False, , 0, False, True, 1, 1"</definedName>
    <definedName name="cb_sChartC29EA8B_opts">"1, 1, 1, False, 2, True, False, , 0, False, False, 1, 2"</definedName>
    <definedName name="cb_sChartC29FC95_opts">"1, 1, 1, False, 2, True, False, , 0, False, False, 1, 2"</definedName>
    <definedName name="cb_sChartC2AD8F1_opts">"2, 9, 1, True, 2, False, False, , 0, False, False, 1, 1"</definedName>
    <definedName name="cb_sChartC2ADA06_opts">"1, 9, 1, False, 2, False, False, , 0, False, False, 1, 1"</definedName>
    <definedName name="cb_sChartC2AF61A_opts">"2, 1, 3, True, 2, False, False, , 0, False, True, 1, 1"</definedName>
    <definedName name="cb_sChartC2B0EA7_opts">"2, 1, 3, True, 2, False, False, , 0, False, True, 1, 1"</definedName>
    <definedName name="cb_sChartC2B1414_opts">"2, 1, 3, True, 2, False, False, , 0, False, True, 1, 1"</definedName>
    <definedName name="cb_sChartC2B1DD8_opts">"2, 1, 3, True, 2, False, False, , 0, False, True, 1, 1"</definedName>
    <definedName name="cb_sChartC300DC4_opts">"1, 9, 1, False, 2, False, False, , 0, False, True,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D68BCC9_opts">"1, 1, 1, False, 2, True, False, , 0, False, True, 1, 1"</definedName>
    <definedName name="cb_sChartD6B06A2_opts">"1, 1, 1, False, 2, False, False, , 0, False, False, 2, 2"</definedName>
    <definedName name="cb_sChartD6B1FA3_opts">"1, 1, 1, False, 2, False, False, , 0, False, False, 2, 2"</definedName>
    <definedName name="cb_sChartD6B69B1_opts">"1, 1, 1, False, 2, False, False, , 0, False, False, 1, 2"</definedName>
    <definedName name="cb_sChartD6B76F0_opts">"2, 1, 1, False, 2, False, False, , 0, False, False, 1, 2"</definedName>
    <definedName name="cb_sChartD6B943C_opts">"2, 1, 1, False, 3, False, False, , 0, False, False, 1, 2"</definedName>
    <definedName name="cb_sChartD6C1C01_opts">"2, 1, 1, True, 2, False, False, , 0, False, False, 1, 2"</definedName>
    <definedName name="cb_sChartD6FD60D_opts">"1, 1, 1, False, 2, False, False, , 0, False, False, 1, 1"</definedName>
    <definedName name="cb_sChartD78B484_opts">"2, 1, 1, False, 2, True, False, , 0, False, False, 1, 2"</definedName>
    <definedName name="cb_sChartD78C2AA_opts">"2, 1, 1, True, 2, True, False, , 0, False, False, 1, 2"</definedName>
    <definedName name="cb_sChartD78C76A_opts">"2, 1, 1, True, 2, True, False, , 0, False, False, 1, 1"</definedName>
    <definedName name="cb_sChartD78CF99_opts">"2, 1, 3, True, 2, False, False, , 0, False, False, 1, 1"</definedName>
    <definedName name="cb_sChartD78D2CE_opts">"1, 1, 1, False, 2, False, False, , 0, False, False, 1, 2"</definedName>
    <definedName name="cb_sChartD78D365_opts">"1, 1, 1, False, 2, False, False, , 0, False, False, 1, 2"</definedName>
    <definedName name="cb_sChartD78D5B3_opts">"1, 1, 1, False, 2, False, False, , 0, False, False, 1, 2"</definedName>
    <definedName name="cb_sChartD78D655_opts">"1, 1, 1, False, 2, True, False, , 0, False, False, 1, 2"</definedName>
    <definedName name="cb_sChartD78DFD4_opts">"2, 1, 1, True, 2, False, False, , 0, False, False, 1, 2"</definedName>
    <definedName name="cb_sChartD78E27F_opts">"2, 1, 1, True, 2, False, False, , 0, False, False, 1, 2"</definedName>
    <definedName name="cb_sChartD78E924_opts">"2, 1, 1, True, 3, False, False, , 0, False, False, 1, 2"</definedName>
    <definedName name="cb_sChartD7A9852_opts">"2, 1, 1, True, 3, False, False, , 0, False, False, 1, 2"</definedName>
    <definedName name="cb_sChartDAF58B0_opts">"1, 9, 1, False, 2, False, False, , 0, False, True, 1, 1"</definedName>
    <definedName name="cb_sChartDAF7A8D_opts">"1, 9, 1, False, 2, False, False, , 0, False, True, 1, 1"</definedName>
    <definedName name="cb_sChartE55C230_opts">"1, 9, 1, False, 2, False, False, , 0, False, True, 1, 1"</definedName>
    <definedName name="cb_sChartE57A4FF_opts">"1, 1, 1, False, 2, True, False, , 0, False, False, 1, 1"</definedName>
    <definedName name="cb_sChartE57C3B2_opts">"1, 1, 1, False, 2, True, False, , 0, False, False, 1, 1"</definedName>
    <definedName name="cb_sChartE57D120_opts">"1, 1, 1, False, 2, True, False, , 0, False, False, 1, 1"</definedName>
    <definedName name="cb_sChartE5805B4_opts">"1, 1, 1, False, 2, True, False, , 0, False, False, 1, 1"</definedName>
    <definedName name="cb_sChartE58A23A_opts">"1, 1, 1, False, 2, True,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B554A6_opts">"1, 1, 1, False, 2, True, False, , 0, False, False, 1, 1"</definedName>
    <definedName name="cb_sChartEB5725A_opts">"1, 1, 1, False, 2, True, False, , 0, False, False, 1, 1"</definedName>
    <definedName name="cb_sChartEC05450_opts">"1, 1, 1, False, 2, True, False, , 0, False, False, 1, 1"</definedName>
    <definedName name="cb_sChartEC05DCF_opts">"1, 1, 1, False, 2, True, False, , 0, False, False, 1, 1"</definedName>
    <definedName name="cb_sChartEC3AF3D_opts">"1, 1, 1, False, 2, True, False, , 0, False, False, 1, 1"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a">#REF!</definedName>
    <definedName name="CBAL">#REF!</definedName>
    <definedName name="cbd">#REF!</definedName>
    <definedName name="CBWorkbookPriority">-203281184</definedName>
    <definedName name="cbxbcxb">#REF!</definedName>
    <definedName name="cc">#REF!</definedName>
    <definedName name="CC_1">#REF!</definedName>
    <definedName name="CC_2">#REF!</definedName>
    <definedName name="CC_Convert">#REF!</definedName>
    <definedName name="cc0" hidden="1">{"'5국공정'!$A$1:$E$128"}</definedName>
    <definedName name="ccc">#REF!</definedName>
    <definedName name="ccc_3">#REF!</definedName>
    <definedName name="CCC_Aug03">#REF!</definedName>
    <definedName name="cccc">#REF!</definedName>
    <definedName name="ccd">#REF!</definedName>
    <definedName name="cce">#REF!</definedName>
    <definedName name="CCF">#REF!</definedName>
    <definedName name="CCH">#REF!</definedName>
    <definedName name="ccmce">36996.5527299769</definedName>
    <definedName name="CCopyToRange">#REF!</definedName>
    <definedName name="CCriteria">#REF!</definedName>
    <definedName name="CCT">#REF!</definedName>
    <definedName name="ccvc" hidden="1">#REF!</definedName>
    <definedName name="ccvc345" hidden="1">#REF!</definedName>
    <definedName name="CD">#REF!</definedName>
    <definedName name="CD_G2NCheck">OFFSET(#REF!,1,0, EmpCount,1)</definedName>
    <definedName name="CD_G2NTM">OFFSET(#REF!,1,0, EmpCount,1)</definedName>
    <definedName name="CD_TM">OFFSET(#REF!,1,0, EmpCount,1)</definedName>
    <definedName name="CD_TMInputs">OFFSET(#REF!,1,0, EmpCount,1)</definedName>
    <definedName name="CD_Variance">OFFSET(#REF!,1,0, EmpCount,1)</definedName>
    <definedName name="CDATE">#REF!</definedName>
    <definedName name="CDB">#REF!</definedName>
    <definedName name="cddac">{"'Sheet1'!$A$1:$E$83"}</definedName>
    <definedName name="CDMA">#REF!</definedName>
    <definedName name="cds">#REF!</definedName>
    <definedName name="CDTA_FED">#REF!</definedName>
    <definedName name="CDTA_FEDA">#REF!</definedName>
    <definedName name="CDTA_STATE">#REF!</definedName>
    <definedName name="CDTA_STATEA">#REF!</definedName>
    <definedName name="CDTL_FED">#REF!</definedName>
    <definedName name="CDTL_FEDA">#REF!</definedName>
    <definedName name="CDTL_STATE">#REF!</definedName>
    <definedName name="CDTL_STATEA">#REF!</definedName>
    <definedName name="CE">#REF!</definedName>
    <definedName name="cellmo">#REF!</definedName>
    <definedName name="celltips_area">#REF!</definedName>
    <definedName name="cen" hidden="1">{"Central",#N/A,FALSE,"Total"}</definedName>
    <definedName name="cen.." hidden="1">{"Central",#N/A,FALSE,"Total"}</definedName>
    <definedName name="Cent" hidden="1">{"Central",#N/A,FALSE,"Total"}</definedName>
    <definedName name="Cent.." hidden="1">{"Central",#N/A,FALSE,"Total"}</definedName>
    <definedName name="CENTA">#REF!</definedName>
    <definedName name="CENTA1">#REF!</definedName>
    <definedName name="centralcs">#REF!</definedName>
    <definedName name="centralfin">#REF!</definedName>
    <definedName name="centralrenewal">#REF!</definedName>
    <definedName name="CEP">#REF!</definedName>
    <definedName name="cer">#REF!</definedName>
    <definedName name="Certificatio">#REF!</definedName>
    <definedName name="cesc">#REF!</definedName>
    <definedName name="CF">'Cash Flow'!$A$1:$BF$68</definedName>
    <definedName name="cf_2004반기" hidden="1">#REF!</definedName>
    <definedName name="CF_convertdebt">#REF!</definedName>
    <definedName name="CF_deferredtaxes">#REF!</definedName>
    <definedName name="CF_gwamort">#REF!</definedName>
    <definedName name="CF_minority">#REF!</definedName>
    <definedName name="CF02기초" hidden="1">{#N/A,#N/A,TRUE,"Summary";#N/A,#N/A,TRUE,"IS";#N/A,#N/A,TRUE,"Adj";#N/A,#N/A,TRUE,"BS";#N/A,#N/A,TRUE,"CF";#N/A,#N/A,TRUE,"Debt";#N/A,#N/A,TRUE,"IRR"}</definedName>
    <definedName name="cf1fc1s4" hidden="1">{#N/A,#N/A,FALSE,"Aging Summary";#N/A,#N/A,FALSE,"Ratio Analysis";#N/A,#N/A,FALSE,"Test 120 Day Accts";#N/A,#N/A,FALSE,"Tickmarks"}</definedName>
    <definedName name="cf1fc1s4_3">#REF!</definedName>
    <definedName name="CFAB7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E">#REF!</definedName>
    <definedName name="cfgms">#REF!</definedName>
    <definedName name="cfgraph">#REF!</definedName>
    <definedName name="CFilter">#REF!</definedName>
    <definedName name="CFilterRange">#REF!</definedName>
    <definedName name="CFSC">#REF!</definedName>
    <definedName name="CFT">#REF!</definedName>
    <definedName name="CFT.">#REF!</definedName>
    <definedName name="CFT..">#REF!</definedName>
    <definedName name="CF요인" hidden="1">#REF!</definedName>
    <definedName name="cgaf">#REF!</definedName>
    <definedName name="cgafde">#REF!</definedName>
    <definedName name="CGS">#REF!</definedName>
    <definedName name="CGSLINE">#REF!</definedName>
    <definedName name="CGTScale">#REF!</definedName>
    <definedName name="CH">7.56</definedName>
    <definedName name="CHA">#REF!</definedName>
    <definedName name="chambalfert">#REF!</definedName>
    <definedName name="Chambers">#REF!</definedName>
    <definedName name="Champion" hidden="1">{#N/A,#N/A,TRUE,"Key Indices";#N/A,#N/A,TRUE,"Mfg Spending";#N/A,#N/A,TRUE,"Mfg Spending Per Unit";#N/A,#N/A,TRUE,"Spending by Organization";#N/A,#N/A,TRUE,"Inventory";#N/A,#N/A,TRUE,"IDM";#N/A,#N/A,TRUE,"Equipment";#N/A,#N/A,TRUE,"Headcount"}</definedName>
    <definedName name="Champion2" hidden="1">{#N/A,#N/A,TRUE,"Key Indices";#N/A,#N/A,TRUE,"Mfg Spending";#N/A,#N/A,TRUE,"Mfg Spending Per Unit";#N/A,#N/A,TRUE,"Spending by Organization";#N/A,#N/A,TRUE,"Inventory";#N/A,#N/A,TRUE,"IDM";#N/A,#N/A,TRUE,"Equipment";#N/A,#N/A,TRUE,"Headcount"}</definedName>
    <definedName name="ChamSoft">#REF!</definedName>
    <definedName name="chang" hidden="1">{#N/A,#N/A,FALSE,"을지 (4)";#N/A,#N/A,FALSE,"을지 (5)";#N/A,#N/A,FALSE,"을지 (6)"}</definedName>
    <definedName name="CHANGE">#REF!</definedName>
    <definedName name="Change_Action">#REF!</definedName>
    <definedName name="Change_FooterType">"INTERNAL"</definedName>
    <definedName name="Change_of_basis___1999_FooterType">"INTERNAL"</definedName>
    <definedName name="Change_of_basis_FooterType">"INTERNAL"</definedName>
    <definedName name="CHANGE_PRINT_RA">#REF!</definedName>
    <definedName name="ChangeInCommonEquity">#REF!</definedName>
    <definedName name="ChangeInConvertiblePreferredStock">#REF!</definedName>
    <definedName name="ChangeInDeferredCompensation">#REF!</definedName>
    <definedName name="ChangeInStraightPreferredStock">#REF!</definedName>
    <definedName name="ChangeRange" hidden="1">#REF!</definedName>
    <definedName name="Channel">#REF!</definedName>
    <definedName name="ChannelList">#REF!</definedName>
    <definedName name="ChannelLU">#REF!</definedName>
    <definedName name="ChannelOrg">#REF!</definedName>
    <definedName name="ChannelResults">#REF!</definedName>
    <definedName name="CHARRECON">#REF!</definedName>
    <definedName name="char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Of_Accounts">#REF!</definedName>
    <definedName name="chartNew">#REF!</definedName>
    <definedName name="ChartOfAccountsID1">#REF!</definedName>
    <definedName name="CHARTOFACCOUNTSID2">#REF!</definedName>
    <definedName name="CHARTOFACCOUNTSID3">#REF!</definedName>
    <definedName name="CHARTOFACCOUNTSID4">#REF!</definedName>
    <definedName name="CHARTOFACCOUNTSID5">#REF!</definedName>
    <definedName name="CHARTOFACCOUNTSID6">#REF!</definedName>
    <definedName name="CHC_경기">#REF!</definedName>
    <definedName name="CHC_서울">#REF!</definedName>
    <definedName name="CHC_서울_COUNT">#REF!</definedName>
    <definedName name="CHC산출_경기">#REF!</definedName>
    <definedName name="CHC산출_서울">#REF!</definedName>
    <definedName name="CHD">#REF!</definedName>
    <definedName name="Check">#REF!</definedName>
    <definedName name="CHECKS">#REF!</definedName>
    <definedName name="CHF">#REF!</definedName>
    <definedName name="chgeas">#REF!</definedName>
    <definedName name="chik">#REF!</definedName>
    <definedName name="chik_1">#REF!</definedName>
    <definedName name="chik_3">#REF!</definedName>
    <definedName name="chik1">#REF!</definedName>
    <definedName name="CHINA_PLASTIC_in_KUSD">#REF!</definedName>
    <definedName name="CHIPS">#REF!</definedName>
    <definedName name="CHIPS___0">#REF!</definedName>
    <definedName name="chir" hidden="1">{#N/A,#N/A,FALSE,"Summary";#N/A,#N/A,FALSE,"1991";#N/A,#N/A,FALSE,"91 AMT";#N/A,#N/A,FALSE,"1992";#N/A,#N/A,FALSE,"92 AMT";#N/A,#N/A,FALSE,"1993";#N/A,#N/A,FALSE,"93 AMT"}</definedName>
    <definedName name="chl_candy">#REF!</definedName>
    <definedName name="chl_gum">#REF!</definedName>
    <definedName name="christine">#REF!</definedName>
    <definedName name="Christinea">#REF!</definedName>
    <definedName name="Churn">#REF!</definedName>
    <definedName name="CI">#REF!</definedName>
    <definedName name="CII">#REF!</definedName>
    <definedName name="Cindy">#REF!</definedName>
    <definedName name="Cindy1">#REF!</definedName>
    <definedName name="Cindy2">#REF!</definedName>
    <definedName name="CIndy3">#REF!</definedName>
    <definedName name="Cindy4">#REF!</definedName>
    <definedName name="cipla">#REF!</definedName>
    <definedName name="CIQANR_0528966f37c44dcfa172754465a8285e" hidden="1">#REF!</definedName>
    <definedName name="CIQANR_46a9474cb69e4a6c930191abded8b806" hidden="1">#REF!</definedName>
    <definedName name="CIQANR_68cd00e2dea04d71b10ebfc78abe8e8a" hidden="1">#REF!</definedName>
    <definedName name="CIQANR_6ac5b4bceb6c4ecb8c1d5b87b10f39ae" hidden="1">#REF!</definedName>
    <definedName name="CIQANR_cacf037c8a384e92ac24f86d737faa1b" hidden="1">#REF!</definedName>
    <definedName name="CIQWBGuid" hidden="1">"df7061cf-15db-4a08-b136-f36a1cffcfb6"</definedName>
    <definedName name="CIQWBGuid_1">"6104ca55-eb5b-4313-bd48-fe936e139e1e"</definedName>
    <definedName name="CIQWBGuid2">"f2426c55-b7cf-4ece-ab4c-f6d76c3f0fa1"</definedName>
    <definedName name="CIQWBInfo" hidden="1">"{ ""CIQVersion"":""9.45.614.5792"" }"</definedName>
    <definedName name="Circ">#REF!</definedName>
    <definedName name="circpudding">#REF!</definedName>
    <definedName name="CITI_CC">#REF!</definedName>
    <definedName name="CITI_COLL">#REF!</definedName>
    <definedName name="Citibank">#REF!</definedName>
    <definedName name="City">#REF!</definedName>
    <definedName name="cj">#REF!</definedName>
    <definedName name="ckckks">#REF!</definedName>
    <definedName name="CKFGKG">#REF!</definedName>
    <definedName name="CL">#REF!</definedName>
    <definedName name="CLAIM">#REF!</definedName>
    <definedName name="CLAIM2">#REF!</definedName>
    <definedName name="ClassCodeGroupings">#REF!</definedName>
    <definedName name="Claus">#REF!</definedName>
    <definedName name="clause10">#REF!</definedName>
    <definedName name="CLAUSE13">#REF!</definedName>
    <definedName name="CLAUSE13b">#REF!</definedName>
    <definedName name="clause14">#REF!</definedName>
    <definedName name="clause14d">#REF!</definedName>
    <definedName name="clause15">#REF!</definedName>
    <definedName name="clause16b">#REF!</definedName>
    <definedName name="clause17a">#REF!</definedName>
    <definedName name="clause17B">#REF!</definedName>
    <definedName name="clause17C">#REF!</definedName>
    <definedName name="CLAUSE17D">#REF!</definedName>
    <definedName name="clause17E">#REF!</definedName>
    <definedName name="clause17F">#REF!</definedName>
    <definedName name="clause17h">#REF!</definedName>
    <definedName name="clause17K">#REF!</definedName>
    <definedName name="clause18">#REF!</definedName>
    <definedName name="CLAUSE20">#REF!</definedName>
    <definedName name="clause21">#REF!</definedName>
    <definedName name="CLAUSE22A">#REF!</definedName>
    <definedName name="CLAUSE22B">#REF!</definedName>
    <definedName name="clause23">#REF!</definedName>
    <definedName name="clause24">#REF!</definedName>
    <definedName name="clause24b">#REF!</definedName>
    <definedName name="clause25">#REF!</definedName>
    <definedName name="clause26">#REF!</definedName>
    <definedName name="clause27">#REF!</definedName>
    <definedName name="clause28">#REF!</definedName>
    <definedName name="clause28b">#REF!</definedName>
    <definedName name="CleaningMonth">#REF!</definedName>
    <definedName name="CleaningYTD">#REF!</definedName>
    <definedName name="clear">#REF!</definedName>
    <definedName name="CLEAR_ADJ">#REF!</definedName>
    <definedName name="CLEAR_TB_CURR">#REF!</definedName>
    <definedName name="CLEAR_TM">#REF!</definedName>
    <definedName name="clearingaccount">#REF!</definedName>
    <definedName name="Clearingtest" hidden="1">{"CF",#N/A,FALSE,"Cash Flow"}</definedName>
    <definedName name="Client_listing">#REF!</definedName>
    <definedName name="Client_Name">#REF!</definedName>
    <definedName name="Client_Number">#REF!</definedName>
    <definedName name="ClientMatter">"b1"</definedName>
    <definedName name="clintacfr">#REF!</definedName>
    <definedName name="close">#REF!</definedName>
    <definedName name="Close_Pos">"ClosePos"</definedName>
    <definedName name="Closed">"2-Closed"</definedName>
    <definedName name="Closed_B">"2-Closed 9/16-9/30"</definedName>
    <definedName name="ClosedCases">#REF!</definedName>
    <definedName name="Cloud">#REF!</definedName>
    <definedName name="clra1ball">clra1bp1,clra1bp2</definedName>
    <definedName name="clra1bp1">clra1b1,clra1b2,clra1b3,clra1b4,clra1b5,clra1b6,clra1b7,clra1b8</definedName>
    <definedName name="clra1bp2">clra1b9,clra1b10,clra1b11,clra1b12,clra1b13,clra1b13,clra1b15,clra1b16</definedName>
    <definedName name="clra1bp3">clra1b17,clra1b18,clra1b19,clra1b20</definedName>
    <definedName name="cmb_FBI.EmployeesInOutIndiaFlg">#REF!</definedName>
    <definedName name="cmb_FBI.EmployeesInOutIndiaFlg_10">#REF!</definedName>
    <definedName name="cmb_FBI.EmployeesInOutIndiaFlg_9">#REF!</definedName>
    <definedName name="cmb_FBI.SeparateAcntMaintainForIndiaForeignFlg">#REF!</definedName>
    <definedName name="cmb_FBI.SeparateAcntMaintainForIndiaForeignFlg_10">#REF!</definedName>
    <definedName name="cmb_FBI.SeparateAcntMaintainForIndiaForeignFlg_9">#REF!</definedName>
    <definedName name="cmbyn">#REF!</definedName>
    <definedName name="cmbyn_10">#REF!</definedName>
    <definedName name="cmbyn_9">#REF!</definedName>
    <definedName name="CMC">#REF!</definedName>
    <definedName name="cmcltd.">#REF!</definedName>
    <definedName name="cmcvm">#REF!</definedName>
    <definedName name="CMDF">#REF!</definedName>
    <definedName name="CMTRX">#REF!</definedName>
    <definedName name="CN">#REF!</definedName>
    <definedName name="CN_Reclass">#REF!</definedName>
    <definedName name="cna">#REF!</definedName>
    <definedName name="cnd">#REF!</definedName>
    <definedName name="CNN">#REF!</definedName>
    <definedName name="CntryMgr">#REF!</definedName>
    <definedName name="CO">#REF!</definedName>
    <definedName name="CO_ASSUM">#REF!</definedName>
    <definedName name="Co_eleven">#REF!</definedName>
    <definedName name="Co_four">#REF!</definedName>
    <definedName name="coa">#REF!</definedName>
    <definedName name="coah">#REF!</definedName>
    <definedName name="COBY" hidden="1">{#N/A,#N/A,TRUE,"Key Indices";#N/A,#N/A,TRUE,"Mfg Spending";#N/A,#N/A,TRUE,"Mfg Spending Per Unit";#N/A,#N/A,TRUE,"Spending by Organization";#N/A,#N/A,TRUE,"Inventory";#N/A,#N/A,TRUE,"IDM";#N/A,#N/A,TRUE,"Equipment";#N/A,#N/A,TRUE,"Headcount"}</definedName>
    <definedName name="cochinref.">#REF!</definedName>
    <definedName name="code">#REF!</definedName>
    <definedName name="code1">#REF!</definedName>
    <definedName name="code2">#REF!</definedName>
    <definedName name="code3">#REF!</definedName>
    <definedName name="CODESS">#REF!</definedName>
    <definedName name="COGS">#REF!</definedName>
    <definedName name="COGS_Mfg">#REF!</definedName>
    <definedName name="COGstandard" hidden="1">{#N/A,#N/A,FALSE,"Pharm";#N/A,#N/A,FALSE,"WWCM"}</definedName>
    <definedName name="ColorNames">#REF!</definedName>
    <definedName name="COLUMN_CONTROL">#REF!</definedName>
    <definedName name="ColumnAttributes1">#REF!</definedName>
    <definedName name="ColumnAttributes2">#REF!</definedName>
    <definedName name="ColumnHeadings1">#REF!</definedName>
    <definedName name="ColumnHeadings2">#REF!</definedName>
    <definedName name="Combat_Groc">#REF!</definedName>
    <definedName name="COMBER">#REF!</definedName>
    <definedName name="Combine_History_Report">#REF!</definedName>
    <definedName name="combined1" hidden="1">{"YTD-Total",#N/A,TRUE,"Provision";"YTD-Utility",#N/A,TRUE,"Prov Utility";"YTD-NonUtility",#N/A,TRUE,"Prov NonUtility"}</definedName>
    <definedName name="COMGENLIAB">#REF!</definedName>
    <definedName name="comm">#REF!</definedName>
    <definedName name="Comm_Exp_AHNA">#REF!</definedName>
    <definedName name="Comm_Exp_Consol">#REF!</definedName>
    <definedName name="Comm_Exp_Unconsol">#REF!</definedName>
    <definedName name="COMM_INC_AHNA">#REF!</definedName>
    <definedName name="COMM_INC_CONSOL">#REF!</definedName>
    <definedName name="COMM_INC_PARENT">#REF!</definedName>
    <definedName name="COMM_INC_UNCONSOL">#REF!</definedName>
    <definedName name="COMM_L_MONTHS">#REF!</definedName>
    <definedName name="COMMISSION">#REF!</definedName>
    <definedName name="Commission.">#REF!</definedName>
    <definedName name="CommissionAmount">#REF!</definedName>
    <definedName name="CommissionTaxAmount">#REF!</definedName>
    <definedName name="commit">#REF!</definedName>
    <definedName name="Committed">"3-Committed"</definedName>
    <definedName name="Common">#REF!</definedName>
    <definedName name="commondiv">#REF!</definedName>
    <definedName name="CommonSt">16715446</definedName>
    <definedName name="COMP">#REF!</definedName>
    <definedName name="COMP_002">#REF!</definedName>
    <definedName name="Comp_AT">#REF!</definedName>
    <definedName name="Comp_AV">#REF!</definedName>
    <definedName name="Comp_GGM">#REF!</definedName>
    <definedName name="Comp_JR">#REF!</definedName>
    <definedName name="Comp_UJ">#REF!</definedName>
    <definedName name="Comp_VJ">#REF!</definedName>
    <definedName name="COMP0203">#REF!</definedName>
    <definedName name="comp1">#REF!</definedName>
    <definedName name="Company">#REF!</definedName>
    <definedName name="Company_Information">#REF!</definedName>
    <definedName name="COMPANY_NAME">#REF!</definedName>
    <definedName name="COMPANYH">#REF!</definedName>
    <definedName name="CompanyName">#REF!</definedName>
    <definedName name="COMPANYV">#REF!</definedName>
    <definedName name="COMPANYV1">#REF!</definedName>
    <definedName name="Comparation">#REF!</definedName>
    <definedName name="compasslabs">#REF!</definedName>
    <definedName name="compdty">#REF!</definedName>
    <definedName name="COMPRESSED">#REF!</definedName>
    <definedName name="compspun">#REF!</definedName>
    <definedName name="comptesUS_FR">#REF!</definedName>
    <definedName name="computation">#REF!</definedName>
    <definedName name="COMPUTATION_OF_INTEREST_UNDER_SECTION_234_C">#REF!</definedName>
    <definedName name="Computers">#REF!</definedName>
    <definedName name="COMS2Q2">#REF!</definedName>
    <definedName name="COMS3Q2">#REF!</definedName>
    <definedName name="con">#REF!</definedName>
    <definedName name="CON_B">#REF!</definedName>
    <definedName name="CON_C">#REF!</definedName>
    <definedName name="CON_E">#REF!</definedName>
    <definedName name="CON_P">#REF!</definedName>
    <definedName name="conb1">#REF!</definedName>
    <definedName name="conb10">#REF!</definedName>
    <definedName name="conb100">#REF!</definedName>
    <definedName name="conb101">#REF!</definedName>
    <definedName name="conb102">#REF!</definedName>
    <definedName name="conb103">#REF!</definedName>
    <definedName name="conb104">#REF!</definedName>
    <definedName name="conb105">#REF!</definedName>
    <definedName name="conb106">#REF!</definedName>
    <definedName name="conb107">#REF!</definedName>
    <definedName name="conb108">#REF!</definedName>
    <definedName name="conb109">#REF!</definedName>
    <definedName name="conb11">#REF!</definedName>
    <definedName name="conb110">#REF!</definedName>
    <definedName name="conb111">#REF!</definedName>
    <definedName name="conb112">#REF!</definedName>
    <definedName name="conb113">#REF!</definedName>
    <definedName name="conb114">#REF!</definedName>
    <definedName name="conb115">#REF!</definedName>
    <definedName name="conb116">#REF!</definedName>
    <definedName name="conb117">#REF!</definedName>
    <definedName name="conb118">#REF!</definedName>
    <definedName name="conb119">#REF!</definedName>
    <definedName name="conb12">#REF!</definedName>
    <definedName name="conb120">#REF!</definedName>
    <definedName name="conb121">#REF!</definedName>
    <definedName name="conb13">#REF!</definedName>
    <definedName name="conb14">#REF!</definedName>
    <definedName name="conb15">#REF!</definedName>
    <definedName name="conb16">#REF!</definedName>
    <definedName name="conb17">#REF!</definedName>
    <definedName name="conb18">#REF!</definedName>
    <definedName name="conb19">#REF!</definedName>
    <definedName name="conb2">#REF!</definedName>
    <definedName name="conb20">#REF!</definedName>
    <definedName name="conb21">#REF!</definedName>
    <definedName name="conb22">#REF!</definedName>
    <definedName name="conb23">#REF!</definedName>
    <definedName name="conb24">#REF!</definedName>
    <definedName name="conb25">#REF!</definedName>
    <definedName name="conb26">#REF!</definedName>
    <definedName name="conb27">#REF!</definedName>
    <definedName name="conb28">#REF!</definedName>
    <definedName name="conb29">#REF!</definedName>
    <definedName name="conb3">#REF!</definedName>
    <definedName name="conb30">#REF!</definedName>
    <definedName name="conb31">#REF!</definedName>
    <definedName name="conb33">#REF!</definedName>
    <definedName name="conb34">#REF!</definedName>
    <definedName name="conb36">#REF!</definedName>
    <definedName name="conb37">#REF!</definedName>
    <definedName name="conb38">#REF!</definedName>
    <definedName name="conb39">#REF!</definedName>
    <definedName name="conb4">#REF!</definedName>
    <definedName name="conb40">#REF!</definedName>
    <definedName name="conb41">#REF!</definedName>
    <definedName name="conb42">#REF!</definedName>
    <definedName name="conb43">#REF!</definedName>
    <definedName name="conb44">#REF!</definedName>
    <definedName name="conb45">#REF!</definedName>
    <definedName name="conb46">#REF!</definedName>
    <definedName name="conb47">#REF!</definedName>
    <definedName name="conb48">#REF!</definedName>
    <definedName name="conb49">#REF!</definedName>
    <definedName name="conb5">#REF!</definedName>
    <definedName name="conb50">#REF!</definedName>
    <definedName name="conb51">#REF!</definedName>
    <definedName name="conb52">#REF!</definedName>
    <definedName name="conb53">#REF!</definedName>
    <definedName name="conb54">#REF!</definedName>
    <definedName name="conb55">#REF!</definedName>
    <definedName name="conb58">#REF!</definedName>
    <definedName name="conb59">#REF!</definedName>
    <definedName name="conb6">#REF!</definedName>
    <definedName name="conb60">#REF!</definedName>
    <definedName name="conb61">#REF!</definedName>
    <definedName name="conb62">#REF!</definedName>
    <definedName name="conb63">#REF!</definedName>
    <definedName name="conb64">#REF!</definedName>
    <definedName name="conb65">#REF!</definedName>
    <definedName name="conb66">#REF!</definedName>
    <definedName name="conb67">#REF!</definedName>
    <definedName name="conb68">#REF!</definedName>
    <definedName name="conb69">#REF!</definedName>
    <definedName name="conb7">#REF!</definedName>
    <definedName name="conb70">#REF!</definedName>
    <definedName name="conb71">#REF!</definedName>
    <definedName name="conb72">#REF!</definedName>
    <definedName name="conb73">#REF!</definedName>
    <definedName name="conb74">#REF!</definedName>
    <definedName name="conb75">#REF!</definedName>
    <definedName name="conb76">#REF!</definedName>
    <definedName name="conb77">#REF!</definedName>
    <definedName name="conb78">#REF!</definedName>
    <definedName name="conb79">#REF!</definedName>
    <definedName name="conb8">#REF!</definedName>
    <definedName name="conb80">#REF!</definedName>
    <definedName name="conb81">#REF!</definedName>
    <definedName name="conb82">#REF!</definedName>
    <definedName name="conb83">#REF!</definedName>
    <definedName name="conb84">#REF!</definedName>
    <definedName name="conb85">#REF!</definedName>
    <definedName name="conb86">#REF!</definedName>
    <definedName name="conb87">#REF!</definedName>
    <definedName name="conb88">#REF!</definedName>
    <definedName name="conb89">#REF!</definedName>
    <definedName name="conb9">#REF!</definedName>
    <definedName name="conb90">#REF!</definedName>
    <definedName name="conb91">#REF!</definedName>
    <definedName name="conb92">#REF!</definedName>
    <definedName name="conb93">#REF!</definedName>
    <definedName name="conb94">#REF!</definedName>
    <definedName name="conb95">#REF!</definedName>
    <definedName name="conb96">#REF!</definedName>
    <definedName name="conb97">#REF!</definedName>
    <definedName name="conb98">#REF!</definedName>
    <definedName name="conb99">#REF!</definedName>
    <definedName name="CondensateRtrn">#REF!</definedName>
    <definedName name="Condicion">#REF!</definedName>
    <definedName name="CONFIG_LG">#REF!</definedName>
    <definedName name="CONFIG_LT">#REF!</definedName>
    <definedName name="Conflict">#REF!</definedName>
    <definedName name="CONFLICT3">#REF!</definedName>
    <definedName name="CONFLICT4">#REF!</definedName>
    <definedName name="CONFLICT5">#REF!</definedName>
    <definedName name="CONFLICT6">#REF!</definedName>
    <definedName name="CONFLICT7">#REF!</definedName>
    <definedName name="ConnectString1">#REF!</definedName>
    <definedName name="CONNECTSTRING2">#REF!</definedName>
    <definedName name="CONNECTSTRING3">#REF!</definedName>
    <definedName name="CONNECTSTRING4">#REF!</definedName>
    <definedName name="CONNECTSTRING5">#REF!</definedName>
    <definedName name="CONNECTSTRING6">#REF!</definedName>
    <definedName name="CONPONENT">#REF!</definedName>
    <definedName name="CONS">#REF!</definedName>
    <definedName name="cons_bs_checks">#REF!</definedName>
    <definedName name="CONS1">#REF!</definedName>
    <definedName name="CONS2">#REF!</definedName>
    <definedName name="CONS3">#REF!</definedName>
    <definedName name="Consol2" hidden="1">{#N/A,#N/A,TRUE,"Key Indices";#N/A,#N/A,TRUE,"Mfg Spending";#N/A,#N/A,TRUE,"Mfg Spending Per Unit";#N/A,#N/A,TRUE,"Spending by Organization";#N/A,#N/A,TRUE,"Inventory";#N/A,#N/A,TRUE,"IDM";#N/A,#N/A,TRUE,"Equipment";#N/A,#N/A,TRUE,"Headcount"}</definedName>
    <definedName name="CONSOLIDA">#REF!</definedName>
    <definedName name="CONSOLIDA_1">#REF!</definedName>
    <definedName name="Consolidation">#REF!</definedName>
    <definedName name="ConsolISFY08Pink">#REF!</definedName>
    <definedName name="CONSTR">#REF!</definedName>
    <definedName name="consumables">#REF!</definedName>
    <definedName name="CONTACTS">#REF!</definedName>
    <definedName name="Contents">#REF!</definedName>
    <definedName name="ContentsHelp" hidden="1">#REF!</definedName>
    <definedName name="CONTINUE">#REF!</definedName>
    <definedName name="ContLo1">#REF!</definedName>
    <definedName name="ContLo2">#REF!</definedName>
    <definedName name="ContLo3">#REF!</definedName>
    <definedName name="ContLo4">#REF!</definedName>
    <definedName name="ContLo5">#REF!</definedName>
    <definedName name="ContractFormat">#REF!</definedName>
    <definedName name="ContractID">#REF!</definedName>
    <definedName name="CONTRACTOR">#REF!</definedName>
    <definedName name="CONTROL">#REF!</definedName>
    <definedName name="Control_Total">#REF!</definedName>
    <definedName name="Control_Totals">#REF!</definedName>
    <definedName name="ControlCR">#REF!</definedName>
    <definedName name="ControlDR">#REF!</definedName>
    <definedName name="Controller">#REF!</definedName>
    <definedName name="CONTROLLER_FORMSDEFINE">"TB01!$A$1"</definedName>
    <definedName name="CONTROLLERFDOPTION.VIEWABLE_RANGE_LRC.">"TB01!$A$1"</definedName>
    <definedName name="CONTROLLERFDOPTION.VIEWABLE_RANGE_ULC.">"TB01!$A$1"</definedName>
    <definedName name="conv">#REF!</definedName>
    <definedName name="CONVAL">#REF!</definedName>
    <definedName name="convdebtrate">#REF!</definedName>
    <definedName name="convdebtshares">#REF!</definedName>
    <definedName name="Conventions">#REF!</definedName>
    <definedName name="ConvLookup">#REF!</definedName>
    <definedName name="convprefrate">#REF!</definedName>
    <definedName name="convprefshares">#REF!</definedName>
    <definedName name="convpricedebt">#REF!</definedName>
    <definedName name="convpricepref">#REF!</definedName>
    <definedName name="CONVRATES">#REF!</definedName>
    <definedName name="coop2">{"'vert'!$A$1:$T$117"}</definedName>
    <definedName name="cooper2">#REF!</definedName>
    <definedName name="copi">#REF!</definedName>
    <definedName name="copia">#REF!</definedName>
    <definedName name="copia_1">#REF!</definedName>
    <definedName name="copia_2">#REF!</definedName>
    <definedName name="copia_3">#REF!</definedName>
    <definedName name="copia_4">#REF!</definedName>
    <definedName name="COPM">#REF!</definedName>
    <definedName name="COPY" hidden="1">{#N/A,#N/A,TRUE,"CPRD";#N/A,#N/A,TRUE,"BCCPDR";#N/A,#N/A,TRUE,"EWRD";#N/A,#N/A,TRUE,"5100";#N/A,#N/A,TRUE,"5110"}</definedName>
    <definedName name="copy1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or">#REF!</definedName>
    <definedName name="CorgentechSecTable">#REF!</definedName>
    <definedName name="CORP">#REF!</definedName>
    <definedName name="corp.bank">#REF!</definedName>
    <definedName name="CORP_CC">#REF!</definedName>
    <definedName name="CORPDepts">#REF!</definedName>
    <definedName name="corporate">#REF!</definedName>
    <definedName name="CORPORATION_BANK">#REF!</definedName>
    <definedName name="CORPTAX_DATAMAPDEFINITIONS_DataMap_1" hidden="1">#REF!</definedName>
    <definedName name="CORPTAX_DATAMAPDEFINITIONS_DataMap_2" hidden="1">#REF!</definedName>
    <definedName name="CORPTAX_DATAMAPDEFINITIONS_DataMap_3" hidden="1">#REF!</definedName>
    <definedName name="CORPTAX_DATAMAPDEFINITIONS_DataMap_4" hidden="1">#REF!</definedName>
    <definedName name="cos">{"'Feb 99'!$A$1:$G$30"}</definedName>
    <definedName name="COS_UC">#N/A</definedName>
    <definedName name="COSA">#REF!</definedName>
    <definedName name="COSJ">#REF!</definedName>
    <definedName name="COSR">#REF!</definedName>
    <definedName name="COST">#REF!</definedName>
    <definedName name="cost_calcn">#REF!</definedName>
    <definedName name="Cost_Center">#REF!</definedName>
    <definedName name="COST_EWSUMM">#REF!</definedName>
    <definedName name="Cost_Of_Sales">#REF!</definedName>
    <definedName name="Cost_range">#REF!</definedName>
    <definedName name="costctr">#REF!</definedName>
    <definedName name="CostData">#REF!</definedName>
    <definedName name="costofgoodsold">#REF!</definedName>
    <definedName name="cosw">{"'Feb 99'!$A$1:$G$30"}</definedName>
    <definedName name="count">3</definedName>
    <definedName name="countFODatas">countRSDatas-1325</definedName>
    <definedName name="Countries">#REF!</definedName>
    <definedName name="Country">#REF!</definedName>
    <definedName name="Country_dropdown">#REF!</definedName>
    <definedName name="countWOLDatas">countFODatas-691</definedName>
    <definedName name="COVER">#REF!</definedName>
    <definedName name="cp">#REF!</definedName>
    <definedName name="CPAGE">"37"</definedName>
    <definedName name="CPEcost">#REF!</definedName>
    <definedName name="cpi">#REF!</definedName>
    <definedName name="cpm">#REF!</definedName>
    <definedName name="CPNMB">"1"</definedName>
    <definedName name="CPP">#REF!</definedName>
    <definedName name="CPPD">#REF!</definedName>
    <definedName name="cpq">#REF!</definedName>
    <definedName name="cps">#REF!</definedName>
    <definedName name="cpy">#REF!</definedName>
    <definedName name="cr">#REF!</definedName>
    <definedName name="cr_knnl_mrbc_ron">#REF!</definedName>
    <definedName name="CR3RT">#REF!</definedName>
    <definedName name="CR3RTDK">#REF!</definedName>
    <definedName name="CR5RTDK">#REF!</definedName>
    <definedName name="crap">#REF!</definedName>
    <definedName name="cre">"VMFG"</definedName>
    <definedName name="CREATEGRAPH1">#REF!</definedName>
    <definedName name="CREATESUMMARYJNLS1">#REF!</definedName>
    <definedName name="CREATESUMMARYJNLS2">#REF!</definedName>
    <definedName name="CREATESUMMARYJNLS3">#REF!</definedName>
    <definedName name="CREATESUMMARYJNLS4">#REF!</definedName>
    <definedName name="CREATESUMMARYJNLS5">#REF!</definedName>
    <definedName name="CREATESUMMARYJNLS6">#REF!</definedName>
    <definedName name="CreateTable" hidden="1">#REF!</definedName>
    <definedName name="Credit">#REF!</definedName>
    <definedName name="CreditMetrics">#REF!</definedName>
    <definedName name="CreditorsA">#REF!</definedName>
    <definedName name="CreditorsJ">#REF!</definedName>
    <definedName name="CreditorsR">#REF!</definedName>
    <definedName name="CREM">#REF!</definedName>
    <definedName name="CREXPORT">#REF!</definedName>
    <definedName name="crfa">#REF!</definedName>
    <definedName name="_xlnm.Criteria">#REF!</definedName>
    <definedName name="Criteria_MI">#REF!</definedName>
    <definedName name="CRITERIACOLUMN1">#REF!</definedName>
    <definedName name="CRITERIACOLUMN2">#REF!</definedName>
    <definedName name="CRITERIACOLUMN3">#REF!</definedName>
    <definedName name="CRITERIACOLUMN4">#REF!</definedName>
    <definedName name="CRITERIACOLUMN5">#REF!</definedName>
    <definedName name="CRITERIACOLUMN6">#REF!</definedName>
    <definedName name="CRJE" hidden="1">{#N/A,#N/A,FALSE,"BS";#N/A,#N/A,FALSE,"PL";#N/A,#N/A,FALSE,"처분";#N/A,#N/A,FALSE,"현금";#N/A,#N/A,FALSE,"매출";#N/A,#N/A,FALSE,"원가";#N/A,#N/A,FALSE,"경영"}</definedName>
    <definedName name="Cromptoon">#REF!</definedName>
    <definedName name="CRONOGRAMA">{"'Edit'!$A$1:$V$2277"}</definedName>
    <definedName name="CrossAgedLookup">#REF!</definedName>
    <definedName name="Crystal_1_1_WEBI_DataGrid">#REF!</definedName>
    <definedName name="Crystal_1_1_WEBI_HHeading">#REF!</definedName>
    <definedName name="Crystal_1_1_WEBI_Table">#REF!</definedName>
    <definedName name="CS">#REF!</definedName>
    <definedName name="cs_cps">#REF!</definedName>
    <definedName name="CS239_1.8V_WW22">{"'Conbined'!$A$1:$W$54"}</definedName>
    <definedName name="CSA" hidden="1">{#N/A,#N/A,FALSE,"Aging Summary";#N/A,#N/A,FALSE,"Ratio Analysis";#N/A,#N/A,FALSE,"Test 120 Day Accts";#N/A,#N/A,FALSE,"Tickmarks"}</definedName>
    <definedName name="csAllowLocalConsolidation">TRUE</definedName>
    <definedName name="csAppName">"BudgetWeb"</definedName>
    <definedName name="csas" hidden="1">{#N/A,#N/A,FALSE,"KMC최종회의(7월) 자료"}</definedName>
    <definedName name="CSC.date">#REF!</definedName>
    <definedName name="CSC.name">#REF!</definedName>
    <definedName name="CSC.open">#REF!</definedName>
    <definedName name="csczd">0</definedName>
    <definedName name="csDesignMode">1</definedName>
    <definedName name="CSG">#REF!</definedName>
    <definedName name="cshcrdt">#REF!</definedName>
    <definedName name="CSHFLW_NOTES_CUM">#REF!</definedName>
    <definedName name="CSHFLW_NTS_FIN">#REF!</definedName>
    <definedName name="csKeepAlive">5</definedName>
    <definedName name="csLocalConsolidationOnSubmit">TRUE</definedName>
    <definedName name="csMIS_OPINC_SCHED_D_Dim01">"="</definedName>
    <definedName name="csMIS_OPINC_SCHED_D_Dim02">"="</definedName>
    <definedName name="csMIS_OPINC_SCHED_D_Dim03">"="</definedName>
    <definedName name="csMIS_OPINC_SCHED_D_Dim04">"="</definedName>
    <definedName name="csMIS_OPINC_SCHED_D_Dim05">"="</definedName>
    <definedName name="csMIS_OPINC_SCHED_D_Dim06">"="</definedName>
    <definedName name="csMIS_OPINC_SCHED_D_Dim07">"="</definedName>
    <definedName name="csMNC_CH_EXPENSE_SCHEDB7_Dim01">"="</definedName>
    <definedName name="csMNC_CH_EXPENSE_SCHEDB7_Dim02">"="</definedName>
    <definedName name="csMNC_CH_EXPENSE_SCHEDB7_Dim04">"="</definedName>
    <definedName name="csMNC_CH_EXPENSE_SCHEDB7_Dim05">"="</definedName>
    <definedName name="csMNC_CH_EXPENSE_SCHEDB7_Dim06">"="</definedName>
    <definedName name="csMNC_CH_EXPENSE_SCHEDB7_Dim08">"="</definedName>
    <definedName name="csMNC_DEPREC_BYMONTH_SCHEDB11_Dim01">"="</definedName>
    <definedName name="csMNC_DEPREC_BYMONTH_SCHEDB11_Dim02">"="</definedName>
    <definedName name="csMNC_DEPREC_BYMONTH_SCHEDB11_Dim04">"="</definedName>
    <definedName name="csMNC_DEPREC_BYMONTH_SCHEDB11_Dim05">"="</definedName>
    <definedName name="csMNC_DEPREC_BYMONTH_SCHEDB11_Dim06">"="</definedName>
    <definedName name="csMNC_DEPREC_BYMONTH_SCHEDB11_Dim07">"="</definedName>
    <definedName name="csMNC_DEPREC_BYMONTH_SCHEDB11_Dim08">"="</definedName>
    <definedName name="csMNC_DEPREC_BYSERVICE_SCHEDB11_Dim01">"="</definedName>
    <definedName name="csMNC_DEPREC_BYSERVICE_SCHEDB11_Dim02">"="</definedName>
    <definedName name="csMNC_DEPREC_BYSERVICE_SCHEDB11_Dim03">"="</definedName>
    <definedName name="csMNC_DEPREC_BYSERVICE_SCHEDB11_Dim05">"="</definedName>
    <definedName name="csMNC_DEPREC_BYSERVICE_SCHEDB11_Dim06">"="</definedName>
    <definedName name="csMNC_DEPREC_BYSERVICE_SCHEDB11_Dim07">"="</definedName>
    <definedName name="csMNC_GAEXPENSE_SCHEDB12_Dim01">"="</definedName>
    <definedName name="csMNC_GAEXPENSE_SCHEDB12_Dim02">"="</definedName>
    <definedName name="csMNC_GAEXPENSE_SCHEDB12_Dim03">"="</definedName>
    <definedName name="csMNC_GAEXPENSE_SCHEDB12_Dim04">"="</definedName>
    <definedName name="csMNC_GAEXPENSE_SCHEDB12_Dim05">"="</definedName>
    <definedName name="csMNC_GAEXPENSE_SCHEDB12_Dim06">"="</definedName>
    <definedName name="csMNC_GAEXPENSE_SCHEDB12_Dim07">"="</definedName>
    <definedName name="csMNC_GAEXPENSE_SCHEDB12_Dim08">"="</definedName>
    <definedName name="csMNC_OPINC_SCHED_B_Dim01">"="</definedName>
    <definedName name="csMNC_OPINC_SCHED_B_Dim02">"="</definedName>
    <definedName name="csMNC_OPINC_SCHED_B_Dim04">"="</definedName>
    <definedName name="csMNC_OPINC_SCHED_B_Dim05">"="</definedName>
    <definedName name="csMNC_OPINC_SCHED_B_Dim06">"="</definedName>
    <definedName name="csMNC_OPINC_SCHED_B_Dim07">"="</definedName>
    <definedName name="csMNC_OPINC_SCHED_B_Dim08">"="</definedName>
    <definedName name="csMNC_OPINC_SCHEDB2_5_Dim01">"="</definedName>
    <definedName name="csMNC_OPINC_SCHEDB2_5_Dim02">"="</definedName>
    <definedName name="csMNC_OPINC_SCHEDB2_5_Dim04">"="</definedName>
    <definedName name="csMNC_OPINC_SCHEDB2_5_Dim05">"="</definedName>
    <definedName name="csMNC_OPINC_SCHEDB2_5_Dim06">"="</definedName>
    <definedName name="csMNC_OPINC_SCHEDB2_5_Dim07">"="</definedName>
    <definedName name="csMNC_OPINC_SCHEDB2_5_Dim08">"="</definedName>
    <definedName name="csMNC_OPINC_SCHEDB2_Guam_Dim01">"="</definedName>
    <definedName name="csMNC_OPINC_SCHEDB2_Guam_Dim02">"="</definedName>
    <definedName name="csMNC_OPINC_SCHEDB2_Guam_Dim03">"="</definedName>
    <definedName name="csMNC_OPINC_SCHEDB2_Guam_Dim04">"="</definedName>
    <definedName name="csMNC_OPINC_SCHEDB2_Guam_Dim05">"="</definedName>
    <definedName name="csMNC_OPINC_SCHEDB2_Guam_Dim06">"="</definedName>
    <definedName name="csMNC_OPINC_SCHEDB2_Guam_Dim07">"="</definedName>
    <definedName name="csMNC_OPINC_SCHEDB2_MPS_Dim01">"="</definedName>
    <definedName name="csMNC_OPINC_SCHEDB2_MPS_Dim02">"="</definedName>
    <definedName name="csMNC_OPINC_SCHEDB2_MPS_Dim03">"="</definedName>
    <definedName name="csMNC_OPINC_SCHEDB2_MPS_Dim04">"="</definedName>
    <definedName name="csMNC_OPINC_SCHEDB2_MPS_Dim05">"="</definedName>
    <definedName name="csMNC_OPINC_SCHEDB2_MPS_Dim06">"="</definedName>
    <definedName name="csMNC_OPINC_SCHEDB2_MPS_Dim07">"="</definedName>
    <definedName name="csMNC_OPINC_SCHEDB6_Dim01">"="</definedName>
    <definedName name="csMNC_OPINC_SCHEDB6_Dim02">"="</definedName>
    <definedName name="csMNC_OPINC_SCHEDB6_Dim03">"="</definedName>
    <definedName name="csMNC_OPINC_SCHEDB6_Dim04">"="</definedName>
    <definedName name="csMNC_OPINC_SCHEDB6_Dim05">"="</definedName>
    <definedName name="csMNC_OPINC_SCHEDB6_Dim06">"="</definedName>
    <definedName name="csMNC_OPINC_SCHEDB6_Dim07">"="</definedName>
    <definedName name="csMNC_OPOH_BYMONTH_SCHEDB9_Dim01">"="</definedName>
    <definedName name="csMNC_OPOH_BYMONTH_SCHEDB9_Dim03">"="</definedName>
    <definedName name="csMNC_OPOH_BYMONTH_SCHEDB9_Dim04">"="</definedName>
    <definedName name="csMNC_OPOH_BYMONTH_SCHEDB9_Dim05">"="</definedName>
    <definedName name="csMNC_OPOH_BYMONTH_SCHEDB9_Dim06">"="</definedName>
    <definedName name="csMNC_OPOH_BYMONTH_SCHEDB9_Dim07">"="</definedName>
    <definedName name="csMNC_OPOH_BYMONTH_SCHEDB9_Dim08">"="</definedName>
    <definedName name="csMNC_OPOH_BYSERVICE_SCHEDB9_Dim01">"="</definedName>
    <definedName name="csMNC_OPOH_BYSERVICE_SCHEDB9_Dim02">"="</definedName>
    <definedName name="csMNC_OPOH_BYSERVICE_SCHEDB9_Dim04">"="</definedName>
    <definedName name="csMNC_OPOH_BYSERVICE_SCHEDB9_Dim05">"="</definedName>
    <definedName name="csMNC_OPOH_BYSERVICE_SCHEDB9_Dim06">"="</definedName>
    <definedName name="csMNC_OPOH_BYSERVICE_SCHEDB9_Dim08">"="</definedName>
    <definedName name="csMNC_OTHINC_BYMONTH_SCHEDB13_Dim01">"="</definedName>
    <definedName name="csMNC_OTHINC_BYMONTH_SCHEDB13_Dim02">"="</definedName>
    <definedName name="csMNC_OTHINC_BYMONTH_SCHEDB13_Dim04">"="</definedName>
    <definedName name="csMNC_OTHINC_BYMONTH_SCHEDB13_Dim05">"="</definedName>
    <definedName name="csMNC_OTHINC_BYMONTH_SCHEDB13_Dim06">"="</definedName>
    <definedName name="csMNC_OTHINC_BYMONTH_SCHEDB13_Dim07">"="</definedName>
    <definedName name="csMNC_OTHINC_BYMONTH_SCHEDB13_Dim08">"="</definedName>
    <definedName name="csMNC_VOE_BYVESSEL_SCHEDB8_Dim01">"="</definedName>
    <definedName name="csMNC_VOE_BYVESSEL_SCHEDB8_Dim02">"="</definedName>
    <definedName name="csMNC_VOE_BYVESSEL_SCHEDB8_Dim03">"="</definedName>
    <definedName name="csMNC_VOE_BYVESSEL_SCHEDB8_Dim04">"="</definedName>
    <definedName name="csMNC_VOE_BYVESSEL_SCHEDB8_Dim05">"="</definedName>
    <definedName name="csMNC_VOE_BYVESSEL_SCHEDB8_Dim06">"="</definedName>
    <definedName name="csMNC_VOE_BYVESSEL_SCHEDB8_Dim07">"="</definedName>
    <definedName name="csMNC_VOE_BYVESSEL_SCHEDB8_Dim08">"="</definedName>
    <definedName name="csMNC_VOH_BYMONTH_SCHEDB10_Dim01">"="</definedName>
    <definedName name="csMNC_VOH_BYMONTH_SCHEDB10_Dim02">"="</definedName>
    <definedName name="csMNC_VOH_BYMONTH_SCHEDB10_Dim04">"="</definedName>
    <definedName name="csMNC_VOH_BYMONTH_SCHEDB10_Dim05">"="</definedName>
    <definedName name="csMNC_VOH_BYMONTH_SCHEDB10_Dim06">"="</definedName>
    <definedName name="csMNC_VOH_BYMONTH_SCHEDB10_Dim07">"="</definedName>
    <definedName name="csMNC_VOH_BYMONTH_SCHEDB10_Dim08">"="</definedName>
    <definedName name="csMNC_VOH_BYVESSEL_SCHEDB10_Dim01">"="</definedName>
    <definedName name="csMNC_VOH_BYVESSEL_SCHEDB10_Dim02">"="</definedName>
    <definedName name="csMNC_VOH_BYVESSEL_SCHEDB10_Dim03">"="</definedName>
    <definedName name="csMNC_VOH_BYVESSEL_SCHEDB10_Dim05">"="</definedName>
    <definedName name="csMNC_VOH_BYVESSEL_SCHEDB10_Dim06">"="</definedName>
    <definedName name="csMNC_VOH_BYVESSEL_SCHEDB10_Dim07">"="</definedName>
    <definedName name="csMTI_OPINC_SCHED_C_Dim01">"="</definedName>
    <definedName name="csMTI_OPINC_SCHED_C_Dim02">"="</definedName>
    <definedName name="csMTI_OPINC_SCHED_C_Dim03">"="</definedName>
    <definedName name="csMTI_OPINC_SCHED_C_Dim04">"="</definedName>
    <definedName name="csMTI_OPINC_SCHED_C_Dim05">"="</definedName>
    <definedName name="csMTI_OPINC_SCHED_C_Dim06">"="</definedName>
    <definedName name="csMTI_OPINC_SCHED_C_Dim07">"="</definedName>
    <definedName name="csMTI_OPINC_SCHED_C_Dim08">"="</definedName>
    <definedName name="csRefreshOnOpen">TRUE</definedName>
    <definedName name="csRefreshOnRotate">TRUE</definedName>
    <definedName name="CTC">#REF!</definedName>
    <definedName name="CTG">#REF!</definedName>
    <definedName name="CTGMW">#REF!</definedName>
    <definedName name="CUMM_1">#REF!</definedName>
    <definedName name="CumminsIndLtd">#REF!</definedName>
    <definedName name="CURR">#REF!</definedName>
    <definedName name="CURR_G_L">#REF!</definedName>
    <definedName name="CURR_LIB">#REF!</definedName>
    <definedName name="CURR_OTLK_COPY">#REF!</definedName>
    <definedName name="Currency">#REF!</definedName>
    <definedName name="Currency_Code">#REF!</definedName>
    <definedName name="Currency_Select">#REF!</definedName>
    <definedName name="Currency_Unit">#REF!</definedName>
    <definedName name="Currency_Unit1">#REF!</definedName>
    <definedName name="Currency1">#REF!</definedName>
    <definedName name="Currency2">#REF!</definedName>
    <definedName name="Currency3">#REF!</definedName>
    <definedName name="Currency4">#REF!</definedName>
    <definedName name="CurrencyCode">#REF!</definedName>
    <definedName name="CurrencyList">#REF!</definedName>
    <definedName name="Currencymcs">#REF!</definedName>
    <definedName name="CurrencyNote">#REF!</definedName>
    <definedName name="Current">#REF!</definedName>
    <definedName name="CURRENT__ASSETS">#REF!</definedName>
    <definedName name="Current_Assets">#REF!</definedName>
    <definedName name="CURRENT_LIABILITIES">#REF!</definedName>
    <definedName name="Current_Net_Cash">#REF!</definedName>
    <definedName name="Current_Shares">#REF!</definedName>
    <definedName name="Current2005">#REF!</definedName>
    <definedName name="Current2006">#REF!</definedName>
    <definedName name="currentbal">#REF!</definedName>
    <definedName name="CurrentMonth">#REF!</definedName>
    <definedName name="CurrentPeriod">#REF!</definedName>
    <definedName name="CurrentYear">#REF!</definedName>
    <definedName name="CURREOM">#REF!</definedName>
    <definedName name="CurrFY">#REF!</definedName>
    <definedName name="CurrQuote0">CurrQuote01,CurrQuote02,CurrQuote03</definedName>
    <definedName name="cush">#REF!</definedName>
    <definedName name="CUSHION">#REF!</definedName>
    <definedName name="CUSHIONA">#REF!</definedName>
    <definedName name="CUSRATE">#REF!</definedName>
    <definedName name="cust">#REF!</definedName>
    <definedName name="cust_drate">#REF!</definedName>
    <definedName name="CustName2005">#REF!</definedName>
    <definedName name="CustName2006">#REF!</definedName>
    <definedName name="CustNbr2006">#REF!</definedName>
    <definedName name="Customer">#REF!</definedName>
    <definedName name="Customer_nr">#REF!</definedName>
    <definedName name="CustomerLookup">#REF!</definedName>
    <definedName name="CustomersPerHead">#REF!</definedName>
    <definedName name="CustomerType">#REF!</definedName>
    <definedName name="cv">#REF!</definedName>
    <definedName name="cv_1">#REF!</definedName>
    <definedName name="cvade">#REF!</definedName>
    <definedName name="cvcfn">#REF!</definedName>
    <definedName name="cvcv">#REF!</definedName>
    <definedName name="cvcvc" hidden="1">{#N/A,#N/A,FALSE,"AstLst"}</definedName>
    <definedName name="cvj" hidden="1">{#N/A,#N/A,FALSE,"KMC최종회의(7월) 자료"}</definedName>
    <definedName name="cvn">#REF!</definedName>
    <definedName name="cvn_1">#REF!</definedName>
    <definedName name="CWAF물정보비">#REF!</definedName>
    <definedName name="CWAF실정보비">#REF!</definedName>
    <definedName name="Cwvu.ALL.">#REF!</definedName>
    <definedName name="Cwvu.FY94_95Qtr." hidden="1">#REF!,#REF!</definedName>
    <definedName name="Cwvu.FY94_99annual." hidden="1">#REF!,#REF!</definedName>
    <definedName name="Cwvu.GREY_ALL.">#REF!</definedName>
    <definedName name="Cwvu.IMSD._.Only.">#REF!</definedName>
    <definedName name="Cwvu.PRT.">#REF!</definedName>
    <definedName name="Cwvu.Qtr." hidden="1">#REF!,#REF!,#REF!,#REF!,#REF!</definedName>
    <definedName name="Cwvu.qtr._.view." hidden="1">#REF!,#REF!,#REF!,#REF!,#REF!,#REF!,#REF!,#REF!,#REF!,#REF!,#REF!,#REF!,#REF!,#REF!,#REF!,#REF!,#REF!,#REF!,#REF!,#REF!,#REF!,#REF!,#REF!,#REF!,#REF!,#REF!,#REF!,#REF!,#REF!,#REF!,#REF!,#REF!</definedName>
    <definedName name="Cwvy.GREY_ALL._dcf">#REF!</definedName>
    <definedName name="cx">"CX6"</definedName>
    <definedName name="cxncxnx" hidden="1">{#N/A,#N/A,FALSE,"Pharm";#N/A,#N/A,FALSE,"WWCM"}</definedName>
    <definedName name="cxnxnaxg" hidden="1">{#N/A,#N/A,FALSE,"REPORT"}</definedName>
    <definedName name="cxvncxn" hidden="1">{#N/A,#N/A,FALSE,"Pharm";#N/A,#N/A,FALSE,"WWCM"}</definedName>
    <definedName name="cxzaq" hidden="1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채권계정과목">#REF!</definedName>
    <definedName name="C채무계정과목">#REF!</definedName>
    <definedName name="d">#REF!</definedName>
    <definedName name="D_1">#REF!</definedName>
    <definedName name="d_2">#REF!</definedName>
    <definedName name="d_3">#REF!</definedName>
    <definedName name="d_4">#REF!</definedName>
    <definedName name="D_REDDY">#REF!</definedName>
    <definedName name="D126757F_8C22_4332_AE16_6A56D0626CD4_AMAPC_Chart_1_ChartType">64</definedName>
    <definedName name="D126757F_8C22_4332_AE16_6A56D0626CD4_AMAPC_Chart_1_distributionSingle">FALSE</definedName>
    <definedName name="D126757F_8C22_4332_AE16_6A56D0626CD4_AMAPC_Chart_1_HorAxisGridlines">FALSE</definedName>
    <definedName name="D126757F_8C22_4332_AE16_6A56D0626CD4_AMAPC_Chart_1_VerAxisGridlines">FALSE</definedName>
    <definedName name="D126757F_8C22_4332_AE16_6A56D0626CD4_Channel_Summary_Chart_1_ChartType">64</definedName>
    <definedName name="D126757F_8C22_4332_AE16_6A56D0626CD4_Channel_Summary_Chart_1_distributionSingle">FALSE</definedName>
    <definedName name="D126757F_8C22_4332_AE16_6A56D0626CD4_Channel_Summary_Chart_1_HorAxisGridlines">FALSE</definedName>
    <definedName name="D126757F_8C22_4332_AE16_6A56D0626CD4_Channel_Summary_Chart_1_VerAxisGridlines">FALSE</definedName>
    <definedName name="D126757F_8C22_4332_AE16_6A56D0626CD4_Channel_Summary_Chart_10_ChartType">64</definedName>
    <definedName name="D126757F_8C22_4332_AE16_6A56D0626CD4_Channel_Summary_Chart_10_distributionSingle">FALSE</definedName>
    <definedName name="D126757F_8C22_4332_AE16_6A56D0626CD4_Channel_Summary_Chart_10_HorAxisGridlines">FALSE</definedName>
    <definedName name="D126757F_8C22_4332_AE16_6A56D0626CD4_Channel_Summary_Chart_10_VerAxisGridlines">FALSE</definedName>
    <definedName name="D126757F_8C22_4332_AE16_6A56D0626CD4_Regional_Reg._Chart_1_ChartType">64</definedName>
    <definedName name="D126757F_8C22_4332_AE16_6A56D0626CD4_Regional_Reg._Chart_1_distributionSingle">FALSE</definedName>
    <definedName name="D126757F_8C22_4332_AE16_6A56D0626CD4_Regional_Reg._Chart_1_HorAxisGridlines">FALSE</definedName>
    <definedName name="D126757F_8C22_4332_AE16_6A56D0626CD4_Regional_Reg._Chart_1_VerAxisGridlines">FALSE</definedName>
    <definedName name="D126757F_8C22_4332_AE16_6A56D0626CD4_Regional_Reg._Chart_2_ChartType">64</definedName>
    <definedName name="D126757F_8C22_4332_AE16_6A56D0626CD4_Regional_Reg._Chart_2_distributionSingle">FALSE</definedName>
    <definedName name="D126757F_8C22_4332_AE16_6A56D0626CD4_Regional_Reg._Chart_2_HorAxisGridlines">FALSE</definedName>
    <definedName name="D126757F_8C22_4332_AE16_6A56D0626CD4_Regional_Reg._Chart_2_VerAxisGridlines">FALSE</definedName>
    <definedName name="D126757F_8C22_4332_AE16_6A56D0626CD4_Regional_Reg._Chart_4_ChartType">128</definedName>
    <definedName name="D126757F_8C22_4332_AE16_6A56D0626CD4_Regional_Reg._Chart_4_distributionSingle">FALSE</definedName>
    <definedName name="D126757F_8C22_4332_AE16_6A56D0626CD4_Regional_Reg._Chart_4_HorAxisGridlines">FALSE</definedName>
    <definedName name="D126757F_8C22_4332_AE16_6A56D0626CD4_Regional_Reg._Chart_4_VerAxisGridlines">FALSE</definedName>
    <definedName name="D126757F_8C22_4332_AE16_6A56D0626CD4_Regional_Ship_Chart_4_ChartType">16</definedName>
    <definedName name="D126757F_8C22_4332_AE16_6A56D0626CD4_Regional_Ship_Chart_4_distributionSingle">FALSE</definedName>
    <definedName name="D126757F_8C22_4332_AE16_6A56D0626CD4_Regional_Ship_Chart_4_HorAxisGridlines">FALSE</definedName>
    <definedName name="D126757F_8C22_4332_AE16_6A56D0626CD4_Regional_Ship_Chart_4_VerAxisGridlines">FALSE</definedName>
    <definedName name="D126757F_8C22_4332_AE16_6A56D0626CD4_Sheet1_Chart_1_ChartType">64</definedName>
    <definedName name="D126757F_8C22_4332_AE16_6A56D0626CD4_Sheet1_Chart_1_distributionSingle">FALSE</definedName>
    <definedName name="D126757F_8C22_4332_AE16_6A56D0626CD4_Sheet1_Chart_1_HorAxisGridlines">FALSE</definedName>
    <definedName name="D126757F_8C22_4332_AE16_6A56D0626CD4_Sheet1_Chart_1_VerAxisGridlines">FALSE</definedName>
    <definedName name="D126757F_8C22_4332_AE16_6A56D0626CD4_Sheet3_Chart_1_ChartType">128</definedName>
    <definedName name="D126757F_8C22_4332_AE16_6A56D0626CD4_Sheet3_Chart_1_distributionSingle">FALSE</definedName>
    <definedName name="D126757F_8C22_4332_AE16_6A56D0626CD4_Sheet3_Chart_1_HorAxisGridlines">FALSE</definedName>
    <definedName name="D126757F_8C22_4332_AE16_6A56D0626CD4_Sheet3_Chart_1_VerAxisGridlines">FALSE</definedName>
    <definedName name="D126757F_8C22_4332_AE16_6A56D0626CD4_Sheet3_Chart_2_ChartType">128</definedName>
    <definedName name="D126757F_8C22_4332_AE16_6A56D0626CD4_Sheet3_Chart_2_distributionSingle">FALSE</definedName>
    <definedName name="D126757F_8C22_4332_AE16_6A56D0626CD4_Sheet3_Chart_2_HorAxisGridlines">FALSE</definedName>
    <definedName name="D126757F_8C22_4332_AE16_6A56D0626CD4_Sheet3_Chart_2_VerAxisGridlines">FALSE</definedName>
    <definedName name="D126757F_8C22_4332_AE16_6A56D0626CD4_Sheet6_Chart_1_ChartType">128</definedName>
    <definedName name="D126757F_8C22_4332_AE16_6A56D0626CD4_Sheet6_Chart_1_distributionSingle">FALSE</definedName>
    <definedName name="D126757F_8C22_4332_AE16_6A56D0626CD4_Sheet6_Chart_1_HorAxisGridlines">FALSE</definedName>
    <definedName name="D126757F_8C22_4332_AE16_6A56D0626CD4_Sheet6_Chart_1_VerAxisGridlines">FALSE</definedName>
    <definedName name="D126757F_8C22_4332_AE16_6A56D0626CD4_Sheet6_Chart_2_ChartType">128</definedName>
    <definedName name="D126757F_8C22_4332_AE16_6A56D0626CD4_Sheet6_Chart_2_distributionSingle">FALSE</definedName>
    <definedName name="D126757F_8C22_4332_AE16_6A56D0626CD4_Sheet6_Chart_2_HorAxisGridlines">FALSE</definedName>
    <definedName name="D126757F_8C22_4332_AE16_6A56D0626CD4_Sheet6_Chart_2_VerAxisGridlines">FALSE</definedName>
    <definedName name="D126757F_8C22_4332_AE16_6A56D0626CD4_West_Region_Chart_4_ChartType">128</definedName>
    <definedName name="D126757F_8C22_4332_AE16_6A56D0626CD4_West_Region_Chart_4_distributionSingle">FALSE</definedName>
    <definedName name="D126757F_8C22_4332_AE16_6A56D0626CD4_West_Region_Chart_4_HorAxisGridlines">FALSE</definedName>
    <definedName name="D126757F_8C22_4332_AE16_6A56D0626CD4_West_Region_Chart_4_VerAxisGridlines">FALSE</definedName>
    <definedName name="D126757F_8C22_4332_AE16_6A56D0626CD4_West_Region_Chart_5_ChartType">4</definedName>
    <definedName name="D126757F_8C22_4332_AE16_6A56D0626CD4_West_Region_Chart_5_distributionSingle">FALSE</definedName>
    <definedName name="D126757F_8C22_4332_AE16_6A56D0626CD4_West_Region_Chart_5_HorAxisGridlines">FALSE</definedName>
    <definedName name="D126757F_8C22_4332_AE16_6A56D0626CD4_West_Region_Chart_5_VerAxisGridlines">FALSE</definedName>
    <definedName name="D126757F_8C22_4332_AE16_6A56D0626CD4_West_Region_Chart_6_ChartType">4</definedName>
    <definedName name="D126757F_8C22_4332_AE16_6A56D0626CD4_West_Region_Chart_6_distributionSingle">FALSE</definedName>
    <definedName name="D126757F_8C22_4332_AE16_6A56D0626CD4_West_Region_Chart_6_HorAxisGridlines">FALSE</definedName>
    <definedName name="D126757F_8C22_4332_AE16_6A56D0626CD4_West_Region_Chart_6_VerAxisGridlines">FALSE</definedName>
    <definedName name="D1Type">#REF!</definedName>
    <definedName name="D2Type">#REF!</definedName>
    <definedName name="D30602005">#REF!</definedName>
    <definedName name="D31602006">#REF!</definedName>
    <definedName name="D60902005">#REF!</definedName>
    <definedName name="D60902006">#REF!</definedName>
    <definedName name="D90Over2005">#REF!</definedName>
    <definedName name="D90Over2006">#REF!</definedName>
    <definedName name="da">#REF!</definedName>
    <definedName name="DA_1504308714900000184" hidden="1">#REF!</definedName>
    <definedName name="DA_1504308753400000052" hidden="1">#REF!</definedName>
    <definedName name="DA_1680038945400000927">#REF!</definedName>
    <definedName name="DA_1680038945400000961">#REF!</definedName>
    <definedName name="DA_1744748389200001508">#REF!</definedName>
    <definedName name="DA_1744748389200001512">#REF!</definedName>
    <definedName name="DA_1933841061700000068" hidden="1">#REF!</definedName>
    <definedName name="DA_1933841061700000069" hidden="1">#REF!</definedName>
    <definedName name="DA_1933841061700000078" hidden="1">#REF!</definedName>
    <definedName name="DA_1933841061700000079" hidden="1">#REF!</definedName>
    <definedName name="DA_1933853091600000092" hidden="1">#REF!</definedName>
    <definedName name="DA_1933853091600000098" hidden="1">#REF!</definedName>
    <definedName name="DA_1933853091600000109" hidden="1">#REF!</definedName>
    <definedName name="DA_1933853091600000116" hidden="1">#REF!</definedName>
    <definedName name="DA_1933853091600000128" hidden="1">#REF!</definedName>
    <definedName name="DA_1995191021500000228">#REF!</definedName>
    <definedName name="DA_2003826307700000370" hidden="1">#REF!</definedName>
    <definedName name="DA_2016090678400000311" hidden="1">#REF!</definedName>
    <definedName name="DA_2016090678400000323" hidden="1">#REF!</definedName>
    <definedName name="dadadsa">{"'Feb 99'!$A$1:$G$30"}</definedName>
    <definedName name="dadgfads">#REF!</definedName>
    <definedName name="dados_ok">#REF!</definedName>
    <definedName name="dados2">#REF!</definedName>
    <definedName name="dados3">#REF!</definedName>
    <definedName name="daeklj">#REF!</definedName>
    <definedName name="daewkl">#REF!</definedName>
    <definedName name="dafadfafadfa" hidden="1">{#N/A,#N/A,FALSE,"Aging Summary";#N/A,#N/A,FALSE,"Ratio Analysis";#N/A,#N/A,FALSE,"Test 120 Day Accts";#N/A,#N/A,FALSE,"Tickmarks"}</definedName>
    <definedName name="dafadfafadfa_3">#REF!</definedName>
    <definedName name="dafdf">#REF!</definedName>
    <definedName name="dafdfdfdf">#REF!</definedName>
    <definedName name="dafdsf">#REF!</definedName>
    <definedName name="dafs">#REF!</definedName>
    <definedName name="DAI">#REF!</definedName>
    <definedName name="Daily">#REF!</definedName>
    <definedName name="daily2">#REF!</definedName>
    <definedName name="dakfkjafgkeaj" hidden="1">{#N/A,#N/A,FALSE,"Pharm";#N/A,#N/A,FALSE,"WWCM"}</definedName>
    <definedName name="danielle">#REF!</definedName>
    <definedName name="dare">{"'1-TheatreBkgs'!$A$1:$L$102"}</definedName>
    <definedName name="DaRWk1">#REF!</definedName>
    <definedName name="Darwk1.">#REF!</definedName>
    <definedName name="DaRWk10">#REF!</definedName>
    <definedName name="Darwk10.">#REF!</definedName>
    <definedName name="DaRWk11">#REF!</definedName>
    <definedName name="Darwk11.">#REF!</definedName>
    <definedName name="DaRWk12">#REF!</definedName>
    <definedName name="Darwk12.">#REF!</definedName>
    <definedName name="DaRWk2">#REF!</definedName>
    <definedName name="Darwk2.">#REF!</definedName>
    <definedName name="DaRWk3">#REF!</definedName>
    <definedName name="Darwk3.">#REF!</definedName>
    <definedName name="DaRWk4">#REF!</definedName>
    <definedName name="Darwk4.">#REF!</definedName>
    <definedName name="DaRWk5">#REF!</definedName>
    <definedName name="Darwk5.">#REF!</definedName>
    <definedName name="DaRWk6">#REF!</definedName>
    <definedName name="Darwk6.">#REF!</definedName>
    <definedName name="DaRWk8">#REF!</definedName>
    <definedName name="Darwk8.">#REF!</definedName>
    <definedName name="DaRwk9">#REF!</definedName>
    <definedName name="Darwk9.">#REF!</definedName>
    <definedName name="das">#REF!</definedName>
    <definedName name="das_1">#REF!</definedName>
    <definedName name="das_2">#REF!</definedName>
    <definedName name="das_3">#REF!</definedName>
    <definedName name="das_4">#REF!</definedName>
    <definedName name="dasda" hidden="1">{#N/A,#N/A,FALSE,"Aging Summary";#N/A,#N/A,FALSE,"Ratio Analysis";#N/A,#N/A,FALSE,"Test 120 Day Accts";#N/A,#N/A,FALSE,"Tickmarks"}</definedName>
    <definedName name="dasda_3">#REF!</definedName>
    <definedName name="dasdas" hidden="1">{#N/A,#N/A,FALSE,"Aging Summary";#N/A,#N/A,FALSE,"Ratio Analysis";#N/A,#N/A,FALSE,"Test 120 Day Accts";#N/A,#N/A,FALSE,"Tickmarks"}</definedName>
    <definedName name="dasdas_3">#REF!</definedName>
    <definedName name="dasf">#REF!</definedName>
    <definedName name="dasf_1">#REF!</definedName>
    <definedName name="dasf_2">#REF!</definedName>
    <definedName name="dasf_3">#REF!</definedName>
    <definedName name="dasf_4">#REF!</definedName>
    <definedName name="dasfdas">#REF!</definedName>
    <definedName name="dasfdas_1">#REF!</definedName>
    <definedName name="dasfdas_2">#REF!</definedName>
    <definedName name="dasfdas_3">#REF!</definedName>
    <definedName name="dasfdas_4">#REF!</definedName>
    <definedName name="dasgfdag">#REF!</definedName>
    <definedName name="dasklej">#REF!</definedName>
    <definedName name="DAT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_0800000">#REF!</definedName>
    <definedName name="DATA_DATE">40483</definedName>
    <definedName name="Data_Delay">#REF!</definedName>
    <definedName name="Data_FooterType">"INTERNAL"</definedName>
    <definedName name="Data_input_FooterType">"INTERNAL"</definedName>
    <definedName name="Data_Table">#REF!</definedName>
    <definedName name="Data_Table_License_Revenue_by_Product">#REF!</definedName>
    <definedName name="data1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5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.">#REF!</definedName>
    <definedName name="Database..">#REF!</definedName>
    <definedName name="Database_MI">#REF!</definedName>
    <definedName name="database1">#REF!</definedName>
    <definedName name="Database2">#REF!</definedName>
    <definedName name="DATACT">#REF!</definedName>
    <definedName name="DataExp">#REF!</definedName>
    <definedName name="DataExpUt">#REF!</definedName>
    <definedName name="DataLE">#REF!</definedName>
    <definedName name="datatable1">#REF!</definedName>
    <definedName name="datatable2">#REF!</definedName>
    <definedName name="Date">#REF!</definedName>
    <definedName name="Date.Actual">#REF!</definedName>
    <definedName name="Date.Price">#REF!</definedName>
    <definedName name="Date_Table">#REF!</definedName>
    <definedName name="Date2">#REF!</definedName>
    <definedName name="dates">#REF!</definedName>
    <definedName name="Dates08">AND(________________thb04=DATEVALUE("1/1/08"),#REF!=DATEVALUE("12/31/08"),FormYear=2008)</definedName>
    <definedName name="DateStamp">TEXT(TODAY(),"d-mmmm-yyyy") &amp; " " &amp; TEXT(NOW(),"h:mm AM/PM")</definedName>
    <definedName name="DateTable">#REF!</definedName>
    <definedName name="DATLAST">#REF!</definedName>
    <definedName name="dave">#REF!</definedName>
    <definedName name="dave_control">{"'Census - Dallas'!$A$1:$S$76"}</definedName>
    <definedName name="davecontrol">{"'Census - Dallas'!$A$1:$S$76"}</definedName>
    <definedName name="davecontrol2">{"'Census - Dallas'!$A$1:$S$76"}</definedName>
    <definedName name="DaWk7">#REF!</definedName>
    <definedName name="Dawk7.">#REF!</definedName>
    <definedName name="daws">#REF!</definedName>
    <definedName name="day_range">#REF!</definedName>
    <definedName name="day_range.">#REF!</definedName>
    <definedName name="day_range..">#REF!</definedName>
    <definedName name="days">#REF!</definedName>
    <definedName name="days_per_mo">30</definedName>
    <definedName name="days_per_yr">360</definedName>
    <definedName name="DaysAndWeeks">{0,1,2,3,4,5,6} + {0;1;2;3;4;5}*7</definedName>
    <definedName name="DaysPerWeek">7</definedName>
    <definedName name="daysrange">#REF!</definedName>
    <definedName name="daysrange.">#REF!</definedName>
    <definedName name="daysrange..">#REF!</definedName>
    <definedName name="db">#REF!</definedName>
    <definedName name="dBase">#REF!</definedName>
    <definedName name="DBDECIMALPOINT1">#REF!</definedName>
    <definedName name="DBName1">#REF!</definedName>
    <definedName name="DBNAME2">#REF!</definedName>
    <definedName name="DBNAME3">#REF!</definedName>
    <definedName name="DBNAME4">#REF!</definedName>
    <definedName name="DBNAME5">#REF!</definedName>
    <definedName name="DBNAME6">#REF!</definedName>
    <definedName name="dbo_SUNITEMMSTR">#REF!</definedName>
    <definedName name="dbo_TimeSheetOnProjects">#REF!</definedName>
    <definedName name="dbrwk1">#REF!</definedName>
    <definedName name="dbrwk1.">#REF!</definedName>
    <definedName name="dbrwk10">#REF!</definedName>
    <definedName name="dbrwk10.">#REF!</definedName>
    <definedName name="dbrwk11">#REF!</definedName>
    <definedName name="dbrwk11.">#REF!</definedName>
    <definedName name="dbrwk12">#REF!</definedName>
    <definedName name="dbrwk12.">#REF!</definedName>
    <definedName name="dbrwk2">#REF!</definedName>
    <definedName name="dbrwk2.">#REF!</definedName>
    <definedName name="dbrwk3">#REF!</definedName>
    <definedName name="dbrwk3.">#REF!</definedName>
    <definedName name="dbrwk4">#REF!</definedName>
    <definedName name="dbrwk4.">#REF!</definedName>
    <definedName name="dbrwk5">#REF!</definedName>
    <definedName name="dbrwk5.">#REF!</definedName>
    <definedName name="dbrwk6">#REF!</definedName>
    <definedName name="dbrwk6.">#REF!</definedName>
    <definedName name="dbrwk7">#REF!</definedName>
    <definedName name="dbrwk7.">#REF!</definedName>
    <definedName name="dbrwk8">#REF!</definedName>
    <definedName name="dbrwk8.">#REF!</definedName>
    <definedName name="dbrwk9">#REF!</definedName>
    <definedName name="dbrwk9.">#REF!</definedName>
    <definedName name="DBTHOUSANDSSEPARATOR1">#REF!</definedName>
    <definedName name="DBTYPEB">#REF!</definedName>
    <definedName name="DBTYPEV">#REF!</definedName>
    <definedName name="DBUsername1">#REF!</definedName>
    <definedName name="DBUSERNAME2">#REF!</definedName>
    <definedName name="DBUSERNAME3">#REF!</definedName>
    <definedName name="DBUSERNAME4">#REF!</definedName>
    <definedName name="DBUSERNAME5">#REF!</definedName>
    <definedName name="DBUSERNAME6">#REF!</definedName>
    <definedName name="dc">#REF!</definedName>
    <definedName name="DC_서울">#REF!</definedName>
    <definedName name="dcf">#REF!</definedName>
    <definedName name="dcf_year">#REF!</definedName>
    <definedName name="DCopyToRange">#REF!</definedName>
    <definedName name="DCriteria">#REF!</definedName>
    <definedName name="dcrwk1">#REF!</definedName>
    <definedName name="dcrwk1.">#REF!</definedName>
    <definedName name="dcrwk10">#REF!</definedName>
    <definedName name="dcrwk10.">#REF!</definedName>
    <definedName name="dcrwk11">#REF!</definedName>
    <definedName name="dcrwk11.">#REF!</definedName>
    <definedName name="dcrwk12">#REF!</definedName>
    <definedName name="dcrwk12.">#REF!</definedName>
    <definedName name="dcrwk2">#REF!</definedName>
    <definedName name="dcrwk2.">#REF!</definedName>
    <definedName name="dcrwk3">#REF!</definedName>
    <definedName name="dcrwk3.">#REF!</definedName>
    <definedName name="dcrwk4">#REF!</definedName>
    <definedName name="dcrwk4.">#REF!</definedName>
    <definedName name="dcrwk5">#REF!</definedName>
    <definedName name="dcrwk5.">#REF!</definedName>
    <definedName name="dcrwk6">#REF!</definedName>
    <definedName name="dcrwk6.">#REF!</definedName>
    <definedName name="dcrwk7">#REF!</definedName>
    <definedName name="dcrwk7.">#REF!</definedName>
    <definedName name="dcrwk8">#REF!</definedName>
    <definedName name="dcrwk8.">#REF!</definedName>
    <definedName name="dcrwk9">#REF!</definedName>
    <definedName name="dcrwk9.">#REF!</definedName>
    <definedName name="dd">#REF!</definedName>
    <definedName name="DD.Category">#REF!</definedName>
    <definedName name="DD.Categoryinput">#REF!</definedName>
    <definedName name="DD.Level1">#REF!</definedName>
    <definedName name="DD.Level1input">#REF!</definedName>
    <definedName name="DD.Level2">#REF!</definedName>
    <definedName name="DD.Level2input">#REF!</definedName>
    <definedName name="DD.Periodinput">#REF!</definedName>
    <definedName name="dd_1">#REF!</definedName>
    <definedName name="ddd">#REF!</definedName>
    <definedName name="ddd_1">#REF!</definedName>
    <definedName name="ddd_2">#REF!</definedName>
    <definedName name="ddd_3">#REF!</definedName>
    <definedName name="ddd_4">#REF!</definedName>
    <definedName name="ddd_5">#REF!</definedName>
    <definedName name="DDD_Aug03">#REF!</definedName>
    <definedName name="dddaz" hidden="1">{#N/A,#N/A,FALSE,"Pharm";#N/A,#N/A,FALSE,"WWCM"}</definedName>
    <definedName name="DDDD" hidden="1">{"Summary Detail",#N/A,FALSE,"Summary";"Summary Rollup",#N/A,FALSE,"Summary"}</definedName>
    <definedName name="dddd_3">#REF!</definedName>
    <definedName name="ddddd">#REF!</definedName>
    <definedName name="dddddd">#REF!</definedName>
    <definedName name="ddddddd" hidden="1">{#N/A,#N/A,FALSE,"UNIT";#N/A,#N/A,FALSE,"UNIT";#N/A,#N/A,FALSE,"계정"}</definedName>
    <definedName name="dddddddafsga">#REF!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ddd" hidden="1">{#N/A,#N/A,FALSE,"Pharm";#N/A,#N/A,FALSE,"WWCM"}</definedName>
    <definedName name="dddddddddddddddddd" hidden="1">{#N/A,#N/A,FALSE,"Aging Summary";#N/A,#N/A,FALSE,"Ratio Analysis";#N/A,#N/A,FALSE,"Test 120 Day Accts";#N/A,#N/A,FALSE,"Tickmarks"}</definedName>
    <definedName name="dddddddddddddddddd_3">#REF!</definedName>
    <definedName name="ddddddddddddddddddddddddddd" hidden="1">{#N/A,#N/A,FALSE,"Pharm";#N/A,#N/A,FALSE,"WWCM"}</definedName>
    <definedName name="dddfg" hidden="1">{#N/A,#N/A,FALSE,"정공"}</definedName>
    <definedName name="ddewee">#REF!</definedName>
    <definedName name="ddewee_1">#REF!</definedName>
    <definedName name="DDF">#REF!</definedName>
    <definedName name="DDFGSD">#REF!</definedName>
    <definedName name="ddfjsaldfjsda">{"'1-TheatreBkgs'!$A$1:$L$102"}</definedName>
    <definedName name="ddghgj">#REF!</definedName>
    <definedName name="DDI">#REF!</definedName>
    <definedName name="DDS" hidden="1">{#N/A,#N/A,FALSE,"을지 (4)";#N/A,#N/A,FALSE,"을지 (5)";#N/A,#N/A,FALSE,"을지 (6)"}</definedName>
    <definedName name="ddsdss">#REF!</definedName>
    <definedName name="de">#REF!</definedName>
    <definedName name="De._3">#REF!</definedName>
    <definedName name="de_1">#REF!</definedName>
    <definedName name="DE_final">{"'vert'!$A$1:$T$117"}</definedName>
    <definedName name="DealBand">#REF!</definedName>
    <definedName name="DEALBANDV">#REF!</definedName>
    <definedName name="Debbie">#REF!</definedName>
    <definedName name="Debit">#REF!</definedName>
    <definedName name="Debt">#REF!</definedName>
    <definedName name="debt_fv">#REF!</definedName>
    <definedName name="Debt_Market_Cap_Ratio">#REF!</definedName>
    <definedName name="debt_terminal">#REF!</definedName>
    <definedName name="Debtors">#REF!</definedName>
    <definedName name="Debtors_Prov_Detail">#REF!</definedName>
    <definedName name="DebtorsA">#REF!</definedName>
    <definedName name="DebtorsJ">#REF!</definedName>
    <definedName name="DebtorsR">#REF!</definedName>
    <definedName name="debtrepay">#REF!</definedName>
    <definedName name="debtsch">#REF!</definedName>
    <definedName name="DEC">#REF!</definedName>
    <definedName name="Dec_00">#REF!</definedName>
    <definedName name="Dec_18">#REF!</definedName>
    <definedName name="Dec_19">#REF!</definedName>
    <definedName name="Dec_20">#REF!</definedName>
    <definedName name="decaud">#REF!</definedName>
    <definedName name="DECDATA?">#REF!</definedName>
    <definedName name="december" hidden="1">{#N/A,#N/A,TRUE,"Condensed IS";#N/A,#N/A,TRUE,"Condensed BS";#N/A,#N/A,TRUE,"Outlook";#N/A,#N/A,TRUE,"Condensed CF";#N/A,#N/A,TRUE,"Condensed CF - qtr"}</definedName>
    <definedName name="December_98_Control_Totals">#REF!</definedName>
    <definedName name="December_Control_Totals">#REF!</definedName>
    <definedName name="decfa">#REF!</definedName>
    <definedName name="dechkd">#REF!</definedName>
    <definedName name="decsgd">#REF!</definedName>
    <definedName name="decthb">#REF!</definedName>
    <definedName name="dectwd">#REF!</definedName>
    <definedName name="DED_TAX">#REF!</definedName>
    <definedName name="DED_TAX.">#REF!</definedName>
    <definedName name="DedDetail">#REF!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uction_for_Book__increase_of_expense_and_of_reserve_balance__not_allowed_for_tax">"InventoryReserves"</definedName>
    <definedName name="DEDZD" hidden="1">{#N/A,#N/A,FALSE,"Pharm";#N/A,#N/A,FALSE,"WWCM"}</definedName>
    <definedName name="DEE" hidden="1">{#N/A,#N/A,FALSE,"Pharm";#N/A,#N/A,FALSE,"WWCM"}</definedName>
    <definedName name="def">#REF!</definedName>
    <definedName name="DEFAULTACTIVITY1">#REF!</definedName>
    <definedName name="DEFC">#REF!</definedName>
    <definedName name="DEFF">#REF!</definedName>
    <definedName name="Deffered">#REF!</definedName>
    <definedName name="defghi">#REF!</definedName>
    <definedName name="dek">#REF!</definedName>
    <definedName name="DEL">#REF!</definedName>
    <definedName name="DelDC">#REF!</definedName>
    <definedName name="DelDC.">#REF!</definedName>
    <definedName name="DelDm">#REF!</definedName>
    <definedName name="DelDm.">#REF!</definedName>
    <definedName name="delete">{"'1-TheatreBkgs'!$A$1:$L$102"}</definedName>
    <definedName name="delete1">#REF!</definedName>
    <definedName name="DELETELOGICTYPE1">#REF!</definedName>
    <definedName name="DELETELOGICTYPE2">#REF!</definedName>
    <definedName name="DELETELOGICTYPE3">#REF!</definedName>
    <definedName name="DELETELOGICTYPE4">#REF!</definedName>
    <definedName name="DELETELOGICTYPE5">#REF!</definedName>
    <definedName name="DELETELOGICTYPE6">#REF!</definedName>
    <definedName name="DeleteRange" hidden="1">#REF!</definedName>
    <definedName name="DeleteTable" hidden="1">#REF!</definedName>
    <definedName name="DeleteThis2" hidden="1">{#N/A,#N/A,FALSE,"SCHEDULES- board";#N/A,#N/A,FALSE,"BP-Q'S"}</definedName>
    <definedName name="DeleteThis3" hidden="1">{#N/A,#N/A,FALSE,"SCHEDULES- board";#N/A,#N/A,FALSE,"STMT 100"}</definedName>
    <definedName name="DeleteThis4" hidden="1">{"StatementsIncomeStatement",#N/A,TRUE,"Statements";"StatementsBalanceSheet",#N/A,TRUE,"Statements"}</definedName>
    <definedName name="DeleteThis5" hidden="1">{"IncomeStatement",#N/A,FALSE,"Income Statement";"ProductCost",#N/A,FALSE,"Income Statement";"OperatingExpense",#N/A,FALSE,"Income Statement"}</definedName>
    <definedName name="DeleteThis6" hidden="1">{#N/A,#N/A,FALSE,"CANADA";#N/A,#N/A,FALSE,"HOLLAND";#N/A,#N/A,FALSE,"AUSTRALIA";#N/A,#N/A,FALSE,"ALLOW &amp; RESRV "}</definedName>
    <definedName name="Delivery">#REF!</definedName>
    <definedName name="Delivery.">#REF!</definedName>
    <definedName name="Delphine">#REF!</definedName>
    <definedName name="DelType">#REF!</definedName>
    <definedName name="DelType.">#REF!</definedName>
    <definedName name="DEMAPR02OCTF">#REF!</definedName>
    <definedName name="DEMAUG01A">#REF!</definedName>
    <definedName name="DEMAUG01JLF">#REF!</definedName>
    <definedName name="DEMAUG01OCTF">#REF!</definedName>
    <definedName name="DEMDEC01A">#REF!</definedName>
    <definedName name="DEMDEC01OCTF">#REF!</definedName>
    <definedName name="DEMeXToEUR" hidden="1">1/EUReXToDEM</definedName>
    <definedName name="DEMFEB02OCTF">#REF!</definedName>
    <definedName name="DEMFY00A">#REF!</definedName>
    <definedName name="DEMFY01A">#REF!</definedName>
    <definedName name="DEMFY01JLF">#REF!</definedName>
    <definedName name="DEMFY01OCTF">#REF!</definedName>
    <definedName name="DEMFY98A">#REF!</definedName>
    <definedName name="DEMFY99A">#REF!</definedName>
    <definedName name="DEMJAN01A">#REF!</definedName>
    <definedName name="DEMJAN01OCTF">#REF!</definedName>
    <definedName name="DEMJUL02OCTF">#REF!</definedName>
    <definedName name="DEMJUN02OCTF">#REF!</definedName>
    <definedName name="DEMLOBAPR02OCTF">#REF!</definedName>
    <definedName name="DEMLOBAUG01A">#REF!</definedName>
    <definedName name="DEMLOBAUG01JLF">#REF!</definedName>
    <definedName name="DEMLOBAUG01OCTF">#REF!</definedName>
    <definedName name="DEMLOBDEC01A">#REF!</definedName>
    <definedName name="DEMLOBDEC01OCTF">#REF!</definedName>
    <definedName name="DEMLOBFEB02OCTF">#REF!</definedName>
    <definedName name="DEMLOBFY00A">#REF!</definedName>
    <definedName name="DEMLOBFY01A">#REF!</definedName>
    <definedName name="DEMLOBFY01JLF">#REF!</definedName>
    <definedName name="DEMLOBFY01OCTF">#REF!</definedName>
    <definedName name="DEMLOBFY98A">#REF!</definedName>
    <definedName name="DEMLOBFY99A">#REF!</definedName>
    <definedName name="DEMLOBJAN01A">#REF!</definedName>
    <definedName name="DEMLOBJAN01OCTF">#REF!</definedName>
    <definedName name="DEMLOBJUL02OCTF">#REF!</definedName>
    <definedName name="DEMLOBJUN02OCTF">#REF!</definedName>
    <definedName name="DEMLOBMAR02OCTF">#REF!</definedName>
    <definedName name="DEMLOBMAY02OCTF">#REF!</definedName>
    <definedName name="DEMLOBNOV01A">#REF!</definedName>
    <definedName name="DEMLOBNOV01OCTF">#REF!</definedName>
    <definedName name="DEMLOBOCT01A">#REF!</definedName>
    <definedName name="DEMLOBOCT01JLF">#REF!</definedName>
    <definedName name="DEMLOBOCT01OCTF">#REF!</definedName>
    <definedName name="DEMLOBQ100A">#REF!</definedName>
    <definedName name="DEMLOBQ101A">#REF!</definedName>
    <definedName name="DEMLOBQ102JLF">#REF!</definedName>
    <definedName name="DEMLOBQ102OCTF">#REF!</definedName>
    <definedName name="DEMLOBQ198A">#REF!</definedName>
    <definedName name="DEMLOBQ199A">#REF!</definedName>
    <definedName name="DEMLOBQ200A">#REF!</definedName>
    <definedName name="DEMLOBQ201A">#REF!</definedName>
    <definedName name="DEMLOBQ202OCTF">#REF!</definedName>
    <definedName name="DEMLOBQ298A">#REF!</definedName>
    <definedName name="DEMLOBQ299A">#REF!</definedName>
    <definedName name="DEMLOBQ300A">#REF!</definedName>
    <definedName name="DEMLOBQ301A">#REF!</definedName>
    <definedName name="DEMLOBQ301JLF">#REF!</definedName>
    <definedName name="DEMLOBQ301OCTF">#REF!</definedName>
    <definedName name="DEMLOBQ398A">#REF!</definedName>
    <definedName name="DEMLOBQ399A">#REF!</definedName>
    <definedName name="DEMLOBQ400A">#REF!</definedName>
    <definedName name="DEMLOBQ401A">#REF!</definedName>
    <definedName name="DEMLOBQ401JLF">#REF!</definedName>
    <definedName name="DEMLOBQ401OCTF">#REF!</definedName>
    <definedName name="DEMLOBQ498A">#REF!</definedName>
    <definedName name="DEMLOBQ499A">#REF!</definedName>
    <definedName name="DEMLOBSEP01A">#REF!</definedName>
    <definedName name="DEMLOBSEP01JLF">#REF!</definedName>
    <definedName name="DEMLOBSEP01OCTF">#REF!</definedName>
    <definedName name="DEMMAR02OCTF">#REF!</definedName>
    <definedName name="DEMMAY02OCTF">#REF!</definedName>
    <definedName name="DEMNOV01A">#REF!</definedName>
    <definedName name="DEMNOV01OCTF">#REF!</definedName>
    <definedName name="DEMOCT01A">#REF!</definedName>
    <definedName name="DEMOCT01JLF">#REF!</definedName>
    <definedName name="DEMOCT01OCTF">#REF!</definedName>
    <definedName name="DEMQ101A">#REF!</definedName>
    <definedName name="DEMQ102JLF">#REF!</definedName>
    <definedName name="DEMQ102OCTF">#REF!</definedName>
    <definedName name="DEMQ198A">#REF!</definedName>
    <definedName name="DEMQ199A">#REF!</definedName>
    <definedName name="DEMQ200A">#REF!</definedName>
    <definedName name="DEMQ201A">#REF!</definedName>
    <definedName name="DEMQ202OCTF">#REF!</definedName>
    <definedName name="DEMQ298A">#REF!</definedName>
    <definedName name="DEMQ299A">#REF!</definedName>
    <definedName name="DEMQ300A">#REF!</definedName>
    <definedName name="DEMQ301A">#REF!</definedName>
    <definedName name="DEMQ301JLF">#REF!</definedName>
    <definedName name="DEMQ301OCTF">#REF!</definedName>
    <definedName name="DEMQ398A">#REF!</definedName>
    <definedName name="DEMQ399A">#REF!</definedName>
    <definedName name="DEMQ400A">#REF!</definedName>
    <definedName name="DEMQ401A">#REF!</definedName>
    <definedName name="DEMQ401JLF">#REF!</definedName>
    <definedName name="DEMQ401OCTF">#REF!</definedName>
    <definedName name="DEMQ498A">#REF!</definedName>
    <definedName name="DEMQ499A">#REF!</definedName>
    <definedName name="DEMSEP01A">#REF!</definedName>
    <definedName name="DEMSEP01JLF">#REF!</definedName>
    <definedName name="DEMSEP01OCTF">#REF!</definedName>
    <definedName name="dennis">#REF!</definedName>
    <definedName name="DEP">#REF!</definedName>
    <definedName name="Dep.calculation">#REF!</definedName>
    <definedName name="Dep_1">{"'subnets'!$A$1:$F$20"}</definedName>
    <definedName name="Dep_2">{"'subnets'!$A$1:$F$20"}</definedName>
    <definedName name="Dep_3">{"'subnets'!$A$1:$F$20"}</definedName>
    <definedName name="Dep_4">{"'subnets'!$A$1:$F$20"}</definedName>
    <definedName name="Dep_5">{"'subnets'!$A$1:$F$20"}</definedName>
    <definedName name="DEP_EST">#REF!</definedName>
    <definedName name="Dep_margin_fore">#REF!</definedName>
    <definedName name="dep_pm">#REF!</definedName>
    <definedName name="Department">#REF!</definedName>
    <definedName name="Department_List">#REF!</definedName>
    <definedName name="Department2">#REF!</definedName>
    <definedName name="depcom_pa">#REF!</definedName>
    <definedName name="depit">#REF!</definedName>
    <definedName name="DEPLINE">#REF!</definedName>
    <definedName name="DEPN">#REF!</definedName>
    <definedName name="depn_CO">#REF!</definedName>
    <definedName name="depn_IT">#REF!</definedName>
    <definedName name="deposit">#REF!</definedName>
    <definedName name="Deposits">#REF!</definedName>
    <definedName name="Depre">#REF!</definedName>
    <definedName name="DEPREADJT" hidden="1">#REF!</definedName>
    <definedName name="Depreciation">#REF!</definedName>
    <definedName name="DEPRIT0910">#REF!</definedName>
    <definedName name="depsch">#REF!</definedName>
    <definedName name="depsched">#REF!</definedName>
    <definedName name="Dept">#REF!</definedName>
    <definedName name="DeptList">#REF!</definedName>
    <definedName name="deptLookup">#REF!</definedName>
    <definedName name="deptlookup.">#REF!</definedName>
    <definedName name="depveh_pa">#REF!</definedName>
    <definedName name="Description">#REF!</definedName>
    <definedName name="detail">#REF!</definedName>
    <definedName name="detail1">#REF!</definedName>
    <definedName name="Detail1Uncompress">TRUE</definedName>
    <definedName name="DetailedCapFullyDilutedShares">#REF!</definedName>
    <definedName name="DetailedCapShares">#REF!</definedName>
    <definedName name="DetailedCapShares2">#REF!</definedName>
    <definedName name="details">#REF!</definedName>
    <definedName name="Details_of_value_of_land_and_building">#REF!</definedName>
    <definedName name="DEV">#REF!</definedName>
    <definedName name="dev_tech">#REF!</definedName>
    <definedName name="Developed">#REF!</definedName>
    <definedName name="DEVELOPMENT">#REF!</definedName>
    <definedName name="Devi_Offsets">#REF!</definedName>
    <definedName name="DEVICE">#N/A</definedName>
    <definedName name="devtech_drate">#REF!</definedName>
    <definedName name="DEZLFEZKLHF" hidden="1">{#N/A,#N/A,FALSE,"Pharm";#N/A,#N/A,FALSE,"WWCM"}</definedName>
    <definedName name="df" hidden="1">{"CHART",#N/A,FALSE,"Arch Communications"}</definedName>
    <definedName name="dfa">#REF!</definedName>
    <definedName name="dfa_1">#REF!</definedName>
    <definedName name="dfa_2">#REF!</definedName>
    <definedName name="dfa_3">#REF!</definedName>
    <definedName name="dfa_4">#REF!</definedName>
    <definedName name="dfaddf">#REF!</definedName>
    <definedName name="dfadfdafdafdafd" hidden="1">{#N/A,#N/A,FALSE,"Aging Summary";#N/A,#N/A,FALSE,"Ratio Analysis";#N/A,#N/A,FALSE,"Test 120 Day Accts";#N/A,#N/A,FALSE,"Tickmarks"}</definedName>
    <definedName name="dfadfdafdafdafd_3">#REF!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b">{"'1-TheatreBkgs'!$A$1:$L$102"}</definedName>
    <definedName name="dfbf" hidden="1">{#N/A,#N/A,TRUE,"CPRD";#N/A,#N/A,TRUE,"BCCPDR";#N/A,#N/A,TRUE,"EWRD";#N/A,#N/A,TRUE,"5100";#N/A,#N/A,TRUE,"5110"}</definedName>
    <definedName name="dfcmekjr">"%,LACTUALS,SBAL,R,FBUSINESS_UNIT,TCALPINE_REPORTING,NCALPINE BU,FACCOUNT,TALL_ACCOUNTS,NDFRD_INCOME_TAX"</definedName>
    <definedName name="DFCWS">#REF!</definedName>
    <definedName name="dfd">#REF!</definedName>
    <definedName name="dfdafdf">#REF!</definedName>
    <definedName name="dfdas">#REF!</definedName>
    <definedName name="dfdas1">#REF!</definedName>
    <definedName name="DFDD">#REF!</definedName>
    <definedName name="DFDD_1">#REF!</definedName>
    <definedName name="dfdf">#REF!</definedName>
    <definedName name="dfdfd">#REF!</definedName>
    <definedName name="dfdfdd">#REF!</definedName>
    <definedName name="dfdfdfd">#REF!</definedName>
    <definedName name="dfdfdfd1">#REF!</definedName>
    <definedName name="dfdfgj">#REF!</definedName>
    <definedName name="dfdfgj_1">#REF!</definedName>
    <definedName name="dfdfgj_2">#REF!</definedName>
    <definedName name="dfdfgj_3">#REF!</definedName>
    <definedName name="dfdfgj_4">#REF!</definedName>
    <definedName name="dfdgfgdfg">#REF!</definedName>
    <definedName name="dfdsafs" hidden="1">#REF!</definedName>
    <definedName name="dfdsf">#REF!</definedName>
    <definedName name="dfewg">{"'1-TheatreBkgs'!$A$1:$L$102"}</definedName>
    <definedName name="dfg" hidden="1">{"Page1",#N/A,FALSE,"CF WKSHT";"Page2",#N/A,FALSE,"CF WKSHT"}</definedName>
    <definedName name="dfg_1">#REF!</definedName>
    <definedName name="dfg_2">#REF!</definedName>
    <definedName name="dfg_3">#REF!</definedName>
    <definedName name="dfg_4">#REF!</definedName>
    <definedName name="dfgdfg">#REF!</definedName>
    <definedName name="dfgdgd">#REF!</definedName>
    <definedName name="dfgdxfv">#REF!</definedName>
    <definedName name="dfgf" hidden="1">{#N/A,#N/A,TRUE,"Condensed IS";#N/A,#N/A,TRUE,"Condensed BS";#N/A,#N/A,TRUE,"Outlook";#N/A,#N/A,TRUE,"Condensed CF";#N/A,#N/A,TRUE,"Condensed CF - qtr"}</definedName>
    <definedName name="dfgfd">#REF!</definedName>
    <definedName name="dfgfdhgfdtgdsagfdhgfdg" hidden="1">{"20 Years",#N/A,FALSE,"P&amp;Ls";"2001",#N/A,FALSE,"P&amp;Ls"}</definedName>
    <definedName name="dfghddfgq">#REF!</definedName>
    <definedName name="dfghddfgq_1">#REF!</definedName>
    <definedName name="dfghddfgq_2">#REF!</definedName>
    <definedName name="dfghddfgq_3">#REF!</definedName>
    <definedName name="dfghddfgq_4">#REF!</definedName>
    <definedName name="dfghfe" hidden="1">{#N/A,#N/A,FALSE,"Pharm";#N/A,#N/A,FALSE,"WWCM"}</definedName>
    <definedName name="dfgj">#REF!</definedName>
    <definedName name="dfgj_1">#REF!</definedName>
    <definedName name="dfgj_2">#REF!</definedName>
    <definedName name="dfgj_3">#REF!</definedName>
    <definedName name="dfgj_4">#REF!</definedName>
    <definedName name="dfgjdf">#REF!</definedName>
    <definedName name="dfgjdf_1">#REF!</definedName>
    <definedName name="dfgjdf_2">#REF!</definedName>
    <definedName name="dfgjdf_3">#REF!</definedName>
    <definedName name="dfgjdf_4">#REF!</definedName>
    <definedName name="DFGJDFJ">#REF!</definedName>
    <definedName name="dfgjgf">#REF!</definedName>
    <definedName name="dfgjgf_1">#REF!</definedName>
    <definedName name="dfgjgf_2">#REF!</definedName>
    <definedName name="dfgjgf_3">#REF!</definedName>
    <definedName name="dfgjgf_4">#REF!</definedName>
    <definedName name="dfgnbdfn">#REF!</definedName>
    <definedName name="dfgnbdfn_1">#REF!</definedName>
    <definedName name="dfgrtebvc" hidden="1">#REF!</definedName>
    <definedName name="dfgsdf">#REF!</definedName>
    <definedName name="dfhdfg">#REF!</definedName>
    <definedName name="dfhdfghdg">#REF!</definedName>
    <definedName name="dfhdfghdg_1">#REF!</definedName>
    <definedName name="dfhdfghdg_2">#REF!</definedName>
    <definedName name="dfhdfghdg_3">#REF!</definedName>
    <definedName name="dfhdfghdg_4">#REF!</definedName>
    <definedName name="dfhdgdgdfghjdjyj">#REF!</definedName>
    <definedName name="dfhdgdgdfghjdjyj_1">#REF!</definedName>
    <definedName name="dfhdgdgdfghjdjyj_2">#REF!</definedName>
    <definedName name="dfhdgdgdfghjdjyj_3">#REF!</definedName>
    <definedName name="dfhdgdgdfghjdjyj_4">#REF!</definedName>
    <definedName name="dfhgf" hidden="1">{#N/A,#N/A,FALSE,"Pharm";#N/A,#N/A,FALSE,"WWCM"}</definedName>
    <definedName name="dfhgfgdjgd">#REF!</definedName>
    <definedName name="dfhgjk">#REF!</definedName>
    <definedName name="dfhjg">#REF!</definedName>
    <definedName name="DFilter">#REF!</definedName>
    <definedName name="DFilterRange">#REF!</definedName>
    <definedName name="dfjf">#REF!</definedName>
    <definedName name="dfjf_1">#REF!</definedName>
    <definedName name="dfjf_2">#REF!</definedName>
    <definedName name="dfjf_3">#REF!</definedName>
    <definedName name="dfjf_4">#REF!</definedName>
    <definedName name="dfk">#REF!</definedName>
    <definedName name="dfk1New">#REF!</definedName>
    <definedName name="dfkNew">#REF!</definedName>
    <definedName name="dflt1">#REF!</definedName>
    <definedName name="dfnj">#REF!</definedName>
    <definedName name="dfnj_1">#REF!</definedName>
    <definedName name="DFS">#REF!</definedName>
    <definedName name="dfs_1">#REF!</definedName>
    <definedName name="dfs_2">#REF!</definedName>
    <definedName name="dfs_3">#REF!</definedName>
    <definedName name="dfs_4">#REF!</definedName>
    <definedName name="dfsads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f">#REF!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df" hidden="1">{"'08-14'!$A$3:$I$112"}</definedName>
    <definedName name="DG" hidden="1">#REF!</definedName>
    <definedName name="dgae">#REF!</definedName>
    <definedName name="dgf">#REF!</definedName>
    <definedName name="dgf_1">#REF!</definedName>
    <definedName name="dgf_2">#REF!</definedName>
    <definedName name="dgf_3">#REF!</definedName>
    <definedName name="dgf_4">#REF!</definedName>
    <definedName name="dgfbdfyj">#REF!</definedName>
    <definedName name="dgfbdfyj_1">#REF!</definedName>
    <definedName name="dgfdf">#REF!</definedName>
    <definedName name="dgfdf_1">#REF!</definedName>
    <definedName name="dgfdf_2">#REF!</definedName>
    <definedName name="dgfdf_3">#REF!</definedName>
    <definedName name="dgfdf_4">#REF!</definedName>
    <definedName name="dgfghh">#REF!</definedName>
    <definedName name="dghdgdjyukyu">#REF!</definedName>
    <definedName name="dghdgdjyukyu_1">#REF!</definedName>
    <definedName name="dghdgdjyukyu_2">#REF!</definedName>
    <definedName name="dghdgdjyukyu_3">#REF!</definedName>
    <definedName name="dghdgdjyukyu_4">#REF!</definedName>
    <definedName name="dghdrxtgbhtr">#REF!</definedName>
    <definedName name="dghdrxtgbhtr_1">#REF!</definedName>
    <definedName name="dghdrxtgbhtr_2">#REF!</definedName>
    <definedName name="dghdrxtgbhtr_3">#REF!</definedName>
    <definedName name="dghdrxtgbhtr_4">#REF!</definedName>
    <definedName name="dghfhsdgbsdf">#REF!</definedName>
    <definedName name="dghfhsdgbsdf_1">#REF!</definedName>
    <definedName name="dghfhsdgbsdf_2">#REF!</definedName>
    <definedName name="dghfhsdgbsdf_3">#REF!</definedName>
    <definedName name="dghfhsdgbsdf_4">#REF!</definedName>
    <definedName name="dghgdgf">#REF!</definedName>
    <definedName name="dghgdgf_1">#REF!</definedName>
    <definedName name="dghgdgf_2">#REF!</definedName>
    <definedName name="dghgdgf_3">#REF!</definedName>
    <definedName name="dghgdgf_4">#REF!</definedName>
    <definedName name="dghkh">#REF!</definedName>
    <definedName name="dgjj">#REF!</definedName>
    <definedName name="dgsdf">#REF!</definedName>
    <definedName name="dgsdf_1">#REF!</definedName>
    <definedName name="dgsdf_2">#REF!</definedName>
    <definedName name="dgsdf_3">#REF!</definedName>
    <definedName name="dgsdf_4">#REF!</definedName>
    <definedName name="dgsg">BLCH</definedName>
    <definedName name="dgtdf">#REF!</definedName>
    <definedName name="dhampursugar">#REF!</definedName>
    <definedName name="dhdh">{"'표지'!$B$5"}</definedName>
    <definedName name="dhdhd">#REF!</definedName>
    <definedName name="dhr">#REF!</definedName>
    <definedName name="dhrdh">#REF!</definedName>
    <definedName name="dhtrhdr">#REF!</definedName>
    <definedName name="DI">#REF!</definedName>
    <definedName name="DI_CONSOL">#REF!</definedName>
    <definedName name="DI_UNCONSOL">#REF!</definedName>
    <definedName name="Did">#REF!</definedName>
    <definedName name="DIFF">#REF!</definedName>
    <definedName name="DIFF_10">#REF!</definedName>
    <definedName name="DIFF_12">#REF!</definedName>
    <definedName name="Difference">#REF!</definedName>
    <definedName name="Difference_1">#REF!</definedName>
    <definedName name="digital" hidden="1">#REF!</definedName>
    <definedName name="DII">#REF!</definedName>
    <definedName name="dil">#REF!</definedName>
    <definedName name="dillard">#REF!</definedName>
    <definedName name="Dimension">#REF!</definedName>
    <definedName name="DIP">#REF!</definedName>
    <definedName name="dir">#REF!</definedName>
    <definedName name="dirannpay">#REF!</definedName>
    <definedName name="direct">#REF!</definedName>
    <definedName name="direct_expenses">#REF!</definedName>
    <definedName name="dirmopay">#REF!</definedName>
    <definedName name="DirRev">#REF!</definedName>
    <definedName name="DIS">#REF!</definedName>
    <definedName name="DIS_LIST">#REF!</definedName>
    <definedName name="Disaggregations">#REF!</definedName>
    <definedName name="disbursements">#REF!</definedName>
    <definedName name="Disc_1_FooterType">"EXTERNAL"</definedName>
    <definedName name="Disc_2_FooterType">"EXTERNAL"</definedName>
    <definedName name="Disc_3_FooterType">"EXTERNAL"</definedName>
    <definedName name="Disc_notes_FooterType">"EXTERNAL"</definedName>
    <definedName name="Disc_notes_input_FooterType">"EXTERNAL"</definedName>
    <definedName name="disc_years">#REF!</definedName>
    <definedName name="Disclosure_1_FooterType">"EXTERNAL"</definedName>
    <definedName name="Disclosure_2_FooterType">"EXTERNAL"</definedName>
    <definedName name="Disclosure_3_FooterType">"EXTERNAL"</definedName>
    <definedName name="Disclosure_FooterType">"EXTERNAL"</definedName>
    <definedName name="Disclosure_notes_FooterType">"EXTERNAL"</definedName>
    <definedName name="Disclosure_notes_input_FooterType">"EXTERNAL"</definedName>
    <definedName name="Disclosures_FooterType">"EXTERNAL"</definedName>
    <definedName name="Discount">#REF!</definedName>
    <definedName name="Discount_Rate">#REF!</definedName>
    <definedName name="Discount_Rate1">#REF!</definedName>
    <definedName name="Discount1">#REF!</definedName>
    <definedName name="Discount2">#REF!</definedName>
    <definedName name="DiscountRate">0.1</definedName>
    <definedName name="DiscountsArray">#REF!</definedName>
    <definedName name="DiscountsValid">#REF!</definedName>
    <definedName name="display_area_1">#REF!</definedName>
    <definedName name="display_area_2">#REF!</definedName>
    <definedName name="display_area_3">#REF!</definedName>
    <definedName name="display_area_4">#REF!</definedName>
    <definedName name="display_unit">"($MM)"</definedName>
    <definedName name="DISPLAY10L">"A0652877"</definedName>
    <definedName name="DISPLAY3L">"A0679920"</definedName>
    <definedName name="DISPLAYJAP">"A0729702"</definedName>
    <definedName name="DisplaySelectedSheetsMacroButton">#REF!</definedName>
    <definedName name="DisposalPD">#REF!</definedName>
    <definedName name="DisposalPlan">#REF!</definedName>
    <definedName name="disposition">#REF!</definedName>
    <definedName name="Disruptive">#REF!</definedName>
    <definedName name="disti">#REF!</definedName>
    <definedName name="Distibva" hidden="1">{"PRVSN",#N/A,FALSE,"Q196";"PRVSN",#N/A,FALSE,"Q296";"PRVSN",#N/A,FALSE,"Q396";"PRVSN",#N/A,FALSE,"Q496";"VARIANCES",#N/A,FALSE,"Q196";"VARIANCES",#N/A,FALSE,"Q296"}</definedName>
    <definedName name="DISTOUTSTANDING">#REF!</definedName>
    <definedName name="DISTRIBUTION">#REF!</definedName>
    <definedName name="DISTRIBUTORS">#REF!</definedName>
    <definedName name="Div">#REF!</definedName>
    <definedName name="Div_Industrial">#REF!</definedName>
    <definedName name="dividends">#REF!</definedName>
    <definedName name="Dividends_Paid">#REF!</definedName>
    <definedName name="Dividends_Received">#REF!</definedName>
    <definedName name="DIVISION">#REF!</definedName>
    <definedName name="DIVISION1">#REF!</definedName>
    <definedName name="DIVISION2">#REF!</definedName>
    <definedName name="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d">#REF!</definedName>
    <definedName name="djd1New">#REF!</definedName>
    <definedName name="djdfhdfghg">#REF!</definedName>
    <definedName name="djdfhdfghg_1">#REF!</definedName>
    <definedName name="djdfhdfghg_2">#REF!</definedName>
    <definedName name="djdfhdfghg_3">#REF!</definedName>
    <definedName name="djdfhdfghg_4">#REF!</definedName>
    <definedName name="djdNew">#REF!</definedName>
    <definedName name="djfdsfjdsfjsa">{"'1-TheatreBkgs'!$A$1:$L$102"}</definedName>
    <definedName name="djflkjdlfk" hidden="1">#REF!</definedName>
    <definedName name="djksljd" hidden="1">{#N/A,#N/A,FALSE,"Other";#N/A,#N/A,FALSE,"Ace";#N/A,#N/A,FALSE,"Derm"}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" hidden="1">{#N/A,#N/A,FALSE,"3가";#N/A,#N/A,FALSE,"3나";#N/A,#N/A,FALSE,"3다"}</definedName>
    <definedName name="dk_3">#REF!</definedName>
    <definedName name="dkd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KFASJ">#REF!</definedName>
    <definedName name="dkfjdfNew">#REF!</definedName>
    <definedName name="dkfjdk">#REF!</definedName>
    <definedName name="dkfjdk1">#REF!</definedName>
    <definedName name="dkilildolsjfosuer888888">#REF!</definedName>
    <definedName name="dkj">#REF!</definedName>
    <definedName name="DKK">#REF!</definedName>
    <definedName name="DKS" hidden="1">{#N/A,#N/A,FALSE,"3가";#N/A,#N/A,FALSE,"3나";#N/A,#N/A,FALSE,"3다"}</definedName>
    <definedName name="DKS_3">#REF!</definedName>
    <definedName name="DL">#REF!</definedName>
    <definedName name="DL21236421_c5c5_4edf_be84_db0e638bdcf8">#REF!</definedName>
    <definedName name="DL2sfduohgu">#REF!</definedName>
    <definedName name="DL3dbcdb37_80e8_443d_99aa_c93017ca5109">#REF!</definedName>
    <definedName name="dlajdfaljfd" hidden="1">{#N/A,#N/A,FALSE,"Title";#N/A,#N/A,FALSE,"Index";#N/A,#N/A,FALSE,"1";#N/A,#N/A,FALSE,"2";#N/A,#N/A,FALSE,"3";#N/A,#N/A,FALSE,"4";#N/A,#N/A,FALSE,"5";#N/A,#N/A,FALSE,"6";#N/A,#N/A,FALSE,"7";#N/A,#N/A,FALSE,"8"}</definedName>
    <definedName name="DLJ">#REF!</definedName>
    <definedName name="dls">#REF!</definedName>
    <definedName name="dltmdwo">#REF!</definedName>
    <definedName name="dlx">#REF!</definedName>
    <definedName name="DM">#REF!</definedName>
    <definedName name="DME_BeforeCloseCompleted">"False"</definedName>
    <definedName name="DME_Dirty">"False"</definedName>
    <definedName name="DME_DocumentFlags">"1"</definedName>
    <definedName name="DME_DocumentID">"::ODMA\DME-MSE\London-44356"</definedName>
    <definedName name="DME_DocumentOpened">"True"</definedName>
    <definedName name="DME_DocumentTitle">"London-44356 - impress model"</definedName>
    <definedName name="DME_LocalFile">"False"</definedName>
    <definedName name="DME_NextWindowNumber">"2"</definedName>
    <definedName name="DME_ODMALinks1">"::ODMA\DME-MSE\London-44590=C:\TEMP\Dme\London-44590.xls"</definedName>
    <definedName name="DME_ODMALinks2">"::ODMA\DME-MSE\TAX-55066=C:\DOCUME~1\morris6d\LOCALS~1\Temp\Dme\TAX-55066.xls"</definedName>
    <definedName name="DME_ODMALinks3">"::ODMA\DME-MSE\TAX-54886=C:\DOCUME~1\morris6d\LOCALS~1\Temp\Dme\TAX-54886.xls"</definedName>
    <definedName name="DME_ODMALinks4">"::ODMA\DME-MSE\TAX-54554=C:\DOCUME~1\morris6d\LOCALS~1\Temp\Dme\TAX-54554.xls"</definedName>
    <definedName name="DME_ODMALinks5">"::ODMA\DME-MSE\TAX-55463=C:\DOCUME~1\lewis7m\LOCALS~1\Temp\Dme\TAX-55463.xls"</definedName>
    <definedName name="DME_ODMALinks6">"::ODMA\DME-MSE\TAX-57720=C:\DOCUME~1\morris6d\LOCALS~1\Temp\Dme\TAX-57720.xls"</definedName>
    <definedName name="DME_ODMALinksCount">"1"</definedName>
    <definedName name="dmf">#REF!</definedName>
    <definedName name="DOC">#REF!</definedName>
    <definedName name="DocType">#REF!</definedName>
    <definedName name="Document_array">{"Book1","评估表样1.xls"}</definedName>
    <definedName name="DocumentName">"b1"</definedName>
    <definedName name="DocumentNum">"a1"</definedName>
    <definedName name="doddd">#REF!</definedName>
    <definedName name="dog">#REF!</definedName>
    <definedName name="dog_1">#REF!</definedName>
    <definedName name="dog_3">#REF!</definedName>
    <definedName name="DOI">#REF!</definedName>
    <definedName name="DOLLAR">#REF!</definedName>
    <definedName name="DOLLARS_FINAL">#REF!</definedName>
    <definedName name="DOLLARS_MONTHLY">#REF!</definedName>
    <definedName name="DOM_COS">#N/A</definedName>
    <definedName name="DOM_SALE">#N/A</definedName>
    <definedName name="DOMSALE">#N/A</definedName>
    <definedName name="don">#REF!</definedName>
    <definedName name="Done">#REF!</definedName>
    <definedName name="doo" hidden="1">{"Central",#N/A,FALSE,"Total"}</definedName>
    <definedName name="doo.." hidden="1">{"Central",#N/A,FALSE,"Total"}</definedName>
    <definedName name="dov">#REF!</definedName>
    <definedName name="Dow">41414.6390972222</definedName>
    <definedName name="Download_Inc_Stmnt">#REF!</definedName>
    <definedName name="DP">#REF!</definedName>
    <definedName name="DPC">#REF!</definedName>
    <definedName name="dpts">{"'Sheet1'!$A$1:$AI$34","'Sheet1'!$A$1:$AI$31","'Sheet1'!$B$2:$AM$25"}</definedName>
    <definedName name="dPwjram">#REF!</definedName>
    <definedName name="DR">#REF!</definedName>
    <definedName name="Dr.reddyslab">#REF!</definedName>
    <definedName name="draft">#REF!</definedName>
    <definedName name="dreyer">#REF!</definedName>
    <definedName name="drgarhy">#REF!</definedName>
    <definedName name="drgd">#REF!</definedName>
    <definedName name="drhdrh">#REF!</definedName>
    <definedName name="drhrhdfh">#REF!</definedName>
    <definedName name="drhrhr">#REF!</definedName>
    <definedName name="DropDownList">#REF!</definedName>
    <definedName name="DrReddy">#REF!</definedName>
    <definedName name="drtd">#REF!</definedName>
    <definedName name="drtg">#REF!</definedName>
    <definedName name="drtgdg">#REF!</definedName>
    <definedName name="drthjdrnh">#REF!</definedName>
    <definedName name="drthjdrnh_1">#REF!</definedName>
    <definedName name="drthjdrnh_2">#REF!</definedName>
    <definedName name="drthjdrnh_3">#REF!</definedName>
    <definedName name="drthjdrnh_4">#REF!</definedName>
    <definedName name="DRUCKBEREI03">#REF!</definedName>
    <definedName name="ds">#REF!</definedName>
    <definedName name="ds_1">#REF!</definedName>
    <definedName name="DSA" hidden="1">{#N/A,#N/A,FALSE,"을지 (4)";#N/A,#N/A,FALSE,"을지 (5)";#N/A,#N/A,FALSE,"을지 (6)"}</definedName>
    <definedName name="DSAAD" hidden="1">{#N/A,#N/A,FALSE,"1";#N/A,#N/A,FALSE,"2";#N/A,#N/A,FALSE,"16 - 17";#N/A,#N/A,FALSE,"18 - 19";#N/A,#N/A,FALSE,"26";#N/A,#N/A,FALSE,"27";#N/A,#N/A,FALSE,"28"}</definedName>
    <definedName name="dsaD" hidden="1">{#N/A,#N/A,FALSE,"Pharm";#N/A,#N/A,FALSE,"WWCM"}</definedName>
    <definedName name="DSADSA" hidden="1">{#N/A,#N/A,FALSE,"Pharm";#N/A,#N/A,FALSE,"WWCM"}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s">#REF!</definedName>
    <definedName name="dsaflkj">#REF!</definedName>
    <definedName name="dsaflkje">#REF!</definedName>
    <definedName name="dsafwlekj">#REF!</definedName>
    <definedName name="dsasdds">#REF!</definedName>
    <definedName name="dsasf" hidden="1">{#N/A,#N/A,FALSE,"KMC최종회의(7월) 자료"}</definedName>
    <definedName name="dsdf" hidden="1">{#N/A,#N/A,TRUE,"Summary";#N/A,#N/A,TRUE,"IS";#N/A,#N/A,TRUE,"Adj";#N/A,#N/A,TRUE,"BS";#N/A,#N/A,TRUE,"CF";#N/A,#N/A,TRUE,"Debt";#N/A,#N/A,TRUE,"IRR"}</definedName>
    <definedName name="dsdsds">#REF!</definedName>
    <definedName name="dsea">#REF!</definedName>
    <definedName name="dsewq" hidden="1">{#N/A,#N/A,FALSE,"KMC최종회의(7월) 자료"}</definedName>
    <definedName name="DSF">#REF!</definedName>
    <definedName name="dsfa" hidden="1">{#VALUE!,#N/A,FALSE,0;#N/A,#N/A,FALSE,0}</definedName>
    <definedName name="dsfasd">#REF!</definedName>
    <definedName name="dsfasd_1">#REF!</definedName>
    <definedName name="dsfasd_2">#REF!</definedName>
    <definedName name="dsfasd_3">#REF!</definedName>
    <definedName name="dsfasd_4">#REF!</definedName>
    <definedName name="dsfd">#REF!</definedName>
    <definedName name="DSFDSA" hidden="1">#REF!</definedName>
    <definedName name="dsfdsf">{"'Feb 99'!$A$1:$G$30"}</definedName>
    <definedName name="dsfg">#REF!</definedName>
    <definedName name="dsfg_1">#REF!</definedName>
    <definedName name="dsfg_2">#REF!</definedName>
    <definedName name="dsfg_3">#REF!</definedName>
    <definedName name="dsfg_4">#REF!</definedName>
    <definedName name="dsfgr">#REF!</definedName>
    <definedName name="DSFSD">{"'Sheet1'!$L$16"}</definedName>
    <definedName name="dsfsffss" hidden="1">{#N/A,#N/A,FALSE,"Pharm";#N/A,#N/A,FALSE,"WWCM"}</definedName>
    <definedName name="dsfssfdg">#REF!</definedName>
    <definedName name="dsfssfdg_1">#REF!</definedName>
    <definedName name="dsfssfdg_2">#REF!</definedName>
    <definedName name="dsfssfdg_3">#REF!</definedName>
    <definedName name="dsfssfdg_4">#REF!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kjcieew">"V2001-03-31"</definedName>
    <definedName name="DSM">#REF!</definedName>
    <definedName name="DSM_KEY1" hidden="1">#REF!</definedName>
    <definedName name="DSM_SORT" hidden="1">#REF!</definedName>
    <definedName name="DSM_WRN.FRP" hidden="1">{#N/A,#N/A,FALSE,"Title";#N/A,#N/A,FALSE,"Index";#N/A,#N/A,FALSE,"1";#N/A,#N/A,FALSE,"2";#N/A,#N/A,FALSE,"3";#N/A,#N/A,FALSE,"4";#N/A,#N/A,FALSE,"5";#N/A,#N/A,FALSE,"6";#N/A,#N/A,FALSE,"7";#N/A,#N/A,FALSE,"8"}</definedName>
    <definedName name="DSM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P">#REF!</definedName>
    <definedName name="DSPIMO">#REF!</definedName>
    <definedName name="DSPMO">#REF!</definedName>
    <definedName name="DSPTLMO">#REF!</definedName>
    <definedName name="dtabase">#REF!</definedName>
    <definedName name="Dtata02">#REF!</definedName>
    <definedName name="dtbsmar03">#REF!</definedName>
    <definedName name="dtdeb">#REF!</definedName>
    <definedName name="dtfin">#REF!</definedName>
    <definedName name="dtgasens1f1">#REF!</definedName>
    <definedName name="dtgasens1f2">#REF!</definedName>
    <definedName name="dtgasens1f3">#REF!</definedName>
    <definedName name="dtgasens2f1">#REF!</definedName>
    <definedName name="dtgasens2f2">#REF!</definedName>
    <definedName name="dtgasens2f3">#REF!</definedName>
    <definedName name="dtgasens3f1">#REF!</definedName>
    <definedName name="dtgasens3f2">#REF!</definedName>
    <definedName name="dtgasens3f3">#REF!</definedName>
    <definedName name="dtgasens4f1">#REF!</definedName>
    <definedName name="dtgasens4f2">#REF!</definedName>
    <definedName name="dtgasens4f3">#REF!</definedName>
    <definedName name="dtgasens5f1">#REF!</definedName>
    <definedName name="dtgasens5f2">#REF!</definedName>
    <definedName name="dtgasens5f3">#REF!</definedName>
    <definedName name="dtht">#REF!</definedName>
    <definedName name="DTL">#REF!</definedName>
    <definedName name="dtr">#REF!</definedName>
    <definedName name="dtr_1">#REF!</definedName>
    <definedName name="dtr_2">#REF!</definedName>
    <definedName name="dtr_3">#REF!</definedName>
    <definedName name="dtr_4">#REF!</definedName>
    <definedName name="DTS">#REF!</definedName>
    <definedName name="dtsalessens1f1">#REF!</definedName>
    <definedName name="dtsalessens1f2">#REF!</definedName>
    <definedName name="dtsalessens1f3">#REF!</definedName>
    <definedName name="dtsalessens2f1">#REF!</definedName>
    <definedName name="dtsalessens2f2">#REF!</definedName>
    <definedName name="dtsalessens2f3">#REF!</definedName>
    <definedName name="dtsalessens3f1">#REF!</definedName>
    <definedName name="dtsalessens3f2">#REF!</definedName>
    <definedName name="dtsalessens3f3">#REF!</definedName>
    <definedName name="dtsalessens4f1">#REF!</definedName>
    <definedName name="dtsalessens4f2">#REF!</definedName>
    <definedName name="dtsalessens4f3">#REF!</definedName>
    <definedName name="dtsalessens5f1">#REF!</definedName>
    <definedName name="dtsalessens5f2">#REF!</definedName>
    <definedName name="dtsalessens5f3">#REF!</definedName>
    <definedName name="dtu">#REF!</definedName>
    <definedName name="dtuk">#REF!</definedName>
    <definedName name="dtuk_1">#REF!</definedName>
    <definedName name="dtyk">#REF!</definedName>
    <definedName name="dtyk_1">#REF!</definedName>
    <definedName name="duck" hidden="1">{#N/A,#N/A,FALSE,"Summary";#N/A,#N/A,FALSE,"1991";#N/A,#N/A,FALSE,"91 AMT";#N/A,#N/A,FALSE,"1992";#N/A,#N/A,FALSE,"92 AMT";#N/A,#N/A,FALSE,"1993";#N/A,#N/A,FALSE,"93 AMT"}</definedName>
    <definedName name="dud" hidden="1">{#N/A,#N/A,FALSE,"Aging Summary";#N/A,#N/A,FALSE,"Ratio Analysis";#N/A,#N/A,FALSE,"Test 120 Day Accts";#N/A,#N/A,FALSE,"Tickmarks"}</definedName>
    <definedName name="dud_3">#REF!</definedName>
    <definedName name="duh">#REF!</definedName>
    <definedName name="dumppr">#REF!</definedName>
    <definedName name="dumppr.">#REF!</definedName>
    <definedName name="duplicate123A">#REF!</definedName>
    <definedName name="DURATION">#REF!</definedName>
    <definedName name="duryapharma">#REF!</definedName>
    <definedName name="DutyAppl">#REF!</definedName>
    <definedName name="DutyRate">#REF!</definedName>
    <definedName name="DVNAM">"LANAR01"</definedName>
    <definedName name="DVS">#REF!</definedName>
    <definedName name="DVSVDVsdvsD2" hidden="1">{"'Planning Data'!$A$2:$X$120"}</definedName>
    <definedName name="DVSVSDVsdvsD" hidden="1">{"'Planning Data'!$A$2:$X$120"}</definedName>
    <definedName name="DVTYP">"PRINTER"</definedName>
    <definedName name="dw">#REF!</definedName>
    <definedName name="dwe">{"'1-TheatreBkgs'!$A$1:$L$102"}</definedName>
    <definedName name="dwerwe">{"'1-TheatreBkgs'!$A$1:$L$102"}</definedName>
    <definedName name="dwfw">#REF!</definedName>
    <definedName name="dxdst">#REF!</definedName>
    <definedName name="dzbvx">#REF!</definedName>
    <definedName name="dzbvx_1">#REF!</definedName>
    <definedName name="e">#REF!</definedName>
    <definedName name="E.12">#REF!</definedName>
    <definedName name="E_1">#REF!</definedName>
    <definedName name="e_3">#REF!</definedName>
    <definedName name="E_7">#REF!</definedName>
    <definedName name="e2k">#REF!</definedName>
    <definedName name="ea" hidden="1">{#N/A,#N/A,FALSE,"Aging Summary";#N/A,#N/A,FALSE,"Ratio Analysis";#N/A,#N/A,FALSE,"Test 120 Day Accts";#N/A,#N/A,FALSE,"Tickmarks"}</definedName>
    <definedName name="EA_2Q">#REF!</definedName>
    <definedName name="ea_3">#REF!</definedName>
    <definedName name="EAA">#REF!</definedName>
    <definedName name="EagleLogo">"Picture 1"</definedName>
    <definedName name="Early_term_pnlty">#REF!</definedName>
    <definedName name="earn">#REF!</definedName>
    <definedName name="EARN2AmortBeg">#REF!</definedName>
    <definedName name="EARN2CheckSum">#REF!</definedName>
    <definedName name="EARN2ColumnRefs">#REF!</definedName>
    <definedName name="EARN2CrValue">#REF!</definedName>
    <definedName name="EARN2Cusip">#REF!</definedName>
    <definedName name="EARN2DayBasis">#REF!</definedName>
    <definedName name="EARN2FAS115">#REF!</definedName>
    <definedName name="EARN2ID">#REF!</definedName>
    <definedName name="EARN2IntAccBegin">#REF!</definedName>
    <definedName name="EARN2PercentPortfolio">#REF!</definedName>
    <definedName name="EARN2RecIncNet">#REF!</definedName>
    <definedName name="EARN2TaxEquivCpn">#REF!</definedName>
    <definedName name="EARN2TaxEquivYld">#REF!</definedName>
    <definedName name="EARN2UnrlzdGLBeg">#REF!</definedName>
    <definedName name="EARN2UnrlzdGLforPeriod">#REF!</definedName>
    <definedName name="EARN2ValueCheck1">#REF!</definedName>
    <definedName name="EARN2ValueCheck2">#REF!</definedName>
    <definedName name="EARNAccCheck">#REF!</definedName>
    <definedName name="EARNAccIntForPrdFormulas">#REF!</definedName>
    <definedName name="EARNAccIntPurchdForPeriodCurrHeld">#REF!</definedName>
    <definedName name="EARNAccIntRcpd">#REF!</definedName>
    <definedName name="EARNAccIntRcpdAll">#REF!</definedName>
    <definedName name="EARNAccIntRcpdCurrHeld">#REF!</definedName>
    <definedName name="EARNAccIntRcpdDate7">#REF!</definedName>
    <definedName name="EARNAccIntRcpdDate7CurrHeld">#REF!</definedName>
    <definedName name="EARNAccIntRcvd">#REF!</definedName>
    <definedName name="EARNAccIntRcvdAll">#REF!</definedName>
    <definedName name="EARNAccIntRcvdCurrHeld">#REF!</definedName>
    <definedName name="EARNAccIntRcvdDate6">#REF!</definedName>
    <definedName name="EARNAccIntRcvdDate6CurrHeld">#REF!</definedName>
    <definedName name="EARNAccIntRcvdSold">#REF!</definedName>
    <definedName name="EARNAccountNum">#REF!</definedName>
    <definedName name="EARNAdj">#REF!</definedName>
    <definedName name="EARNAdjTotal">#REF!</definedName>
    <definedName name="EARNAmortBeg">#REF!</definedName>
    <definedName name="EARNAmortBegCurrHeld">#REF!</definedName>
    <definedName name="EARNAmortEndCurrHeld">#REF!</definedName>
    <definedName name="EARNAmortRemain">#REF!</definedName>
    <definedName name="EARNassetclassdrdpfd">#REF!</definedName>
    <definedName name="EARNAssetClassPercentCurrHeld">#REF!</definedName>
    <definedName name="EARNassetclasstaxabs">#REF!</definedName>
    <definedName name="EARNassetclasstaxarc">#REF!</definedName>
    <definedName name="EARNassetclasstaxcd">#REF!</definedName>
    <definedName name="EARNassetclasstaxcorp">#REF!</definedName>
    <definedName name="EARNassetclasstaxcp">#REF!</definedName>
    <definedName name="EARNassetclasstaxdn">#REF!</definedName>
    <definedName name="EARNassetclasstaxgovt">#REF!</definedName>
    <definedName name="EARNassetclasstaxmmf">#REF!</definedName>
    <definedName name="EARNassetclasstaxmuni">#REF!</definedName>
    <definedName name="EARNassetclasstaxpfd">#REF!</definedName>
    <definedName name="EARNassetclasstearc">#REF!</definedName>
    <definedName name="EARNassetclasstecp">#REF!</definedName>
    <definedName name="EARNassetclasstemmf">#REF!</definedName>
    <definedName name="EARNassetclasstemuni">#REF!</definedName>
    <definedName name="EARNassetclasstepfd">#REF!</definedName>
    <definedName name="EARNassetclasstevrdn">#REF!</definedName>
    <definedName name="EARNBlanks">#REF!</definedName>
    <definedName name="EARNBlanksCurrHeld">#REF!</definedName>
    <definedName name="EARNcheckaccrualforprd">#REF!</definedName>
    <definedName name="EARNcheckaccrualforprddiff">#REF!</definedName>
    <definedName name="EARNcheckamortforprd">#REF!</definedName>
    <definedName name="EARNcheckamortforprddiff">#REF!</definedName>
    <definedName name="EARNcheckforperiod">#REF!</definedName>
    <definedName name="EARNcolumnbreak">#REF!</definedName>
    <definedName name="EARNColumns">#REF!</definedName>
    <definedName name="EARNCpnCurrHeld">#REF!</definedName>
    <definedName name="EARNCrValue">#REF!</definedName>
    <definedName name="EARNCrValueCurrHeld">#REF!</definedName>
    <definedName name="EARNCrValueSummPage">#REF!</definedName>
    <definedName name="EARNCurrentBalTotal">#REF!</definedName>
    <definedName name="EARNCusip">#REF!</definedName>
    <definedName name="EARNCusipCurrHeld">#REF!</definedName>
    <definedName name="EARNDayBasis">#REF!</definedName>
    <definedName name="EARNDaysRemainSummPage">#REF!</definedName>
    <definedName name="EARNDaysSincePay">#REF!</definedName>
    <definedName name="EARNDaysSincePurch">#REF!</definedName>
    <definedName name="EARNDealSizeOutsdg">#REF!</definedName>
    <definedName name="EARNdrdassetclasses1">#REF!</definedName>
    <definedName name="EARNdrdassetclasses2">#REF!</definedName>
    <definedName name="EARNdrdpfdAccIntPurchdForPrdLkp1">#REF!</definedName>
    <definedName name="EARNdrdpfdAccIntPurchdForPrdLkp2">#REF!</definedName>
    <definedName name="EARNdrdpfdAccIntPurchdForPrdSum1">#REF!</definedName>
    <definedName name="EARNdrdpfdAccIntPurchdForPrdSum2">#REF!</definedName>
    <definedName name="EARNdrdpfdamortbeg">#REF!</definedName>
    <definedName name="EARNdrdpfdbegpaste">#REF!</definedName>
    <definedName name="EARNdrdpfdcpncurrent">#REF!</definedName>
    <definedName name="EARNdrdpfdcpnprev">#REF!</definedName>
    <definedName name="EARNdrdpfdintaccbeg">#REF!</definedName>
    <definedName name="EARNDRDPFDTemplate">#REF!</definedName>
    <definedName name="EARNdrdpfdunrlzdbeg">#REF!</definedName>
    <definedName name="EARNdrdsubAccIntPurchdForPrdSum1">#REF!</definedName>
    <definedName name="EARNdrdsubAccIntPurchdForPrdSum2">#REF!</definedName>
    <definedName name="EARNdrdsubamortbeg">#REF!</definedName>
    <definedName name="EARNdrdsubbegpaste">#REF!</definedName>
    <definedName name="EARNdrdsubintaccbeg">#REF!</definedName>
    <definedName name="EARNdrdsubunrlzdbeg">#REF!</definedName>
    <definedName name="EARNDtBlanks">#REF!</definedName>
    <definedName name="EARNDtBlanksCurrHeld">#REF!</definedName>
    <definedName name="EARNDur">#REF!</definedName>
    <definedName name="EARNDurColumn">#REF!</definedName>
    <definedName name="EARNdurinclpending">#REF!</definedName>
    <definedName name="EARNFas115">#REF!</definedName>
    <definedName name="EARNFinalMatDt">#REF!</definedName>
    <definedName name="EARNFirstCallAfterPurch">#REF!</definedName>
    <definedName name="EARNFunds">#REF!</definedName>
    <definedName name="EARNFundsTotal">#REF!</definedName>
    <definedName name="EARNInd">#REF!</definedName>
    <definedName name="EARNIndCurrHeld">#REF!</definedName>
    <definedName name="earnings">#REF!</definedName>
    <definedName name="EARNIntAccBegin">#REF!</definedName>
    <definedName name="EARNIntAccBeginCurrHeld">#REF!</definedName>
    <definedName name="EARNIntAccEndCurrHeld">#REF!</definedName>
    <definedName name="EARNIntColumns">#REF!</definedName>
    <definedName name="EARNIntPymt1">#REF!</definedName>
    <definedName name="EARNIntPymt1CurrHeld">#REF!</definedName>
    <definedName name="EARNIntPymt2">#REF!</definedName>
    <definedName name="EARNIntPymt2CurrHeld">#REF!</definedName>
    <definedName name="EARNIntPymt3">#REF!</definedName>
    <definedName name="EARNIntPymt3CurrHeld">#REF!</definedName>
    <definedName name="EARNIntPymt4">#REF!</definedName>
    <definedName name="EARNIntPymt4CurrHeld">#REF!</definedName>
    <definedName name="EARNIntPymt5">#REF!</definedName>
    <definedName name="EARNIntPymt5CurrHeld">#REF!</definedName>
    <definedName name="EARNIntPymtDate1">#REF!</definedName>
    <definedName name="EARNIntPymtDate1CurrHeld">#REF!</definedName>
    <definedName name="EARNIntPymtDate2">#REF!</definedName>
    <definedName name="EARNIntPymtDate2CurrHeld">#REF!</definedName>
    <definedName name="EARNIntPymtDate3">#REF!</definedName>
    <definedName name="EARNIntPymtDate3CurrHeld">#REF!</definedName>
    <definedName name="EARNIntPymtDate4">#REF!</definedName>
    <definedName name="EARNIntPymtDate4CurrHeld">#REF!</definedName>
    <definedName name="EARNIntPymtDate5">#REF!</definedName>
    <definedName name="EARNIntPymtDate5CurrHeld">#REF!</definedName>
    <definedName name="EARNIntPymtLkp">#REF!</definedName>
    <definedName name="EARNIntPymtLkp2">#REF!</definedName>
    <definedName name="EARNIssuer">#REF!</definedName>
    <definedName name="EARNIssuerCurrHeld">#REF!</definedName>
    <definedName name="EARNLastPayDateAll">#REF!</definedName>
    <definedName name="EARNMatDateAll">#REF!</definedName>
    <definedName name="EARNMatDateCurrHeld">#REF!</definedName>
    <definedName name="EARNMatPrice">#REF!</definedName>
    <definedName name="EARNMatTrdDt">#REF!</definedName>
    <definedName name="EARNMktPrice">#REF!</definedName>
    <definedName name="EARNMMFParTotal">#REF!</definedName>
    <definedName name="EARNNextCallDate">#REF!</definedName>
    <definedName name="EARNNextPayDate">#REF!</definedName>
    <definedName name="EARNOrigFirstCall">#REF!</definedName>
    <definedName name="EARNoutsidemmfs1">#REF!</definedName>
    <definedName name="EARNoutsidemmfs2">#REF!</definedName>
    <definedName name="EARNParTotal">#REF!</definedName>
    <definedName name="EARNPaySchedule">#REF!</definedName>
    <definedName name="EARNPendingCurrentBalTotal">#REF!</definedName>
    <definedName name="EARNpendingestimates">#REF!</definedName>
    <definedName name="EARNPendingParTotal">#REF!</definedName>
    <definedName name="EARNpercentissueoutsdg">#REF!</definedName>
    <definedName name="EARNPercentPortfolio">#REF!</definedName>
    <definedName name="EARNPercentPortfolioCurrHeld">#REF!</definedName>
    <definedName name="EARNPositionTotal">#REF!</definedName>
    <definedName name="EARNPremPaid">#REF!</definedName>
    <definedName name="EARNPremToAmort">#REF!</definedName>
    <definedName name="EARNPrevCpn">#REF!</definedName>
    <definedName name="EARNPrevResDt">#REF!</definedName>
    <definedName name="EARNPurchPrice">#REF!</definedName>
    <definedName name="EARNPurchTrdDt">#REF!</definedName>
    <definedName name="EARNRecIncNet">#REF!</definedName>
    <definedName name="EARNRefNum">#REF!</definedName>
    <definedName name="EARNRlzdAmortSold">#REF!</definedName>
    <definedName name="EARNRlzdGLSold">#REF!</definedName>
    <definedName name="EARNRlzdGLTotal">#REF!</definedName>
    <definedName name="EARNSecNum">#REF!</definedName>
    <definedName name="EARNSecs">#REF!</definedName>
    <definedName name="EARNSecsTotal">#REF!</definedName>
    <definedName name="EARNselectmmfpymt1">#REF!</definedName>
    <definedName name="EARNselectmmfpymt2">#REF!</definedName>
    <definedName name="EARNSold">#REF!</definedName>
    <definedName name="EARNSources">#REF!</definedName>
    <definedName name="EARNStepUpDate">#REF!</definedName>
    <definedName name="EARNStepUpInfo">#REF!</definedName>
    <definedName name="EARNsubformulas">#REF!</definedName>
    <definedName name="EARNTable">#REF!</definedName>
    <definedName name="EARNtaxabsAccIntPurchdForPrdSum1">#REF!</definedName>
    <definedName name="EARNtaxabsAccIntPurchdForPrdSum2">#REF!</definedName>
    <definedName name="EARNtaxabsamortbeg">#REF!</definedName>
    <definedName name="EARNtaxabsbegpaste">#REF!</definedName>
    <definedName name="EARNtaxabsintaccbeg">#REF!</definedName>
    <definedName name="EARNtaxabsunrlzdbeg">#REF!</definedName>
    <definedName name="EARNtaxagcyAccIntPurchdForPrdLkp1">#REF!</definedName>
    <definedName name="EARNtaxagcyAccIntPurchdForPrdLkp2">#REF!</definedName>
    <definedName name="EARNTAXAGCYTemplate">#REF!</definedName>
    <definedName name="EARNtaxamortbeg">#REF!</definedName>
    <definedName name="EARNtaxarcAccIntPurchdForPrdLkp1">#REF!</definedName>
    <definedName name="EARNtaxarcAccIntPurchdForPrdLkp2">#REF!</definedName>
    <definedName name="EARNtaxarcAccIntPurchdForPrdSum1">#REF!</definedName>
    <definedName name="EARNtaxarcAccIntPurchdForPrdSum2">#REF!</definedName>
    <definedName name="EARNtaxarcbegpaste">#REF!</definedName>
    <definedName name="EARNtaxarccpncurrent">#REF!</definedName>
    <definedName name="EARNtaxarccpnprev">#REF!</definedName>
    <definedName name="EARNtaxarcintaccbeg">#REF!</definedName>
    <definedName name="EARNTAXARCTemplate">#REF!</definedName>
    <definedName name="EARNtaxarcunrlzdbeg">#REF!</definedName>
    <definedName name="EARNtaxcdAccIntPurchdForPrdLkp1">#REF!</definedName>
    <definedName name="EARNtaxcdAccIntPurchdForPrdLkp2">#REF!</definedName>
    <definedName name="EARNtaxcdAccIntPurchdForPrdSum1">#REF!</definedName>
    <definedName name="EARNtaxcdAccIntPurchdForPrdSum2">#REF!</definedName>
    <definedName name="EARNtaxcdamortbeg">#REF!</definedName>
    <definedName name="EARNtaxcdbegpaste">#REF!</definedName>
    <definedName name="EARNtaxcdintaccbeg">#REF!</definedName>
    <definedName name="EARNTAXCDTemplate">#REF!</definedName>
    <definedName name="EARNtaxcdunrlzdbeg">#REF!</definedName>
    <definedName name="EARNtaxcorpAccIntPurchdForPrdLkp1">#REF!</definedName>
    <definedName name="EARNtaxcorpAccIntPurchdForPrdLkp2">#REF!</definedName>
    <definedName name="EARNtaxcorpAccIntPurchdForPrdSum1">#REF!</definedName>
    <definedName name="EARNtaxcorpAccIntPurchdForPrdSum2">#REF!</definedName>
    <definedName name="EARNtaxcorpamortbeg">#REF!</definedName>
    <definedName name="EARNtaxcorpbegpaste">#REF!</definedName>
    <definedName name="EARNtaxcorpintaccbeg">#REF!</definedName>
    <definedName name="EARNTAXCORPTemplate">#REF!</definedName>
    <definedName name="EARNtaxcorpunrlzdbeg">#REF!</definedName>
    <definedName name="EARNtaxcpAccIntPurchdForPrdLkp1">#REF!</definedName>
    <definedName name="EARNtaxcpAccIntPurchdForPrdLkp2">#REF!</definedName>
    <definedName name="EARNtaxcpAccIntPurchdForPrdSum1">#REF!</definedName>
    <definedName name="EARNtaxcpAccIntPurchdForPrdSum2">#REF!</definedName>
    <definedName name="EARNtaxcpamortbeg">#REF!</definedName>
    <definedName name="EARNtaxcpbegpaste">#REF!</definedName>
    <definedName name="EARNtaxcpintaccbeg">#REF!</definedName>
    <definedName name="EARNTAXCPTemplate">#REF!</definedName>
    <definedName name="EARNtaxcpunrlzdbeg">#REF!</definedName>
    <definedName name="EARNtaxdnAccIntPurchdForPrdLkp1">#REF!</definedName>
    <definedName name="EARNtaxdnAccIntPurchdForPrdLkp2">#REF!</definedName>
    <definedName name="EARNtaxdnAccIntPurchdForPrdSum1">#REF!</definedName>
    <definedName name="EARNtaxdnAccIntPurchdForPrdSum2">#REF!</definedName>
    <definedName name="EARNtaxdnamortbeg">#REF!</definedName>
    <definedName name="EARNtaxdnbegpaste">#REF!</definedName>
    <definedName name="EARNtaxdnintaccbeg">#REF!</definedName>
    <definedName name="EARNTAXDNTemplate">#REF!</definedName>
    <definedName name="EARNtaxdnunrlzdbeg">#REF!</definedName>
    <definedName name="EARNTaxEquivCpn">#REF!</definedName>
    <definedName name="EARNTaxEquivYld">#REF!</definedName>
    <definedName name="EARNtaxgovtAccIntPurchdForPrdSum1">#REF!</definedName>
    <definedName name="EARNtaxgovtAccIntPurchdForPrdSum2">#REF!</definedName>
    <definedName name="EARNtaxgovtamortbeg">#REF!</definedName>
    <definedName name="EARNtaxgovtbegpaste">#REF!</definedName>
    <definedName name="EARNtaxgovtintaccbeg">#REF!</definedName>
    <definedName name="EARNtaxgovtunrlzdbeg">#REF!</definedName>
    <definedName name="EARNtaxmmf1AccIntPurchdForPrdLkp1">#REF!</definedName>
    <definedName name="EARNtaxmmf1AccIntPurchdForPrdLkp2">#REF!</definedName>
    <definedName name="EARNtaxmmf2AccIntPurchdForPrdLkp1">#REF!</definedName>
    <definedName name="EARNtaxmmf2AccIntPurchdForPrdLkp2">#REF!</definedName>
    <definedName name="EARNtaxmmf3AccIntPurchdForPrdLkp1">#REF!</definedName>
    <definedName name="EARNtaxmmf3AccIntPurchdForPrdLkp2">#REF!</definedName>
    <definedName name="EARNtaxmmf4AccIntPurchdForPrdLkp1">#REF!</definedName>
    <definedName name="EARNtaxmmf4AccIntPurchdForPrdLkp2">#REF!</definedName>
    <definedName name="EARNtaxmmfAccIntPurchdForPrdSum1">#REF!</definedName>
    <definedName name="EARNtaxmmfAccIntPurchdForPrdSum2">#REF!</definedName>
    <definedName name="EARNtaxmmfamortbeg">#REF!</definedName>
    <definedName name="EARNtaxmmfbegpaste">#REF!</definedName>
    <definedName name="EARNtaxmmfintaccbeg">#REF!</definedName>
    <definedName name="EARNtaxmmfunrlzdbeg">#REF!</definedName>
    <definedName name="EARNtaxmuniAccIntPurchdForPrdLkp1">#REF!</definedName>
    <definedName name="EARNtaxmuniAccIntPurchdForPrdLkp2">#REF!</definedName>
    <definedName name="EARNtaxmuniAccIntPurchdForPrdSum1">#REF!</definedName>
    <definedName name="EARNtaxmuniAccIntPurchdForPrdSum2">#REF!</definedName>
    <definedName name="EARNtaxmuniamortbeg">#REF!</definedName>
    <definedName name="EARNtaxmunibegpaste">#REF!</definedName>
    <definedName name="EARNtaxmuniintaccbeg">#REF!</definedName>
    <definedName name="EARNTAXMUNITemplate">#REF!</definedName>
    <definedName name="EARNtaxmuniunrlzdbeg">#REF!</definedName>
    <definedName name="EARNtaxpfdAccIntPurchdForPrdLkp1">#REF!</definedName>
    <definedName name="EARNtaxpfdAccIntPurchdForPrdLkp2">#REF!</definedName>
    <definedName name="EARNtaxpfdAccIntPurchdForPrdSum1">#REF!</definedName>
    <definedName name="EARNtaxpfdAccIntPurchdForPrdSum2">#REF!</definedName>
    <definedName name="EARNtaxpfdamortbeg">#REF!</definedName>
    <definedName name="EARNtaxpfdbegpaste">#REF!</definedName>
    <definedName name="EARNtaxpfdcpncurrent">#REF!</definedName>
    <definedName name="EARNtaxpfdcpnprev">#REF!</definedName>
    <definedName name="EARNtaxpfdintaccbeg">#REF!</definedName>
    <definedName name="EARNTAXPFDTemplate">#REF!</definedName>
    <definedName name="EARNtaxpfdunrlzdbeg">#REF!</definedName>
    <definedName name="EARNTaxStatus">#REF!</definedName>
    <definedName name="EARNtaxsubAccIntPurchdForPrdSum1">#REF!</definedName>
    <definedName name="EARNtaxsubAccIntPurchdForPrdSum2">#REF!</definedName>
    <definedName name="EARNtaxsubamortbeg">#REF!</definedName>
    <definedName name="EARNtaxsubintaccbeg">#REF!</definedName>
    <definedName name="EARNtaxsubpaste">#REF!</definedName>
    <definedName name="EARNtaxsubunrlzdbeg">#REF!</definedName>
    <definedName name="EARNtaxtsryAccIntPurchdForPrdLkp1">#REF!</definedName>
    <definedName name="EARNtaxtsryAccIntPurchdForPrdLkp2">#REF!</definedName>
    <definedName name="EARNTAXTSRYTemplate">#REF!</definedName>
    <definedName name="EARNtearcAccIntPurchdForPrdLkp1">#REF!</definedName>
    <definedName name="EARNtearcAccIntPurchdForPrdLkp2">#REF!</definedName>
    <definedName name="EARNtearcAccIntPurchdForPrdSum1">#REF!</definedName>
    <definedName name="EARNtearcAccIntPurchdForPrdSum2">#REF!</definedName>
    <definedName name="EARNtearcamortbeg">#REF!</definedName>
    <definedName name="EARNtearcbegpaste">#REF!</definedName>
    <definedName name="EARNtearccpncurrent">#REF!</definedName>
    <definedName name="EARNtearccpnprev">#REF!</definedName>
    <definedName name="EARNtearcintaccbeg">#REF!</definedName>
    <definedName name="EARNTEARCTemplate">#REF!</definedName>
    <definedName name="EARNtearcunrlzdbeg">#REF!</definedName>
    <definedName name="EARNteassetclasses">#REF!</definedName>
    <definedName name="EARNteassetclasses1">#REF!</definedName>
    <definedName name="EARNteassetclasses2">#REF!</definedName>
    <definedName name="EARNtecpAccIntPurchdForPrdLkp1">#REF!</definedName>
    <definedName name="EARNtecpAccIntPurchdForPrdLkp2">#REF!</definedName>
    <definedName name="EARNtecpAccIntPurchdForPrdSum1">#REF!</definedName>
    <definedName name="EARNtecpAccIntPurchdForPrdSum2">#REF!</definedName>
    <definedName name="EARNtecpamortbeg">#REF!</definedName>
    <definedName name="EARNtecpbegpaste">#REF!</definedName>
    <definedName name="EARNtecpintaccbeg">#REF!</definedName>
    <definedName name="EARNTECPLCus">#REF!</definedName>
    <definedName name="EARNTECPTemplate">#REF!</definedName>
    <definedName name="EARNtecpunrlzdbeg">#REF!</definedName>
    <definedName name="EARNtemmfAccIntPurchdForPrdLkp1">#REF!</definedName>
    <definedName name="EARNtemmfAccIntPurchdForPrdLkp2">#REF!</definedName>
    <definedName name="EARNtemmfAccIntPurchdForPrdSum1">#REF!</definedName>
    <definedName name="EARNtemmfAccIntPurchdForPrdSum2">#REF!</definedName>
    <definedName name="EARNtemmfamortbeg">#REF!</definedName>
    <definedName name="EARNtemmfbegpaste">#REF!</definedName>
    <definedName name="EARNtemmfintaccbeg">#REF!</definedName>
    <definedName name="EARNTEMMFTEMPLATE">#REF!</definedName>
    <definedName name="EARNtemmfunrlzdbeg">#REF!</definedName>
    <definedName name="EARNtemuniAccIntPurchdForPrdLkp1">#REF!</definedName>
    <definedName name="EARNtemuniAccIntPurchdForPrdLkp2">#REF!</definedName>
    <definedName name="EARNtemuniAccIntPurchdForPrdSum1">#REF!</definedName>
    <definedName name="EARNtemuniAccIntPurchdForPrdSum2">#REF!</definedName>
    <definedName name="EARNtemuniamortbeg">#REF!</definedName>
    <definedName name="EARNtemunibegpaste">#REF!</definedName>
    <definedName name="EARNtemuniintaccbeg">#REF!</definedName>
    <definedName name="EARNTEMUNITemplate">#REF!</definedName>
    <definedName name="EARNtemuniunrlzdbeg">#REF!</definedName>
    <definedName name="EARNtepfdAccIntPurchdForPrdLkp1">#REF!</definedName>
    <definedName name="EARNtepfdAccIntPurchdForPrdLkp2">#REF!</definedName>
    <definedName name="EARNtepfdAccIntPurchdForPrdSum1">#REF!</definedName>
    <definedName name="EARNtepfdAccIntPurchdForPrdSum2">#REF!</definedName>
    <definedName name="EARNtepfdamortbeg">#REF!</definedName>
    <definedName name="EARNtepfdbegpaste">#REF!</definedName>
    <definedName name="EARNtepfdcpncurrent">#REF!</definedName>
    <definedName name="EARNtepfdcpnprev">#REF!</definedName>
    <definedName name="EARNtepfdintaccbeg">#REF!</definedName>
    <definedName name="EARNTEPfdTemplate">#REF!</definedName>
    <definedName name="EARNtepfdunrlzdbeg">#REF!</definedName>
    <definedName name="EARNtesubAccIntPurchdForPrdSum1">#REF!</definedName>
    <definedName name="EARNtesubAccIntPurchdForPrdSum2">#REF!</definedName>
    <definedName name="EARNtesubamortbeg">#REF!</definedName>
    <definedName name="EARNtesubbegpaste">#REF!</definedName>
    <definedName name="EARNtesubintaccbeg">#REF!</definedName>
    <definedName name="EARNtesubunrlzdbeg">#REF!</definedName>
    <definedName name="EARNtevrdnAccIntPurchdForPrdLkp1">#REF!</definedName>
    <definedName name="EARNtevrdnAccIntPurchdForPrdLkp2">#REF!</definedName>
    <definedName name="EARNtevrdnAccIntPurchdForPrdSum1">#REF!</definedName>
    <definedName name="EARNtevrdnAccIntPurchdForPrdSum2">#REF!</definedName>
    <definedName name="EARNtevrdnamortbeg">#REF!</definedName>
    <definedName name="EARNtevrdnbegpaste">#REF!</definedName>
    <definedName name="EARNtevrdncpncurrent">#REF!</definedName>
    <definedName name="EARNtevrdncpnprev">#REF!</definedName>
    <definedName name="EARNtevrdnintaccbeg">#REF!</definedName>
    <definedName name="EARNTEVRDNTemplate">#REF!</definedName>
    <definedName name="EARNtevrdnunrlzdbeg">#REF!</definedName>
    <definedName name="EARNTotalDaysByDayBasis">#REF!</definedName>
    <definedName name="EARNTotalDaysCurrHeld">#REF!</definedName>
    <definedName name="EARNUnqID">#REF!</definedName>
    <definedName name="EARNUnrlzdGLBeg">#REF!</definedName>
    <definedName name="EARNUnrlzdGLBegCurrHeld">#REF!</definedName>
    <definedName name="EARNUnrlzdGLChangeTotal">#REF!</definedName>
    <definedName name="EARNUnrlzdGLEndCurrHeld">#REF!</definedName>
    <definedName name="EARNUnrlzdGLforPeriod">#REF!</definedName>
    <definedName name="EARNUnrlzdGLTotal">#REF!</definedName>
    <definedName name="EARNwac">#REF!</definedName>
    <definedName name="EARNwacr">#REF!</definedName>
    <definedName name="EARNwacrvalue">#REF!</definedName>
    <definedName name="EARNwam">#REF!</definedName>
    <definedName name="EARNwaminclpending">#REF!</definedName>
    <definedName name="EARNwatd">#REF!</definedName>
    <definedName name="EARNway">#REF!</definedName>
    <definedName name="EARNwayinclpending">#REF!</definedName>
    <definedName name="EARNZeros">#REF!</definedName>
    <definedName name="EARNZerosCurrHeld">#REF!</definedName>
    <definedName name="eas">#REF!</definedName>
    <definedName name="easfasd">#REF!</definedName>
    <definedName name="easfasd_1">#REF!</definedName>
    <definedName name="easfasd_2">#REF!</definedName>
    <definedName name="easfasd_3">#REF!</definedName>
    <definedName name="easfasd_4">#REF!</definedName>
    <definedName name="East">#REF!</definedName>
    <definedName name="Eastcoast">#REF!</definedName>
    <definedName name="Eastern">#REF!</definedName>
    <definedName name="eay">#REF!</definedName>
    <definedName name="eb">#REF!</definedName>
    <definedName name="EBIT_margin_fore">#REF!</definedName>
    <definedName name="ebitda">#REF!</definedName>
    <definedName name="EBITDA_growth_avg">#REF!</definedName>
    <definedName name="EBITDA_mult">#REF!</definedName>
    <definedName name="EBITDA_Share">#REF!</definedName>
    <definedName name="EBITDAMonth">#REF!</definedName>
    <definedName name="EBITDAR_Capex_Excl_Medi_Cal">"cov1"</definedName>
    <definedName name="EBITDAYTD">#REF!</definedName>
    <definedName name="EBLAUG01A">#REF!</definedName>
    <definedName name="EBLFY00A">#REF!</definedName>
    <definedName name="EBLFY98A">#REF!</definedName>
    <definedName name="EBLFY99A">#REF!</definedName>
    <definedName name="EBLLOBAUG01A">#REF!</definedName>
    <definedName name="EBLLOBFY00A">#REF!</definedName>
    <definedName name="EBLLOBFY98A">#REF!</definedName>
    <definedName name="EBLLOBFY99A">#REF!</definedName>
    <definedName name="EBLLOBQ100A">#REF!</definedName>
    <definedName name="EBLLOBQ101A">#REF!</definedName>
    <definedName name="EBLLOBQ198A">#REF!</definedName>
    <definedName name="EBLLOBQ199A">#REF!</definedName>
    <definedName name="EBLLOBQ200A">#REF!</definedName>
    <definedName name="EBLLOBQ201A">#REF!</definedName>
    <definedName name="EBLLOBQ298A">#REF!</definedName>
    <definedName name="EBLLOBQ299A">#REF!</definedName>
    <definedName name="EBLLOBQ300A">#REF!</definedName>
    <definedName name="EBLLOBQ398A">#REF!</definedName>
    <definedName name="EBLLOBQ399A">#REF!</definedName>
    <definedName name="EBLLOBQ400A">#REF!</definedName>
    <definedName name="EBLLOBQ498A">#REF!</definedName>
    <definedName name="EBLLOBQ499A">#REF!</definedName>
    <definedName name="EBLQ100A">#REF!</definedName>
    <definedName name="EBLQ101A">#REF!</definedName>
    <definedName name="EBLQ198A">#REF!</definedName>
    <definedName name="EBLQ199A">#REF!</definedName>
    <definedName name="EBLQ200A">#REF!</definedName>
    <definedName name="EBLQ201A">#REF!</definedName>
    <definedName name="EBLQ298A">#REF!</definedName>
    <definedName name="EBLQ300A">#REF!</definedName>
    <definedName name="EBLQ398A">#REF!</definedName>
    <definedName name="EBLQ399A">#REF!</definedName>
    <definedName name="EBLQ400A">#REF!</definedName>
    <definedName name="EBLQ498A">#REF!</definedName>
    <definedName name="EBLQ499A">#REF!</definedName>
    <definedName name="ECONOMIC_ASSUM">#REF!</definedName>
    <definedName name="ed">#REF!</definedName>
    <definedName name="eddd" hidden="1">{#N/A,#N/A,FALSE,"Pharm";#N/A,#N/A,FALSE,"WWCM"}</definedName>
    <definedName name="edddd" hidden="1">{#N/A,#N/A,FALSE,"Pharm";#N/A,#N/A,FALSE,"WWCM"}</definedName>
    <definedName name="eddy" hidden="1">{"Q2_Fcst_Fcst_Var_Detail",#N/A,FALSE,"REPORT FORMAT";"Q2_Fcst_Fcst_Var_Summary",#N/A,FALSE,"REPORT FORMAT"}</definedName>
    <definedName name="edfe" hidden="1">#REF!</definedName>
    <definedName name="EDFG" hidden="1">{#N/A,#N/A,FALSE,"REPORT"}</definedName>
    <definedName name="edp">#REF!</definedName>
    <definedName name="EdtLineNumber">"EdtLineNumber"</definedName>
    <definedName name="Educ">#REF!</definedName>
    <definedName name="Educ1">#REF!</definedName>
    <definedName name="Educ2">#REF!</definedName>
    <definedName name="Educ3">#REF!</definedName>
    <definedName name="Educ4">#REF!</definedName>
    <definedName name="Educ5">#REF!</definedName>
    <definedName name="Educ6">#REF!</definedName>
    <definedName name="ee">#REF!</definedName>
    <definedName name="eee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eee.ooo">#REF!</definedName>
    <definedName name="eee.ppp">#REF!</definedName>
    <definedName name="EEEE">#REF!</definedName>
    <definedName name="eeeee">#REF!</definedName>
    <definedName name="eeeeee">#REF!</definedName>
    <definedName name="EEEEEEEE">#REF!</definedName>
    <definedName name="EEEEEEEEEEEE">#REF!</definedName>
    <definedName name="EER">{"'표지'!$B$5"}</definedName>
    <definedName name="eergbdb">{"'1-TheatreBkgs'!$A$1:$L$102"}</definedName>
    <definedName name="eerw" hidden="1">{#N/A,#N/A,FALSE,"Taxblinc";#N/A,#N/A,FALSE,"Rsvsacls"}</definedName>
    <definedName name="eerw_3">#REF!</definedName>
    <definedName name="eewewewe" hidden="1">{#N/A,#N/A,FALSE,"UNIT";#N/A,#N/A,FALSE,"UNIT";#N/A,#N/A,FALSE,"계정"}</definedName>
    <definedName name="ef">#REF!</definedName>
    <definedName name="efd">#REF!</definedName>
    <definedName name="effbjk" hidden="1">#REF!</definedName>
    <definedName name="efg">#REF!</definedName>
    <definedName name="efgh">#REF!</definedName>
    <definedName name="efi" hidden="1">{#N/A,#N/A,FALSE,"91NOLCB";#N/A,#N/A,FALSE,"92NOLCB";#N/A,#N/A,FALSE,"93NOLCB"}</definedName>
    <definedName name="efis">#REF!</definedName>
    <definedName name="EFlmv">0</definedName>
    <definedName name="EFsmv">0</definedName>
    <definedName name="egwegwaag">{"'1-TheatreBkgs'!$A$1:$L$102"}</definedName>
    <definedName name="ei">#REF!</definedName>
    <definedName name="eidparry">#REF!</definedName>
    <definedName name="Eight">#REF!</definedName>
    <definedName name="eighteen_pct">#REF!</definedName>
    <definedName name="eighteen_pctneu">#REF!</definedName>
    <definedName name="eih">#REF!</definedName>
    <definedName name="EIhotel">#REF!</definedName>
    <definedName name="EII">#REF!</definedName>
    <definedName name="EIIAA">#REF!</definedName>
    <definedName name="ejkfgkjze" hidden="1">{#N/A,#N/A,FALSE,"Pharm";#N/A,#N/A,FALSE,"WWCM"}</definedName>
    <definedName name="el">#REF!</definedName>
    <definedName name="ELAP">#REF!</definedName>
    <definedName name="ELAPP">#REF!</definedName>
    <definedName name="ele">#REF!</definedName>
    <definedName name="elec">#REF!</definedName>
    <definedName name="Elim">#REF!</definedName>
    <definedName name="ELK">#REF!</definedName>
    <definedName name="ELWI">#REF!</definedName>
    <definedName name="ELWIP">#REF!</definedName>
    <definedName name="EM">#REF!</definedName>
    <definedName name="Email">#REF!</definedName>
    <definedName name="EMEAAPJNewCasesPerHead">#REF!</definedName>
    <definedName name="EMI">#REF!</definedName>
    <definedName name="EMIos">#REF!</definedName>
    <definedName name="EMISSÃO">#REF!</definedName>
    <definedName name="EMM">#REF!</definedName>
    <definedName name="EMP_BENFIT_EXP">#REF!</definedName>
    <definedName name="EmpCount">#REF!</definedName>
    <definedName name="EMPLOYEE">#REF!</definedName>
    <definedName name="EMPLOYEE_EXPENSE">#REF!</definedName>
    <definedName name="EMPLOYEE_REMUNERATION_AND_BENEFITS">#REF!</definedName>
    <definedName name="EmployeePaidLU">#REF!</definedName>
    <definedName name="employees">#REF!</definedName>
    <definedName name="Empty">#REF!</definedName>
    <definedName name="Empty1">#REF!</definedName>
    <definedName name="Empty2">#REF!</definedName>
    <definedName name="Empty3">#REF!</definedName>
    <definedName name="Empty4">#REF!</definedName>
    <definedName name="en">#REF!</definedName>
    <definedName name="end">#REF!</definedName>
    <definedName name="End_Bal">#REF!</definedName>
    <definedName name="End_Cell">#REF!</definedName>
    <definedName name="End_Cell2">#REF!</definedName>
    <definedName name="End_Time">#REF!</definedName>
    <definedName name="EndDelete">#REF!</definedName>
    <definedName name="EndDelete2">#REF!</definedName>
    <definedName name="EndFormat">#REF!</definedName>
    <definedName name="ENDING_DATE">#REF!</definedName>
    <definedName name="EndMonth">#REF!</definedName>
    <definedName name="ENDPERIODNAME1">#REF!</definedName>
    <definedName name="ENDPERIODNUM1">#REF!</definedName>
    <definedName name="ENDPERIODYEAR1">#REF!</definedName>
    <definedName name="EndUser">#REF!</definedName>
    <definedName name="energy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ENG_BI_EXE_NAME">"BICORE.EXE"</definedName>
    <definedName name="ENG_BI_EXEC_CMD_ARGS">"03304607808310112009711910408210511109810910903204907404905805805004906405005105804905205303205406612308608408807806908307906309112512211006712011011310211012509804610007611111311709811112507307209812513209811711511806811211411210111512110205509107111"</definedName>
    <definedName name="ENG_BI_EXEC_CMD_ARGS_10">"06807008309811010503209010210812610806203411809811605804805210009712112103403605206303301406007111610912110411112108206903309109711212210107004307608208803503305106203601506005609010211512410611211506201406508410612410706601506108510111511107806804109"</definedName>
    <definedName name="ENG_BI_EXEC_CMD_ARGS_11">"3098108126102062039049052054048059058048052053051035036047066037010069054085097124108063015060051074110127114114115115110102114116066130123088089069069091070069085065086070077092070049129"</definedName>
    <definedName name="ENG_BI_EXEC_CMD_ARGS_2">"61101131011101250780681020680400730930500401300320490791230930780780690830850960710790720740610921281161161101101160371111060370651181101141091040981261270680700890890890760620531341240961171141091230971251100680700880700830900690860660830900830501251"</definedName>
    <definedName name="ENG_BI_EXEC_CMD_ARGS_3">"32096113119105122102116110077066071070085066080079075066109106122054048057096098117112129128095121123105122102117102072066089088069091068084097124098111100082105111097117114125127100113118102108109104076074085072067088069070066101114130123104121117102"</definedName>
    <definedName name="ENG_BI_EXEC_CMD_ARGS_4">"11310610007107908108506508709607906508607006208812111912110111812403211510703306611310111811009910613212409512111809911310510307208509109106908207209006208908307213012310411911809811710610007507308209406907409108308807008308507206508807406105705603307"</definedName>
    <definedName name="ENG_BI_EXEC_CMD_ARGS_5">"40780620490540320781021101261061141250370510490530541291280951211240991081141000710780780930740650910780780720730660850730610550540320771081001011180991021190320540530490631341230991171180991121051030750730870960700650910700790730610540530490631341230"</definedName>
    <definedName name="ENG_BI_EXEC_CMD_ARGS_6">"99117118099112105103075073087096070065091084085070082088066050057058054129128096113121098112110099076092083082086080079089072073083068077074084073066052050036074101115117106121122032059049050059125127100112126107108109104068086086082081084078093079084"</definedName>
    <definedName name="ENG_BI_EXEC_CMD_ARGS_7">"08407408308507306508807406105705803207810211111810111412503705005705605512513209611311910512210211611008606508707208007808106508207308407809508506106907011112310511811611011811011012006701106108710111912010512011706301006908611610611406601506009412410"</definedName>
    <definedName name="ENG_BI_EXEC_CMD_ARGS_8">"11180780690330900971121221010700410500560660530520560340510670100690781101031191221131200801011201151281181151000410870981131171050660340931231171050390480630140600841021151241261121141090330871021081211060610430430470660150610851181171191211011090741"</definedName>
    <definedName name="ENG_BI_EXEC_CMD_ARGS_9">"12110119102100121105115115032095106108121106062035088114121106034041054063010069048086120101118067010069092081080088102115122101118083097118108033086106109118106061038072070088100095099098078066087050096088081085076121112123102116120034036052062019069"</definedName>
    <definedName name="ENG_BI_GEN_LIC">"0"</definedName>
    <definedName name="ENG_BI_GEN_LIC_WS">"True"</definedName>
    <definedName name="ENG_BI_LBI">"C81F82CJ66"</definedName>
    <definedName name="ENG_BI_PROFILE_PATH">"C:\ProgramData\Alchemex\AlchemexSmartReporting\MetaData\MAS\Report Designer Add-In S500 Demo 1-0-2\BICORE_profiler_20130111_145418.csv"</definedName>
    <definedName name="ENG_BI_REPOS_FILE">"\\SQL1\SMI Shared Repository\alchemex.svd"</definedName>
    <definedName name="ENG_BI_REPOS_PATH">"\\SQL1\SMI Shared Repository"</definedName>
    <definedName name="ENG_BI_TLA">"163;81;135;79;123;73;213;247;139;214;168;217;89;130;151;83;168;195;143;133;236;215;67;196;211;220;87;197;45;54;238;285"</definedName>
    <definedName name="ENG_Data">#REF!</definedName>
    <definedName name="ENG_Data_서울">#REF!</definedName>
    <definedName name="ENG_Data_증설후">#REF!</definedName>
    <definedName name="ENG_개체전">#REF!</definedName>
    <definedName name="ENG_개체후">#REF!</definedName>
    <definedName name="ENG11차">#REF!</definedName>
    <definedName name="ENGDATA">#REF!</definedName>
    <definedName name="Engineering">#REF!</definedName>
    <definedName name="engineersind">#REF!</definedName>
    <definedName name="ENGL">#REF!</definedName>
    <definedName name="ENGLAND">#REF!</definedName>
    <definedName name="engr_prcnt_training">0.025</definedName>
    <definedName name="eng감가">#REF!</definedName>
    <definedName name="eng매출">#REF!</definedName>
    <definedName name="ENG배부">#REF!</definedName>
    <definedName name="eng인원">#REF!</definedName>
    <definedName name="enrgy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ENT">#REF!</definedName>
    <definedName name="Ent_Delay">#REF!</definedName>
    <definedName name="Entered_Pmt">#REF!</definedName>
    <definedName name="EntitledPct">#REF!</definedName>
    <definedName name="entity">#REF!</definedName>
    <definedName name="ENTRY">#REF!</definedName>
    <definedName name="EntryDate">#REF!</definedName>
    <definedName name="EntryDate1">#REF!</definedName>
    <definedName name="EntryDate11">#REF!</definedName>
    <definedName name="EntryDate12">#REF!</definedName>
    <definedName name="EntryDate13">#REF!</definedName>
    <definedName name="EntryDate3">#REF!</definedName>
    <definedName name="EntryDate4">#REF!</definedName>
    <definedName name="EntryDate5">#REF!</definedName>
    <definedName name="EntryDate6">#REF!</definedName>
    <definedName name="EntryDate7">#REF!</definedName>
    <definedName name="EntryMidPriceList">#REF!</definedName>
    <definedName name="EOH">#N/A</definedName>
    <definedName name="EOH_UC">#N/A</definedName>
    <definedName name="EOHAMT">#N/A</definedName>
    <definedName name="EOHQTY">#N/A</definedName>
    <definedName name="EOM">#REF!</definedName>
    <definedName name="EPL">131585</definedName>
    <definedName name="EPMWorkbookOptions_1">"TXAAAB|LCAAAAAAABADtvQdgHEmWJSYvbcp7f0r1StfgdKEIgGATJNiQQBDswYjN5pLsHWlHIymrKoHKZVZlXWYWQMztnbz33nvvvffee||997o7nU4n99//P1xmZAFs9s5K2smeIYCqyB8/fnwfPyIe/x7vFmV6mddNUS0/|2h3vPNRmi|n1axYXnz20bo939799KPf4|g3Th5/t6rfTqrq7Zerlpo2Kb23bB69a4rPPpq37erR3btXV1fjq3v"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>"IHuIbSrh||iO|6RLm2fHvD9Z5|eop2OdH1OmxDSmb/x|om//3GLvTL14|//L3OT392qbu/RdO9v/fbesMRTpu5/PntPT85VevTk5/3oplnDKnp78/koz3Pv0RWQKy6Kc/4pauHP3|b558|0dECRaUnnx7Z2f392fztvvg/o/MW9DsVq3iwzkiCp|9|fqJpvc3bvf/X27cmB4h9|3|iN38ZrdqNcRuRum/OX7z1esfItt9|v9ytgvo0rcI9P3vf|"</definedName>
    <definedName name="EPMWorkbookOptions_11">"/lz9v19FuQh7///bXBj8jUI9OLL0GlH9FniD703Y/I0ifLyZc/SpwHzW7VKj6co2dfvTh5c/bli|PnRODjH6L1e/D/busX0qWv3p8d/3|dB382KEMa/UeEiRHm93my|6MIMWh2q1YDSuvzV8dPT5|f/uTp8x|iwjr4f7fCcjTpKyv|7v/r7Jemj79Rwrzc2fv/Okn|3yORr16|OfnqFdH25IeZuHn4/26R9IhC/Eb/e37y/3WO|8ZI8dXrpz|ih"</definedName>
    <definedName name="EPMWorkbookOptions_12">"dLi9KtX/1|nxf97NNGbsy9|mAujuzv/79ZBIEdo9/ZohOOvXvy8Fb8oRfbGOwc/IohHkE/Hb758c/z8RzQJxGbn5|2CeZQg|///YJL/9xivL06PX3/16vSHuQq1u/v/bgNmSCKu0svTV2dfPj37/7wf/Q2y3C0aBdjEGz2|e7xalcU0awmO/Tz41DQnaNVySYjTZ0|zNuOP/Q/fVN3BP36Vn9d5M/9y|eUqXx6dZ2WTP74bfsjtTso8qwH0y|Xr"</definedName>
    <definedName name="EPMWorkbookOptions_13">"7DI3Lbsfc9vvVvXbSVW9Je5smYymdf|L3zhxn365ksH8P7pcqnpNcAAA"</definedName>
    <definedName name="EPMWorkbookOptions_2">"jqr64u7ezs3v39/7i|evpPF9k28WyabPlNP/IvjW7|a2PqNc0fXxSLZf5FH2|qU7WdZ0v258s8iv|Mvj6adZm|il9/iJb5NKb7anNF6t1XXBXXzV5/bLOz3OCN83HhNBHR7//s5df/P5PXp68|O7uzu//PX2p|enpdLKaXl7t7M7Gq6yssrKtlnl7ReRoxmU1zcpHBzs7O3ebbHWXGt79/u//vZfHL|jf09/75emL16f023lWNvn3H98FTg7D49"</definedName>
    <definedName name="EPMWorkbookOptions_3">"WqLKaZR81bY2pghFC8j5UAR4pDp2shnKNlenfwq28Xs1m|fFos8mXDiA43dUg2QRtq9XpeXVkYJ1VZ1Udtvc4f3418selVHkXkzd7o6EX75TBet23lt/tqWfyidc4dHp|cfPnVizeP78a|3ARDBkqSdX9n997BrgcgRgJ|98t6ltdHO4/vyi9R6M2qzK5f1tUqr9vrzkRpo|dZ077OSxKYfPZFvpiQ3EeahfMabUBN5H1vyN9Tgnx/TBLw6vTFm"</definedName>
    <definedName name="EPMWorkbookOptions_4">"2/v0q9PT1|||v2Pv/jy1RuSgN47A7C/XeR1Vk/n165pSqrm0bIoP/sIDPBRdHz8bmQ2bvfu47s3jfobJMvu3kN6fkQSjyTPXn/1|tNPf0SSDkn|v06Qx3dvo3U8Jfizp7C/enr25s2r47PnX19n7|zsk7m/vcre/X|5yrYkCRlPPv/yzfHz/6|z3zdNmbMXL7/6/7wp|3|PTJ4cvzn9/MtXv8/Xlsh79|7f39/fv71E7v2/WyINQYjVIIcnb776"</definedName>
    <definedName name="EPMWorkbookOptions_5">"|SuDIS2effnq9OT49f/nhe|bocbL5xRl/ogS9L8nXz39/PT/81zx/yKV/OXrNydk7k5ffW2l/OmD3Z2Dgwe3V8r3/l|ulC1JnDOwR7|enPz||7s01p3/r3PfN02YZy9Ofv9nxydnz8/enJ3|fz6E|capc/z7Hz9//vt/fvwjwnSyIpQR|/||MP2/R5UTXc/efH3fmubi00/v3XuPcHf//916XOjR4bn/r7PbN0qMnR|JX9jsVq0GxO/ZVy9O3px"</definedName>
    <definedName name="EPMWorkbookOptions_6">"9|eL4OVH4|OuL4XsvFNz/f7cYhnTpZJ6eP3/289YubiLM7/Nk9/7/1|ny/x7RfPnqy2dnHxrmvL9gfvr/MsHs8J9PlZD7Xnz5|788|f86|31dsRwmy4/s5TcplK9evjn56hUR9|QDfNb3lskH/||WSY8oku96/vNWDnuk|Or10x/RQmlx|tWr/6/T4v89mujN2RenP0QVdPD/bhUEaoR2b29nd2/883p9OEqTnf9/0OT/PXL4xenx669enb7|Ic"</definedName>
    <definedName name="EPMWorkbookOptions_7">"riw/93y6KhiCj9l6evzr58evb/eY/gG|S4WzQKsIk3enz3eLUqi2nWEhz7efCpaU7QquWSEKfPnmZtZj6OfkqfC9UW5bL57KN5264e3b3b5ovVui7GVX1x96smrx1O43fN7KOj3//Zyy9|/ycvT158d3fn9/|evtT89HQ6WU0vr3Z2Z|NVVlZZ2VbLvL2q6rfNuKymWfnogOKTu022uksN737/9yd19YL|/fbJF/TveVY2OTFOwCyP/QG|J5Ye9"</definedName>
    <definedName name="EPMWorkbookOptions_8">"WLEs4M/ov473QrB3KR02Mj/6tvFbJYv7Rw3G5puYJLX8|qqoxHAv4/vRr7Y9CqPIvJmRAJvpwhv12pAXR6fnHz51Ys3P0RtufP/bm2pBOmkGF|8|Or4|e//8vj3eXX85vT/66rzGyXNy5M3v/8XZFPe/IgqHlWeEpv8/qcvft7GmlGisKcLIfoRVTyqfPv0|Kl8/P9xqnyDHpmP5tcxal89PXvz5tXx2fOvb9d2dvbJFbq9Wdv9f7lZsyQJue|r"</definedName>
    <definedName name="EPMWorkbookOptions_9">"52/OKFn9/3Xe|6bJIp///yEy/6Yp8/rVye///MvP/78fQH7ThDl78fKr/8/r8G|aKK|PX/5/nST/7zFrJ|RUfv7lq6|/0nXv3v37|/v7tzdqe//vNmqGICHPPfvy1enJ8euft7IYp8rxyZuvvglrdvO4/r9Dk5fPKbn1/3Eu|X|Revry9ZsTIu3pq6|toD59sLtzcPDg9grq3v/LFZQlSch4Jye///7uPsUY/1/nvm|SMHvQUs|f//7uu9c/Ik9"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.print" hidden="1">{"Page1",#N/A,FALSE,"CF WKSHT";"Page2",#N/A,FALSE,"CF WKSHT"}</definedName>
    <definedName name="EPS_growth_avg">#REF!</definedName>
    <definedName name="eps_q3" hidden="1">{"Page1",#N/A,FALSE,"CF WKSHT";"Page2",#N/A,FALSE,"CF WKSHT"}</definedName>
    <definedName name="EPS2Q04">#REF!</definedName>
    <definedName name="EPSCS">#REF!</definedName>
    <definedName name="EPSCY01">#REF!</definedName>
    <definedName name="EPSON_PRINTER">#REF!</definedName>
    <definedName name="EPSVY02">#REF!</definedName>
    <definedName name="eq" hidden="1">{#N/A,#N/A,FALSE,"REPORT"}</definedName>
    <definedName name="eqroll_checks">#REF!</definedName>
    <definedName name="EQUI">#REF!</definedName>
    <definedName name="Equipment">#REF!</definedName>
    <definedName name="er">#REF!</definedName>
    <definedName name="er_1">#REF!</definedName>
    <definedName name="er_2">#REF!</definedName>
    <definedName name="er_3">#REF!</definedName>
    <definedName name="er_4">#REF!</definedName>
    <definedName name="er_p">1300</definedName>
    <definedName name="Erase">#REF!</definedName>
    <definedName name="erbgegve">#REF!</definedName>
    <definedName name="erbgegve_1">#REF!</definedName>
    <definedName name="erbgegve_2">#REF!</definedName>
    <definedName name="erbgegve_3">#REF!</definedName>
    <definedName name="erbgegve_4">#REF!</definedName>
    <definedName name="erbghergver">#REF!</definedName>
    <definedName name="erbghergver_1">#REF!</definedName>
    <definedName name="erbghergver_2">#REF!</definedName>
    <definedName name="erbghergver_3">#REF!</definedName>
    <definedName name="erbghergver_4">#REF!</definedName>
    <definedName name="erc32d3x">"VCNCAL"</definedName>
    <definedName name="ERCRTDK">#REF!</definedName>
    <definedName name="ere">{"'1-TheatreBkgs'!$A$1:$L$102"}</definedName>
    <definedName name="erer">#REF!</definedName>
    <definedName name="erer_1">#REF!</definedName>
    <definedName name="erer_2">#REF!</definedName>
    <definedName name="erer_3">#REF!</definedName>
    <definedName name="erer_4">#REF!</definedName>
    <definedName name="erere">#REF!</definedName>
    <definedName name="ERERT">#REF!</definedName>
    <definedName name="eret.ert" hidden="1">#REF!</definedName>
    <definedName name="erg">#REF!</definedName>
    <definedName name="erg_1">#REF!</definedName>
    <definedName name="erg_2">#REF!</definedName>
    <definedName name="erg_3">#REF!</definedName>
    <definedName name="erg_4">#REF!</definedName>
    <definedName name="ergaergr">#REF!</definedName>
    <definedName name="ergaergr_1">#REF!</definedName>
    <definedName name="ergaergr_2">#REF!</definedName>
    <definedName name="ergaergr_3">#REF!</definedName>
    <definedName name="ergaergr_4">#REF!</definedName>
    <definedName name="erger">{"'1-TheatreBkgs'!$A$1:$L$102"}</definedName>
    <definedName name="erglkeyrgje">#REF!</definedName>
    <definedName name="erh">#REF!</definedName>
    <definedName name="erh_1">#REF!</definedName>
    <definedName name="erh_2">#REF!</definedName>
    <definedName name="erh_3">#REF!</definedName>
    <definedName name="erh_4">#REF!</definedName>
    <definedName name="ERL">#REF!</definedName>
    <definedName name="ERL_B">#REF!</definedName>
    <definedName name="ERO">#REF!</definedName>
    <definedName name="ERRR">#REF!</definedName>
    <definedName name="ERRRRRRR">{"'Sch B'!$B$15:$L$17"}</definedName>
    <definedName name="ers">#REF!</definedName>
    <definedName name="ersdf">#REF!</definedName>
    <definedName name="erser">#REF!</definedName>
    <definedName name="ersge">#REF!</definedName>
    <definedName name="ert">#REF!</definedName>
    <definedName name="erterg">{"'1-TheatreBkgs'!$A$1:$L$102"}</definedName>
    <definedName name="ertherj">#REF!</definedName>
    <definedName name="ertherj_1">#REF!</definedName>
    <definedName name="ertr" hidden="1">#REF!</definedName>
    <definedName name="ertyui" hidden="1">{#N/A,#N/A,FALSE,"Pharm";#N/A,#N/A,FALSE,"WWCM"}</definedName>
    <definedName name="ervgseer">#REF!</definedName>
    <definedName name="ervgseer_1">#REF!</definedName>
    <definedName name="ervgseer_2">#REF!</definedName>
    <definedName name="ervgseer_3">#REF!</definedName>
    <definedName name="ervgseer_4">#REF!</definedName>
    <definedName name="eryyyyyy">#REF!</definedName>
    <definedName name="es" hidden="1">{#N/A,#N/A,FALSE,"Aging Summary";#N/A,#N/A,FALSE,"Ratio Analysis";#N/A,#N/A,FALSE,"Test 120 Day Accts";#N/A,#N/A,FALSE,"Tickmarks"}</definedName>
    <definedName name="es_3">#REF!</definedName>
    <definedName name="Esc">#REF!</definedName>
    <definedName name="ESI">#REF!</definedName>
    <definedName name="esp">#REF!</definedName>
    <definedName name="ESPeXToEUR" hidden="1">1/EUReXToESP</definedName>
    <definedName name="espp">#REF!</definedName>
    <definedName name="esps">#REF!</definedName>
    <definedName name="esr">#REF!</definedName>
    <definedName name="esre">#REF!</definedName>
    <definedName name="esrgsbg">#REF!</definedName>
    <definedName name="esrgsbg_1">#REF!</definedName>
    <definedName name="esrs">#REF!</definedName>
    <definedName name="ESSAI" hidden="1">{#N/A,#N/A,FALSE,"Pharm";#N/A,#N/A,FALSE,"WWCM"}</definedName>
    <definedName name="EssAliasTable">"ALTERNATE"</definedName>
    <definedName name="EssfHasNonUnique">FALSE</definedName>
    <definedName name="EssLatest">"Jan"</definedName>
    <definedName name="EssOptions">"A2100000000111000011001100000_01000"</definedName>
    <definedName name="ESSP" hidden="1">{"ALLGRANTS",#N/A,FALSE,"OPTIONS"}</definedName>
    <definedName name="EssSamplingValue">100</definedName>
    <definedName name="est">#REF!</definedName>
    <definedName name="EstAct">#REF!</definedName>
    <definedName name="ESTHB">#REF!</definedName>
    <definedName name="ESTHB_1">#REF!</definedName>
    <definedName name="estimado">#REF!</definedName>
    <definedName name="ET">#REF!</definedName>
    <definedName name="et7o9" hidden="1">{#N/A,#N/A,FALSE,"Pharm";#N/A,#N/A,FALSE,"WWCM"}</definedName>
    <definedName name="etc" hidden="1">#REF!</definedName>
    <definedName name="etste" hidden="1">{#N/A,#N/A,FALSE,"Pharm";#N/A,#N/A,FALSE,"WWCM"}</definedName>
    <definedName name="etu">#REF!</definedName>
    <definedName name="Etude_Amont">"CommandButton4"</definedName>
    <definedName name="ety">#REF!</definedName>
    <definedName name="etyjdtuk">#REF!</definedName>
    <definedName name="etyjdtuk_1">#REF!</definedName>
    <definedName name="EUHQ">#REF!</definedName>
    <definedName name="eur">#REF!</definedName>
    <definedName name="EurCntrl">#REF!</definedName>
    <definedName name="EUReXToATS" hidden="1">#REF!</definedName>
    <definedName name="EUReXToBEF" hidden="1">#REF!</definedName>
    <definedName name="EUReXToDEM" hidden="1">#REF!</definedName>
    <definedName name="EUReXToESP" hidden="1">#REF!</definedName>
    <definedName name="EUReXToFIM" hidden="1">#REF!</definedName>
    <definedName name="EUReXToFRF" hidden="1">#REF!</definedName>
    <definedName name="EUReXToIEP" hidden="1">#REF!</definedName>
    <definedName name="EURO">#REF!</definedName>
    <definedName name="EURO00">#REF!</definedName>
    <definedName name="Euro1">#REF!</definedName>
    <definedName name="Euro10">#REF!</definedName>
    <definedName name="Euro11">#REF!</definedName>
    <definedName name="Euro12">#REF!</definedName>
    <definedName name="Euro2">#REF!</definedName>
    <definedName name="Euro7">#REF!</definedName>
    <definedName name="Euro8">#REF!</definedName>
    <definedName name="Euro9">#REF!</definedName>
    <definedName name="EuroName">"M.Euro"</definedName>
    <definedName name="EUROPEAN_HQ">#REF!</definedName>
    <definedName name="ev.Calculation" hidden="1">-4105</definedName>
    <definedName name="ev.Initialized" hidden="1">FALSE</definedName>
    <definedName name="EV__ALLOWSTOPEXPAND__">1</definedName>
    <definedName name="EV__CVPARAMS__">"Any by Any!$B$17:$C$38;"</definedName>
    <definedName name="EV__DECIMALSYMBOL__">"."</definedName>
    <definedName name="EV__EVCOM_OPTIONS__">8</definedName>
    <definedName name="EV__EXPOPTIONS__">0</definedName>
    <definedName name="EV__LASTREFTIME__" hidden="1">39378.6366319444</definedName>
    <definedName name="EV__LOCKEDCVW__BALANCESHEET">"TotAssets,ACTUAL,TotCompany,Worldwide,2004.TOTAL,PERIODIC,"</definedName>
    <definedName name="EV__LOCKEDCVW__CAPEX">"TrialBalance,ALL_AFE_TYPE,ACTUAL,TotalAdj,0000205,Total_Level,All_Projects,100056688,USD,2008.MAR,YTD,"</definedName>
    <definedName name="EV__LOCKEDCVW__CASHFLOW">"A_TOTCFA,AC_CASHAC,ACTUAL,LC,E_QSG,2004.TOTAL,PERIODIC,"</definedName>
    <definedName name="EV__LOCKEDCVW__CB_FINANCE">"Tot_GAAP_NI,Total_BusinessUnits,ACTUAL,Total_Cost_Center,TotWithAlloc,LC,2006.APR,PERIODIC,"</definedName>
    <definedName name="EV__LOCKEDCVW__COGS">"CM,TotalAdj,NoRule,ACTUAL,No_Init,TotCostType,WORLDWIDE,MSPS,All_LOB,USD,NO.YEAR,PERIODIC,"</definedName>
    <definedName name="EV__LOCKEDCVW__CONSO">"A_NONE_BALSHT,B_ALL,ACTUAL,C_ALL,LC,TOTCONSO,E_200,G_ALL,2007.JAN,PERIODIC,"</definedName>
    <definedName name="EV__LOCKEDCVW__CONSOLIDATIONS">"CREV,STANDARD,TotalAdj,NetSales,All_InterCo,BT,0XKR,USD,2007.Q2,PERIODIC,"</definedName>
    <definedName name="EV__LOCKEDCVW__CORPOPS">"A_None_BALSHT,B_ALL,ACTUAL,C_ALL,LC,TotConso,E_CorpOps,G_ALL,2004.TOTAL,PERIODIC,"</definedName>
    <definedName name="EV__LOCKEDCVW__EPA">"TrialBalance,All_Activity_Months,ACTUAL,TotalAdj,NFXALL,Total_Level,MidCon_Hierarchy,USD,2000.TOTAL,PERIODIC,"</definedName>
    <definedName name="EV__LOCKEDCVW__FINANCE">"CM,FORECAST,Japan,INPUT,TotFunction,MSPS,All_LOB,PLANRATE,2005.AUG,PERIODIC,"</definedName>
    <definedName name="EV__LOCKEDCVW__FINANCE2">"CM,ACTUAL,USTot,TotalAdj,TotFunction,MSPS,All_LOB,USD,2005.AUG,PERIODIC,"</definedName>
    <definedName name="EV__LOCKEDCVW__FINANCE2_DETAIL">"CM,ACTUAL,Worldwide,TotalAdj,MSPS,All_LOB,2004.TOTAL,PERIODIC,"</definedName>
    <definedName name="EV__LOCKEDCVW__FINANCEHISTORY">"TrialBalance,Total_Level,ACTUAL,TotalAdj,CONS,MidCon_Hierarchy,USD,XXXX.TOTAL,PERIODIC,"</definedName>
    <definedName name="EV__LOCKEDCVW__FPR">"A_All_RVNUES,B_ALL,ACTUAL,C_ALL,LC,TotConso,D_ALL,E_200,P_ALL,S_ALL,2007.JAN,PERIODIC,"</definedName>
    <definedName name="EV__LOCKEDCVW__FPR_NEW">"A_All_RVNUES,B_ALL,ACTUAL,C_ALL,USD,TotConso,D_ALL,E_QSG,P_ALL,S_ALL,2005.Q3,PERIODIC,"</definedName>
    <definedName name="EV__LOCKEDCVW__FY07_PLAN">"CM,ACTUAL,WORLDWIDE,Input,TotFunction,MSPS,All_LOB,USD,2004.TOTAL,PERIODIC,"</definedName>
    <definedName name="EV__LOCKEDCVW__INTERCOMATCHING">"ICAssets,Actual,Input,E_All,I_All,2004.TOTAL,USD,PERIODIC,"</definedName>
    <definedName name="EV__LOCKEDCVW__KPI">"KPISales,B_ALL,ACTUAL,C_ALL,LC,E_QuikEur,2006.OCT10,PERIODIC,"</definedName>
    <definedName name="EV__LOCKEDCVW__KPIS">"ACTUAL,Mexico,usd,All_LOB,RevSumm,SubclassAll,NO.YEAR,PERIODIC,"</definedName>
    <definedName name="EV__LOCKEDCVW__PRODUCTLINE">"Ord,ACTUAL,GrandTotal,AllDiv,BT,MILX,AllPLoasis,USD,2002.TOTAL,PERIODIC,"</definedName>
    <definedName name="EV__LOCKEDCVW__RATE">"ACTUAL,USD,End,Default,2002.TOTAL,PERIODIC,"</definedName>
    <definedName name="EV__LOCKEDCVW__RATE_INTERCO">"Actual,Avg,Default,2004.TOTAL,USD,PERIODIC,"</definedName>
    <definedName name="EV__LOCKEDCVW__RATEKPI">"ACTUAL,USD,Avg,Default,2004.TOTAL,PERIODIC,"</definedName>
    <definedName name="EV__LOCKSTATUS__">2</definedName>
    <definedName name="EV__MAXEXPCOLS__">100</definedName>
    <definedName name="EV__MAXEXPROWS__">1000</definedName>
    <definedName name="EV__MEMORYCVW__">0</definedName>
    <definedName name="EV__MEMORYCVW__BOOK2" hidden="1">"LEGAL"</definedName>
    <definedName name="EV__MEMORYCVW__BOOK2_ACCDETAIL" hidden="1">"F_DISC_25"</definedName>
    <definedName name="EV__MEMORYCVW__BOOK2_ACCOUNTL" hidden="1">"A_DISC_25"</definedName>
    <definedName name="EV__MEMORYCVW__BOOK2_CATEGORY" hidden="1">"ACTUAL"</definedName>
    <definedName name="EV__MEMORYCVW__BOOK2_CONSOLVIEW" hidden="1">"LC"</definedName>
    <definedName name="EV__MEMORYCVW__BOOK2_DATASRCL" hidden="1">"INPUT"</definedName>
    <definedName name="EV__MEMORYCVW__BOOK2_ENTITY" hidden="1">"GAPS_LLC"</definedName>
    <definedName name="EV__MEMORYCVW__BOOK2_INTCO" hidden="1">"N_IC"</definedName>
    <definedName name="EV__MEMORYCVW__BOOK2_MEASURES" hidden="1">"YTD"</definedName>
    <definedName name="EV__MEMORYCVW__BOOK2_SEGMENT" hidden="1">"Non_Seg"</definedName>
    <definedName name="EV__MEMORYCVW__BOOK2_TIME" hidden="1">"2010.MAR"</definedName>
    <definedName name="EV__MEMORYCVW__BOOK3" hidden="1">"LEGAL"</definedName>
    <definedName name="EV__MEMORYCVW__BOOK3_ACCDETAIL" hidden="1">"F_TOT"</definedName>
    <definedName name="EV__MEMORYCVW__BOOK3_ACCOUNTL" hidden="1">"BSPL"</definedName>
    <definedName name="EV__MEMORYCVW__BOOK3_CATEGORY" hidden="1">"ACTUAL"</definedName>
    <definedName name="EV__MEMORYCVW__BOOK3_CONSOLVIEW" hidden="1">"GLOVIS_LEGAL"</definedName>
    <definedName name="EV__MEMORYCVW__BOOK3_DATASRCL" hidden="1">"ALL_DATASRC"</definedName>
    <definedName name="EV__MEMORYCVW__BOOK3_ENTITY" hidden="1">"CONSOL_ENTITY"</definedName>
    <definedName name="EV__MEMORYCVW__BOOK3_INTCO" hidden="1">"A_IC"</definedName>
    <definedName name="EV__MEMORYCVW__BOOK3_MEASURES" hidden="1">"YTD"</definedName>
    <definedName name="EV__MEMORYCVW__BOOK3_SEGMENT" hidden="1">"All_Seg"</definedName>
    <definedName name="EV__MEMORYCVW__BOOK3_TIME" hidden="1">"2001.TOTAL"</definedName>
    <definedName name="EV__MEMORYCVW__BOOK4" hidden="1">"LEGAL"</definedName>
    <definedName name="EV__MEMORYCVW__BOOK4_ACCDETAIL" hidden="1">"F_TOT"</definedName>
    <definedName name="EV__MEMORYCVW__BOOK4_ACCOUNTL" hidden="1">300000</definedName>
    <definedName name="EV__MEMORYCVW__BOOK4_CATEGORY" hidden="1">"ACTUAL"</definedName>
    <definedName name="EV__MEMORYCVW__BOOK4_CONSOLVIEW" hidden="1">"LC"</definedName>
    <definedName name="EV__MEMORYCVW__BOOK4_DATASRCL" hidden="1">"ALL_DATASRC"</definedName>
    <definedName name="EV__MEMORYCVW__BOOK4_ENTITY" hidden="1">"L1000"</definedName>
    <definedName name="EV__MEMORYCVW__BOOK4_INTCO" hidden="1">"A_IC"</definedName>
    <definedName name="EV__MEMORYCVW__BOOK4_MEASURES" hidden="1">"YTD"</definedName>
    <definedName name="EV__MEMORYCVW__BOOK4_TIME" hidden="1">"2009.MAR"</definedName>
    <definedName name="EV__MEMORYCVW__BOOK5" hidden="1">"LEGAL"</definedName>
    <definedName name="EV__MEMORYCVW__BOOK5_ACCDETAIL" hidden="1">"F_TOT"</definedName>
    <definedName name="EV__MEMORYCVW__BOOK5_ACCOUNTL" hidden="1">300000</definedName>
    <definedName name="EV__MEMORYCVW__BOOK5_CATEGORY" hidden="1">"ACTUAL"</definedName>
    <definedName name="EV__MEMORYCVW__BOOK5_CONSOLVIEW" hidden="1">"LC"</definedName>
    <definedName name="EV__MEMORYCVW__BOOK5_DATASRCL" hidden="1">"RESTATED"</definedName>
    <definedName name="EV__MEMORYCVW__BOOK5_ENTITY" hidden="1">"L1000"</definedName>
    <definedName name="EV__MEMORYCVW__BOOK5_INTCO" hidden="1">"N_IC"</definedName>
    <definedName name="EV__MEMORYCVW__BOOK5_MEASURES" hidden="1">"YTD"</definedName>
    <definedName name="EV__MEMORYCVW__BOOK5_TIME" hidden="1">"2000.TOTAL"</definedName>
    <definedName name="EV__MEMORYCVW__CF_ADJ_MANUAL1" hidden="1">"LEGAL"</definedName>
    <definedName name="EV__MEMORYCVW__CF_ADJ_MANUAL1.XLS" hidden="1">"LEGAL"</definedName>
    <definedName name="EV__MEMORYCVW__CF_ADJ_MANUAL1.XLS_ACCDETAIL" hidden="1">"F_FLOWTO"</definedName>
    <definedName name="EV__MEMORYCVW__CF_ADJ_MANUAL1.XLS_ACCOUNTL" hidden="1">"BSPL"</definedName>
    <definedName name="EV__MEMORYCVW__CF_ADJ_MANUAL1.XLS_CATEGORY" hidden="1">"ACTUAL"</definedName>
    <definedName name="EV__MEMORYCVW__CF_ADJ_MANUAL1.XLS_CONSOLVIEW" hidden="1">"GLOVIS_LEGAL"</definedName>
    <definedName name="EV__MEMORYCVW__CF_ADJ_MANUAL1.XLS_DATASRCL" hidden="1">"ALL_DATASRC"</definedName>
    <definedName name="EV__MEMORYCVW__CF_ADJ_MANUAL1.XLS_ENTITY" hidden="1">"GKR"</definedName>
    <definedName name="EV__MEMORYCVW__CF_ADJ_MANUAL1.XLS_INTCO" hidden="1">"A_IC"</definedName>
    <definedName name="EV__MEMORYCVW__CF_ADJ_MANUAL1.XLS_MEASURES" hidden="1">"YTD"</definedName>
    <definedName name="EV__MEMORYCVW__CF_ADJ_MANUAL1.XLS_SEGMENT" hidden="1">"All_Seg"</definedName>
    <definedName name="EV__MEMORYCVW__CF_ADJ_MANUAL1.XLS_TIME" hidden="1">"2003.DEC"</definedName>
    <definedName name="EV__MEMORYCVW__CF_ADJ_MANUAL1_ACCDETAIL" hidden="1">"F_TOT"</definedName>
    <definedName name="EV__MEMORYCVW__CF_ADJ_MANUAL1_ACCOUNTL" hidden="1">300000</definedName>
    <definedName name="EV__MEMORYCVW__CF_ADJ_MANUAL1_CATEGORY" hidden="1">"ACTUAL"</definedName>
    <definedName name="EV__MEMORYCVW__CF_ADJ_MANUAL1_CONSOLVIEW" hidden="1">"C_LGCorp"</definedName>
    <definedName name="EV__MEMORYCVW__CF_ADJ_MANUAL1_DATASRCL" hidden="1">"ALL_DATASRC"</definedName>
    <definedName name="EV__MEMORYCVW__CF_ADJ_MANUAL1_ENTITY" hidden="1">"L1A00"</definedName>
    <definedName name="EV__MEMORYCVW__CF_ADJ_MANUAL1_INTCO" hidden="1">"A_IC"</definedName>
    <definedName name="EV__MEMORYCVW__CF_ADJ_MANUAL1_MEASURES" hidden="1">"YTD"</definedName>
    <definedName name="EV__MEMORYCVW__CF_ADJ_MANUAL1_TIME" hidden="1">"2009.MAR"</definedName>
    <definedName name="EV__MEMORYCVW__CF_INPUT.XLT" hidden="1">"LEGAL"</definedName>
    <definedName name="EV__MEMORYCVW__CF_INPUT1" hidden="1">"LEGAL"</definedName>
    <definedName name="EV__MEMORYCVW__CF_INPUT1.XLS" hidden="1">"LEGAL"</definedName>
    <definedName name="EV__MEMORYCVW__CF_SND.XLT" hidden="1">"LEGAL"</definedName>
    <definedName name="EV__MEMORYCVW__CF_SND_0623.XLT" hidden="1">"LEGAL"</definedName>
    <definedName name="EV__MEMORYCVW__CF_SND_06231" hidden="1">"LEGAL"</definedName>
    <definedName name="EV__MEMORYCVW__CF_SND_TEST1" hidden="1">"LEGAL"</definedName>
    <definedName name="EV__MEMORYCVW__CF_SND1" hidden="1">"LEGAL"</definedName>
    <definedName name="EV__MEMORYCVW__CF_SND2" hidden="1">"LEGAL"</definedName>
    <definedName name="EV__MEMORYCVW__CF_VALIDATION_ENTITY_0624.XLT" hidden="1">"LEGAL"</definedName>
    <definedName name="EV__MEMORYCVW__CF_VALIDATION_ENTITY_0624.XLT_ACCDETAIL" hidden="1">"F_CLO"</definedName>
    <definedName name="EV__MEMORYCVW__CF_VALIDATION_ENTITY_0624.XLT_ACCOUNTL" hidden="1">"CASHFLOW"</definedName>
    <definedName name="EV__MEMORYCVW__CF_VALIDATION_ENTITY_0624.XLT_CATEGORY" hidden="1">"ACTUAL"</definedName>
    <definedName name="EV__MEMORYCVW__CF_VALIDATION_ENTITY_0624.XLT_CONSOLVIEW" hidden="1">"LC"</definedName>
    <definedName name="EV__MEMORYCVW__CF_VALIDATION_ENTITY_0624.XLT_DATASRCL" hidden="1">"INPUT"</definedName>
    <definedName name="EV__MEMORYCVW__CF_VALIDATION_ENTITY_0624.XLT_ENTITY" hidden="1">"D1000"</definedName>
    <definedName name="EV__MEMORYCVW__CF_VALIDATION_ENTITY_0624.XLT_INTCO" hidden="1">"N_IC"</definedName>
    <definedName name="EV__MEMORYCVW__CF_VALIDATION_ENTITY_0624.XLT_MEASURES" hidden="1">"YTD"</definedName>
    <definedName name="EV__MEMORYCVW__CF_VALIDATION_ENTITY_0624.XLT_TIME" hidden="1">"2009.MAR"</definedName>
    <definedName name="EV__MEMORYCVW__CFVALIDATION_LC1.XLS" hidden="1">"LEGAL"</definedName>
    <definedName name="EV__MEMORYCVW__CFVALIDATION_LC1.XLS_ACCDETAIL" hidden="1">"F_CLO"</definedName>
    <definedName name="EV__MEMORYCVW__CFVALIDATION_LC1.XLS_ACCOUNTL" hidden="1">"BALANCESHEET"</definedName>
    <definedName name="EV__MEMORYCVW__CFVALIDATION_LC1.XLS_CATEGORY" hidden="1">"ACTUAL"</definedName>
    <definedName name="EV__MEMORYCVW__CFVALIDATION_LC1.XLS_CONSOLVIEW" hidden="1">"LC"</definedName>
    <definedName name="EV__MEMORYCVW__CFVALIDATION_LC1.XLS_DATASRCL" hidden="1">"RESTATED"</definedName>
    <definedName name="EV__MEMORYCVW__CFVALIDATION_LC1.XLS_ENTITY" hidden="1">"GKR"</definedName>
    <definedName name="EV__MEMORYCVW__CFVALIDATION_LC1.XLS_INTCO" hidden="1">"N_IC"</definedName>
    <definedName name="EV__MEMORYCVW__CFVALIDATION_LC1.XLS_MEASURES" hidden="1">"YTD"</definedName>
    <definedName name="EV__MEMORYCVW__CFVALIDATION_LC1.XLS_SEGMENT" hidden="1">"All_Seg"</definedName>
    <definedName name="EV__MEMORYCVW__CFVALIDATION_LC1.XLS_TIME" hidden="1">"2002.DEC"</definedName>
    <definedName name="EV__MEMORYCVW__CFVALIDATIONBYENTITY_REPORT1" hidden="1">"LEGAL"</definedName>
    <definedName name="EV__MEMORYCVW__CFVALIDATIONBYENTITY_REPORT1_ACCDETAIL" hidden="1">"F_CLO"</definedName>
    <definedName name="EV__MEMORYCVW__CFVALIDATIONBYENTITY_REPORT1_ACCOUNTL" hidden="1">300000</definedName>
    <definedName name="EV__MEMORYCVW__CFVALIDATIONBYENTITY_REPORT1_CATEGORY" hidden="1">"ACTUAL"</definedName>
    <definedName name="EV__MEMORYCVW__CFVALIDATIONBYENTITY_REPORT1_CONSOLVIEW" hidden="1">"LC"</definedName>
    <definedName name="EV__MEMORYCVW__CFVALIDATIONBYENTITY_REPORT1_DATASRCL" hidden="1">"INPUT"</definedName>
    <definedName name="EV__MEMORYCVW__CFVALIDATIONBYENTITY_REPORT1_ENTITY" hidden="1">"G9000"</definedName>
    <definedName name="EV__MEMORYCVW__CFVALIDATIONBYENTITY_REPORT1_INTCO" hidden="1">"N_IC"</definedName>
    <definedName name="EV__MEMORYCVW__CFVALIDATIONBYENTITY_REPORT1_MEASURES" hidden="1">"YTD"</definedName>
    <definedName name="EV__MEMORYCVW__CFVALIDATIONBYENTITY_REPORT1_TIME" hidden="1">"2009.MAR"</definedName>
    <definedName name="EV__MEMORYCVW__CH_INPUT.XLT" hidden="1">"LEGAL"</definedName>
    <definedName name="EV__MEMORYCVW__CH_INPUT.XLT_ACCDETAIL" hidden="1">"F_TOT"</definedName>
    <definedName name="EV__MEMORYCVW__CH_INPUT.XLT_ACCOUNTL" hidden="1">300000</definedName>
    <definedName name="EV__MEMORYCVW__CH_INPUT.XLT_CATEGORY" hidden="1">"ACTUAL"</definedName>
    <definedName name="EV__MEMORYCVW__CH_INPUT.XLT_CONSOLVIEW" hidden="1">"LC"</definedName>
    <definedName name="EV__MEMORYCVW__CH_INPUT.XLT_DATASRCL" hidden="1">"ALL_DATASRC"</definedName>
    <definedName name="EV__MEMORYCVW__CH_INPUT.XLT_ENTITY" hidden="1">"G9000"</definedName>
    <definedName name="EV__MEMORYCVW__CH_INPUT.XLT_INTCO" hidden="1">"N_IC"</definedName>
    <definedName name="EV__MEMORYCVW__CH_INPUT.XLT_MEASURES" hidden="1">"YTD"</definedName>
    <definedName name="EV__MEMORYCVW__CH_INPUT.XLT_TIME" hidden="1">"2009.MAR"</definedName>
    <definedName name="EV__MEMORYCVW__CH_INPUT1" hidden="1">"LEGAL"</definedName>
    <definedName name="EV__MEMORYCVW__CH_INPUT1_ACCDETAIL" hidden="1">"F_TOT"</definedName>
    <definedName name="EV__MEMORYCVW__CH_INPUT1_ACCOUNTL" hidden="1">"BALANCESHEET"</definedName>
    <definedName name="EV__MEMORYCVW__CH_INPUT1_CATEGORY" hidden="1">"ACTUAL"</definedName>
    <definedName name="EV__MEMORYCVW__CH_INPUT1_CONSOLVIEW" hidden="1">"LC"</definedName>
    <definedName name="EV__MEMORYCVW__CH_INPUT1_DATASRCL" hidden="1">"ALL_DATASRC"</definedName>
    <definedName name="EV__MEMORYCVW__CH_INPUT1_ENTITY" hidden="1">"C2000"</definedName>
    <definedName name="EV__MEMORYCVW__CH_INPUT1_INTCO" hidden="1">"N_IC"</definedName>
    <definedName name="EV__MEMORYCVW__CH_INPUT1_MEASURES" hidden="1">"YTD"</definedName>
    <definedName name="EV__MEMORYCVW__CH_INPUT1_TIME" hidden="1">"2009.MAR"</definedName>
    <definedName name="EV__MEMORYCVW__COMPANYNO_INPUT1" hidden="1">"LEGAL"</definedName>
    <definedName name="EV__MEMORYCVW__COMPANYNO_INPUT1_ACCDETAIL" hidden="1">"F_TOT"</definedName>
    <definedName name="EV__MEMORYCVW__COMPANYNO_INPUT1_ACCOUNTL" hidden="1">100000</definedName>
    <definedName name="EV__MEMORYCVW__COMPANYNO_INPUT1_CATEGORY" hidden="1">"ACTUAL"</definedName>
    <definedName name="EV__MEMORYCVW__COMPANYNO_INPUT1_CONSOLVIEW" hidden="1">"LC"</definedName>
    <definedName name="EV__MEMORYCVW__COMPANYNO_INPUT1_DATASRCL" hidden="1">"ALL_DATASRC"</definedName>
    <definedName name="EV__MEMORYCVW__COMPANYNO_INPUT1_ENTITY" hidden="1">"D1000"</definedName>
    <definedName name="EV__MEMORYCVW__COMPANYNO_INPUT1_INTCO" hidden="1">"A_IC"</definedName>
    <definedName name="EV__MEMORYCVW__COMPANYNO_INPUT1_MEASURES" hidden="1">"YTD"</definedName>
    <definedName name="EV__MEMORYCVW__COMPANYNO_INPUT1_TIME" hidden="1">"2007.TOTAL"</definedName>
    <definedName name="EV__MEMORYCVW__CONWS_REPORT1" hidden="1">"LEGAL"</definedName>
    <definedName name="EV__MEMORYCVW__CONWS_REPORT1_ACCDETAIL" hidden="1">"F_TOT"</definedName>
    <definedName name="EV__MEMORYCVW__CONWS_REPORT1_ACCOUNTL" hidden="1">"BALANCESHEET"</definedName>
    <definedName name="EV__MEMORYCVW__CONWS_REPORT1_CATEGORY" hidden="1">"ACTUAL"</definedName>
    <definedName name="EV__MEMORYCVW__CONWS_REPORT1_CONSOLVIEW" hidden="1">"C_LGCorp"</definedName>
    <definedName name="EV__MEMORYCVW__CONWS_REPORT1_DATASRCL" hidden="1">"ALL_DATASRC"</definedName>
    <definedName name="EV__MEMORYCVW__CONWS_REPORT1_ENTITY" hidden="1">"L1A00"</definedName>
    <definedName name="EV__MEMORYCVW__CONWS_REPORT1_INTCO" hidden="1">"A_IC"</definedName>
    <definedName name="EV__MEMORYCVW__CONWS_REPORT1_MEASURES" hidden="1">"YTD"</definedName>
    <definedName name="EV__MEMORYCVW__CONWS_REPORT1_TIME" hidden="1">"2009.MAR"</definedName>
    <definedName name="EV__MEMORYCVW__CUSTOMMENU1" hidden="1">"LEGAL"</definedName>
    <definedName name="EV__MEMORYCVW__CUSTOMMENU1_ACCDETAIL" hidden="1">"F_TOT"</definedName>
    <definedName name="EV__MEMORYCVW__CUSTOMMENU1_ACCOUNTL" hidden="1">100000</definedName>
    <definedName name="EV__MEMORYCVW__CUSTOMMENU1_CATEGORY" hidden="1">"ACTUAL"</definedName>
    <definedName name="EV__MEMORYCVW__CUSTOMMENU1_CONSOLVIEW" hidden="1">"LC"</definedName>
    <definedName name="EV__MEMORYCVW__CUSTOMMENU1_DATASRCL" hidden="1">"ALL_DATASRC"</definedName>
    <definedName name="EV__MEMORYCVW__CUSTOMMENU1_ENTITY" hidden="1">"LG999"</definedName>
    <definedName name="EV__MEMORYCVW__CUSTOMMENU1_INTCO" hidden="1">"A_IC"</definedName>
    <definedName name="EV__MEMORYCVW__CUSTOMMENU1_MEASURES" hidden="1">"YTD"</definedName>
    <definedName name="EV__MEMORYCVW__CUSTOMMENU1_TIME" hidden="1">"2005.DEC"</definedName>
    <definedName name="EV__MEMORYCVW__D1000_CF_전송분.XLS" hidden="1">"LEGAL"</definedName>
    <definedName name="EV__MEMORYCVW__D1000_CF_전송분.XLS_ACCDETAIL" hidden="1">"F_TOT"</definedName>
    <definedName name="EV__MEMORYCVW__D1000_CF_전송분.XLS_ACCOUNTL" hidden="1">100000</definedName>
    <definedName name="EV__MEMORYCVW__D1000_CF_전송분.XLS_CATEGORY" hidden="1">"ACTUAL"</definedName>
    <definedName name="EV__MEMORYCVW__D1000_CF_전송분.XLS_CONSOLVIEW" hidden="1">"LC"</definedName>
    <definedName name="EV__MEMORYCVW__D1000_CF_전송분.XLS_DATASRCL" hidden="1">"ALL_DATASRC"</definedName>
    <definedName name="EV__MEMORYCVW__D1000_CF_전송분.XLS_ENTITY" hidden="1">"L1000"</definedName>
    <definedName name="EV__MEMORYCVW__D1000_CF_전송분.XLS_INTCO" hidden="1">"N_IC"</definedName>
    <definedName name="EV__MEMORYCVW__D1000_CF_전송분.XLS_MEASURES" hidden="1">"YTD"</definedName>
    <definedName name="EV__MEMORYCVW__D1000_CF_전송분.XLS_TIME" hidden="1">"2009.MAR"</definedName>
    <definedName name="EV__MEMORYCVW__DIMENSION_0514.XLS" hidden="1">"LEGAL"</definedName>
    <definedName name="EV__MEMORYCVW__DIMENSION_0514.XLS_ACCDETAIL" hidden="1">"F_TOT"</definedName>
    <definedName name="EV__MEMORYCVW__DIMENSION_0514.XLS_ACCOUNTL" hidden="1">100000</definedName>
    <definedName name="EV__MEMORYCVW__DIMENSION_0514.XLS_CATEGORY" hidden="1">"ACTUAL"</definedName>
    <definedName name="EV__MEMORYCVW__DIMENSION_0514.XLS_CONSOLVIEW" hidden="1">"C_LGCorp"</definedName>
    <definedName name="EV__MEMORYCVW__DIMENSION_0514.XLS_DATASRCL" hidden="1">"ALL_DATASRC"</definedName>
    <definedName name="EV__MEMORYCVW__DIMENSION_0514.XLS_ENTITY" hidden="1">"L1000"</definedName>
    <definedName name="EV__MEMORYCVW__DIMENSION_0514.XLS_INTCO" hidden="1">"A_IC"</definedName>
    <definedName name="EV__MEMORYCVW__DIMENSION_0514.XLS_MEASURES" hidden="1">"YTD"</definedName>
    <definedName name="EV__MEMORYCVW__DIMENSION_0514.XLS_TIME" hidden="1">"2002.DEC"</definedName>
    <definedName name="EV__MEMORYCVW__LG_BPF순서_CHS_0522_JKJ_0524.XLS" hidden="1">"LEGAL"</definedName>
    <definedName name="EV__MEMORYCVW__LG_BPF순서_CHS_0522_JKJ_0524.XLS_ACCDETAIL" hidden="1">"F_TOT"</definedName>
    <definedName name="EV__MEMORYCVW__LG_BPF순서_CHS_0522_JKJ_0524.XLS_ACCOUNTL" hidden="1">100000</definedName>
    <definedName name="EV__MEMORYCVW__LG_BPF순서_CHS_0522_JKJ_0524.XLS_CATEGORY" hidden="1">"ACTUAL"</definedName>
    <definedName name="EV__MEMORYCVW__LG_BPF순서_CHS_0522_JKJ_0524.XLS_CONSOLVIEW" hidden="1">"C_LGCorp"</definedName>
    <definedName name="EV__MEMORYCVW__LG_BPF순서_CHS_0522_JKJ_0524.XLS_DATASRCL" hidden="1">"ALL_DATASRC"</definedName>
    <definedName name="EV__MEMORYCVW__LG_BPF순서_CHS_0522_JKJ_0524.XLS_ENTITY" hidden="1">"LG999"</definedName>
    <definedName name="EV__MEMORYCVW__LG_BPF순서_CHS_0522_JKJ_0524.XLS_INTCO" hidden="1">"A_IC"</definedName>
    <definedName name="EV__MEMORYCVW__LG_BPF순서_CHS_0522_JKJ_0524.XLS_MEASURES" hidden="1">"YTD"</definedName>
    <definedName name="EV__MEMORYCVW__LG_BPF순서_CHS_0522_JKJ_0524.XLS_TIME" hidden="1">"2008.TOTAL"</definedName>
    <definedName name="EV__MEMORYCVW__NEWUSER_INPUT1" hidden="1">"LEGAL"</definedName>
    <definedName name="EV__MEMORYCVW__NEWUSER_INPUT1_ACCDETAIL" hidden="1">"F_TOT"</definedName>
    <definedName name="EV__MEMORYCVW__NEWUSER_INPUT1_ACCOUNTL" hidden="1">100000</definedName>
    <definedName name="EV__MEMORYCVW__NEWUSER_INPUT1_CATEGORY" hidden="1">"ACTUAL"</definedName>
    <definedName name="EV__MEMORYCVW__NEWUSER_INPUT1_CONSOLVIEW" hidden="1">"LC"</definedName>
    <definedName name="EV__MEMORYCVW__NEWUSER_INPUT1_DATASRCL" hidden="1">"ALL_DATASRC"</definedName>
    <definedName name="EV__MEMORYCVW__NEWUSER_INPUT1_ENTITY" hidden="1">"D1000"</definedName>
    <definedName name="EV__MEMORYCVW__NEWUSER_INPUT1_INTCO" hidden="1">"A_IC"</definedName>
    <definedName name="EV__MEMORYCVW__NEWUSER_INPUT1_MEASURES" hidden="1">"YTD"</definedName>
    <definedName name="EV__MEMORYCVW__NEWUSER_INPUT1_TIME" hidden="1">"2005.DEC"</definedName>
    <definedName name="EV__MEMORYCVW__SAP_사용자교육_추후확인사항_090624_V3.XLS" hidden="1">"LEGAL"</definedName>
    <definedName name="EV__MEMORYCVW__SAP_사용자교육_추후확인사항_090624_V3.XLS_ACCDETAIL" hidden="1">"F_CLO"</definedName>
    <definedName name="EV__MEMORYCVW__SAP_사용자교육_추후확인사항_090624_V3.XLS_ACCOUNTL" hidden="1">"CASHFLOW"</definedName>
    <definedName name="EV__MEMORYCVW__SAP_사용자교육_추후확인사항_090624_V3.XLS_CATEGORY" hidden="1">"ACTUAL"</definedName>
    <definedName name="EV__MEMORYCVW__SAP_사용자교육_추후확인사항_090624_V3.XLS_CONSOLVIEW" hidden="1">"LC"</definedName>
    <definedName name="EV__MEMORYCVW__SAP_사용자교육_추후확인사항_090624_V3.XLS_DATASRCL" hidden="1">"INPUT"</definedName>
    <definedName name="EV__MEMORYCVW__SAP_사용자교육_추후확인사항_090624_V3.XLS_ENTITY" hidden="1">"L1A00"</definedName>
    <definedName name="EV__MEMORYCVW__SAP_사용자교육_추후확인사항_090624_V3.XLS_INTCO" hidden="1">"N_IC"</definedName>
    <definedName name="EV__MEMORYCVW__SAP_사용자교육_추후확인사항_090624_V3.XLS_MEASURES" hidden="1">"YTD"</definedName>
    <definedName name="EV__MEMORYCVW__SAP_사용자교육_추후확인사항_090624_V3.XLS_TIME" hidden="1">"2009.MAR"</definedName>
    <definedName name="EV__MEMORYCVW__TB_INPUT1" hidden="1">"LEGAL"</definedName>
    <definedName name="EV__MEMORYCVW__TB_INPUT1_ACCDETAIL" hidden="1">"F_TOT"</definedName>
    <definedName name="EV__MEMORYCVW__TB_INPUT1_ACCOUNTL" hidden="1">100000</definedName>
    <definedName name="EV__MEMORYCVW__TB_INPUT1_CATEGORY" hidden="1">"ACTUAL"</definedName>
    <definedName name="EV__MEMORYCVW__TB_INPUT1_CONSOLVIEW" hidden="1">"C_LGCorp"</definedName>
    <definedName name="EV__MEMORYCVW__TB_INPUT1_DATASRCL" hidden="1">"ALL_DATASRC"</definedName>
    <definedName name="EV__MEMORYCVW__TB_INPUT1_ENTITY" hidden="1">"E9000"</definedName>
    <definedName name="EV__MEMORYCVW__TB_INPUT1_INTCO" hidden="1">"A_IC"</definedName>
    <definedName name="EV__MEMORYCVW__TB_INPUT1_MEASURES" hidden="1">"YTD"</definedName>
    <definedName name="EV__MEMORYCVW__TB_INPUT1_TIME" hidden="1">"2002.DEC"</definedName>
    <definedName name="EV__MEMORYCVW__TBBYENTITY_REPORT.XLT" hidden="1">"LEGAL"</definedName>
    <definedName name="EV__MEMORYCVW__TBBYENTITY_REPORT.XLT_ACCDETAIL" hidden="1">"F_CLO"</definedName>
    <definedName name="EV__MEMORYCVW__TBBYENTITY_REPORT.XLT_ACCOUNTL" hidden="1">"BALANCESHEET"</definedName>
    <definedName name="EV__MEMORYCVW__TBBYENTITY_REPORT.XLT_CATEGORY" hidden="1">"ACTUAL"</definedName>
    <definedName name="EV__MEMORYCVW__TBBYENTITY_REPORT.XLT_CONSOLVIEW" hidden="1">"LC"</definedName>
    <definedName name="EV__MEMORYCVW__TBBYENTITY_REPORT.XLT_DATASRCL" hidden="1">"RESTATED"</definedName>
    <definedName name="EV__MEMORYCVW__TBBYENTITY_REPORT.XLT_ENTITY" hidden="1">"L1000"</definedName>
    <definedName name="EV__MEMORYCVW__TBBYENTITY_REPORT.XLT_INTCO" hidden="1">"N_IC"</definedName>
    <definedName name="EV__MEMORYCVW__TBBYENTITY_REPORT.XLT_MEASURES" hidden="1">"YTD"</definedName>
    <definedName name="EV__MEMORYCVW__TBBYENTITY_REPORT.XLT_TIME" hidden="1">"2009.MAR"</definedName>
    <definedName name="EV__MEMORYCVW__TB정보조회_그룹1" hidden="1">"LEGAL"</definedName>
    <definedName name="EV__MEMORYCVW__TB정보조회_그룹1_ACCDETAIL" hidden="1">"F_CLO"</definedName>
    <definedName name="EV__MEMORYCVW__TB정보조회_그룹1_ACCOUNTL" hidden="1">330000</definedName>
    <definedName name="EV__MEMORYCVW__TB정보조회_그룹1_CATEGORY" hidden="1">"ACTUAL"</definedName>
    <definedName name="EV__MEMORYCVW__TB정보조회_그룹1_CONSOLVIEW" hidden="1">"LC"</definedName>
    <definedName name="EV__MEMORYCVW__TB정보조회_그룹1_DATASRCL" hidden="1">"INPUT"</definedName>
    <definedName name="EV__MEMORYCVW__TB정보조회_그룹1_ENTITY" hidden="1">"L1A00"</definedName>
    <definedName name="EV__MEMORYCVW__TB정보조회_그룹1_INTCO" hidden="1">"N_IC"</definedName>
    <definedName name="EV__MEMORYCVW__TB정보조회_그룹1_MEASURES" hidden="1">"YTD"</definedName>
    <definedName name="EV__MEMORYCVW__TB정보조회_그룹1_TIME" hidden="1">"2009.MAR"</definedName>
    <definedName name="EV__MEMORYCVW__공정가치손상처분등록1" hidden="1">"LEGAL"</definedName>
    <definedName name="EV__MEMORYCVW__공정가치손상처분등록1_ACCDETAIL" hidden="1">"F_TOT"</definedName>
    <definedName name="EV__MEMORYCVW__공정가치손상처분등록1_ACCOUNTL" hidden="1">"INVACC00"</definedName>
    <definedName name="EV__MEMORYCVW__공정가치손상처분등록1_CATEGORY" hidden="1">"ACTUAL"</definedName>
    <definedName name="EV__MEMORYCVW__공정가치손상처분등록1_CONSOLVIEW" hidden="1">"LC"</definedName>
    <definedName name="EV__MEMORYCVW__공정가치손상처분등록1_DATASRCL" hidden="1">"INVSRC"</definedName>
    <definedName name="EV__MEMORYCVW__공정가치손상처분등록1_ENTITY" hidden="1">"D1000"</definedName>
    <definedName name="EV__MEMORYCVW__공정가치손상처분등록1_INTCO" hidden="1">"A_IC"</definedName>
    <definedName name="EV__MEMORYCVW__공정가치손상처분등록1_MEASURES" hidden="1">"Periodic"</definedName>
    <definedName name="EV__MEMORYCVW__공정가치손상처분등록1_TIME" hidden="1">"2003.DEC"</definedName>
    <definedName name="EV__MEMORYCVW__공정가치차액등록11" hidden="1">"LEGAL"</definedName>
    <definedName name="EV__MEMORYCVW__공정가치차액등록11_ACCDETAIL" hidden="1">"F_TOT"</definedName>
    <definedName name="EV__MEMORYCVW__공정가치차액등록11_ACCOUNTL" hidden="1">100000</definedName>
    <definedName name="EV__MEMORYCVW__공정가치차액등록11_CATEGORY" hidden="1">"ACTUAL"</definedName>
    <definedName name="EV__MEMORYCVW__공정가치차액등록11_CONSOLVIEW" hidden="1">"C_LGCorp"</definedName>
    <definedName name="EV__MEMORYCVW__공정가치차액등록11_DATASRCL" hidden="1">"ALL_DATASRC"</definedName>
    <definedName name="EV__MEMORYCVW__공정가치차액등록11_ENTITY" hidden="1">"L1000"</definedName>
    <definedName name="EV__MEMORYCVW__공정가치차액등록11_INTCO" hidden="1">"A_IC"</definedName>
    <definedName name="EV__MEMORYCVW__공정가치차액등록11_MEASURES" hidden="1">"YTD"</definedName>
    <definedName name="EV__MEMORYCVW__공정가치차액등록11_TIME" hidden="1">"2002.DEC"</definedName>
    <definedName name="EV__MEMORYCVW__리뷰사항_0609.XLS" hidden="1">"LEGAL"</definedName>
    <definedName name="EV__MEMORYCVW__리뷰사항_0609.XLS_ACCDETAIL" hidden="1">"F_TOT"</definedName>
    <definedName name="EV__MEMORYCVW__리뷰사항_0609.XLS_ACCOUNTL" hidden="1">100000</definedName>
    <definedName name="EV__MEMORYCVW__리뷰사항_0609.XLS_CATEGORY" hidden="1">"ACTUAL"</definedName>
    <definedName name="EV__MEMORYCVW__리뷰사항_0609.XLS_CONSOLVIEW" hidden="1">"C_LGCorp"</definedName>
    <definedName name="EV__MEMORYCVW__리뷰사항_0609.XLS_DATASRCL" hidden="1">"ALL_DATASRC"</definedName>
    <definedName name="EV__MEMORYCVW__리뷰사항_0609.XLS_ENTITY" hidden="1">"L1003"</definedName>
    <definedName name="EV__MEMORYCVW__리뷰사항_0609.XLS_INTCO" hidden="1">"A_IC"</definedName>
    <definedName name="EV__MEMORYCVW__리뷰사항_0609.XLS_MEASURES" hidden="1">"YTD"</definedName>
    <definedName name="EV__MEMORYCVW__리뷰사항_0609.XLS_TIME" hidden="1">"2002.DEC"</definedName>
    <definedName name="EV__MEMORYCVW__연결시스템_일정.XLS" hidden="1">"LEGAL"</definedName>
    <definedName name="EV__MEMORYCVW__연결시스템_일정.XLS_ACCDETAIL" hidden="1">"F_UNR"</definedName>
    <definedName name="EV__MEMORYCVW__연결시스템_일정.XLS_ACCOUNTL" hidden="1">"BALANCESHEET"</definedName>
    <definedName name="EV__MEMORYCVW__연결시스템_일정.XLS_CATEGORY" hidden="1">"ACTUAL"</definedName>
    <definedName name="EV__MEMORYCVW__연결시스템_일정.XLS_CONSOLVIEW" hidden="1">"HSI_LEGAL"</definedName>
    <definedName name="EV__MEMORYCVW__연결시스템_일정.XLS_DATASRCL" hidden="1">"EC_STOCK"</definedName>
    <definedName name="EV__MEMORYCVW__연결시스템_일정.XLS_ENTITY" hidden="1">"COMPANY"</definedName>
    <definedName name="EV__MEMORYCVW__연결시스템_일정.XLS_INTCO" hidden="1">"A_IC"</definedName>
    <definedName name="EV__MEMORYCVW__연결시스템_일정.XLS_MEASURES" hidden="1">"YTD"</definedName>
    <definedName name="EV__MEMORYCVW__연결시스템_일정.XLS_SEGMENT" hidden="1">"All_Seg"</definedName>
    <definedName name="EV__MEMORYCVW__연결시스템_일정.XLS_TIME" hidden="1">"2008.DEC"</definedName>
    <definedName name="EV__MEMORYCVW__투자자본TEST_0606.XLS" hidden="1">"LEGAL"</definedName>
    <definedName name="EV__MEMORYCVW__투자자본TEST_0606.XLS_ACCDETAIL" hidden="1">"F_TOT"</definedName>
    <definedName name="EV__MEMORYCVW__투자자본TEST_0606.XLS_ACCOUNTL" hidden="1">100000</definedName>
    <definedName name="EV__MEMORYCVW__투자자본TEST_0606.XLS_CATEGORY" hidden="1">"ACTUAL"</definedName>
    <definedName name="EV__MEMORYCVW__투자자본TEST_0606.XLS_CONSOLVIEW" hidden="1">"LC"</definedName>
    <definedName name="EV__MEMORYCVW__투자자본TEST_0606.XLS_DATASRCL" hidden="1">"ALL_DATASRC"</definedName>
    <definedName name="EV__MEMORYCVW__투자자본TEST_0606.XLS_ENTITY" hidden="1">"L1003"</definedName>
    <definedName name="EV__MEMORYCVW__투자자본TEST_0606.XLS_INTCO" hidden="1">"N_IC"</definedName>
    <definedName name="EV__MEMORYCVW__투자자본TEST_0606.XLS_MEASURES" hidden="1">"YTD"</definedName>
    <definedName name="EV__MEMORYCVW__투자자본TEST_0606.XLS_TIME" hidden="1">"2002.DEC"</definedName>
    <definedName name="EV__MEMORYCVW__투자자본상계시나리오_GLOVIS.XLSX" hidden="1">"LEGAL"</definedName>
    <definedName name="EV__MEMORYCVW__투자자본상계시나리오_GLOVIS.XLSX_ACCDETAIL" hidden="1">"F_TOT"</definedName>
    <definedName name="EV__MEMORYCVW__투자자본상계시나리오_GLOVIS.XLSX_ACCOUNTL" hidden="1">"NETINCOME"</definedName>
    <definedName name="EV__MEMORYCVW__투자자본상계시나리오_GLOVIS.XLSX_CATEGORY" hidden="1">"ACTUAL"</definedName>
    <definedName name="EV__MEMORYCVW__투자자본상계시나리오_GLOVIS.XLSX_CONSOLVIEW" hidden="1">"GLOVIS_LEGAL"</definedName>
    <definedName name="EV__MEMORYCVW__투자자본상계시나리오_GLOVIS.XLSX_DATASRCL" hidden="1">"ALL_DATASRC"</definedName>
    <definedName name="EV__MEMORYCVW__투자자본상계시나리오_GLOVIS.XLSX_ENTITY" hidden="1">"GKR"</definedName>
    <definedName name="EV__MEMORYCVW__투자자본상계시나리오_GLOVIS.XLSX_INTCO" hidden="1">"A_IC"</definedName>
    <definedName name="EV__MEMORYCVW__투자자본상계시나리오_GLOVIS.XLSX_MEASURES" hidden="1">"YTD"</definedName>
    <definedName name="EV__MEMORYCVW__투자자본상계시나리오_GLOVIS.XLSX_SEGMENT" hidden="1">"All_Seg"</definedName>
    <definedName name="EV__MEMORYCVW__투자자본상계시나리오_GLOVIS.XLSX_TIME" hidden="1">"2002.DEC"</definedName>
    <definedName name="EV__MEMORYCVW__하이닉스_노선도.XLS" hidden="1">"LEGAL"</definedName>
    <definedName name="EV__MEMORYCVW__하이닉스_노선도.XLS_ACCDETAIL" hidden="1">"F_CLO"</definedName>
    <definedName name="EV__MEMORYCVW__하이닉스_노선도.XLS_ACCOUNTL" hidden="1">"CASHFLOW"</definedName>
    <definedName name="EV__MEMORYCVW__하이닉스_노선도.XLS_CATEGORY" hidden="1">"ACTUAL"</definedName>
    <definedName name="EV__MEMORYCVW__하이닉스_노선도.XLS_CONSOLVIEW" hidden="1">"C_LGCorp"</definedName>
    <definedName name="EV__MEMORYCVW__하이닉스_노선도.XLS_DATASRCL" hidden="1">"ALL_DATASRC"</definedName>
    <definedName name="EV__MEMORYCVW__하이닉스_노선도.XLS_ENTITY" hidden="1">"L1A00"</definedName>
    <definedName name="EV__MEMORYCVW__하이닉스_노선도.XLS_INTCO" hidden="1">"A_IC"</definedName>
    <definedName name="EV__MEMORYCVW__하이닉스_노선도.XLS_MEASURES" hidden="1">"YTD"</definedName>
    <definedName name="EV__MEMORYCVW__하이닉스_노선도.XLS_TIME" hidden="1">"2009.MAR"</definedName>
    <definedName name="EV__USERCHANGEOPTIONS__">1</definedName>
    <definedName name="EV__WBEVMODE__">0</definedName>
    <definedName name="EV__WBREFOPTIONS__">134217855</definedName>
    <definedName name="EV__WBVERSION__">0</definedName>
    <definedName name="EV__WSINFO__">123</definedName>
    <definedName name="EV_CVPARAMS_2">"Any by Any!$B$17:$C$38;"</definedName>
    <definedName name="event" hidden="1">#REF!</definedName>
    <definedName name="everclear" hidden="1">{"Strategic",#N/A,FALSE,"Total"}</definedName>
    <definedName name="evgfrtdtb">#REF!</definedName>
    <definedName name="evgfrtdtb_1">#REF!</definedName>
    <definedName name="EVIS">#REF!</definedName>
    <definedName name="Evolução">#REF!</definedName>
    <definedName name="ewa">#REF!</definedName>
    <definedName name="ewa_1">#REF!</definedName>
    <definedName name="ewer">#REF!</definedName>
    <definedName name="ewfwe">#REF!</definedName>
    <definedName name="ewgf">#REF!</definedName>
    <definedName name="ewgf_1">#REF!</definedName>
    <definedName name="EWGFEWg">#REF!</definedName>
    <definedName name="ewr">{0,0,0,0,0,0,0,0,0,0,0,0,0,0,0,0,0,0,0,0,0,0,0,0,0,0,0,0,0,0,0,0,0,0,0,0,0,0,0,0,0,0,0,0,0,#VALUE!,0,0,0,0,108.003967338242}</definedName>
    <definedName name="ewwe" hidden="1">{#N/A,#N/A,FALSE,"REPORT"}</definedName>
    <definedName name="ex">110</definedName>
    <definedName name="Ex._Rate">#REF!</definedName>
    <definedName name="EX_RATE">#REF!</definedName>
    <definedName name="EX_REC_S_A_OTHE">#REF!</definedName>
    <definedName name="EX_REC_TO_TR">#REF!</definedName>
    <definedName name="EX9091_">#REF!</definedName>
    <definedName name="ExactAddinConnection">"034"</definedName>
    <definedName name="ExactAddinConnection.001">"slontcount;001;bparmar;0"</definedName>
    <definedName name="ExactAddinConnection.003">"srv3;003;basilio;0"</definedName>
    <definedName name="ExactAddinConnection.004">"srv3;004;basilio;0"</definedName>
    <definedName name="ExactAddinConnection.005">"srv3;005;basilio;0"</definedName>
    <definedName name="ExactAddinConnection.034">"NOIVU;034;gl4;1"</definedName>
    <definedName name="ExactAddinConnection.100">"srv3;100;basilio;0"</definedName>
    <definedName name="ExactAddinConnection.905">"SLOEXACT;905;Administrator;1"</definedName>
    <definedName name="ExactAddinReports" hidden="1">1</definedName>
    <definedName name="example_irr">#REF!</definedName>
    <definedName name="example_variances">#REF!</definedName>
    <definedName name="EXC">#REF!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13">#REF!</definedName>
    <definedName name="Excel_BuiltIn__FilterDatabase_2">#REF!</definedName>
    <definedName name="Excel_BuiltIn__FilterDatabase_2_1_1_1_1_1_1_1_1_1_1_1_1_1_1_1_1_1_1_1_1_1_1_1_1_1_1_1_1_1_1">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Criteria">#REF!</definedName>
    <definedName name="Excel_BuiltIn_Database">#REF!</definedName>
    <definedName name="Excel_BuiltIn_Database_12">#REF!</definedName>
    <definedName name="Excel_BuiltIn_Print_Area">#REF!</definedName>
    <definedName name="Excel_BuiltIn_Print_Area_0">#REF!</definedName>
    <definedName name="Excel_BuiltIn_Print_Area_0___0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0">#REF!</definedName>
    <definedName name="Excel_BuiltIn_Print_Area_10_1">#REF!</definedName>
    <definedName name="Excel_BuiltIn_Print_Area_11_1">#REF!</definedName>
    <definedName name="Excel_BuiltIn_Print_Area_12">#REF!</definedName>
    <definedName name="Excel_BuiltIn_Print_Area_12_1">#REF!</definedName>
    <definedName name="Excel_BuiltIn_Print_Area_13">#REF!</definedName>
    <definedName name="Excel_BuiltIn_Print_Area_13_1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7_1">#REF!</definedName>
    <definedName name="Excel_BuiltIn_Print_Area_2">#REF!</definedName>
    <definedName name="Excel_BuiltIn_Print_Area_2___0">#REF!</definedName>
    <definedName name="Excel_BuiltIn_Print_Area_2_1">#REF!</definedName>
    <definedName name="Excel_BuiltIn_Print_Area_2_1_1">#REF!</definedName>
    <definedName name="Excel_BuiltIn_Print_Area_4">#REF!</definedName>
    <definedName name="Excel_BuiltIn_Print_Area_4___0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6">#REF!</definedName>
    <definedName name="Excel_BuiltIn_Print_Area_7">#REF!</definedName>
    <definedName name="Excel_BuiltIn_Print_Area_9_1">#REF!</definedName>
    <definedName name="Excel_BuiltIn_Print_Titles_1">#REF!</definedName>
    <definedName name="Excel_BuiltIn_Print_Titles_1_1">#REF!</definedName>
    <definedName name="Excel_BuiltIn_Print_Titles_1_1_1">#REF!,#REF!</definedName>
    <definedName name="Excel_BuiltIn_Print_Titles_2">#REF!</definedName>
    <definedName name="ExcessCashrate">#REF!</definedName>
    <definedName name="exch">#REF!</definedName>
    <definedName name="Exchange">#REF!</definedName>
    <definedName name="EXCHANGE_1">{"'subnets'!$A$1:$F$20"}</definedName>
    <definedName name="EXCHANGE_2">{"'subnets'!$A$1:$F$20"}</definedName>
    <definedName name="EXCHANGE_3">{"'subnets'!$A$1:$F$20"}</definedName>
    <definedName name="EXCHANGE_4">{"'subnets'!$A$1:$F$20"}</definedName>
    <definedName name="EXCHANGE_5">{"'subnets'!$A$1:$F$20"}</definedName>
    <definedName name="Exchange_Rate">#REF!</definedName>
    <definedName name="ExchangeRatio">#REF!</definedName>
    <definedName name="ExchangeRt">#REF!</definedName>
    <definedName name="ExchRate">#REF!</definedName>
    <definedName name="ExchrateSG">#REF!</definedName>
    <definedName name="EXEC1">#REF!</definedName>
    <definedName name="EXEC2">#REF!</definedName>
    <definedName name="ExecLegalPR2">#REF!</definedName>
    <definedName name="executives">#REF!</definedName>
    <definedName name="exhibit">#REF!</definedName>
    <definedName name="existing2">#REF!</definedName>
    <definedName name="existing3">#REF!</definedName>
    <definedName name="existing4">#REF!</definedName>
    <definedName name="existing5">#REF!</definedName>
    <definedName name="exp">#REF!</definedName>
    <definedName name="EXP_COS">#N/A</definedName>
    <definedName name="Exp_direct">#REF!</definedName>
    <definedName name="Exp_indirect">#REF!</definedName>
    <definedName name="Exp_Other">#REF!</definedName>
    <definedName name="EXP_SALE">#N/A</definedName>
    <definedName name="ExpA">#REF!</definedName>
    <definedName name="expcomp">"Option Button 21"</definedName>
    <definedName name="Expected">"4-Expected"</definedName>
    <definedName name="Expected_balance">#REF!</definedName>
    <definedName name="Expected_balance_1">#REF!</definedName>
    <definedName name="Expenditure">#REF!</definedName>
    <definedName name="EXPENSE">#REF!</definedName>
    <definedName name="Expense2">#REF!</definedName>
    <definedName name="Expenses">#REF!</definedName>
    <definedName name="ExpenseUpload">#REF!</definedName>
    <definedName name="Expert_Services">#REF!</definedName>
    <definedName name="expinet">"Option Button 20"</definedName>
    <definedName name="Expired">FALSE</definedName>
    <definedName name="ExpJ">#REF!</definedName>
    <definedName name="Export">#REF!</definedName>
    <definedName name="Exports">#REF!</definedName>
    <definedName name="ExpR">#REF!</definedName>
    <definedName name="EXPSALE">#N/A</definedName>
    <definedName name="exptenant">"exptenant"</definedName>
    <definedName name="EXPWISE_SUMMARY">#REF!</definedName>
    <definedName name="exr">1.1</definedName>
    <definedName name="exrate1">100</definedName>
    <definedName name="ExrateBt">#REF!</definedName>
    <definedName name="ExrateInd">#REF!</definedName>
    <definedName name="ExrateSing">#REF!</definedName>
    <definedName name="ExrateUS">#REF!</definedName>
    <definedName name="Ext._Exposure_Gains_and_Losses">#REF!</definedName>
    <definedName name="EXT.MN">#REF!</definedName>
    <definedName name="ExtendArea1">#REF!</definedName>
    <definedName name="Extended">#REF!</definedName>
    <definedName name="Extra_Pay">#REF!</definedName>
    <definedName name="_xlnm.Extract">#REF!</definedName>
    <definedName name="Extract_MI">#REF!</definedName>
    <definedName name="extractby">#REF!</definedName>
    <definedName name="extraoper.inc.exp.">#REF!</definedName>
    <definedName name="extraoperexp.">#REF!</definedName>
    <definedName name="extraoperinc.">#REF!</definedName>
    <definedName name="EY">{"'Feb 99'!$A$1:$G$30"}</definedName>
    <definedName name="EY_03">#REF!</definedName>
    <definedName name="eymy">{"'Feb 99'!$A$1:$G$30"}</definedName>
    <definedName name="eynetn">#REF!</definedName>
    <definedName name="eynetn_1">#REF!</definedName>
    <definedName name="EZGP">1</definedName>
    <definedName name="E매출">#REF!</definedName>
    <definedName name="E이자">#REF!</definedName>
    <definedName name="e인원">#REF!</definedName>
    <definedName name="f" hidden="1">{#N/A,#N/A,TRUE,"3Q BCG";#N/A,#N/A,TRUE,"3Q w|o Wireless";#N/A,#N/A,TRUE,"3Q Wireless"}</definedName>
    <definedName name="f.asset">#REF!</definedName>
    <definedName name="f_1">#REF!</definedName>
    <definedName name="F_123">#REF!</definedName>
    <definedName name="f_2">#REF!</definedName>
    <definedName name="f_3">#REF!</definedName>
    <definedName name="f_4">#REF!</definedName>
    <definedName name="f_5">#REF!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 hidden="1">{#N/A,#N/A,FALSE,"Aging Summary";#N/A,#N/A,FALSE,"Ratio Analysis";#N/A,#N/A,FALSE,"Test 120 Day Accts";#N/A,#N/A,FALSE,"Tickmarks"}</definedName>
    <definedName name="FA_Average">#REF!</definedName>
    <definedName name="FA_Premium">#REF!</definedName>
    <definedName name="FA_Return">#REF!</definedName>
    <definedName name="FA_서울">#REF!</definedName>
    <definedName name="FAB">#N/A</definedName>
    <definedName name="Fac">#REF!</definedName>
    <definedName name="Facilities">1700</definedName>
    <definedName name="Factor">#REF!</definedName>
    <definedName name="FACTORY_OTHER">#REF!</definedName>
    <definedName name="fadre">#REF!</definedName>
    <definedName name="fafa">#REF!</definedName>
    <definedName name="fafa_1">#REF!</definedName>
    <definedName name="fafa_2">#REF!</definedName>
    <definedName name="fafa_3">#REF!</definedName>
    <definedName name="fafa_4">#REF!</definedName>
    <definedName name="fafdsfa">#REF!</definedName>
    <definedName name="fafdsfa_1">#REF!</definedName>
    <definedName name="fafdsfa_2">#REF!</definedName>
    <definedName name="fafdsfa_3">#REF!</definedName>
    <definedName name="fafdsfa_4">#REF!</definedName>
    <definedName name="fafs">#REF!</definedName>
    <definedName name="FAREG0405">#REF!</definedName>
    <definedName name="fas">#REF!</definedName>
    <definedName name="fas_1">#REF!</definedName>
    <definedName name="fas_2">#REF!</definedName>
    <definedName name="fas_3">#REF!</definedName>
    <definedName name="fas_4">#REF!</definedName>
    <definedName name="FAS115A">#REF!</definedName>
    <definedName name="FAS133A">#REF!</definedName>
    <definedName name="fasdas">#REF!</definedName>
    <definedName name="fasdas_1">#REF!</definedName>
    <definedName name="fasdas_2">#REF!</definedName>
    <definedName name="fasdas_3">#REF!</definedName>
    <definedName name="fasdas_4">#REF!</definedName>
    <definedName name="fasdasd">#REF!</definedName>
    <definedName name="fasdasd_1">#REF!</definedName>
    <definedName name="fasdasd_2">#REF!</definedName>
    <definedName name="fasdasd_3">#REF!</definedName>
    <definedName name="fasdasd_4">#REF!</definedName>
    <definedName name="fasdasdf">#REF!</definedName>
    <definedName name="fasdasdf_1">#REF!</definedName>
    <definedName name="fasdasdf_2">#REF!</definedName>
    <definedName name="fasdasdf_3">#REF!</definedName>
    <definedName name="fasdasdf_4">#REF!</definedName>
    <definedName name="fasdasdsdaf">#REF!</definedName>
    <definedName name="fasdasdsdaf_1">#REF!</definedName>
    <definedName name="fasdasdsdaf_2">#REF!</definedName>
    <definedName name="fasdasdsdaf_3">#REF!</definedName>
    <definedName name="fasdasdsdaf_4">#REF!</definedName>
    <definedName name="fasddasfd">#REF!</definedName>
    <definedName name="fasddasfd_1">#REF!</definedName>
    <definedName name="fasddasfd_2">#REF!</definedName>
    <definedName name="fasddasfd_3">#REF!</definedName>
    <definedName name="fasddasfd_4">#REF!</definedName>
    <definedName name="fasdf">#REF!</definedName>
    <definedName name="fasdf_1">#REF!</definedName>
    <definedName name="fasdf_2">#REF!</definedName>
    <definedName name="fasdf_3">#REF!</definedName>
    <definedName name="fasdf_4">#REF!</definedName>
    <definedName name="fasdfadf" hidden="1">{#N/A,#N/A,FALSE,"Aging Summary";#N/A,#N/A,FALSE,"Ratio Analysis";#N/A,#N/A,FALSE,"Test 120 Day Accts";#N/A,#N/A,FALSE,"Tickmarks"}</definedName>
    <definedName name="fasdfadf_3">#REF!</definedName>
    <definedName name="fasdfasd">#REF!</definedName>
    <definedName name="fasdfasd_1">#REF!</definedName>
    <definedName name="fasdfasd_2">#REF!</definedName>
    <definedName name="fasdfasd_3">#REF!</definedName>
    <definedName name="fasdfasd_4">#REF!</definedName>
    <definedName name="fasdfasdasdfasdf">#REF!</definedName>
    <definedName name="fasdfasdasdfasdf_1">#REF!</definedName>
    <definedName name="fasdfasdasdfasdf_2">#REF!</definedName>
    <definedName name="fasdfasdasdfasdf_3">#REF!</definedName>
    <definedName name="fasdfasdasdfasdf_4">#REF!</definedName>
    <definedName name="fasdfasdd">#REF!</definedName>
    <definedName name="fasdfasdd_1">#REF!</definedName>
    <definedName name="fasdfasdd_2">#REF!</definedName>
    <definedName name="fasdfasdd_3">#REF!</definedName>
    <definedName name="fasdfasdd_4">#REF!</definedName>
    <definedName name="fasdfasdfa">#REF!</definedName>
    <definedName name="fasdfasdfa_1">#REF!</definedName>
    <definedName name="fasdfasdfa_2">#REF!</definedName>
    <definedName name="fasdfasdfa_3">#REF!</definedName>
    <definedName name="fasdfasdfa_4">#REF!</definedName>
    <definedName name="fasdfsda">#REF!</definedName>
    <definedName name="fasdfsda_1">#REF!</definedName>
    <definedName name="fasdfsda_2">#REF!</definedName>
    <definedName name="fasdfsda_3">#REF!</definedName>
    <definedName name="fasdfsda_4">#REF!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sdsdf">#REF!</definedName>
    <definedName name="fasdsdf_1">#REF!</definedName>
    <definedName name="fasdsdf_2">#REF!</definedName>
    <definedName name="fasdsdf_3">#REF!</definedName>
    <definedName name="fasdsdf_4">#REF!</definedName>
    <definedName name="fasfasd">#REF!</definedName>
    <definedName name="fasfasd_1">#REF!</definedName>
    <definedName name="fasfasd_2">#REF!</definedName>
    <definedName name="fasfasd_3">#REF!</definedName>
    <definedName name="fasfasd_4">#REF!</definedName>
    <definedName name="fasfdsaf">#REF!</definedName>
    <definedName name="fasfin">#REF!</definedName>
    <definedName name="fawe">#REF!</definedName>
    <definedName name="fawe_1">#REF!</definedName>
    <definedName name="fawe_2">#REF!</definedName>
    <definedName name="fawe_3">#REF!</definedName>
    <definedName name="fawe_4">#REF!</definedName>
    <definedName name="Fax">#REF!</definedName>
    <definedName name="faxs">#REF!</definedName>
    <definedName name="FBBusOfAircraft.AmtOrValueOfExpenditure">#REF!</definedName>
    <definedName name="FBBusOfAircraft.AmtOrValueOfExpenditure_10">#REF!</definedName>
    <definedName name="FBBusOfAircraft.AmtOrValueOfExpenditure_9">#REF!</definedName>
    <definedName name="FBBusOfAircraft.ValueOfFB">#REF!</definedName>
    <definedName name="FBBusOfAircraft.ValueOfFB_10">#REF!</definedName>
    <definedName name="FBBusOfAircraft.ValueOfFB_9">#REF!</definedName>
    <definedName name="FBBusOfHotel.AmtOrValueOfExpenditure">#REF!</definedName>
    <definedName name="FBBusOfHotel.AmtOrValueOfExpenditure_10">#REF!</definedName>
    <definedName name="FBBusOfHotel.AmtOrValueOfExpenditure_9">#REF!</definedName>
    <definedName name="FBBusOfHotel.ValueOfFB">#REF!</definedName>
    <definedName name="FBBusOfHotel.ValueOfFB_10">#REF!</definedName>
    <definedName name="FBBusOfHotel.ValueOfFB_9">#REF!</definedName>
    <definedName name="FBBusOfShip.AmtOrValueOfExpenditure">#REF!</definedName>
    <definedName name="FBBusOfShip.AmtOrValueOfExpenditure_10">#REF!</definedName>
    <definedName name="FBBusOfShip.AmtOrValueOfExpenditure_9">#REF!</definedName>
    <definedName name="FBBusOfShip.ValueOfFB">#REF!</definedName>
    <definedName name="FBBusOfShip.ValueOfFB_10">#REF!</definedName>
    <definedName name="FBBusOfShip.ValueOfFB_9">#REF!</definedName>
    <definedName name="FBBusOthThan4bcd.AmtOrValueOfExpenditure">#REF!</definedName>
    <definedName name="FBBusOthThan4bcd.AmtOrValueOfExpenditure_10">#REF!</definedName>
    <definedName name="FBBusOthThan4bcd.AmtOrValueOfExpenditure_9">#REF!</definedName>
    <definedName name="FBBusOthThan4bcd.ValueOfFB">#REF!</definedName>
    <definedName name="FBBusOthThan4bcd.ValueOfFB_10">#REF!</definedName>
    <definedName name="FBBusOthThan4bcd.ValueOfFB_9">#REF!</definedName>
    <definedName name="FBCnvyBus.AmtOrValueOfExpenditure">#REF!</definedName>
    <definedName name="FBCnvyBus.AmtOrValueOfExpenditure_10">#REF!</definedName>
    <definedName name="FBCnvyBus.AmtOrValueOfExpenditure_9">#REF!</definedName>
    <definedName name="FBCnvyBus.ValueOfFB">#REF!</definedName>
    <definedName name="FBCnvyBus.ValueOfFB_10">#REF!</definedName>
    <definedName name="FBCnvyBus.ValueOfFB_9">#REF!</definedName>
    <definedName name="FBCnvyConst.AmtOrValueOfExpenditure">#REF!</definedName>
    <definedName name="FBCnvyConst.AmtOrValueOfExpenditure_10">#REF!</definedName>
    <definedName name="FBCnvyConst.AmtOrValueOfExpenditure_9">#REF!</definedName>
    <definedName name="FBCnvyConst.ValueOfFB">#REF!</definedName>
    <definedName name="FBCnvyConst.ValueOfFB_10">#REF!</definedName>
    <definedName name="FBCnvyConst.ValueOfFB_9">#REF!</definedName>
    <definedName name="FBCnvyManPhrama.AmtOrValueOfExpenditure">#REF!</definedName>
    <definedName name="FBCnvyManPhrama.AmtOrValueOfExpenditure_10">#REF!</definedName>
    <definedName name="FBCnvyManPhrama.AmtOrValueOfExpenditure_9">#REF!</definedName>
    <definedName name="FBCnvyManPhrama.ValueOfFB">#REF!</definedName>
    <definedName name="FBCnvyManPhrama.ValueOfFB_10">#REF!</definedName>
    <definedName name="FBCnvyManPhrama.ValueOfFB_9">#REF!</definedName>
    <definedName name="FBCnvyMANProd.AmtOrValueOfExpenditure">#REF!</definedName>
    <definedName name="FBCnvyMANProd.AmtOrValueOfExpenditure_10">#REF!</definedName>
    <definedName name="FBCnvyMANProd.AmtOrValueOfExpenditure_9">#REF!</definedName>
    <definedName name="FBCnvyMANProd.ValueOfFB">#REF!</definedName>
    <definedName name="FBCnvyMANProd.ValueOfFB_10">#REF!</definedName>
    <definedName name="FBCnvyMANProd.ValueOfFB_9">#REF!</definedName>
    <definedName name="FBConf.AmtOrValueOfExpenditure">#REF!</definedName>
    <definedName name="FBConf.AmtOrValueOfExpenditure_10">#REF!</definedName>
    <definedName name="FBConf.AmtOrValueOfExpenditure_9">#REF!</definedName>
    <definedName name="FBConf.ValueOfFB">#REF!</definedName>
    <definedName name="FBConf.ValueOfFB_10">#REF!</definedName>
    <definedName name="FBConf.ValueOfFB_9">#REF!</definedName>
    <definedName name="FBEmplSper.AmtOrValueOfExpenditure">#REF!</definedName>
    <definedName name="FBEmplSper.AmtOrValueOfExpenditure_10">#REF!</definedName>
    <definedName name="FBEmplSper.AmtOrValueOfExpenditure_9">#REF!</definedName>
    <definedName name="FBEmplSper.ValueOfFB">#REF!</definedName>
    <definedName name="FBEmplSper.ValueOfFB_10">#REF!</definedName>
    <definedName name="FBEmplSper.ValueOfFB_9">#REF!</definedName>
    <definedName name="FBEMPWel.AmtOrValueOfExpenditure">#REF!</definedName>
    <definedName name="FBEMPWel.AmtOrValueOfExpenditure_10">#REF!</definedName>
    <definedName name="FBEMPWel.AmtOrValueOfExpenditure_9">#REF!</definedName>
    <definedName name="FBEMPWel.ValueOfFB">#REF!</definedName>
    <definedName name="FBEMPWel.ValueOfFB_10">#REF!</definedName>
    <definedName name="FBEMPWel.ValueOfFB_9">#REF!</definedName>
    <definedName name="FBEnter.AmtOrValueOfExpenditure">#REF!</definedName>
    <definedName name="FBEnter.AmtOrValueOfExpenditure_10">#REF!</definedName>
    <definedName name="FBEnter.AmtOrValueOfExpenditure_9">#REF!</definedName>
    <definedName name="FBEnter.ValueOfFB">#REF!</definedName>
    <definedName name="FBEnter.ValueOfFB_10">#REF!</definedName>
    <definedName name="FBEnter.ValueOfFB_9">#REF!</definedName>
    <definedName name="FBFesti.AmtOrValueOfExpenditure">#REF!</definedName>
    <definedName name="FBFesti.AmtOrValueOfExpenditure_10">#REF!</definedName>
    <definedName name="FBFesti.AmtOrValueOfExpenditure_9">#REF!</definedName>
    <definedName name="FBFesti.ValueOfFB">#REF!</definedName>
    <definedName name="FBFesti.ValueOfFB_10">#REF!</definedName>
    <definedName name="FBFesti.ValueOfFB_9">#REF!</definedName>
    <definedName name="FBFree.AmtOrValueOfExpenditure">#REF!</definedName>
    <definedName name="FBFree.AmtOrValueOfExpenditure_10">#REF!</definedName>
    <definedName name="FBFree.AmtOrValueOfExpenditure_9">#REF!</definedName>
    <definedName name="FBFree.ValueOfFB">#REF!</definedName>
    <definedName name="FBFree.ValueOfFB_10">#REF!</definedName>
    <definedName name="FBFree.ValueOfFB_9">#REF!</definedName>
    <definedName name="FBGift.AmtOrValueOfExpenditure">#REF!</definedName>
    <definedName name="FBGift.AmtOrValueOfExpenditure_10">#REF!</definedName>
    <definedName name="FBGift.AmtOrValueOfExpenditure_9">#REF!</definedName>
    <definedName name="FBGift.ValueOfFB">#REF!</definedName>
    <definedName name="FBGift.ValueOfFB_10">#REF!</definedName>
    <definedName name="FBGift.ValueOfFB_9">#REF!</definedName>
    <definedName name="FBHealth.AmtOrValueOfExpenditure">#REF!</definedName>
    <definedName name="FBHealth.AmtOrValueOfExpenditure_10">#REF!</definedName>
    <definedName name="FBHealth.AmtOrValueOfExpenditure_9">#REF!</definedName>
    <definedName name="FBHealth.ValueOfFB">#REF!</definedName>
    <definedName name="FBHealth.ValueOfFB_10">#REF!</definedName>
    <definedName name="FBHealth.ValueOfFB_9">#REF!</definedName>
    <definedName name="FBHotelBRdAir.AmtOrValueOfExpenditure">#REF!</definedName>
    <definedName name="FBHotelBRdAir.AmtOrValueOfExpenditure_10">#REF!</definedName>
    <definedName name="FBHotelBRdAir.AmtOrValueOfExpenditure_9">#REF!</definedName>
    <definedName name="FBHotelBRdAir.ValueOfFB">#REF!</definedName>
    <definedName name="FBHotelBRdAir.ValueOfFB_10">#REF!</definedName>
    <definedName name="FBHotelBRdAir.ValueOfFB_9">#REF!</definedName>
    <definedName name="FBHotelBRdBus.AmtOrValueOfExpenditure">#REF!</definedName>
    <definedName name="FBHotelBRdBus.AmtOrValueOfExpenditure_10">#REF!</definedName>
    <definedName name="FBHotelBRdBus.AmtOrValueOfExpenditure_9">#REF!</definedName>
    <definedName name="FBHotelBRdBus.ValueOfFB">#REF!</definedName>
    <definedName name="FBHotelBRdBus.ValueOfFB_10">#REF!</definedName>
    <definedName name="FBHotelBRdBus.ValueOfFB_9">#REF!</definedName>
    <definedName name="FBHotelBRdMANPhrama.AmtOrValueOfExpenditure">#REF!</definedName>
    <definedName name="FBHotelBRdMANPhrama.AmtOrValueOfExpenditure_10">#REF!</definedName>
    <definedName name="FBHotelBRdMANPhrama.AmtOrValueOfExpenditure_9">#REF!</definedName>
    <definedName name="FBHotelBRdMANPhrama.ValueOfFB">#REF!</definedName>
    <definedName name="FBHotelBRdMANPhrama.ValueOfFB_10">#REF!</definedName>
    <definedName name="FBHotelBRdMANPhrama.ValueOfFB_9">#REF!</definedName>
    <definedName name="FBHotelBRdMANProd.AmtOrValueOfExpenditure">#REF!</definedName>
    <definedName name="FBHotelBRdMANProd.AmtOrValueOfExpenditure_10">#REF!</definedName>
    <definedName name="FBHotelBRdMANProd.AmtOrValueOfExpenditure_9">#REF!</definedName>
    <definedName name="FBHotelBRdMANProd.ValueOfFB">#REF!</definedName>
    <definedName name="FBHotelBRdMANProd.ValueOfFB_10">#REF!</definedName>
    <definedName name="FBHotelBRdMANProd.ValueOfFB_9">#REF!</definedName>
    <definedName name="FBHotelBRdShip.AmtOrValueOfExpenditure">#REF!</definedName>
    <definedName name="FBHotelBRdShip.AmtOrValueOfExpenditure_10">#REF!</definedName>
    <definedName name="FBHotelBRdShip.AmtOrValueOfExpenditure_9">#REF!</definedName>
    <definedName name="FBHotelBRdShip.ValueOfFB">#REF!</definedName>
    <definedName name="FBHotelBRdShip.ValueOfFB_10">#REF!</definedName>
    <definedName name="FBHotelBRdShip.ValueOfFB_9">#REF!</definedName>
    <definedName name="FBI.EmployeesInOutIndiaFlg">#REF!</definedName>
    <definedName name="FBI.EmployeesInOutIndiaFlg_10">#REF!</definedName>
    <definedName name="FBI.EmployeesInOutIndiaFlg_9">#REF!</definedName>
    <definedName name="FBI.NoOfIndianEmps">#REF!</definedName>
    <definedName name="FBI.NoOfIndianEmps_10">#REF!</definedName>
    <definedName name="FBI.NoOfIndianEmps_9">#REF!</definedName>
    <definedName name="FBI.NoOfOutsideIndiaEmps">#REF!</definedName>
    <definedName name="FBI.NoOfOutsideIndiaEmps_10">#REF!</definedName>
    <definedName name="FBI.NoOfOutsideIndiaEmps_9">#REF!</definedName>
    <definedName name="FBI.SeparateAcntMaintainForIndiaForeignFlg">#REF!</definedName>
    <definedName name="FBI.SeparateAcntMaintainForIndiaForeignFlg_10">#REF!</definedName>
    <definedName name="FBI.SeparateAcntMaintainForIndiaForeignFlg_9">#REF!</definedName>
    <definedName name="FBI.TotNoOfEmps">#REF!</definedName>
    <definedName name="FBI.TotNoOfEmps_10">#REF!</definedName>
    <definedName name="FBI.TotNoOfEmps_9">#REF!</definedName>
    <definedName name="FBMainAcc.AmtOrValueOfExpenditure">#REF!</definedName>
    <definedName name="FBMainAcc.AmtOrValueOfExpenditure_10">#REF!</definedName>
    <definedName name="FBMainAcc.AmtOrValueOfExpenditure_9">#REF!</definedName>
    <definedName name="FBMainAcc.ValueOfFB">#REF!</definedName>
    <definedName name="FBMainAcc.ValueOfFB_10">#REF!</definedName>
    <definedName name="FBMainAcc.ValueOfFB_9">#REF!</definedName>
    <definedName name="FBMainAir.AmtOrValueOfExpenditure">#REF!</definedName>
    <definedName name="FBMainAir.AmtOrValueOfExpenditure_10">#REF!</definedName>
    <definedName name="FBMainAir.AmtOrValueOfExpenditure_9">#REF!</definedName>
    <definedName name="FBMainAir.ValueOfFB">#REF!</definedName>
    <definedName name="FBMainAir.ValueOfFB_10">#REF!</definedName>
    <definedName name="FBMainAir.ValueOfFB_9">#REF!</definedName>
    <definedName name="FBOthr.AmtOrValueOfExpenditure">#REF!</definedName>
    <definedName name="FBOthr.AmtOrValueOfExpenditure_10">#REF!</definedName>
    <definedName name="FBOthr.AmtOrValueOfExpenditure_9">#REF!</definedName>
    <definedName name="FBOthr.ValueOfFB">#REF!</definedName>
    <definedName name="FBOthr.ValueOfFB_10">#REF!</definedName>
    <definedName name="FBOthr.ValueOfFB_9">#REF!</definedName>
    <definedName name="FBReprDep.AmtOrValueOfExpenditure">#REF!</definedName>
    <definedName name="FBReprDep.AmtOrValueOfExpenditure_10">#REF!</definedName>
    <definedName name="FBReprDep.AmtOrValueOfExpenditure_9">#REF!</definedName>
    <definedName name="FBReprDep.ValueOfFB">#REF!</definedName>
    <definedName name="FBReprDep.ValueOfFB_10">#REF!</definedName>
    <definedName name="FBReprDep.ValueOfFB_9">#REF!</definedName>
    <definedName name="FBReprDEPCry.AmtOrValueOfExpenditure">#REF!</definedName>
    <definedName name="FBReprDEPCry.AmtOrValueOfExpenditure_10">#REF!</definedName>
    <definedName name="FBReprDEPCry.AmtOrValueOfExpenditure_9">#REF!</definedName>
    <definedName name="FBReprDEPCry.ValueOfFB">#REF!</definedName>
    <definedName name="FBReprDEPCry.ValueOfFB_10">#REF!</definedName>
    <definedName name="FBReprDEPCry.ValueOfFB_9">#REF!</definedName>
    <definedName name="FBSales.AmtOrValueOfExpenditure">#REF!</definedName>
    <definedName name="FBSales.AmtOrValueOfExpenditure_10">#REF!</definedName>
    <definedName name="FBSales.AmtOrValueOfExpenditure_9">#REF!</definedName>
    <definedName name="FBSales.ValueOfFB">#REF!</definedName>
    <definedName name="FBSales.ValueOfFB_10">#REF!</definedName>
    <definedName name="FBSales.ValueOfFB_9">#REF!</definedName>
    <definedName name="FBSchlr.AmtOrValueOfExpenditure">#REF!</definedName>
    <definedName name="FBSchlr.AmtOrValueOfExpenditure_10">#REF!</definedName>
    <definedName name="FBSchlr.AmtOrValueOfExpenditure_9">#REF!</definedName>
    <definedName name="FBSchlr.ValueOfFB">#REF!</definedName>
    <definedName name="FBSchlr.ValueOfFB_10">#REF!</definedName>
    <definedName name="FBSchlr.ValueOfFB_9">#REF!</definedName>
    <definedName name="fbt">#REF!</definedName>
    <definedName name="FBTele.AmtOrValueOfExpenditure">#REF!</definedName>
    <definedName name="FBTele.AmtOrValueOfExpenditure_10">#REF!</definedName>
    <definedName name="FBTele.AmtOrValueOfExpenditure_9">#REF!</definedName>
    <definedName name="FBTele.ValueOfFB">#REF!</definedName>
    <definedName name="FBTele.ValueOfFB_10">#REF!</definedName>
    <definedName name="FBTele.ValueOfFB_9">#REF!</definedName>
    <definedName name="FBTot.TotValueOfFB">#REF!</definedName>
    <definedName name="FBTot.TotValueOfFB_10">#REF!</definedName>
    <definedName name="FBTot.TotValueOfFB_9">#REF!</definedName>
    <definedName name="FBTour.AmtOrValueOfExpenditure">#REF!</definedName>
    <definedName name="FBTour.AmtOrValueOfExpenditure_10">#REF!</definedName>
    <definedName name="FBTour.AmtOrValueOfExpenditure_9">#REF!</definedName>
    <definedName name="FBTour.ValueOfFB">#REF!</definedName>
    <definedName name="FBTour.ValueOfFB_10">#REF!</definedName>
    <definedName name="FBTour.ValueOfFB_9">#REF!</definedName>
    <definedName name="FBValBIF1.ValueOfFBIf1OfSchFBIisNo">#REF!</definedName>
    <definedName name="FBValBIF1.ValueOfFBIf1OfSchFBIisNo_10">#REF!</definedName>
    <definedName name="FBValBIF1.ValueOfFBIf1OfSchFBIisNo_9">#REF!</definedName>
    <definedName name="FBValBIF2N.ValueOfFBIf2OfSchFBIisNo">#REF!</definedName>
    <definedName name="FBValBIF2N.ValueOfFBIf2OfSchFBIisNo_10">#REF!</definedName>
    <definedName name="FBValBIF2N.ValueOfFBIf2OfSchFBIisNo_9">#REF!</definedName>
    <definedName name="FBValBIF2Y.ValueOfFBIf2OfSchFBIisYes">#REF!</definedName>
    <definedName name="FBValBIF2Y.ValueOfFBIf2OfSchFBIisYes_10">#REF!</definedName>
    <definedName name="FBValBIF2Y.ValueOfFBIf2OfSchFBIisYes_9">#REF!</definedName>
    <definedName name="FBValFrgBen.ValueOfFringeBenefit">#REF!</definedName>
    <definedName name="FBValFrgBen.ValueOfFringeBenefit_10">#REF!</definedName>
    <definedName name="FBValFrgBen.ValueOfFringeBenefit_9">#REF!</definedName>
    <definedName name="FC">#REF!</definedName>
    <definedName name="FCAST_months">#REF!</definedName>
    <definedName name="fcf_unlev_terminal1">#REF!</definedName>
    <definedName name="fcf_unlev_terminal2">#REF!</definedName>
    <definedName name="fcf_unlev_terminal3">#REF!</definedName>
    <definedName name="fcf_unlev_terminal4">#REF!</definedName>
    <definedName name="fcf_unlev_terminal5">#REF!</definedName>
    <definedName name="fcf_unlev10">#REF!</definedName>
    <definedName name="fcf_unlev5">#REF!</definedName>
    <definedName name="fchynd" hidden="1">{#N/A,#N/A,FALSE,"Aging Summary";#N/A,#N/A,FALSE,"Ratio Analysis";#N/A,#N/A,FALSE,"Test 120 Day Accts";#N/A,#N/A,FALSE,"Tickmarks"}</definedName>
    <definedName name="fchynd_3">#REF!</definedName>
    <definedName name="FCode">#REF!</definedName>
    <definedName name="Fcst">#REF!</definedName>
    <definedName name="Fcst_to_Plan">"table"</definedName>
    <definedName name="FD">#REF!</definedName>
    <definedName name="fdafa">{"'1-TheatreBkgs'!$A$1:$L$102"}</definedName>
    <definedName name="fdafdsa">#REF!</definedName>
    <definedName name="fdas">#REF!</definedName>
    <definedName name="fdas_1">#REF!</definedName>
    <definedName name="fdas_2">#REF!</definedName>
    <definedName name="fdas_3">#REF!</definedName>
    <definedName name="fdas_4">#REF!</definedName>
    <definedName name="fdasasdf">#REF!</definedName>
    <definedName name="fdasasdf_1">#REF!</definedName>
    <definedName name="fdasasdf_2">#REF!</definedName>
    <definedName name="fdasasdf_3">#REF!</definedName>
    <definedName name="fdasasdf_4">#REF!</definedName>
    <definedName name="fdasfsa">#REF!</definedName>
    <definedName name="fdasfsa_1">#REF!</definedName>
    <definedName name="fdasfsa_2">#REF!</definedName>
    <definedName name="fdasfsa_3">#REF!</definedName>
    <definedName name="fdasfsa_4">#REF!</definedName>
    <definedName name="fdd" hidden="1">{#N/A,#N/A,FALSE,"Aging Summary";#N/A,#N/A,FALSE,"Ratio Analysis";#N/A,#N/A,FALSE,"Test 120 Day Accts";#N/A,#N/A,FALSE,"Tickmarks"}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fas">#REF!</definedName>
    <definedName name="fddfas_1">#REF!</definedName>
    <definedName name="fddfas_2">#REF!</definedName>
    <definedName name="fddfas_3">#REF!</definedName>
    <definedName name="fddfas_4">#REF!</definedName>
    <definedName name="fdf" hidden="1">{#N/A,#N/A,FALSE,"Income";#N/A,#N/A,FALSE,"Cost of Goods Sold";#N/A,#N/A,FALSE,"Other Costs";#N/A,#N/A,FALSE,"Other Income";#N/A,#N/A,FALSE,"Taxes";#N/A,#N/A,FALSE,"Other Deductions";#N/A,#N/A,FALSE,"Compensation of Officers"}</definedName>
    <definedName name="FDFD" hidden="1">{#N/A,#N/A,FALSE,"Pharm";#N/A,#N/A,FALSE,"WWCM"}</definedName>
    <definedName name="fdfdfd" hidden="1">{#N/A,#N/A,FALSE,"CAPREIT"}</definedName>
    <definedName name="fdfdfdf" hidden="1">{#N/A,#N/A,FALSE,"CAPREIT"}</definedName>
    <definedName name="fdfdslkfjjslfsdj">#REF!</definedName>
    <definedName name="fdgfdg">#REF!</definedName>
    <definedName name="fdgn">#REF!</definedName>
    <definedName name="fdgn_1">#REF!</definedName>
    <definedName name="fdgsd">#REF!</definedName>
    <definedName name="fdj" hidden="1">{#N/A,#N/A,FALSE,"Pharm";#N/A,#N/A,FALSE,"WWCM"}</definedName>
    <definedName name="FDP_1_1_aDrv">#REF!</definedName>
    <definedName name="FDP_10_1_aUrv">#REF!</definedName>
    <definedName name="FDP_12_1_aUrv">#REF!</definedName>
    <definedName name="FDP_13_1_aUrv">#REF!</definedName>
    <definedName name="FDP_2_1_aUrv">#REF!</definedName>
    <definedName name="FDP_20_1_aUrv">#REF!</definedName>
    <definedName name="FDP_21_1_aUrv">#REF!</definedName>
    <definedName name="FDP_24_1_aSrv">#REF!</definedName>
    <definedName name="FDP_25_1_aUrv">#REF!</definedName>
    <definedName name="FDP_26_1_aUrv">#REF!</definedName>
    <definedName name="FDP_274_1_aSrv">#REF!</definedName>
    <definedName name="FDP_275_1_aSrv">#REF!</definedName>
    <definedName name="FDP_276_1_aSrv">#REF!</definedName>
    <definedName name="FDP_277_1_aSrv">#REF!</definedName>
    <definedName name="FDP_278_1_aSrv">#REF!</definedName>
    <definedName name="FDP_279_1_aSrv">#REF!</definedName>
    <definedName name="FDP_28_1_aUrv">#REF!</definedName>
    <definedName name="FDP_285_1_aSrv">#REF!</definedName>
    <definedName name="FDP_286_1_aSrv">#REF!</definedName>
    <definedName name="FDP_287_1_aSrv">#REF!</definedName>
    <definedName name="FDP_29_1_aUrv">#REF!</definedName>
    <definedName name="FDP_30_1_aSrv">#REF!</definedName>
    <definedName name="FDP_31_1_aSrv">#REF!</definedName>
    <definedName name="FDP_318_1_aUrv">#REF!</definedName>
    <definedName name="FDP_319_1_aUrv">#REF!</definedName>
    <definedName name="FDP_32_1_aUrv">#REF!</definedName>
    <definedName name="FDP_320_1_aUrv">#REF!</definedName>
    <definedName name="FDP_321_1_aUrv">#REF!</definedName>
    <definedName name="FDP_322_1_aUrv">#REF!</definedName>
    <definedName name="FDP_323_1_aUrv">#REF!</definedName>
    <definedName name="FDP_324_1_aUrv">#REF!</definedName>
    <definedName name="FDP_325_1_aUrv">#REF!</definedName>
    <definedName name="FDP_326_1_aUrv">#REF!</definedName>
    <definedName name="FDP_327_1_aUrv">#REF!</definedName>
    <definedName name="FDP_328_1_aUrv">#REF!</definedName>
    <definedName name="FDP_329_1_aUrv">#REF!</definedName>
    <definedName name="FDP_330_1_aUrv">#REF!</definedName>
    <definedName name="FDP_331_1_aUrv">#REF!</definedName>
    <definedName name="FDP_332_1_aUrv">#REF!</definedName>
    <definedName name="FDP_333_1_aUrv">#REF!</definedName>
    <definedName name="FDP_334_1_aSrv">#REF!</definedName>
    <definedName name="FDP_335_1_aSrv">#REF!</definedName>
    <definedName name="FDP_336_1_aUrv">#REF!</definedName>
    <definedName name="FDP_337_1_aUrv">#REF!</definedName>
    <definedName name="FDP_338_1_aUrv">#REF!</definedName>
    <definedName name="FDP_339_1_aSrv">#REF!</definedName>
    <definedName name="FDP_34_1_aUrv">#REF!</definedName>
    <definedName name="FDP_342_1_aUrv">#REF!</definedName>
    <definedName name="FDP_343_1_aUrv">#REF!</definedName>
    <definedName name="FDP_344_1_aUrv">#REF!</definedName>
    <definedName name="FDP_345_1_aUrv">#REF!</definedName>
    <definedName name="FDP_346_1_aUrv">#REF!</definedName>
    <definedName name="FDP_347_1_aSrv">#REF!</definedName>
    <definedName name="FDP_348_1_aUrv">#REF!</definedName>
    <definedName name="FDP_349_1_aUrv">#REF!</definedName>
    <definedName name="FDP_35_1_aUrv">#REF!</definedName>
    <definedName name="FDP_350_1_aUrv">#REF!</definedName>
    <definedName name="FDP_351_1_aUrv">#REF!</definedName>
    <definedName name="FDP_352_1_aUrv">#REF!</definedName>
    <definedName name="FDP_353_1_aSrv">#REF!</definedName>
    <definedName name="FDP_354_1_aSrv">#REF!</definedName>
    <definedName name="FDP_355_1_aUrv">#REF!</definedName>
    <definedName name="FDP_356_1_aUrv">#REF!</definedName>
    <definedName name="FDP_357_1_aUrv">#REF!</definedName>
    <definedName name="FDP_358_1_aUrv">#REF!</definedName>
    <definedName name="FDP_359_1_aUrv">#REF!</definedName>
    <definedName name="FDP_36_1_aUrv">#REF!</definedName>
    <definedName name="FDP_360_1_aSrv">#REF!</definedName>
    <definedName name="FDP_361_1_aUrv">#REF!</definedName>
    <definedName name="FDP_362_1_aUrv">#REF!</definedName>
    <definedName name="FDP_363_1_aUrv">#REF!</definedName>
    <definedName name="FDP_364_1_aUrv">#REF!</definedName>
    <definedName name="FDP_365_1_aUrv">#REF!</definedName>
    <definedName name="FDP_366_1_aUrv">#REF!</definedName>
    <definedName name="FDP_367_1_aUrv">#REF!</definedName>
    <definedName name="FDP_368_1_aUrv">#REF!</definedName>
    <definedName name="FDP_369_1_aUrv">#REF!</definedName>
    <definedName name="FDP_37_1_aSrv">#REF!</definedName>
    <definedName name="FDP_370_1_aUrv">#REF!</definedName>
    <definedName name="FDP_371_1_aUrv">#REF!</definedName>
    <definedName name="FDP_372_1_aUrv">#REF!</definedName>
    <definedName name="FDP_373_1_aSrv">#REF!</definedName>
    <definedName name="FDP_374_1_aSrv">#REF!</definedName>
    <definedName name="FDP_375_1_aSrv">#REF!</definedName>
    <definedName name="FDP_376_1_aSrv">#REF!</definedName>
    <definedName name="FDP_377_1_aUrv">#REF!</definedName>
    <definedName name="FDP_378_1_aUrv">#REF!</definedName>
    <definedName name="FDP_379_1_aSrv">#REF!</definedName>
    <definedName name="FDP_38_1_aUrv">#REF!</definedName>
    <definedName name="FDP_380_1_aUrv">#REF!</definedName>
    <definedName name="FDP_381_1_aUrv">#REF!</definedName>
    <definedName name="FDP_382_1_aSrv">#REF!</definedName>
    <definedName name="FDP_383_1_aUrv">#REF!</definedName>
    <definedName name="FDP_384_1_aUrv">#REF!</definedName>
    <definedName name="FDP_385_1_aUrv">#REF!</definedName>
    <definedName name="FDP_386_1_aUrv">#REF!</definedName>
    <definedName name="FDP_387_1_aUrv">#REF!</definedName>
    <definedName name="FDP_388_1_aSrv">#REF!</definedName>
    <definedName name="FDP_389_1_aUrv">#REF!</definedName>
    <definedName name="FDP_39_1_aUrv">#REF!</definedName>
    <definedName name="FDP_390_1_aSrv">#REF!</definedName>
    <definedName name="FDP_391_1_aUrv">#REF!</definedName>
    <definedName name="FDP_392_1_aUrv">#REF!</definedName>
    <definedName name="FDP_393_1_aUrv">#REF!</definedName>
    <definedName name="FDP_394_1_aSrv">#REF!</definedName>
    <definedName name="FDP_395_1_aSrv">#REF!</definedName>
    <definedName name="FDP_396_1_aSrv">#REF!</definedName>
    <definedName name="FDP_397_1_aUrv">#REF!</definedName>
    <definedName name="FDP_398_1_aSrv">#REF!</definedName>
    <definedName name="FDP_399_1_aUrv">#REF!</definedName>
    <definedName name="FDP_4_1_aUrv">#REF!</definedName>
    <definedName name="FDP_40_1_aUrv">#REF!</definedName>
    <definedName name="FDP_400_1_aUrv">#REF!</definedName>
    <definedName name="FDP_401_1_aUrv">#REF!</definedName>
    <definedName name="FDP_407_1_aUrv">#REF!</definedName>
    <definedName name="FDP_41_1_aUrv">#REF!</definedName>
    <definedName name="FDP_413_1_aUrv">#REF!</definedName>
    <definedName name="FDP_414_1_aUrv">#REF!</definedName>
    <definedName name="FDP_415_1_aUrv">#REF!</definedName>
    <definedName name="FDP_416_1_aUrv">#REF!</definedName>
    <definedName name="FDP_417_1_aUrv">#REF!</definedName>
    <definedName name="FDP_418_1_aUrv">#REF!</definedName>
    <definedName name="FDP_419_1_aUrv">#REF!</definedName>
    <definedName name="FDP_42_1_aUrv">#REF!</definedName>
    <definedName name="FDP_420_1_aUrv">#REF!</definedName>
    <definedName name="FDP_421_1_aUrv">#REF!</definedName>
    <definedName name="FDP_422_1_aUrv">#REF!</definedName>
    <definedName name="FDP_423_1_aUrv">#REF!</definedName>
    <definedName name="FDP_424_1_aUrv">#REF!</definedName>
    <definedName name="FDP_425_1_aUrv">#REF!</definedName>
    <definedName name="FDP_426_1_aUrv">#REF!</definedName>
    <definedName name="FDP_427_1_aUrv">#REF!</definedName>
    <definedName name="FDP_428_1_aUrv">#REF!</definedName>
    <definedName name="FDP_429_1_aUrv">#REF!</definedName>
    <definedName name="FDP_43_1_aUrv">#REF!</definedName>
    <definedName name="FDP_430_1_aUrv">#REF!</definedName>
    <definedName name="FDP_431_1_aUrv">#REF!</definedName>
    <definedName name="FDP_432_1_aUrv">#REF!</definedName>
    <definedName name="FDP_433_1_aUrv">#REF!</definedName>
    <definedName name="FDP_434_1_aUrv">#REF!</definedName>
    <definedName name="FDP_435_1_aUrv">#REF!</definedName>
    <definedName name="FDP_436_1_aUrv">#REF!</definedName>
    <definedName name="FDP_437_1_aUrv">#REF!</definedName>
    <definedName name="FDP_438_1_aUrv">#REF!</definedName>
    <definedName name="FDP_439_1_aUrv">#REF!</definedName>
    <definedName name="FDP_440_1_aSrv">#REF!</definedName>
    <definedName name="FDP_441_1_aUrv">#REF!</definedName>
    <definedName name="FDP_442_1_aUrv">#REF!</definedName>
    <definedName name="FDP_443_1_aUrv">#REF!</definedName>
    <definedName name="FDP_444_1_aSrv">#REF!</definedName>
    <definedName name="FDP_448_1_aSrv">#REF!</definedName>
    <definedName name="FDP_449_1_aUrv">#REF!</definedName>
    <definedName name="FDP_450_1_aUrv">#REF!</definedName>
    <definedName name="FDP_451_1_aUrv">#REF!</definedName>
    <definedName name="FDP_452_1_aSrv">#REF!</definedName>
    <definedName name="FDP_453_1_aSrv">#REF!</definedName>
    <definedName name="FDP_454_1_aSrv">#REF!</definedName>
    <definedName name="FDP_455_1_aSrv">#REF!</definedName>
    <definedName name="FDP_457_1_aSrv">#REF!</definedName>
    <definedName name="FDP_459_1_aSrv">#REF!</definedName>
    <definedName name="FDP_460_1_aSrv">#REF!</definedName>
    <definedName name="FDP_461_1_aSrv">#REF!</definedName>
    <definedName name="FDP_462_1_aSrv">#REF!</definedName>
    <definedName name="FDP_463_1_aSrv">#REF!</definedName>
    <definedName name="FDP_464_1_aSrv">#REF!</definedName>
    <definedName name="FDP_465_1_aSrv">#REF!</definedName>
    <definedName name="FDP_466_1_aSrv">#REF!</definedName>
    <definedName name="FDP_467_1_aSrv">#REF!</definedName>
    <definedName name="FDP_473_1_aSrv">#REF!</definedName>
    <definedName name="FDP_474_1_aSrv">#REF!</definedName>
    <definedName name="FDP_475_1_aSrv">#REF!</definedName>
    <definedName name="FDP_476_1_aSrv">#REF!</definedName>
    <definedName name="FDP_5_1_aUrv">#REF!</definedName>
    <definedName name="FDP_50_1_aSrv">#REF!</definedName>
    <definedName name="FDP_51_1_aSrv">#REF!</definedName>
    <definedName name="FDP_52_1_aUrv">#REF!</definedName>
    <definedName name="FDP_53_1_aUrv">#REF!</definedName>
    <definedName name="FDP_54_1_aUrv">#REF!</definedName>
    <definedName name="FDP_55_1_aUrv">#REF!</definedName>
    <definedName name="FDP_555_1_aUrv">#REF!</definedName>
    <definedName name="FDP_556_1_aUrv">#REF!</definedName>
    <definedName name="FDP_557_1_aSrv">#REF!</definedName>
    <definedName name="FDP_558_1_aSrv">#REF!</definedName>
    <definedName name="FDP_559_1_aSrv">#REF!</definedName>
    <definedName name="FDP_560_1_aSrv">#REF!</definedName>
    <definedName name="FDP_561_1_aSrv">#REF!</definedName>
    <definedName name="FDP_562_1_aSrv">#REF!</definedName>
    <definedName name="FDP_563_1_aSrv">#REF!</definedName>
    <definedName name="FDP_564_1_aSrv">#REF!</definedName>
    <definedName name="FDP_565_1_aSrv">#REF!</definedName>
    <definedName name="FDP_566_1_aSrv">#REF!</definedName>
    <definedName name="FDP_567_1_aSrv">#REF!</definedName>
    <definedName name="FDP_568_1_aSrv">#REF!</definedName>
    <definedName name="FDP_569_1_aSrv">#REF!</definedName>
    <definedName name="FDP_570_1_aSrv">#REF!</definedName>
    <definedName name="FDP_571_1_aSrv">#REF!</definedName>
    <definedName name="FDP_572_1_aSrv">#REF!</definedName>
    <definedName name="FDP_573_1_aSrv">#REF!</definedName>
    <definedName name="FDP_574_1_aSrv">#REF!</definedName>
    <definedName name="FDP_575_1_aSrv">#REF!</definedName>
    <definedName name="FDP_576_1_aSrv">#REF!</definedName>
    <definedName name="FDP_577_1_aSrv">#REF!</definedName>
    <definedName name="FDP_578_1_aSrv">#REF!</definedName>
    <definedName name="FDP_579_1_aSrv">#REF!</definedName>
    <definedName name="FDP_580_1_aSrv">#REF!</definedName>
    <definedName name="FDP_581_1_aSrv">#REF!</definedName>
    <definedName name="FDP_582_1_aSrv">#REF!</definedName>
    <definedName name="FDP_583_1_aSrv">#REF!</definedName>
    <definedName name="FDP_584_1_aSrv">#REF!</definedName>
    <definedName name="FDP_585_1_aUrv">#REF!</definedName>
    <definedName name="FDP_586_1_aUrv">#REF!</definedName>
    <definedName name="FDP_587_1_aUrv">#REF!</definedName>
    <definedName name="FDP_588_1_aUdv">#REF!</definedName>
    <definedName name="FDP_589_1_aUdv">#REF!</definedName>
    <definedName name="FDP_590_1_aUdv">#REF!</definedName>
    <definedName name="FDP_591_1_aUdv">#REF!</definedName>
    <definedName name="FDP_592_1_aUdv">#REF!</definedName>
    <definedName name="FDP_593_1_aUdv">#REF!</definedName>
    <definedName name="FDP_594_1_aUdv">#REF!</definedName>
    <definedName name="FDP_595_1_aUdv">#REF!</definedName>
    <definedName name="FDP_596_1_aUdv">#REF!</definedName>
    <definedName name="FDP_597_1_aUdv">#REF!</definedName>
    <definedName name="FDP_598_1_aUdv">#REF!</definedName>
    <definedName name="FDP_599_1_aUdv">#REF!</definedName>
    <definedName name="FDP_6_1_aUrv">#REF!</definedName>
    <definedName name="FDP_600_1_aUdv">#REF!</definedName>
    <definedName name="FDP_601_1_aUdv">#REF!</definedName>
    <definedName name="FDP_602_1_aUdv">#REF!</definedName>
    <definedName name="FDP_603_1_aUdv">#REF!</definedName>
    <definedName name="FDP_604_1_aUdv">#REF!</definedName>
    <definedName name="FDP_605_1_aUdv">#REF!</definedName>
    <definedName name="FDP_606_1_aUdv">#REF!</definedName>
    <definedName name="FDP_607_1_aUdv">#REF!</definedName>
    <definedName name="FDP_608_1_aUrv">#REF!</definedName>
    <definedName name="FDP_611_1_aSrv">#REF!</definedName>
    <definedName name="FDP_621_1_aUrv">#REF!</definedName>
    <definedName name="FDP_622_1_aUrv">#REF!</definedName>
    <definedName name="FDP_623_1_aSrv">#REF!</definedName>
    <definedName name="FDP_8_1_aUrv">#REF!</definedName>
    <definedName name="FDP_9_1_aUrv">#REF!</definedName>
    <definedName name="FDR">#REF!</definedName>
    <definedName name="fds">#REF!</definedName>
    <definedName name="fds_1">#REF!</definedName>
    <definedName name="fdsa" hidden="1">{#N/A,#N/A,FALSE,"KMC최종회의(7월) 자료"}</definedName>
    <definedName name="fdsadfafda">#REF!</definedName>
    <definedName name="FDSAFDSAFDSAF" hidden="1">#REF!</definedName>
    <definedName name="FDSAFDSFA" hidden="1">{#N/A,#N/A,FALSE,"REPORT"}</definedName>
    <definedName name="fdsafsd">#REF!</definedName>
    <definedName name="fdsafsd_1">#REF!</definedName>
    <definedName name="fdsafsd_2">#REF!</definedName>
    <definedName name="fdsafsd_3">#REF!</definedName>
    <definedName name="fdsafsd_4">#REF!</definedName>
    <definedName name="fdsag">#REF!</definedName>
    <definedName name="fdsakfjds">#REF!</definedName>
    <definedName name="fdsfd">#REF!</definedName>
    <definedName name="fdsfdsfdsfs">Indexn1,IndexN2</definedName>
    <definedName name="FDSFSDF" hidden="1">{#N/A,#N/A,FALSE,"REPORT"}</definedName>
    <definedName name="fdsg">#REF!</definedName>
    <definedName name="fdy">#REF!</definedName>
    <definedName name="FDY___0">#REF!</definedName>
    <definedName name="fe">#REF!</definedName>
    <definedName name="Feasibility">#REF!</definedName>
    <definedName name="FEB">#REF!</definedName>
    <definedName name="Feb_01">#REF!</definedName>
    <definedName name="Feb_04">"usstart"</definedName>
    <definedName name="Feb_18">#REF!</definedName>
    <definedName name="Feb_19">#REF!</definedName>
    <definedName name="Feb_20">#REF!</definedName>
    <definedName name="Feb_21">#REF!</definedName>
    <definedName name="Feb_control_total">#REF!</definedName>
    <definedName name="Feb_CONTROL_TOTALS">#REF!</definedName>
    <definedName name="feb_ea">#REF!</definedName>
    <definedName name="feb_ps">#REF!</definedName>
    <definedName name="feb_rm">#REF!</definedName>
    <definedName name="febaud">#REF!</definedName>
    <definedName name="FEBDATA?">#REF!</definedName>
    <definedName name="Febevents">#REF!</definedName>
    <definedName name="febhkd">#REF!</definedName>
    <definedName name="Febnames">#REF!</definedName>
    <definedName name="February_Control_Totals">#REF!</definedName>
    <definedName name="febsgd">#REF!</definedName>
    <definedName name="febthb">#REF!</definedName>
    <definedName name="febtwd">#REF!</definedName>
    <definedName name="fec">#REF!</definedName>
    <definedName name="Federal_Rate__adjusted_for_State_tax_rate_with_full_phase_out">_461__FDSAUDITLINK__</definedName>
    <definedName name="FEDR_D">#REF!</definedName>
    <definedName name="feee" hidden="1">{"'買掛金'!$J$6"}</definedName>
    <definedName name="fees">#REF!</definedName>
    <definedName name="fer" hidden="1">{#N/A,#N/A,FALSE,"Sales Graph";#N/A,#N/A,FALSE,"PSBM";#N/A,#N/A,FALSE,"BUC Graph";#N/A,#N/A,FALSE,"P&amp;L - YTD"}</definedName>
    <definedName name="few">#REF!</definedName>
    <definedName name="fewq">#REF!</definedName>
    <definedName name="FF">#REF!</definedName>
    <definedName name="FF_945_956">#REF!</definedName>
    <definedName name="FF_967">#REF!</definedName>
    <definedName name="ffa">#REF!</definedName>
    <definedName name="ffa_1">#REF!</definedName>
    <definedName name="ffa_2">#REF!</definedName>
    <definedName name="ffa_3">#REF!</definedName>
    <definedName name="ffa_4">#REF!</definedName>
    <definedName name="FFAbove1_1">#REF!</definedName>
    <definedName name="FFAbove2_1">#REF!</definedName>
    <definedName name="FFAbove3_1">#REF!</definedName>
    <definedName name="FFAbove4_1">#REF!</definedName>
    <definedName name="FFAbove5_1">#REF!</definedName>
    <definedName name="FFAbove6_1">#REF!</definedName>
    <definedName name="FFAppColName1_1">#REF!</definedName>
    <definedName name="FFAPPCOLNAME1_2">#REF!</definedName>
    <definedName name="FFAPPCOLNAME1_3">#REF!</definedName>
    <definedName name="FFAPPCOLNAME1_4">#REF!</definedName>
    <definedName name="FFAPPCOLNAME1_5">#REF!</definedName>
    <definedName name="FFAPPCOLNAME1_6">#REF!</definedName>
    <definedName name="FFAppColName2_1">#REF!</definedName>
    <definedName name="FFAPPCOLNAME2_2">#REF!</definedName>
    <definedName name="FFAPPCOLNAME2_3">#REF!</definedName>
    <definedName name="FFAPPCOLNAME2_4">#REF!</definedName>
    <definedName name="FFAPPCOLNAME2_5">#REF!</definedName>
    <definedName name="FFAPPCOLNAME2_6">#REF!</definedName>
    <definedName name="FFAppColName3_1">#REF!</definedName>
    <definedName name="FFAPPCOLNAME3_2">#REF!</definedName>
    <definedName name="FFAPPCOLNAME3_3">#REF!</definedName>
    <definedName name="FFAPPCOLNAME3_4">#REF!</definedName>
    <definedName name="FFAPPCOLNAME3_5">#REF!</definedName>
    <definedName name="FFAPPCOLNAME3_6">#REF!</definedName>
    <definedName name="FFAppColName4_1">#REF!</definedName>
    <definedName name="FFAPPCOLNAME4_2">#REF!</definedName>
    <definedName name="FFAPPCOLNAME4_3">#REF!</definedName>
    <definedName name="FFAPPCOLNAME4_4">#REF!</definedName>
    <definedName name="FFAPPCOLNAME4_5">#REF!</definedName>
    <definedName name="FFAPPCOLNAME4_6">#REF!</definedName>
    <definedName name="FFAppColName5_1">#REF!</definedName>
    <definedName name="FFAPPCOLNAME5_2">#REF!</definedName>
    <definedName name="FFAPPCOLNAME5_3">#REF!</definedName>
    <definedName name="FFAPPCOLNAME5_4">#REF!</definedName>
    <definedName name="FFAPPCOLNAME5_5">#REF!</definedName>
    <definedName name="FFAPPCOLNAME5_6">#REF!</definedName>
    <definedName name="FFAppColName6_1">#REF!</definedName>
    <definedName name="FFAPPCOLNAME6_2">#REF!</definedName>
    <definedName name="FFAPPCOLNAME6_3">#REF!</definedName>
    <definedName name="FFAPPCOLNAME6_4">#REF!</definedName>
    <definedName name="FFAPPCOLNAME6_5">#REF!</definedName>
    <definedName name="FFAPPCOLNAME6_6">#REF!</definedName>
    <definedName name="FFAPPCOLNAME7_1">#REF!</definedName>
    <definedName name="FFAPPCOLNAME7_2">#REF!</definedName>
    <definedName name="FFAPPCOLNAME8_1">#REF!</definedName>
    <definedName name="FFAPPCOLNAME8_2">#REF!</definedName>
    <definedName name="ffdas">#REF!</definedName>
    <definedName name="ffdas_1">#REF!</definedName>
    <definedName name="ffdas_2">#REF!</definedName>
    <definedName name="ffdas_3">#REF!</definedName>
    <definedName name="ffdas_4">#REF!</definedName>
    <definedName name="FFDisplay1_1">#REF!</definedName>
    <definedName name="FFDisplay2_1">#REF!</definedName>
    <definedName name="FFDisplay3_1">#REF!</definedName>
    <definedName name="FFDisplay4_1">#REF!</definedName>
    <definedName name="FFDisplay5_1">#REF!</definedName>
    <definedName name="FFDisplay6_1">#REF!</definedName>
    <definedName name="ffee" hidden="1">{"'買掛金'!$J$6"}</definedName>
    <definedName name="fff">#REF!</definedName>
    <definedName name="FFFF">#REF!</definedName>
    <definedName name="fffff">#REF!</definedName>
    <definedName name="ffffff">#REF!</definedName>
    <definedName name="fffffff" hidden="1">{#N/A,#N/A,FALSE,"Pharm";#N/A,#N/A,FALSE,"WWCM"}</definedName>
    <definedName name="ffffffffff">#REF!</definedName>
    <definedName name="fffffffffff">{"'Standalone List Price Trends'!$A$1:$X$56"}</definedName>
    <definedName name="FFFFFFFFFFFF">#REF!</definedName>
    <definedName name="FFFFFFFFFFFFFFF">#REF!</definedName>
    <definedName name="FFMaximum1_1">#REF!</definedName>
    <definedName name="FFMaximum2_1">#REF!</definedName>
    <definedName name="FFMaximum3_1">#REF!</definedName>
    <definedName name="FFMaximum4_1">#REF!</definedName>
    <definedName name="FFMaximum5_1">#REF!</definedName>
    <definedName name="FFMaximum6_1">#REF!</definedName>
    <definedName name="FFSEGDESC1_1">#REF!</definedName>
    <definedName name="FFSEGDESC2_1">#REF!</definedName>
    <definedName name="FFSEGDESC3_1">#REF!</definedName>
    <definedName name="FFSEGDESC4_1">#REF!</definedName>
    <definedName name="FFSEGDESC5_1">#REF!</definedName>
    <definedName name="FFSEGDESC6_1">#REF!</definedName>
    <definedName name="FFSegment1_1">#REF!</definedName>
    <definedName name="FFSEGMENT1_2">#REF!</definedName>
    <definedName name="FFSEGMENT1_3">#REF!</definedName>
    <definedName name="FFSEGMENT1_4">#REF!</definedName>
    <definedName name="FFSEGMENT1_5">#REF!</definedName>
    <definedName name="FFSEGMENT1_6">#REF!</definedName>
    <definedName name="FFSegment2_1">#REF!</definedName>
    <definedName name="FFSEGMENT2_2">#REF!</definedName>
    <definedName name="FFSEGMENT2_3">#REF!</definedName>
    <definedName name="FFSEGMENT2_4">#REF!</definedName>
    <definedName name="FFSEGMENT2_5">#REF!</definedName>
    <definedName name="FFSEGMENT2_6">#REF!</definedName>
    <definedName name="FFSegment3_1">#REF!</definedName>
    <definedName name="FFSEGMENT3_2">#REF!</definedName>
    <definedName name="FFSEGMENT3_3">#REF!</definedName>
    <definedName name="FFSEGMENT3_4">#REF!</definedName>
    <definedName name="FFSEGMENT3_5">#REF!</definedName>
    <definedName name="FFSEGMENT3_6">#REF!</definedName>
    <definedName name="FFSegment4_1">#REF!</definedName>
    <definedName name="FFSEGMENT4_2">#REF!</definedName>
    <definedName name="FFSEGMENT4_3">#REF!</definedName>
    <definedName name="FFSEGMENT4_4">#REF!</definedName>
    <definedName name="FFSEGMENT4_5">#REF!</definedName>
    <definedName name="FFSEGMENT4_6">#REF!</definedName>
    <definedName name="FFSegment5_1">#REF!</definedName>
    <definedName name="FFSEGMENT5_2">#REF!</definedName>
    <definedName name="FFSEGMENT5_3">#REF!</definedName>
    <definedName name="FFSEGMENT5_4">#REF!</definedName>
    <definedName name="FFSEGMENT5_5">#REF!</definedName>
    <definedName name="FFSEGMENT5_6">#REF!</definedName>
    <definedName name="FFSegment6_1">#REF!</definedName>
    <definedName name="FFSEGMENT6_2">#REF!</definedName>
    <definedName name="FFSEGMENT6_3">#REF!</definedName>
    <definedName name="FFSEGMENT6_4">#REF!</definedName>
    <definedName name="FFSEGMENT6_5">#REF!</definedName>
    <definedName name="FFSEGMENT6_6">#REF!</definedName>
    <definedName name="FFSEGMENT7_1">#REF!</definedName>
    <definedName name="FFSEGMENT7_2">#REF!</definedName>
    <definedName name="FFSEGMENT8_1">#REF!</definedName>
    <definedName name="FFSEGMENT8_2">#REF!</definedName>
    <definedName name="FFSegSeparator1">#REF!</definedName>
    <definedName name="FFSEGSEPARATOR2">#REF!</definedName>
    <definedName name="FFSEGSEPARATOR3">#REF!</definedName>
    <definedName name="FFSEGSEPARATOR4">#REF!</definedName>
    <definedName name="FFSEGSEPARATOR5">#REF!</definedName>
    <definedName name="FFSEGSEPARATOR6">#REF!</definedName>
    <definedName name="fg" hidden="1">{"bs",#N/A,FALSE,"Balance Sheet"}</definedName>
    <definedName name="FG46TBTB4RTDKDK">#REF!</definedName>
    <definedName name="fgafgagag">#REF!</definedName>
    <definedName name="fgd">"F34KLQJ0VOAI82GQ960QLG56I"</definedName>
    <definedName name="fgefgef">#REF!</definedName>
    <definedName name="fgfdg">#REF!</definedName>
    <definedName name="fgfgf">#REF!</definedName>
    <definedName name="fgghhg">#REF!</definedName>
    <definedName name="fgjfg">#REF!</definedName>
    <definedName name="fgjgf">#REF!</definedName>
    <definedName name="fgjgfj">#REF!</definedName>
    <definedName name="fgk" hidden="1">{#N/A,#N/A,FALSE,"Pharm";#N/A,#N/A,FALSE,"WWCM"}</definedName>
    <definedName name="FGR53C11R63C11TB3RTCN">#REF!</definedName>
    <definedName name="FGR6C8R8C8TB4RTCN">#REF!</definedName>
    <definedName name="FGR6C9R8C9TB3RTCN">#REF!</definedName>
    <definedName name="fgs">#REF!</definedName>
    <definedName name="fgsdfgdfg">#REF!</definedName>
    <definedName name="fgsdfgf">#REF!</definedName>
    <definedName name="FGSOUTMP">#N/A</definedName>
    <definedName name="FGSOUTPP">#N/A</definedName>
    <definedName name="fgsssrewew">#REF!</definedName>
    <definedName name="fgyu" hidden="1">{#N/A,#N/A,TRUE,"CPRD";#N/A,#N/A,TRUE,"BCCPDR";#N/A,#N/A,TRUE,"EWRD";#N/A,#N/A,TRUE,"5100";#N/A,#N/A,TRUE,"5110"}</definedName>
    <definedName name="fhgfgh">#REF!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fghgfhfg" hidden="1">{"Central",#N/A,FALSE,"Total"}</definedName>
    <definedName name="FHorizontalAxis">#REF!</definedName>
    <definedName name="fhrghgrd">#REF!</definedName>
    <definedName name="fi">#REF!</definedName>
    <definedName name="Fiber">#REF!</definedName>
    <definedName name="FIBOR">#REF!</definedName>
    <definedName name="field">0.3951</definedName>
    <definedName name="FIELDNAMECOLUMN1">#REF!</definedName>
    <definedName name="FIELDNAMECOLUMN2">#REF!</definedName>
    <definedName name="FIELDNAMECOLUMN3">#REF!</definedName>
    <definedName name="FIELDNAMECOLUMN4">#REF!</definedName>
    <definedName name="FIELDNAMECOLUMN5">#REF!</definedName>
    <definedName name="FIELDNAMECOLUMN6">#REF!</definedName>
    <definedName name="FIELDNAMEROW1">#REF!</definedName>
    <definedName name="FIELDNAMEROW2">#REF!</definedName>
    <definedName name="FIELDNAMEROW3">#REF!</definedName>
    <definedName name="FIELDNAMEROW4">#REF!</definedName>
    <definedName name="FIELDNAMEROW5">#REF!</definedName>
    <definedName name="FIELDNAMEROW6">#REF!</definedName>
    <definedName name="fieldtools">#REF!</definedName>
    <definedName name="FII">#REF!</definedName>
    <definedName name="FIK_FG">#REF!</definedName>
    <definedName name="FIK_Pkg">#REF!</definedName>
    <definedName name="FIK_Raw">#REF!</definedName>
    <definedName name="FileChart" hidden="1">#REF!</definedName>
    <definedName name="Filecomp">#REF!</definedName>
    <definedName name="FilingPriceIncrement">#REF!</definedName>
    <definedName name="Filll">#REF!</definedName>
    <definedName name="Filter_Range">#REF!</definedName>
    <definedName name="FIMeXToEUR" hidden="1">1/EUReXToFIM</definedName>
    <definedName name="FIN">#REF!</definedName>
    <definedName name="FINAL">#REF!</definedName>
    <definedName name="FINAL..">#REF!</definedName>
    <definedName name="FINAL_CONFIG">#REF!</definedName>
    <definedName name="FINAL_CONFIG..">#REF!</definedName>
    <definedName name="FINAL_FS">#REF!</definedName>
    <definedName name="FINAL_INSPECT">#REF!</definedName>
    <definedName name="FINAL_INSPECT..">#REF!</definedName>
    <definedName name="FINAL_PRODUCT">#REF!</definedName>
    <definedName name="FINAL_PRODUCT1">#REF!</definedName>
    <definedName name="FINAL_PRODUCTSTATERATE">#REF!</definedName>
    <definedName name="Final_Summary">#REF!</definedName>
    <definedName name="Final_Unposted_Trial">#REF!</definedName>
    <definedName name="finalReport">#REF!</definedName>
    <definedName name="FINANCE" hidden="1">{#N/A,#N/A,FALSE,"INDEX";#N/A,#N/A,FALSE,"CIS";#N/A,#N/A,FALSE,"CIS INLINE";#N/A,#N/A,FALSE,"summary";#N/A,#N/A,FALSE,"detail";#N/A,#N/A,FALSE,"SALESTAT";#N/A,#N/A,FALSE,"budget graph";#N/A,#N/A,FALSE,"SALES CHART";#N/A,#N/A,FALSE,"SALES REP";#N/A,#N/A,FALSE,"ORDER BACKLOG";#N/A,#N/A,FALSE,"AR AGE";#N/A,#N/A,FALSE,"AGEREP";#N/A,#N/A,FALSE,"RATIO";"Components_Cover",#N/A,FALSE,"COVERS";"ComponentsA_1",#N/A,FALSE,"IS BY DIV";"ComponentsA_2a",#N/A,FALSE,"COGS BY DIV";"ComponentsA_2b",#N/A,FALSE,"COGS BY DIV";"ComponentsA_2c",#N/A,FALSE,"COGS BY DIV";"ComponentsA_3a",#N/A,FALSE,"TOTAL PF";"ComponentsA_3b",#N/A,FALSE,"TOTAL PF";"ComponentsA_4a",#N/A,FALSE,"TOTAL PF";"ComponentsA_4b",#N/A,FALSE,"TOTAL PF";"Components_PL",#N/A,FALSE,"Sales by PL";"Instruments_Cover",#N/A,FALSE,"COVERS";"InstrumentsB_1",#N/A,FALSE,"IS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PL";"Resale_Cover",#N/A,FALSE,"COVERS";"ResaleC_1",#N/A,FALSE,"IS BY DIV";"ResaleC_2",#N/A,FALSE,"COGS BY DIV";"ResaleC_3",#N/A,FALSE,"TOTAL PF";"ResaleC_4",#N/A,FALSE,"TOTAL PF";"Resale_PL",#N/A,FALSE,"Sales by PL";#N/A,#N/A,FALSE,"GMA SUMMARY";#N/A,#N/A,FALSE,"COMPONENTS";#N/A,#N/A,FALSE,"INSTRUMENTS";#N/A,#N/A,FALSE,"RESALE";"Overhead_Summary",#N/A,FALSE,"overhead schedule";"Overhead",#N/A,FALSE,"overhead schedule"}</definedName>
    <definedName name="FINANCE_ADMIN">#REF!</definedName>
    <definedName name="FINANCE_GEORGE" hidden="1">{#N/A,#N/A,FALSE,"INDEX";#N/A,#N/A,FALSE,"CIS";#N/A,#N/A,FALSE,"CIS INLINE";#N/A,#N/A,FALSE,"summary";#N/A,#N/A,FALSE,"detail";#N/A,#N/A,FALSE,"SALESTAT";#N/A,#N/A,FALSE,"budget graph";#N/A,#N/A,FALSE,"SALES CHART";#N/A,#N/A,FALSE,"SALES REP";#N/A,#N/A,FALSE,"ORDER BACKLOG";#N/A,#N/A,FALSE,"AR AGE";#N/A,#N/A,FALSE,"AGEREP";#N/A,#N/A,FALSE,"RATIO";"Components_Cover",#N/A,FALSE,"COVERS";"ComponentsA_1",#N/A,FALSE,"IS BY DIV";"ComponentsA_2a",#N/A,FALSE,"COGS BY DIV";"ComponentsA_2b",#N/A,FALSE,"COGS BY DIV";"ComponentsA_2c",#N/A,FALSE,"COGS BY DIV";"ComponentsA_3a",#N/A,FALSE,"TOTAL PF";"ComponentsA_3b",#N/A,FALSE,"TOTAL PF";"ComponentsA_4a",#N/A,FALSE,"TOTAL PF";"ComponentsA_4b",#N/A,FALSE,"TOTAL PF";"Components_PL",#N/A,FALSE,"Sales by PL";"Instruments_Cover",#N/A,FALSE,"COVERS";"InstrumentsB_1",#N/A,FALSE,"IS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PL";"Resale_Cover",#N/A,FALSE,"COVERS";"ResaleC_1",#N/A,FALSE,"IS BY DIV";"ResaleC_2",#N/A,FALSE,"COGS BY DIV";"ResaleC_3",#N/A,FALSE,"TOTAL PF";"ResaleC_4",#N/A,FALSE,"TOTAL PF";"Resale_PL",#N/A,FALSE,"Sales by PL";#N/A,#N/A,FALSE,"GMA SUMMARY";#N/A,#N/A,FALSE,"COMPONENTS";#N/A,#N/A,FALSE,"INSTRUMENTS";#N/A,#N/A,FALSE,"RESALE";"Overhead_Summary",#N/A,FALSE,"overhead schedule";"Overhead",#N/A,FALSE,"overhead schedule"}</definedName>
    <definedName name="FINANCE2" hidden="1">{#N/A,#N/A,FALSE,"INDEX";#N/A,#N/A,FALSE,"CIS";#N/A,#N/A,FALSE,"CIS INLINE";#N/A,#N/A,FALSE,"summary";#N/A,#N/A,FALSE,"detail";#N/A,#N/A,FALSE,"SALESTAT";#N/A,#N/A,FALSE,"budget graph";#N/A,#N/A,FALSE,"SALES CHART";#N/A,#N/A,FALSE,"SALES REP";#N/A,#N/A,FALSE,"ORDER BACKLOG";#N/A,#N/A,FALSE,"AR AGE";#N/A,#N/A,FALSE,"AGEREP";#N/A,#N/A,FALSE,"RATIO";"Components_Cover",#N/A,FALSE,"COVERS";"ComponentsA_1",#N/A,FALSE,"IS BY DIV";"ComponentsA_2a",#N/A,FALSE,"COGS BY DIV";"ComponentsA_2b",#N/A,FALSE,"COGS BY DIV";"ComponentsA_2c",#N/A,FALSE,"COGS BY DIV";"ComponentsA_3a",#N/A,FALSE,"TOTAL PF";"ComponentsA_3b",#N/A,FALSE,"TOTAL PF";"ComponentsA_4a",#N/A,FALSE,"TOTAL PF";"ComponentsA_4b",#N/A,FALSE,"TOTAL PF";"Components_PL",#N/A,FALSE,"Sales by PL";"Instruments_Cover",#N/A,FALSE,"COVERS";"InstrumentsB_1",#N/A,FALSE,"IS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PL";"Resale_Cover",#N/A,FALSE,"COVERS";"ResaleC_1",#N/A,FALSE,"IS BY DIV";"ResaleC_2",#N/A,FALSE,"COGS BY DIV";"ResaleC_3",#N/A,FALSE,"TOTAL PF";"ResaleC_4",#N/A,FALSE,"TOTAL PF";"Resale_PL",#N/A,FALSE,"Sales by PL";#N/A,#N/A,FALSE,"GMA SUMMARY";#N/A,#N/A,FALSE,"COMPONENTS";#N/A,#N/A,FALSE,"INSTRUMENTS";#N/A,#N/A,FALSE,"RESALE";"Overhead_Summary",#N/A,FALSE,"overhead schedule";"Overhead",#N/A,FALSE,"overhead schedule"}</definedName>
    <definedName name="FINANCE2_GEORGE" hidden="1">{#N/A,#N/A,FALSE,"INDEX";#N/A,#N/A,FALSE,"CIS";#N/A,#N/A,FALSE,"CIS INLINE";#N/A,#N/A,FALSE,"summary";#N/A,#N/A,FALSE,"detail";#N/A,#N/A,FALSE,"SALESTAT";#N/A,#N/A,FALSE,"budget graph";#N/A,#N/A,FALSE,"SALES CHART";#N/A,#N/A,FALSE,"SALES REP";#N/A,#N/A,FALSE,"ORDER BACKLOG";#N/A,#N/A,FALSE,"AR AGE";#N/A,#N/A,FALSE,"AGEREP";#N/A,#N/A,FALSE,"RATIO";"Components_Cover",#N/A,FALSE,"COVERS";"ComponentsA_1",#N/A,FALSE,"IS BY DIV";"ComponentsA_2a",#N/A,FALSE,"COGS BY DIV";"ComponentsA_2b",#N/A,FALSE,"COGS BY DIV";"ComponentsA_2c",#N/A,FALSE,"COGS BY DIV";"ComponentsA_3a",#N/A,FALSE,"TOTAL PF";"ComponentsA_3b",#N/A,FALSE,"TOTAL PF";"ComponentsA_4a",#N/A,FALSE,"TOTAL PF";"ComponentsA_4b",#N/A,FALSE,"TOTAL PF";"Components_PL",#N/A,FALSE,"Sales by PL";"Instruments_Cover",#N/A,FALSE,"COVERS";"InstrumentsB_1",#N/A,FALSE,"IS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PL";"Resale_Cover",#N/A,FALSE,"COVERS";"ResaleC_1",#N/A,FALSE,"IS BY DIV";"ResaleC_2",#N/A,FALSE,"COGS BY DIV";"ResaleC_3",#N/A,FALSE,"TOTAL PF";"ResaleC_4",#N/A,FALSE,"TOTAL PF";"Resale_PL",#N/A,FALSE,"Sales by PL";#N/A,#N/A,FALSE,"GMA SUMMARY";#N/A,#N/A,FALSE,"COMPONENTS";#N/A,#N/A,FALSE,"INSTRUMENTS";#N/A,#N/A,FALSE,"RESALE";"Overhead_Summary",#N/A,FALSE,"overhead schedule";"Overhead",#N/A,FALSE,"overhead schedule"}</definedName>
    <definedName name="FINANCIAL_CHARGES">#REF!</definedName>
    <definedName name="FINANCIAL_YTD">#REF!</definedName>
    <definedName name="financialcharges">#REF!</definedName>
    <definedName name="financialinc.">#REF!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ndingss_3">#REF!</definedName>
    <definedName name="FindLink_Substitution">#REF!</definedName>
    <definedName name="Finolexcables">#REF!</definedName>
    <definedName name="FINOptions">"0,0,1,1,1,0,0,-1,0,0,2,0,"</definedName>
    <definedName name="FINRATE">0.0135</definedName>
    <definedName name="First.w.e.date">DATE(98,10,9)</definedName>
    <definedName name="first_pmt_date">#REF!</definedName>
    <definedName name="First_Year">#REF!</definedName>
    <definedName name="FirstCall">#REF!</definedName>
    <definedName name="FirstCommYr">#REF!</definedName>
    <definedName name="FIRSTDATAROW1">#REF!</definedName>
    <definedName name="FIRSTDATAROW2">#REF!</definedName>
    <definedName name="FIRSTDATAROW3">#REF!</definedName>
    <definedName name="FIRSTDATAROW4">#REF!</definedName>
    <definedName name="FIRSTDATAROW5">#REF!</definedName>
    <definedName name="FIRSTDATAROW6">#REF!</definedName>
    <definedName name="fiscal">#REF!</definedName>
    <definedName name="fiscal_year">#REF!</definedName>
    <definedName name="Five">"c2903"</definedName>
    <definedName name="FIVEDAY">#REF!</definedName>
    <definedName name="FIX">#REF!</definedName>
    <definedName name="FIX_ASSET_CUM">#REF!</definedName>
    <definedName name="FIX_ASSET_FINAL">#REF!</definedName>
    <definedName name="Fixed">#REF!</definedName>
    <definedName name="Fixed.Assets">#REF!</definedName>
    <definedName name="Fixed_assets">#REF!</definedName>
    <definedName name="fixed123">#REF!</definedName>
    <definedName name="FixedExp">#REF!</definedName>
    <definedName name="fj" hidden="1">{#N/A,#N/A,FALSE,"Pharm";#N/A,#N/A,FALSE,"WWCM"}</definedName>
    <definedName name="fjalaslaslfasllaa" hidden="1">{#N/A,#N/A,FALSE,"을지 (4)";#N/A,#N/A,FALSE,"을지 (5)";#N/A,#N/A,FALSE,"을지 (6)"}</definedName>
    <definedName name="fjdi0s" hidden="1">#N/A</definedName>
    <definedName name="fjdks" hidden="1">{#N/A,#N/A,FALSE,"Aging Summary";#N/A,#N/A,FALSE,"Ratio Analysis";#N/A,#N/A,FALSE,"Test 120 Day Accts";#N/A,#N/A,FALSE,"Tickmarks"}</definedName>
    <definedName name="fjdks_3">#REF!</definedName>
    <definedName name="FJEZK" hidden="1">{#N/A,#N/A,FALSE,"Pharm";#N/A,#N/A,FALSE,"WWCM"}</definedName>
    <definedName name="fjgfj">#REF!</definedName>
    <definedName name="fjy" hidden="1">{#N/A,#N/A,FALSE,"Pharm";#N/A,#N/A,FALSE,"WWCM"}</definedName>
    <definedName name="fkasjdfkjasdfkasdf">4</definedName>
    <definedName name="FKFK">#REF!</definedName>
    <definedName name="FL_Strat1">#REF!</definedName>
    <definedName name="FL_Strat1b">#REF!</definedName>
    <definedName name="FL_Strat2">#REF!</definedName>
    <definedName name="FL_Strat2b">#REF!</definedName>
    <definedName name="FL_Strat3">#REF!</definedName>
    <definedName name="FL_Strat3b">#REF!</definedName>
    <definedName name="FL_Strat4">#REF!</definedName>
    <definedName name="FL_Strat4b">#REF!</definedName>
    <definedName name="FL_Strat5">#REF!</definedName>
    <definedName name="FL_Strat5b">#REF!</definedName>
    <definedName name="flajfkajfa">#REF!</definedName>
    <definedName name="FlatBOM">#REF!</definedName>
    <definedName name="Flmv">0</definedName>
    <definedName name="FLUCTUATIONS">#REF!</definedName>
    <definedName name="FModelCompany">#REF!</definedName>
    <definedName name="FMTYP">"*STD"</definedName>
    <definedName name="FMV">#REF!</definedName>
    <definedName name="FNDNAM1">#REF!</definedName>
    <definedName name="FNDNAM2">#REF!</definedName>
    <definedName name="FNDNAM3">#REF!</definedName>
    <definedName name="FNDNAM4">#REF!</definedName>
    <definedName name="FNDNAM5">#REF!</definedName>
    <definedName name="FNDNAM6">#REF!</definedName>
    <definedName name="FNDUserID1">#REF!</definedName>
    <definedName name="FNDUSERID2">#REF!</definedName>
    <definedName name="FNDUSERID3">#REF!</definedName>
    <definedName name="FNDUSERID4">#REF!</definedName>
    <definedName name="FNDUSERID5">#REF!</definedName>
    <definedName name="FNDUSERID6">#REF!</definedName>
    <definedName name="fo">#REF!</definedName>
    <definedName name="FOB">#REF!</definedName>
    <definedName name="foo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FOOD">#REF!</definedName>
    <definedName name="FOOTER">#REF!</definedName>
    <definedName name="fop" hidden="1">{#N/A,#N/A,FALSE,"Title";#N/A,#N/A,FALSE,"Index";#N/A,#N/A,FALSE,"1";#N/A,#N/A,FALSE,"2";#N/A,#N/A,FALSE,"3";#N/A,#N/A,FALSE,"4";#N/A,#N/A,FALSE,"5";#N/A,#N/A,FALSE,"6";#N/A,#N/A,FALSE,"7";#N/A,#N/A,FALSE,"8"}</definedName>
    <definedName name="FORE">#REF!</definedName>
    <definedName name="Forecast" hidden="1">{"inflated_pl",#N/A,FALSE,"P&amp;L"}</definedName>
    <definedName name="Forecast_Code">#REF!</definedName>
    <definedName name="Forecast_Names">#REF!</definedName>
    <definedName name="ForecastPeriod" hidden="1">#REF!</definedName>
    <definedName name="FOREEXRS">#REF!</definedName>
    <definedName name="FOREEXUS">#REF!</definedName>
    <definedName name="Foreign">#REF!</definedName>
    <definedName name="Foreign.Info">#REF!</definedName>
    <definedName name="Foreign_Base_Company_Income">#REF!</definedName>
    <definedName name="foreignf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x">#REF!</definedName>
    <definedName name="forfeit">#REF!</definedName>
    <definedName name="forget">#REF!</definedName>
    <definedName name="forget_1">#REF!</definedName>
    <definedName name="forget_3">#REF!</definedName>
    <definedName name="forget1">#REF!</definedName>
    <definedName name="FORK">#REF!</definedName>
    <definedName name="Form_10ccac">#REF!</definedName>
    <definedName name="Form_10ccac1">#REF!</definedName>
    <definedName name="form_3cd1">#REF!</definedName>
    <definedName name="form_3cd2">#REF!</definedName>
    <definedName name="form_3cd3">#REF!</definedName>
    <definedName name="form_3cd4">#REF!</definedName>
    <definedName name="form_3cd5">#REF!</definedName>
    <definedName name="form1">#REF!</definedName>
    <definedName name="Format">#REF!</definedName>
    <definedName name="Format_Value">#REF!</definedName>
    <definedName name="Formula">#REF!</definedName>
    <definedName name="Formulaline">#REF!</definedName>
    <definedName name="Formulas">#REF!</definedName>
    <definedName name="formulaspm1">#REF!</definedName>
    <definedName name="formulaspm2">#REF!</definedName>
    <definedName name="formulaspm3">#REF!</definedName>
    <definedName name="formulaspm4">#REF!</definedName>
    <definedName name="formulaspm5">#REF!</definedName>
    <definedName name="formulaspm6">#REF!</definedName>
    <definedName name="forrest123" hidden="1">#REF!</definedName>
    <definedName name="forrest93" hidden="1">#REF!</definedName>
    <definedName name="forward">(1.1^0.25)</definedName>
    <definedName name="FOtherAxes">#REF!</definedName>
    <definedName name="Founders_Preferred">#REF!</definedName>
    <definedName name="four">#REF!</definedName>
    <definedName name="FourWeekAvg">#REF!</definedName>
    <definedName name="FP">#REF!</definedName>
    <definedName name="FPL_MOUNT">#REF!</definedName>
    <definedName name="Fps">#REF!</definedName>
    <definedName name="FQ">#REF!</definedName>
    <definedName name="FQSDF">#REF!</definedName>
    <definedName name="FR">#REF!</definedName>
    <definedName name="FR_1">#REF!</definedName>
    <definedName name="FR_2">#REF!</definedName>
    <definedName name="FR_3">#REF!</definedName>
    <definedName name="FR_4">#REF!</definedName>
    <definedName name="FR_5">#REF!</definedName>
    <definedName name="FR_6">#REF!</definedName>
    <definedName name="FR_7">#REF!</definedName>
    <definedName name="FRA">#REF!</definedName>
    <definedName name="FrAcct">#REF!</definedName>
    <definedName name="FRAMES">#REF!</definedName>
    <definedName name="FRAMES..">#REF!</definedName>
    <definedName name="FRAN">#REF!</definedName>
    <definedName name="FRANCE">#REF!</definedName>
    <definedName name="frate">#REF!</definedName>
    <definedName name="fre">#REF!</definedName>
    <definedName name="FRED_calcs_98_FooterType">"INTERNAL"</definedName>
    <definedName name="FRED_calcs_99_FooterType">"INTERNAL"</definedName>
    <definedName name="FRED_calcs_FooterType">"INTERNAL"</definedName>
    <definedName name="FRED_calculations_FooterType">"INTERNAL"</definedName>
    <definedName name="FRED_FooterType">"EXTERNAL"</definedName>
    <definedName name="FREDDY" hidden="1">{"Q2_Fcst_Fcst_Var_Detail",#N/A,FALSE,"REPORT FORMAT";"Q2_Fcst_Fcst_Var_Summary",#N/A,FALSE,"REPORT FORMAT"}</definedName>
    <definedName name="Free_Rent_Half_First_End_Date">#REF!</definedName>
    <definedName name="Free_Rent_Half_First_Start_Date">#REF!</definedName>
    <definedName name="Free_Rent_Half_Ground_End_Date">#REF!</definedName>
    <definedName name="Free_Rent_Half_Ground_Start_Date">#REF!</definedName>
    <definedName name="Freight_Est.">#REF!</definedName>
    <definedName name="FReportArea">#REF!</definedName>
    <definedName name="FReportBody">#REF!</definedName>
    <definedName name="FReportTitle">#REF!</definedName>
    <definedName name="frequency">{"Annually";"Semi-Annually";"Quarterly";"Bi-Monthly";"Monthly";"Bi-Weekly"}</definedName>
    <definedName name="FRFERFE" hidden="1">{#N/A,#N/A,FALSE,"Pharm";#N/A,#N/A,FALSE,"WWCM"}</definedName>
    <definedName name="FRFeXToEUR" hidden="1">1/EUReXToFRF</definedName>
    <definedName name="frfr">#REF!</definedName>
    <definedName name="FRJRNL">#REF!</definedName>
    <definedName name="frm">#REF!</definedName>
    <definedName name="From">#REF!</definedName>
    <definedName name="FromSH1Left2Up6">OFFSET(!A1,-5-!$A1,-2)</definedName>
    <definedName name="FromSH1Left3Down37">OFFSET(!A1,38-!$A1,-3)</definedName>
    <definedName name="FromSH1Left3Up6">OFFSET(!A1,-5-!$A1,-3)</definedName>
    <definedName name="FromSH1Left4Up6">OFFSET(!A1,-5-!$A1,-4)</definedName>
    <definedName name="FromSH1Right1Up5">OFFSET(!A1,-4-!$A1,1)</definedName>
    <definedName name="FromSH1Right1Up6">OFFSET(!A1,-5-!$A1,1)</definedName>
    <definedName name="FromSH1Up4">OFFSET(!A1,-3-!$A1,0)</definedName>
    <definedName name="FromSH1Up5">OFFSET(!A1,-4-!$A1,0)</definedName>
    <definedName name="FromSH1Up6">OFFSET(!A1,-5-!$A1,0)</definedName>
    <definedName name="FrontLine_Detail">#REF!</definedName>
    <definedName name="FRPRD">#REF!</definedName>
    <definedName name="FRS">#REF!</definedName>
    <definedName name="FRTRNDT">#REF!</definedName>
    <definedName name="FRTRNREF">#REF!</definedName>
    <definedName name="FS">#REF!</definedName>
    <definedName name="FS_Sub_Type">#REF!</definedName>
    <definedName name="FS_Type">#REF!</definedName>
    <definedName name="FS97Ratios">#REF!</definedName>
    <definedName name="fsa">#REF!</definedName>
    <definedName name="fsa_1">#REF!</definedName>
    <definedName name="fsa_2">#REF!</definedName>
    <definedName name="fsa_3">#REF!</definedName>
    <definedName name="fsa_4">#REF!</definedName>
    <definedName name="fsadf">#REF!</definedName>
    <definedName name="fsadf_1">#REF!</definedName>
    <definedName name="fsadf_2">#REF!</definedName>
    <definedName name="fsadf_3">#REF!</definedName>
    <definedName name="fsadf_4">#REF!</definedName>
    <definedName name="fsadfsaf">#REF!</definedName>
    <definedName name="fsadga">#REF!</definedName>
    <definedName name="FSAFSAF">#REF!</definedName>
    <definedName name="fsd">#REF!</definedName>
    <definedName name="fsd_1">#REF!</definedName>
    <definedName name="fsd_2">#REF!</definedName>
    <definedName name="fsd_3">#REF!</definedName>
    <definedName name="fsd_4">#REF!</definedName>
    <definedName name="fsda">#REF!</definedName>
    <definedName name="fsda_1">#REF!</definedName>
    <definedName name="fsda_2">#REF!</definedName>
    <definedName name="fsda_3">#REF!</definedName>
    <definedName name="fsda_4">#REF!</definedName>
    <definedName name="fsdafas">#REF!</definedName>
    <definedName name="fsdafas_1">#REF!</definedName>
    <definedName name="fsdafas_2">#REF!</definedName>
    <definedName name="fsdafas_3">#REF!</definedName>
    <definedName name="fsdafas_4">#REF!</definedName>
    <definedName name="fsdf">#REF!</definedName>
    <definedName name="fsdf_1">#REF!</definedName>
    <definedName name="fsdf_2">#REF!</definedName>
    <definedName name="fsdf_3">#REF!</definedName>
    <definedName name="fsdf_4">#REF!</definedName>
    <definedName name="fsdfasd">#REF!</definedName>
    <definedName name="fsdfasd_1">#REF!</definedName>
    <definedName name="fsdfasd_2">#REF!</definedName>
    <definedName name="fsdfasd_3">#REF!</definedName>
    <definedName name="fsdfasd_4">#REF!</definedName>
    <definedName name="fsdfdfa">#REF!</definedName>
    <definedName name="FSDFDS" hidden="1">{#N/A,#N/A,FALSE,"REPORT"}</definedName>
    <definedName name="fsdfdsf">Indexn1,IndexN2</definedName>
    <definedName name="fsdfsdf">#REF!</definedName>
    <definedName name="fsdfsdf_1">#REF!</definedName>
    <definedName name="fsdfsdf_2">#REF!</definedName>
    <definedName name="fsdfsdf_3">#REF!</definedName>
    <definedName name="fsdfsdf_4">#REF!</definedName>
    <definedName name="fsdfsdfs">Allx3,Allx4,Allx5</definedName>
    <definedName name="fsdsfafd" hidden="1">{"CSheet",#N/A,FALSE,"C";"SmCap",#N/A,FALSE,"VAL1";"GulfCoast",#N/A,FALSE,"VAL1";"nav",#N/A,FALSE,"NAV";"Summary",#N/A,FALSE,"NAV"}</definedName>
    <definedName name="fsgdr">#REF!</definedName>
    <definedName name="Fsmv">0</definedName>
    <definedName name="FSoPacific">#REF!</definedName>
    <definedName name="fsr">#REF!</definedName>
    <definedName name="FST">#REF!</definedName>
    <definedName name="FST_1">#REF!</definedName>
    <definedName name="FST_2">#REF!</definedName>
    <definedName name="fsv">#REF!</definedName>
    <definedName name="FSWRN.FRP" hidden="1">{#N/A,#N/A,FALSE,"Title";#N/A,#N/A,FALSE,"Index";#N/A,#N/A,FALSE,"1";#N/A,#N/A,FALSE,"2";#N/A,#N/A,FALSE,"3";#N/A,#N/A,FALSE,"4";#N/A,#N/A,FALSE,"5";#N/A,#N/A,FALSE,"6";#N/A,#N/A,FALSE,"7";#N/A,#N/A,FALSE,"8"}</definedName>
    <definedName name="fswrn.ird" hidden="1">{#N/A,#N/A,FALSE,"Title";#N/A,#N/A,FALSE,"Index";#N/A,#N/A,FALSE,"1";#N/A,#N/A,FALSE,"2";#N/A,#N/A,FALSE,"3";#N/A,#N/A,FALSE,"4";#N/A,#N/A,FALSE,"5";#N/A,#N/A,FALSE,"6";#N/A,#N/A,FALSE,"7";#N/A,#N/A,FALSE,"8"}</definedName>
    <definedName name="FS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tjy">#REF!</definedName>
    <definedName name="ftrbhtrghstr">#REF!</definedName>
    <definedName name="ftrbhtrghstr_1">#REF!</definedName>
    <definedName name="ftrbhtrghstr_2">#REF!</definedName>
    <definedName name="ftrbhtrghstr_3">#REF!</definedName>
    <definedName name="ftrbhtrghstr_4">#REF!</definedName>
    <definedName name="fts">#REF!</definedName>
    <definedName name="FTT">#N/A</definedName>
    <definedName name="ftyf">#REF!</definedName>
    <definedName name="ftytf">#REF!</definedName>
    <definedName name="fuckface">#REF!</definedName>
    <definedName name="FUEL">#REF!</definedName>
    <definedName name="Full_IS">#REF!</definedName>
    <definedName name="Full256">#REF!</definedName>
    <definedName name="Full256W">#REF!</definedName>
    <definedName name="Fullcost">#REF!</definedName>
    <definedName name="FullE1">#REF!</definedName>
    <definedName name="FullE1W">#REF!</definedName>
    <definedName name="fully">#REF!</definedName>
    <definedName name="FUNCTIONALCURRENCY1">#REF!</definedName>
    <definedName name="FUNCTIONALCURRENCY2">#REF!</definedName>
    <definedName name="FUNCTIONALCURRENCY3">#REF!</definedName>
    <definedName name="FUNCTIONALCURRENCY4">#REF!</definedName>
    <definedName name="FUNCTIONALCURRENCY5">#REF!</definedName>
    <definedName name="FUNCTIONALCURRENCY6">#REF!</definedName>
    <definedName name="Funding">#REF!</definedName>
    <definedName name="fur" hidden="1">{#N/A,#N/A,FALSE,"Taxblinc";#N/A,#N/A,FALSE,"Rsvsacls"}</definedName>
    <definedName name="FURN_FIX" hidden="1">{#N/A,#N/A,FALSE,"Aging Summary";#N/A,#N/A,FALSE,"Ratio Analysis";#N/A,#N/A,FALSE,"Test 120 Day Accts";#N/A,#N/A,FALSE,"Tickmarks"}</definedName>
    <definedName name="FURNITURE_ACQUISITION_98_99">#REF!</definedName>
    <definedName name="Furnitures">#REF!</definedName>
    <definedName name="FV">2014</definedName>
    <definedName name="fvbgfchj">#REF!</definedName>
    <definedName name="fvbgfchj_1">#REF!</definedName>
    <definedName name="FVerticalAxis">#REF!</definedName>
    <definedName name="FVG" hidden="1">{#N/A,#N/A,FALSE,"Pharm";#N/A,#N/A,FALSE,"WWCM"}</definedName>
    <definedName name="fvlook">#REF!</definedName>
    <definedName name="FW">#REF!</definedName>
    <definedName name="FX">#REF!</definedName>
    <definedName name="FX_TABLE">#REF!</definedName>
    <definedName name="FX_TABLEH">#REF!</definedName>
    <definedName name="FX_TABLEV">#REF!</definedName>
    <definedName name="fxdghsfgh">#REF!</definedName>
    <definedName name="fxdghsfgh_1">#REF!</definedName>
    <definedName name="FXH">#REF!</definedName>
    <definedName name="FXrate">#REF!</definedName>
    <definedName name="FXV">#REF!</definedName>
    <definedName name="fy03aud">#REF!</definedName>
    <definedName name="fy03hkd">#REF!</definedName>
    <definedName name="fy03sgd">#REF!</definedName>
    <definedName name="fy03thb">#REF!</definedName>
    <definedName name="fy03twd">#REF!</definedName>
    <definedName name="fy12cost" hidden="1">#REF!</definedName>
    <definedName name="FY98FILE">#REF!</definedName>
    <definedName name="fyaud">#REF!</definedName>
    <definedName name="FYE">"FYE"</definedName>
    <definedName name="FYeleven">#REF!</definedName>
    <definedName name="fyf">#REF!</definedName>
    <definedName name="FYfive">#REF!</definedName>
    <definedName name="FYfour">#REF!</definedName>
    <definedName name="fyhkd">#REF!</definedName>
    <definedName name="FYI">#REF!</definedName>
    <definedName name="FYseven">#REF!</definedName>
    <definedName name="fysgd">#REF!</definedName>
    <definedName name="FYsix">#REF!</definedName>
    <definedName name="fythb">#REF!</definedName>
    <definedName name="FYthirteen">#REF!</definedName>
    <definedName name="FYthree">#REF!</definedName>
    <definedName name="fytwd">#REF!</definedName>
    <definedName name="FYtwelve">#REF!</definedName>
    <definedName name="g" hidden="1">{#N/A,#N/A,TRUE,"Condensed IS";#N/A,#N/A,TRUE,"Condensed BS";#N/A,#N/A,TRUE,"Outlook";#N/A,#N/A,TRUE,"Condensed CF";#N/A,#N/A,TRUE,"Condensed CF - qtr"}</definedName>
    <definedName name="G.A.exp.">#REF!</definedName>
    <definedName name="G_1">#REF!</definedName>
    <definedName name="g_intl">#REF!</definedName>
    <definedName name="G_L_FooterType">"INTERNAL"</definedName>
    <definedName name="G_Lhistory_FooterType">"INTERNAL"</definedName>
    <definedName name="g_total">#REF!</definedName>
    <definedName name="g_US">#REF!</definedName>
    <definedName name="G1ClearAll">g1clear,G1Clear2</definedName>
    <definedName name="G2NCheck_Red1.1">OFFSET(#REF!,1,0, EmpCount,2)</definedName>
    <definedName name="G2NCheck_Red1.2">OFFSET(#REF!,1,0, EmpCount,1)</definedName>
    <definedName name="G2NCheck_Red1.3">OFFSET(#REF!,1,0, EmpCount,4)</definedName>
    <definedName name="G2NCheck_Red2">OFFSET(#REF!,1,0, EmpCount,21)</definedName>
    <definedName name="G2NCheck_Red3">OFFSET(#REF!,1,0, EmpCount,22)</definedName>
    <definedName name="G2NCheck_Red4">OFFSET(#REF!,1,0, EmpCount,103)</definedName>
    <definedName name="G2NTM_Yellow1.1">OFFSET(#REF!,1,0, EmpCount,81)</definedName>
    <definedName name="G2NTM_Yellow1.2">OFFSET(#REF!,1,0, EmpCount,22)</definedName>
    <definedName name="G2NTM_Yellow1.3">OFFSET(#REF!,1,0, EmpCount,8)</definedName>
    <definedName name="G2NTM_Yellow1.4">OFFSET(#REF!,1,0, EmpCount,15)</definedName>
    <definedName name="G2NTM_Yellow1.5">OFFSET(#REF!,1,0, EmpCount,1)</definedName>
    <definedName name="G2NVariance_Y1.1">OFFSET(#REF!,1,0, EmpCount,81)</definedName>
    <definedName name="G2NVariance_Y1.2">OFFSET(#REF!,1,0, EmpCount,22)</definedName>
    <definedName name="G2NVariance_Y1.3">OFFSET(#REF!,1,0, EmpCount,8)</definedName>
    <definedName name="G2NVariance_Y1.4">OFFSET(#REF!,1,0, EmpCount,15)</definedName>
    <definedName name="G2NVariance_Y1.5">OFFSET(#REF!,1,0, EmpCount,2)</definedName>
    <definedName name="ga" hidden="1">{#N/A,#N/A,FALSE,"Aging Summary";#N/A,#N/A,FALSE,"Ratio Analysis";#N/A,#N/A,FALSE,"Test 120 Day Accts";#N/A,#N/A,FALSE,"Tickmarks"}</definedName>
    <definedName name="GA_1">#REF!</definedName>
    <definedName name="ga_3">#REF!</definedName>
    <definedName name="GA_SUMMARY">#REF!</definedName>
    <definedName name="gaa">#REF!</definedName>
    <definedName name="gab">#REF!</definedName>
    <definedName name="gadew">#REF!</definedName>
    <definedName name="gadfsh">#REF!</definedName>
    <definedName name="gads">#REF!</definedName>
    <definedName name="gadse">#REF!</definedName>
    <definedName name="GAE">#REF!</definedName>
    <definedName name="gaf">#REF!</definedName>
    <definedName name="gaf_1">#REF!</definedName>
    <definedName name="gaf_2">#REF!</definedName>
    <definedName name="gaf_3">#REF!</definedName>
    <definedName name="gaf_4">#REF!</definedName>
    <definedName name="gail">#REF!</definedName>
    <definedName name="galsas">{"'Feb 99'!$A$1:$G$30"}</definedName>
    <definedName name="ganehs">#REF!</definedName>
    <definedName name="ganesh">#REF!</definedName>
    <definedName name="ganesh1">#REF!</definedName>
    <definedName name="ganesh19844">#REF!</definedName>
    <definedName name="gas_to_oil">6</definedName>
    <definedName name="gasdf">#REF!</definedName>
    <definedName name="gasdf_1">#REF!</definedName>
    <definedName name="gasdf_2">#REF!</definedName>
    <definedName name="gasdf_3">#REF!</definedName>
    <definedName name="gasdf_4">#REF!</definedName>
    <definedName name="gawea">#REF!</definedName>
    <definedName name="gawen">#REF!</definedName>
    <definedName name="gb">#REF!</definedName>
    <definedName name="GBP">#REF!</definedName>
    <definedName name="gd">#REF!</definedName>
    <definedName name="gd_1">#REF!</definedName>
    <definedName name="gd_2">#REF!</definedName>
    <definedName name="gd_3">#REF!</definedName>
    <definedName name="gd_4">#REF!</definedName>
    <definedName name="GDF">#REF!</definedName>
    <definedName name="gdf_1">#REF!</definedName>
    <definedName name="gdf_2">#REF!</definedName>
    <definedName name="gdf_3">#REF!</definedName>
    <definedName name="gdf_4">#REF!</definedName>
    <definedName name="GDFA">#REF!</definedName>
    <definedName name="gdfg">#REF!</definedName>
    <definedName name="gdfg_1">#REF!</definedName>
    <definedName name="gdfg_2">#REF!</definedName>
    <definedName name="gdfg_3">#REF!</definedName>
    <definedName name="gdfg_4">#REF!</definedName>
    <definedName name="gdfgdf" hidden="1">{#N/A,#N/A,FALSE,"Pharm";#N/A,#N/A,FALSE,"WWCM"}</definedName>
    <definedName name="gdfgdfg">#REF!</definedName>
    <definedName name="gdfgdfg_1">#REF!</definedName>
    <definedName name="gdfgdfg_2">#REF!</definedName>
    <definedName name="gdfgdfg_3">#REF!</definedName>
    <definedName name="gdfgdfg_4">#REF!</definedName>
    <definedName name="gdfgh">#REF!</definedName>
    <definedName name="gdfgh_1">#REF!</definedName>
    <definedName name="gdfgh_2">#REF!</definedName>
    <definedName name="gdfgh_3">#REF!</definedName>
    <definedName name="gdfgh_4">#REF!</definedName>
    <definedName name="gdfgjj" hidden="1">#REF!</definedName>
    <definedName name="gdgf" hidden="1">{#N/A,#N/A,FALSE,"Pharm";#N/A,#N/A,FALSE,"WWCM"}</definedName>
    <definedName name="gdkjghfhfyfr">"c83"</definedName>
    <definedName name="gdsassd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gdsassd_3">#REF!</definedName>
    <definedName name="gdsd" hidden="1">{#N/A,#N/A,FALSE,"KMC최종회의(7월) 자료"}</definedName>
    <definedName name="gdsf">#REF!</definedName>
    <definedName name="gdsf_1">#REF!</definedName>
    <definedName name="gdsf_2">#REF!</definedName>
    <definedName name="gdsf_3">#REF!</definedName>
    <definedName name="gdsf_4">#REF!</definedName>
    <definedName name="gdsgfdsg" hidden="1">{#N/A,#N/A,FALSE,"Pharm";#N/A,#N/A,FALSE,"WWCM"}</definedName>
    <definedName name="ge">#REF!</definedName>
    <definedName name="GeelCapexFcst">#REF!</definedName>
    <definedName name="gejsdfngjkosdnm">{"'Sheet1'!$A$5:$E$42"}</definedName>
    <definedName name="general">#REF!</definedName>
    <definedName name="General_Information_and_Questions">#REF!</definedName>
    <definedName name="Generic">#REF!</definedName>
    <definedName name="Genesc">#REF!</definedName>
    <definedName name="GEO">#REF!</definedName>
    <definedName name="george">#REF!</definedName>
    <definedName name="george3">#REF!</definedName>
    <definedName name="GEORSB">#REF!</definedName>
    <definedName name="GEOSEGTYPEASP">#REF!</definedName>
    <definedName name="GEOSEGTYPEB">#REF!</definedName>
    <definedName name="GEOSEGTYPEV">#REF!</definedName>
    <definedName name="GEOTYPEB">#REF!</definedName>
    <definedName name="GEOTYPEPFASP">#REF!</definedName>
    <definedName name="GEOTYPESEGCL">#REF!</definedName>
    <definedName name="geotypesegpfvlb">#REF!</definedName>
    <definedName name="geotypesegpfvlv">#REF!</definedName>
    <definedName name="GEOTYPEV">#REF!</definedName>
    <definedName name="GERM">#REF!</definedName>
    <definedName name="GERMANY">#REF!</definedName>
    <definedName name="Germany_FooterType">"INTERNAL"</definedName>
    <definedName name="GEShip">#REF!</definedName>
    <definedName name="Get_More_Web_Queries_2">#REF!</definedName>
    <definedName name="gf" hidden="1">{#N/A,#N/A,FALSE,"Aging Summary";#N/A,#N/A,FALSE,"Ratio Analysis";#N/A,#N/A,FALSE,"Test 120 Day Accts";#N/A,#N/A,FALSE,"Tickmarks"}</definedName>
    <definedName name="gf_3">#REF!</definedName>
    <definedName name="GFACTOR_9901기준">#REF!</definedName>
    <definedName name="gfad">#REF!</definedName>
    <definedName name="gfasd">#REF!</definedName>
    <definedName name="gfbngnhjdf">#REF!</definedName>
    <definedName name="gfbngnhjdf_1">#REF!</definedName>
    <definedName name="gfbngnhjdf_2">#REF!</definedName>
    <definedName name="gfbngnhjdf_3">#REF!</definedName>
    <definedName name="gfbngnhjdf_4">#REF!</definedName>
    <definedName name="gfd" hidden="1">{#N/A,#N/A,TRUE,"CPRD";#N/A,#N/A,TRUE,"BCCPDR";#N/A,#N/A,TRUE,"EWRD";#N/A,#N/A,TRUE,"5100";#N/A,#N/A,TRUE,"5110"}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f">#REF!</definedName>
    <definedName name="gffff">#REF!</definedName>
    <definedName name="gfg">#REF!</definedName>
    <definedName name="gfgf" hidden="1">{#N/A,#N/A,FALSE,"REPORT"}</definedName>
    <definedName name="gfh">#REF!</definedName>
    <definedName name="gfh_1">#REF!</definedName>
    <definedName name="gfh_2">#REF!</definedName>
    <definedName name="gfh_3">#REF!</definedName>
    <definedName name="gfh_4">#REF!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j">#REF!</definedName>
    <definedName name="gfjf">#REF!</definedName>
    <definedName name="gfjfj">#REF!</definedName>
    <definedName name="gfjfj_1">#REF!</definedName>
    <definedName name="gfjfj_2">#REF!</definedName>
    <definedName name="gfjfj_3">#REF!</definedName>
    <definedName name="gfjfj_4">#REF!</definedName>
    <definedName name="gfjgfj">#REF!</definedName>
    <definedName name="gfjgfjgf">#REF!</definedName>
    <definedName name="GFJHGJHGJKH">{"'OCT  VOIDS'!$A$1:$G$33","'OCT '!$A$1:$G$48","'OCT Adj'!$A$1:$L$37"}</definedName>
    <definedName name="gfkhk">#REF!</definedName>
    <definedName name="gfsdhgsfdhjggsdh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gfsdhgsfdhjggsdh_3">#REF!</definedName>
    <definedName name="gfsdn">#REF!</definedName>
    <definedName name="gg">#REF!</definedName>
    <definedName name="gg_1">#REF!</definedName>
    <definedName name="gg_2">#REF!</definedName>
    <definedName name="gg_3">#REF!</definedName>
    <definedName name="gg_4">#REF!</definedName>
    <definedName name="ggg">#REF!</definedName>
    <definedName name="gggff">#REF!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_3">#REF!</definedName>
    <definedName name="GGGGGGGGGGGGG">#REF!</definedName>
    <definedName name="GGGH">#REF!</definedName>
    <definedName name="GGHH">#REF!</definedName>
    <definedName name="ggsdf">#REF!</definedName>
    <definedName name="ggsdf_1">#REF!</definedName>
    <definedName name="ggsdf_2">#REF!</definedName>
    <definedName name="ggsdf_3">#REF!</definedName>
    <definedName name="ggsdf_4">#REF!</definedName>
    <definedName name="gh">#REF!</definedName>
    <definedName name="gh_1">#REF!</definedName>
    <definedName name="gh_2">#REF!</definedName>
    <definedName name="gh_3">#REF!</definedName>
    <definedName name="gh_4">#REF!</definedName>
    <definedName name="GHD">#REF!</definedName>
    <definedName name="ghdf">#REF!</definedName>
    <definedName name="ghdf_1">#REF!</definedName>
    <definedName name="ghdf_2">#REF!</definedName>
    <definedName name="ghdf_3">#REF!</definedName>
    <definedName name="ghdf_4">#REF!</definedName>
    <definedName name="GHDSAG" hidden="1">{#N/A,#N/A,FALSE,"Pharm";#N/A,#N/A,FALSE,"WWCM"}</definedName>
    <definedName name="ghfghgf">#REF!</definedName>
    <definedName name="ghgjh">#REF!</definedName>
    <definedName name="ghgtj" hidden="1">{#N/A,#N/A,TRUE,"Summary";#N/A,#N/A,TRUE,"Description";#N/A,#N/A,TRUE,"AstLst";#N/A,#N/A,TRUE,"CshFlow";#N/A,#N/A,TRUE,"Inc-Stmt";#N/A,#N/A,TRUE,"B-Sht"}</definedName>
    <definedName name="ghi">#REF!</definedName>
    <definedName name="ghjg">#REF!</definedName>
    <definedName name="ghjggjh" hidden="1">{#N/A,#N/A,FALSE,"Pharm";#N/A,#N/A,FALSE,"WWCM"}</definedName>
    <definedName name="ghjkhgk">#REF!</definedName>
    <definedName name="ghjkhjkhjkh">#REF!</definedName>
    <definedName name="ghjnhnnhj">#REF!</definedName>
    <definedName name="ghjnhnnhj_1">#REF!</definedName>
    <definedName name="ghjnhnnhj_2">#REF!</definedName>
    <definedName name="ghjnhnnhj_3">#REF!</definedName>
    <definedName name="ghjnhnnhj_4">#REF!</definedName>
    <definedName name="ghk" hidden="1">{#N/A,#N/A,FALSE,"Pharm";#N/A,#N/A,FALSE,"WWCM"}</definedName>
    <definedName name="ghkghk">#REF!</definedName>
    <definedName name="ghkgjkhjkhjk">#REF!</definedName>
    <definedName name="ghkhjkjhkjh">#REF!</definedName>
    <definedName name="ghkjhkhk">#REF!</definedName>
    <definedName name="ghmkjf">#REF!</definedName>
    <definedName name="ghmkjf_1">#REF!</definedName>
    <definedName name="ghmkjf_2">#REF!</definedName>
    <definedName name="ghmkjf_3">#REF!</definedName>
    <definedName name="ghmkjf_4">#REF!</definedName>
    <definedName name="gilgul">#REF!</definedName>
    <definedName name="gilgul_rivon_kodem">#REF!</definedName>
    <definedName name="gjdft">#REF!</definedName>
    <definedName name="GJGJGJG">#REF!</definedName>
    <definedName name="GJJ">#REF!</definedName>
    <definedName name="gjty">#REF!</definedName>
    <definedName name="gjygj">#REF!</definedName>
    <definedName name="gkhluoueurqqwireqwrj">5</definedName>
    <definedName name="gkn">#REF!</definedName>
    <definedName name="gl">#REF!</definedName>
    <definedName name="GL_Balance">#REF!</definedName>
    <definedName name="GL_Convert">#REF!</definedName>
    <definedName name="gla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Glad">#REF!</definedName>
    <definedName name="GLADDATA">#REF!</definedName>
    <definedName name="GLANCE">#REF!</definedName>
    <definedName name="Glaxo">#REF!</definedName>
    <definedName name="GLCR">#REF!</definedName>
    <definedName name="glcredits">#REF!</definedName>
    <definedName name="GlDR">#REF!</definedName>
    <definedName name="GlideChartMarker">"Chart!A1"</definedName>
    <definedName name="GlideDataMarker">"Data!A1"</definedName>
    <definedName name="GlideHiddenMarker">"Costcurvedata!A1"</definedName>
    <definedName name="GlideMaxCharts">7</definedName>
    <definedName name="global_tax">#REF!</definedName>
    <definedName name="global_tax2">#REF!</definedName>
    <definedName name="globalcsmrevenue">#REF!</definedName>
    <definedName name="GLTRX">#REF!</definedName>
    <definedName name="GM">#REF!</definedName>
    <definedName name="gmaint">84000</definedName>
    <definedName name="gmcomm">17957.67</definedName>
    <definedName name="gmd" hidden="1">{#N/A,#N/A,FALSE,"REPORT"}</definedName>
    <definedName name="gmr">#REF!</definedName>
    <definedName name="gnaes">#REF!</definedName>
    <definedName name="go">#REF!</definedName>
    <definedName name="GO_____">#REF!</definedName>
    <definedName name="Goa">#REF!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ES_BACK_TO_FI">#REF!</definedName>
    <definedName name="GOES_BACK_TO_RE">#REF!</definedName>
    <definedName name="GOFER">#REF!</definedName>
    <definedName name="GOILOAN">#REF!</definedName>
    <definedName name="GoIncomeChart">#N/A</definedName>
    <definedName name="GoingConcernScenarios">#REF!</definedName>
    <definedName name="golia">#REF!</definedName>
    <definedName name="goo">#REF!</definedName>
    <definedName name="good">{"'Budget v2'!$B$78:$H$95","'Budget v2'!$B$78:$M$95"}</definedName>
    <definedName name="goodwill">#REF!</definedName>
    <definedName name="google.data">#REF!</definedName>
    <definedName name="gooo">#REF!</definedName>
    <definedName name="gosbal">499230.33</definedName>
    <definedName name="gotof4">#REF!</definedName>
    <definedName name="GoToF4Ytd">#REF!</definedName>
    <definedName name="gotos3">#REF!</definedName>
    <definedName name="GoToWaterfall">#REF!</definedName>
    <definedName name="gpcomm">142950</definedName>
    <definedName name="GpDollars">#REF!</definedName>
    <definedName name="gproduct">443140</definedName>
    <definedName name="gprpayment">0</definedName>
    <definedName name="gqpayment">135620.67</definedName>
    <definedName name="Grade_Names">#REF!</definedName>
    <definedName name="GradeChg">#REF!</definedName>
    <definedName name="Grand_Total">#REF!</definedName>
    <definedName name="GrandTotal">#REF!</definedName>
    <definedName name="graph" hidden="1">{#N/A,#N/A,FALSE,"REPORT"}</definedName>
    <definedName name="graphs2" hidden="1">{#N/A,#N/A,FALSE,"REPORT"}</definedName>
    <definedName name="grasim">#REF!</definedName>
    <definedName name="GRate">#REF!</definedName>
    <definedName name="GRBLOCK">#REF!</definedName>
    <definedName name="grd">#REF!</definedName>
    <definedName name="grd_1">#REF!</definedName>
    <definedName name="greerererer">#REF!</definedName>
    <definedName name="Greg">#REF!</definedName>
    <definedName name="grftegt" hidden="1">{#N/A,#N/A,FALSE,"REPORT"}</definedName>
    <definedName name="Grid">#REF!</definedName>
    <definedName name="GridCash">#REF!</definedName>
    <definedName name="gross">#REF!</definedName>
    <definedName name="Gross_inc_growth">#REF!</definedName>
    <definedName name="Gross_Margin___Rs_M">#REF!</definedName>
    <definedName name="Gross_margin_fore">#REF!</definedName>
    <definedName name="Gross_Profit">#REF!</definedName>
    <definedName name="GROSS_REAL">#REF!</definedName>
    <definedName name="grossprofit">#REF!</definedName>
    <definedName name="GROUP">#REF!</definedName>
    <definedName name="Group1">#REF!</definedName>
    <definedName name="Group2">#REF!</definedName>
    <definedName name="Group4">#REF!</definedName>
    <definedName name="Grouped">#REF!</definedName>
    <definedName name="groupings">#REF!</definedName>
    <definedName name="groupings1">#REF!</definedName>
    <definedName name="groups">#REF!</definedName>
    <definedName name="GrphActSales">#REF!</definedName>
    <definedName name="GrphActSales.">#REF!</definedName>
    <definedName name="GrphActStk">#REF!</definedName>
    <definedName name="GrphActStk.">#REF!</definedName>
    <definedName name="GrphPlanSales">#REF!</definedName>
    <definedName name="Grphplansales.">#REF!</definedName>
    <definedName name="GrphTgtStk">#REF!</definedName>
    <definedName name="Grphtgtstk.">#REF!</definedName>
    <definedName name="GRPL">#REF!</definedName>
    <definedName name="GRPS">#REF!</definedName>
    <definedName name="grwvfs">#REF!</definedName>
    <definedName name="grwvfs_1">#REF!</definedName>
    <definedName name="gscomm">15500</definedName>
    <definedName name="gsd">#REF!</definedName>
    <definedName name="gsd_1">#REF!</definedName>
    <definedName name="gsd_2">#REF!</definedName>
    <definedName name="gsd_3">#REF!</definedName>
    <definedName name="gsd_4">#REF!</definedName>
    <definedName name="gsdf">#REF!</definedName>
    <definedName name="gsdf_1">#REF!</definedName>
    <definedName name="gsdf_2">#REF!</definedName>
    <definedName name="gsdf_3">#REF!</definedName>
    <definedName name="gsdf_4">#REF!</definedName>
    <definedName name="gsdfdf">#REF!</definedName>
    <definedName name="gsdfdf_1">#REF!</definedName>
    <definedName name="gsdfdf_2">#REF!</definedName>
    <definedName name="gsdfdf_3">#REF!</definedName>
    <definedName name="gsdfdf_4">#REF!</definedName>
    <definedName name="gsdfgfdhg" hidden="1">{#N/A,#N/A,FALSE,"Pharm";#N/A,#N/A,FALSE,"WWCM"}</definedName>
    <definedName name="gsdfgsdf_1">#REF!</definedName>
    <definedName name="gsdfgsdf_2">#REF!</definedName>
    <definedName name="gsdfgsdf_3">#REF!</definedName>
    <definedName name="gsdfgsdf_4">#REF!</definedName>
    <definedName name="gsdfsf">#REF!</definedName>
    <definedName name="gsdfsf_1">#REF!</definedName>
    <definedName name="gsdfsf_2">#REF!</definedName>
    <definedName name="gsdfsf_3">#REF!</definedName>
    <definedName name="gsdfsf_4">#REF!</definedName>
    <definedName name="gservice">107711</definedName>
    <definedName name="gsfdgfsdgrydet" hidden="1">{#N/A,#N/A,FALSE,"Pharm";#N/A,#N/A,FALSE,"WWCM"}</definedName>
    <definedName name="gsfdh">#REF!</definedName>
    <definedName name="gsfdh_1">#REF!</definedName>
    <definedName name="gsfdh_2">#REF!</definedName>
    <definedName name="gsfdh_3">#REF!</definedName>
    <definedName name="gsfdh_4">#REF!</definedName>
    <definedName name="gsfgs">#REF!</definedName>
    <definedName name="gsgseg">#REF!</definedName>
    <definedName name="gsrgr">#REF!</definedName>
    <definedName name="GST">#REF!</definedName>
    <definedName name="GTFixedPrice">#REF!</definedName>
    <definedName name="gtotal">634851</definedName>
    <definedName name="GTScaler">#REF!</definedName>
    <definedName name="GTVariablePrice">#REF!</definedName>
    <definedName name="gu">#REF!</definedName>
    <definedName name="GUIDELINES">#REF!</definedName>
    <definedName name="guj_ambuja">#REF!</definedName>
    <definedName name="gujambuja">#REF!</definedName>
    <definedName name="gujaratalka">#REF!</definedName>
    <definedName name="gujaratambuja">#REF!</definedName>
    <definedName name="Gujratambuja">#REF!</definedName>
    <definedName name="gus">#REF!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JH">#REF!</definedName>
    <definedName name="GVKey">""</definedName>
    <definedName name="GWEEygera">#REF!</definedName>
    <definedName name="GWIP">#REF!</definedName>
    <definedName name="GWYUID1">#REF!</definedName>
    <definedName name="GWYUID2">#REF!</definedName>
    <definedName name="GWYUID3">#REF!</definedName>
    <definedName name="GWYUID4">#REF!</definedName>
    <definedName name="GWYUID5">#REF!</definedName>
    <definedName name="GWYUID6">#REF!</definedName>
    <definedName name="gytuy">#REF!</definedName>
    <definedName name="gyuy">#REF!</definedName>
    <definedName name="h">#REF!</definedName>
    <definedName name="H_1">{"'Sheet1'!$A$5:$E$42"}</definedName>
    <definedName name="H_1_1">{"'Sheet1'!$A$5:$E$42"}</definedName>
    <definedName name="H_1_2">{"'Sheet1'!$A$5:$E$42"}</definedName>
    <definedName name="H_1_3">{"'Sheet1'!$A$5:$E$42"}</definedName>
    <definedName name="H_2">{"'Sheet1'!$A$5:$E$42"}</definedName>
    <definedName name="H_3">{"'Sheet1'!$A$5:$E$42"}</definedName>
    <definedName name="H_4">{"'Sheet1'!$A$5:$E$42"}</definedName>
    <definedName name="H1_">#REF!</definedName>
    <definedName name="ha">#REF!</definedName>
    <definedName name="Haelth.">#REF!</definedName>
    <definedName name="Handling_Charges">#REF!</definedName>
    <definedName name="harish">#REF!</definedName>
    <definedName name="hb">#REF!</definedName>
    <definedName name="HBA">#REF!</definedName>
    <definedName name="hbhbhj">#REF!</definedName>
    <definedName name="hbhbhj_3">#REF!</definedName>
    <definedName name="HC" hidden="1">{#N/A,#N/A,FALSE,"MP96"}</definedName>
    <definedName name="hcc감가">#REF!</definedName>
    <definedName name="hcc매출">#REF!</definedName>
    <definedName name="hcc인원">#REF!</definedName>
    <definedName name="hd" hidden="1">{#N/A,#N/A,FALSE,"Pharm";#N/A,#N/A,FALSE,"WWCM"}</definedName>
    <definedName name="HdctTrnd">#REF!</definedName>
    <definedName name="hdf" hidden="1">{#N/A,#N/A,FALSE,"REPORT"}</definedName>
    <definedName name="hdfc">#REF!</definedName>
    <definedName name="hdfcbank">#REF!</definedName>
    <definedName name="hdfg">#REF!</definedName>
    <definedName name="hdfg_1">#REF!</definedName>
    <definedName name="hdfg_2">#REF!</definedName>
    <definedName name="hdfg_3">#REF!</definedName>
    <definedName name="hdfg_4">#REF!</definedName>
    <definedName name="hdghgfhdfh" hidden="1">{#N/A,#N/A,FALSE,"Pharm";#N/A,#N/A,FALSE,"WWCM"}</definedName>
    <definedName name="hdn2oui3nbd">17</definedName>
    <definedName name="HDP">#REF!</definedName>
    <definedName name="hds">#REF!</definedName>
    <definedName name="hds_1">#REF!</definedName>
    <definedName name="hds_2">#REF!</definedName>
    <definedName name="hds_3">#REF!</definedName>
    <definedName name="hds_4">#REF!</definedName>
    <definedName name="hdsfh" hidden="1">{#N/A,#N/A,FALSE,"Pharm";#N/A,#N/A,FALSE,"WWCM"}</definedName>
    <definedName name="hdtm">#REF!</definedName>
    <definedName name="hdtm_1">#REF!</definedName>
    <definedName name="he">#REF!</definedName>
    <definedName name="hea">#REF!</definedName>
    <definedName name="HEAD">#REF!</definedName>
    <definedName name="Headcount">#REF!</definedName>
    <definedName name="Headcount2">{"'WS Sales by Rep'!$A$24:$L$46"}</definedName>
    <definedName name="Headcount2_1">{"'WS Sales by Rep'!$A$24:$L$46"}</definedName>
    <definedName name="Header">#REF!</definedName>
    <definedName name="Header_Area">#REF!</definedName>
    <definedName name="HEALTH">#REF!</definedName>
    <definedName name="Heat" hidden="1">#REF!</definedName>
    <definedName name="HedgeTotal">#REF!</definedName>
    <definedName name="helek_yahsi">#REF!</definedName>
    <definedName name="HELLO" hidden="1">{#N/A,#N/A,TRUE,"Key Indices";#N/A,#N/A,TRUE,"Mfg Spending";#N/A,#N/A,TRUE,"Mfg Spending Per Unit";#N/A,#N/A,TRUE,"Spending by Organization";#N/A,#N/A,TRUE,"Inventory";#N/A,#N/A,TRUE,"IDM";#N/A,#N/A,TRUE,"Equipment";#N/A,#N/A,TRUE,"Headcount"}</definedName>
    <definedName name="Hello1">#REF!</definedName>
    <definedName name="help">#REF!</definedName>
    <definedName name="herohonda">#REF!</definedName>
    <definedName name="hfd">#REF!</definedName>
    <definedName name="hfdsdadsfgf">#REF!</definedName>
    <definedName name="hfgh" hidden="1">{#N/A,#N/A,FALSE,"Pharm";#N/A,#N/A,FALSE,"WWCM"}</definedName>
    <definedName name="HFJ" hidden="1">{#N/A,#N/A,FALSE,"REPORT"}</definedName>
    <definedName name="hfjm">#REF!</definedName>
    <definedName name="hfjm_1">#REF!</definedName>
    <definedName name="hfydf">#REF!</definedName>
    <definedName name="hg" hidden="1">{#N/A,#N/A,FALSE,"Pharm";#N/A,#N/A,FALSE,"WWCM"}</definedName>
    <definedName name="HGDSH" hidden="1">{#N/A,#N/A,FALSE,"Pharm";#N/A,#N/A,FALSE,"WWCM"}</definedName>
    <definedName name="hger" hidden="1">{#N/A,#N/A,FALSE,"REPORT"}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HGF" hidden="1">{#N/A,#N/A,FALSE,"REPORT"}</definedName>
    <definedName name="hgfhfgh">#REF!</definedName>
    <definedName name="HGFHGFDH" hidden="1">{#N/A,#N/A,FALSE,"Pharm";#N/A,#N/A,FALSE,"WWCM"}</definedName>
    <definedName name="hgfhgg">#REF!</definedName>
    <definedName name="hgfhtr">#REF!</definedName>
    <definedName name="hgfjfh">#REF!</definedName>
    <definedName name="hgfjfh_1">#REF!</definedName>
    <definedName name="hgfjfh_2">#REF!</definedName>
    <definedName name="hgfjfh_3">#REF!</definedName>
    <definedName name="hgfjfh_4">#REF!</definedName>
    <definedName name="hghjgjh">#REF!</definedName>
    <definedName name="HGJ">#REF!</definedName>
    <definedName name="HGJDJ">#REF!</definedName>
    <definedName name="hgkh">#REF!</definedName>
    <definedName name="hgkhjk" hidden="1">{#N/A,#N/A,FALSE,"Pharm";#N/A,#N/A,FALSE,"WWCM"}</definedName>
    <definedName name="hgsrt">#REF!</definedName>
    <definedName name="hh">#REF!</definedName>
    <definedName name="hhfdh" hidden="1">{#N/A,#N/A,FALSE,"Pharm";#N/A,#N/A,FALSE,"WWCM"}</definedName>
    <definedName name="hhgjghj">#REF!</definedName>
    <definedName name="hhh">#REF!</definedName>
    <definedName name="HHHH">#REF!</definedName>
    <definedName name="HHHHHHHHHHH">#REF!</definedName>
    <definedName name="hhhsdf">#REF!</definedName>
    <definedName name="HHIhs">#REF!</definedName>
    <definedName name="hi">#REF!</definedName>
    <definedName name="HICOUT">#N/A</definedName>
    <definedName name="HiddenRows">#REF!</definedName>
    <definedName name="hij">#REF!</definedName>
    <definedName name="hijs">#REF!</definedName>
    <definedName name="Hillview">#REF!</definedName>
    <definedName name="hind">#REF!</definedName>
    <definedName name="hind_petro">#REF!</definedName>
    <definedName name="Hindalco">#REF!</definedName>
    <definedName name="Hindlever">#REF!</definedName>
    <definedName name="hindpetro">#REF!</definedName>
    <definedName name="hindustan_lever">#REF!</definedName>
    <definedName name="HindustanPetro">#REF!</definedName>
    <definedName name="hjghj">#REF!</definedName>
    <definedName name="hjhjhj">#REF!</definedName>
    <definedName name="hjhjhj_1">#REF!</definedName>
    <definedName name="hjhjhj_2">#REF!</definedName>
    <definedName name="hjhjhj_3">#REF!</definedName>
    <definedName name="hjhjhj_4">#REF!</definedName>
    <definedName name="hjhka">#REF!</definedName>
    <definedName name="hjhohjk" hidden="1">{"FN_JE98",#N/A,FALSE,"98 W Options"}</definedName>
    <definedName name="hjhyjy">#REF!</definedName>
    <definedName name="hjjh" hidden="1">{"'08-14'!$A$3:$I$112"}</definedName>
    <definedName name="hjjjh" hidden="1">{#N/A,#N/A,FALSE,"Aging Summary";#N/A,#N/A,FALSE,"Ratio Analysis";#N/A,#N/A,FALSE,"Test 120 Day Accts";#N/A,#N/A,FALSE,"Tickmarks"}</definedName>
    <definedName name="hjjjh_3">#REF!</definedName>
    <definedName name="hjk">#REF!</definedName>
    <definedName name="hjk_1">#REF!</definedName>
    <definedName name="HJK_SUM">#REF!</definedName>
    <definedName name="hjkh">#REF!</definedName>
    <definedName name="hjkjl">#REF!</definedName>
    <definedName name="hjkjlkj">#REF!</definedName>
    <definedName name="hjklhu">#REF!</definedName>
    <definedName name="hjkljlj">#REF!</definedName>
    <definedName name="hjkljlk">#REF!</definedName>
    <definedName name="HJKOL" hidden="1">#N/A</definedName>
    <definedName name="hjlkhgkh">#REF!</definedName>
    <definedName name="hjutyu">#REF!</definedName>
    <definedName name="HK">#REF!</definedName>
    <definedName name="hka">#REF!</definedName>
    <definedName name="HKCCC_Aug03">#REF!</definedName>
    <definedName name="hkd">#REF!</definedName>
    <definedName name="HKIS2Q2">#REF!</definedName>
    <definedName name="HKIS3Q2">#REF!</definedName>
    <definedName name="hkk">#REF!</definedName>
    <definedName name="hkk_1">#REF!</definedName>
    <definedName name="HLREC">#REF!</definedName>
    <definedName name="HMG" hidden="1">{#N/A,#N/A,FALSE,"REPORT"}</definedName>
    <definedName name="hmngf">#REF!</definedName>
    <definedName name="hmngf_1">#REF!</definedName>
    <definedName name="hn._I006">#REF!</definedName>
    <definedName name="hn._I018">#REF!</definedName>
    <definedName name="hn._I024">#REF!</definedName>
    <definedName name="hn._I028">#REF!</definedName>
    <definedName name="hn._I029">#REF!</definedName>
    <definedName name="hn._I030">#REF!</definedName>
    <definedName name="hn._I031">#REF!</definedName>
    <definedName name="hn._I059">#REF!</definedName>
    <definedName name="hn._I071">#REF!</definedName>
    <definedName name="hn._I075">#REF!</definedName>
    <definedName name="hn._I083">#REF!</definedName>
    <definedName name="hn._I085">#REF!</definedName>
    <definedName name="hn._P001">#REF!</definedName>
    <definedName name="hn._P004">#REF!</definedName>
    <definedName name="hn._P014">#REF!</definedName>
    <definedName name="hn._P016">#REF!</definedName>
    <definedName name="hn._P021">#REF!</definedName>
    <definedName name="hn._P024">#REF!</definedName>
    <definedName name="hn.Add015">#REF!</definedName>
    <definedName name="hn.Delete015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PrivateLTMYear">#REF!</definedName>
    <definedName name="HO_COMMON">#REF!</definedName>
    <definedName name="HO_Uncommon">#REF!</definedName>
    <definedName name="hod">#REF!</definedName>
    <definedName name="hod_1">#REF!</definedName>
    <definedName name="hod_2">#REF!</definedName>
    <definedName name="hod_3">#REF!</definedName>
    <definedName name="hod_4">#REF!</definedName>
    <definedName name="holdback_without_3">#REF!</definedName>
    <definedName name="HoldingsPrintArea">#REF!</definedName>
    <definedName name="holdper">#REF!</definedName>
    <definedName name="holdper2">#REF!</definedName>
    <definedName name="Holidays">#REF!</definedName>
    <definedName name="HOLL">#REF!</definedName>
    <definedName name="HOLLAND">#REF!</definedName>
    <definedName name="home">#REF!</definedName>
    <definedName name="HomeKee_Drug">#REF!</definedName>
    <definedName name="HONGK_Aug03">#REF!</definedName>
    <definedName name="Hooi_Choo_Teh">#REF!</definedName>
    <definedName name="hoppner" hidden="1">{#N/A,#N/A,TRUE,"R&amp;D";#N/A,#N/A,TRUE,"Drct exp";#N/A,#N/A,TRUE,"OPEX";#N/A,#N/A,TRUE,"R&amp;D";#N/A,#N/A,TRUE,"S&amp;M";#N/A,#N/A,TRUE,"G&amp;A"}</definedName>
    <definedName name="Horz">{"'MIS format'!$B$2:$W$101"}</definedName>
    <definedName name="houeling">#REF!</definedName>
    <definedName name="HOURS">#REF!</definedName>
    <definedName name="HOURS..">#REF!</definedName>
    <definedName name="houy">#REF!</definedName>
    <definedName name="houy_1">#REF!</definedName>
    <definedName name="houy_2">#REF!</definedName>
    <definedName name="houy_3">#REF!</definedName>
    <definedName name="houy_4">#REF!</definedName>
    <definedName name="HO비">#REF!</definedName>
    <definedName name="hp">#REF!</definedName>
    <definedName name="hpcl">#REF!</definedName>
    <definedName name="HPD">#REF!</definedName>
    <definedName name="HPDDATA">#REF!</definedName>
    <definedName name="hpm">#REF!</definedName>
    <definedName name="hpy">#REF!</definedName>
    <definedName name="HQ">#REF!</definedName>
    <definedName name="HQOTHER">#REF!</definedName>
    <definedName name="HR">#REF!</definedName>
    <definedName name="hr_1">#REF!</definedName>
    <definedName name="hr_2">#REF!</definedName>
    <definedName name="hr_3">#REF!</definedName>
    <definedName name="hr_4">#REF!</definedName>
    <definedName name="hracla">#REF!</definedName>
    <definedName name="HRGLOBAL_SCHEMA_GLOBAL_HR_PROFILE">#REF!</definedName>
    <definedName name="HRSGFlow">#REF!</definedName>
    <definedName name="hrtrt">#REF!</definedName>
    <definedName name="hrwth" hidden="1">{#N/A,#N/A,FALSE,"REPORT"}</definedName>
    <definedName name="hs">#REF!</definedName>
    <definedName name="hs_1">#REF!</definedName>
    <definedName name="hs_2">#REF!</definedName>
    <definedName name="hs_3">#REF!</definedName>
    <definedName name="hs_4">#REF!</definedName>
    <definedName name="HSBC_CC">#REF!</definedName>
    <definedName name="hsdhdr">#REF!</definedName>
    <definedName name="HspLogonApplication">"'UTSIplan'"</definedName>
    <definedName name="HspLogonDomain">"'CAHYPAPP'"</definedName>
    <definedName name="HspLogonServer">"'cahypapp'"</definedName>
    <definedName name="HspLogonUserName">"'HypAdmin'"</definedName>
    <definedName name="ht">{"'표지'!$B$5"}</definedName>
    <definedName name="htgrer">#REF!</definedName>
    <definedName name="hth">#REF!</definedName>
    <definedName name="htht">#REF!</definedName>
    <definedName name="hthtrh">#REF!</definedName>
    <definedName name="hthtrh_1">#REF!</definedName>
    <definedName name="hthtrh_2">#REF!</definedName>
    <definedName name="hthtrh_3">#REF!</definedName>
    <definedName name="hthtrh_4">#REF!</definedName>
    <definedName name="htm">{"'WS Sales by Rep'!$A$24:$L$46"}</definedName>
    <definedName name="htm_1">{"'WS Sales by Rep'!$A$24:$L$46"}</definedName>
    <definedName name="htm_cc">{"'WS Sales by Rep'!$A$24:$L$46"}</definedName>
    <definedName name="htm_cc_1">{"'WS Sales by Rep'!$A$24:$L$46"}</definedName>
    <definedName name="htm_cc_ws">{"'WS Sales by Rep'!$A$24:$L$46"}</definedName>
    <definedName name="htm_cc_ws_1">{"'WS Sales by Rep'!$A$24:$L$46"}</definedName>
    <definedName name="htm_cc_ws4">{"'WS Sales by Rep'!$A$24:$L$46"}</definedName>
    <definedName name="htm_cc_ws4_1">{"'WS Sales by Rep'!$A$24:$L$46"}</definedName>
    <definedName name="htm_cc2">{"'WS Sales by Rep'!$A$24:$L$46"}</definedName>
    <definedName name="htm_cc2_1">{"'WS Sales by Rep'!$A$24:$L$46"}</definedName>
    <definedName name="htm_cc2_ws">{"'WS Sales by Rep'!$A$24:$L$46"}</definedName>
    <definedName name="htm_cc2_ws_1">{"'WS Sales by Rep'!$A$24:$L$46"}</definedName>
    <definedName name="htm_cc3">{"'WS Sales by Rep'!$A$24:$L$46"}</definedName>
    <definedName name="htm_cc3_1">{"'WS Sales by Rep'!$A$24:$L$46"}</definedName>
    <definedName name="htm_cc3_ws">{"'WS Sales by Rep'!$A$24:$L$46"}</definedName>
    <definedName name="htm_cc3_ws_1">{"'WS Sales by Rep'!$A$24:$L$46"}</definedName>
    <definedName name="htm_cc4">{"'WS Sales by Rep'!$A$24:$L$46"}</definedName>
    <definedName name="htm_cc4_1">{"'WS Sales by Rep'!$A$24:$L$46"}</definedName>
    <definedName name="htm_fac">{"'WS Sales by Rep'!$A$24:$L$46"}</definedName>
    <definedName name="htm_fac_1">{"'WS Sales by Rep'!$A$24:$L$46"}</definedName>
    <definedName name="htm_fac2">{"'WS Sales by Rep'!$A$24:$L$46"}</definedName>
    <definedName name="htm_fac2_1">{"'WS Sales by Rep'!$A$24:$L$46"}</definedName>
    <definedName name="htm_fin">{"'WS Sales by Rep'!$A$24:$L$46"}</definedName>
    <definedName name="htm_fin_1">{"'WS Sales by Rep'!$A$24:$L$46"}</definedName>
    <definedName name="htm_fin2">{"'WS Sales by Rep'!$A$24:$L$46"}</definedName>
    <definedName name="htm_fin2_1">{"'WS Sales by Rep'!$A$24:$L$46"}</definedName>
    <definedName name="htm_fin3">{"'WS Sales by Rep'!$A$24:$L$46"}</definedName>
    <definedName name="htm_fin3_1">{"'WS Sales by Rep'!$A$24:$L$46"}</definedName>
    <definedName name="htm_fin4">{"'WS Sales by Rep'!$A$24:$L$46"}</definedName>
    <definedName name="htm_fin4_1">{"'WS Sales by Rep'!$A$24:$L$46"}</definedName>
    <definedName name="htm_fin5">{"'WS Sales by Rep'!$A$24:$L$46"}</definedName>
    <definedName name="htm_fin5_1">{"'WS Sales by Rep'!$A$24:$L$46"}</definedName>
    <definedName name="htm_ga">{"'WS Sales by Rep'!$A$24:$L$46"}</definedName>
    <definedName name="htm_ga_1">{"'WS Sales by Rep'!$A$24:$L$46"}</definedName>
    <definedName name="htm_ga_fin">{"'WS Sales by Rep'!$A$24:$L$46"}</definedName>
    <definedName name="htm_ga_fin_1">{"'WS Sales by Rep'!$A$24:$L$46"}</definedName>
    <definedName name="htm_hr">{"'WS Sales by Rep'!$A$24:$L$46"}</definedName>
    <definedName name="htm_hr_1">{"'WS Sales by Rep'!$A$24:$L$46"}</definedName>
    <definedName name="htm_hr2">{"'WS Sales by Rep'!$A$24:$L$46"}</definedName>
    <definedName name="htm_hr2_1">{"'WS Sales by Rep'!$A$24:$L$46"}</definedName>
    <definedName name="htm_plan_cc">{"'WS Sales by Rep'!$A$24:$L$46"}</definedName>
    <definedName name="htm_plan_cc_1">{"'WS Sales by Rep'!$A$24:$L$46"}</definedName>
    <definedName name="htm_plan_cc2">{"'WS Sales by Rep'!$A$24:$L$46"}</definedName>
    <definedName name="htm_plan_cc2_1">{"'WS Sales by Rep'!$A$24:$L$46"}</definedName>
    <definedName name="htm_plan_fin5">{"'WS Sales by Rep'!$A$24:$L$46"}</definedName>
    <definedName name="htm_plan_fin5_1">{"'WS Sales by Rep'!$A$24:$L$46"}</definedName>
    <definedName name="htm_plana">{"'WS Sales by Rep'!$A$24:$L$46"}</definedName>
    <definedName name="htm_plana_1">{"'WS Sales by Rep'!$A$24:$L$46"}</definedName>
    <definedName name="htm_plana_fin">{"'WS Sales by Rep'!$A$24:$L$46"}</definedName>
    <definedName name="htm_plana_fin_1">{"'WS Sales by Rep'!$A$24:$L$46"}</definedName>
    <definedName name="htm_planfac">{"'WS Sales by Rep'!$A$24:$L$46"}</definedName>
    <definedName name="htm_planfac_1">{"'WS Sales by Rep'!$A$24:$L$46"}</definedName>
    <definedName name="htm_planfin">{"'WS Sales by Rep'!$A$24:$L$46"}</definedName>
    <definedName name="htm_planfin_1">{"'WS Sales by Rep'!$A$24:$L$46"}</definedName>
    <definedName name="htm_planhr">{"'WS Sales by Rep'!$A$24:$L$46"}</definedName>
    <definedName name="htm_planhr_1">{"'WS Sales by Rep'!$A$24:$L$46"}</definedName>
    <definedName name="htm_ws">{"'WS Sales by Rep'!$A$24:$L$46"}</definedName>
    <definedName name="htm_ws_1">{"'WS Sales by Rep'!$A$24:$L$46"}</definedName>
    <definedName name="html">{"'debtors'!$A$1:$I$305","'debtors'!$A$1:$J$285"}</definedName>
    <definedName name="HTML__Control">{"'Sheet1'!$F$15"}</definedName>
    <definedName name="html_cnt">{"'표지'!$B$5"}</definedName>
    <definedName name="html_cnt2">{"'표지'!$B$5"}</definedName>
    <definedName name="HTML_CodePage" hidden="1">1252</definedName>
    <definedName name="HTML_Cont">{"'vert'!$A$1:$T$117"}</definedName>
    <definedName name="HTML_Control" hidden="1">{"'Sheet1'!$A$1:$J$121"}</definedName>
    <definedName name="HTML_Control_1">{"'WS Sales by Rep'!$A$24:$L$46"}</definedName>
    <definedName name="HTML_Control_1_1">{"'GNS Projects'!$A$1:$I$51"}</definedName>
    <definedName name="HTML_Control_1_2">{"'GNS Projects'!$A$1:$I$51"}</definedName>
    <definedName name="HTML_Control_1_3">{"'GNS Projects'!$A$1:$I$51"}</definedName>
    <definedName name="HTML_Control_2">{"'vert'!$A$1:$T$117"}</definedName>
    <definedName name="HTML_Control_2_1">{"'GNS Projects'!$A$1:$I$51"}</definedName>
    <definedName name="HTML_Control_2_2">{"'GNS Projects'!$A$1:$I$51"}</definedName>
    <definedName name="HTML_Control_2_3">{"'GNS Projects'!$A$1:$I$51"}</definedName>
    <definedName name="HTML_Control_3">{"'GNS Projects'!$A$1:$I$51"}</definedName>
    <definedName name="HTML_Control_3_1">{"'GNS Projects'!$A$1:$I$51"}</definedName>
    <definedName name="HTML_Control_3_2">{"'GNS Projects'!$A$1:$I$51"}</definedName>
    <definedName name="HTML_Control_4">{"'GNS Projects'!$A$1:$I$51"}</definedName>
    <definedName name="HTML_Control_5">{"'GNS Projects'!$A$1:$I$51"}</definedName>
    <definedName name="html_control_cc">{"'WS Sales by Rep'!$A$24:$L$46"}</definedName>
    <definedName name="html_control_cc_1">{"'WS Sales by Rep'!$A$24:$L$46"}</definedName>
    <definedName name="html_control_cc2">{"'WS Sales by Rep'!$A$24:$L$46"}</definedName>
    <definedName name="html_control_cc2_1">{"'WS Sales by Rep'!$A$24:$L$46"}</definedName>
    <definedName name="html_control_cc3">{"'WS Sales by Rep'!$A$24:$L$46"}</definedName>
    <definedName name="html_control_cc3_1">{"'WS Sales by Rep'!$A$24:$L$46"}</definedName>
    <definedName name="html_control_cc4">{"'WS Sales by Rep'!$A$24:$L$46"}</definedName>
    <definedName name="html_control_cc4_1">{"'WS Sales by Rep'!$A$24:$L$46"}</definedName>
    <definedName name="html_control_fac">{"'WS Sales by Rep'!$A$24:$L$46"}</definedName>
    <definedName name="html_control_fac_1">{"'WS Sales by Rep'!$A$24:$L$46"}</definedName>
    <definedName name="html_control_fac2">{"'WS Sales by Rep'!$A$24:$L$46"}</definedName>
    <definedName name="html_control_fac2_1">{"'WS Sales by Rep'!$A$24:$L$46"}</definedName>
    <definedName name="HTML_Control_fin">{"'WS Sales by Rep'!$A$24:$L$46"}</definedName>
    <definedName name="HTML_Control_fin_1">{"'WS Sales by Rep'!$A$24:$L$46"}</definedName>
    <definedName name="html_control_fin2">{"'WS Sales by Rep'!$A$24:$L$46"}</definedName>
    <definedName name="html_control_fin2_1">{"'WS Sales by Rep'!$A$24:$L$46"}</definedName>
    <definedName name="html_control_fin3">{"'WS Sales by Rep'!$A$24:$L$46"}</definedName>
    <definedName name="html_control_fin3_1">{"'WS Sales by Rep'!$A$24:$L$46"}</definedName>
    <definedName name="html_control_fin4">{"'WS Sales by Rep'!$A$24:$L$46"}</definedName>
    <definedName name="html_control_fin4_1">{"'WS Sales by Rep'!$A$24:$L$46"}</definedName>
    <definedName name="html_control_fin5">{"'WS Sales by Rep'!$A$24:$L$46"}</definedName>
    <definedName name="html_control_fin5_1">{"'WS Sales by Rep'!$A$24:$L$46"}</definedName>
    <definedName name="html_control_fin6">{"'WS Sales by Rep'!$A$24:$L$46"}</definedName>
    <definedName name="html_control_fin6_1">{"'WS Sales by Rep'!$A$24:$L$46"}</definedName>
    <definedName name="html_control_finance">{"'WS Sales by Rep'!$A$24:$L$46"}</definedName>
    <definedName name="html_control_finance_1">{"'WS Sales by Rep'!$A$24:$L$46"}</definedName>
    <definedName name="html_control_ga">{"'WS Sales by Rep'!$A$24:$L$46"}</definedName>
    <definedName name="html_control_ga_1">{"'WS Sales by Rep'!$A$24:$L$46"}</definedName>
    <definedName name="html_control_hr">{"'WS Sales by Rep'!$A$24:$L$46"}</definedName>
    <definedName name="html_control_hr_1">{"'WS Sales by Rep'!$A$24:$L$46"}</definedName>
    <definedName name="html_control_hr2">{"'WS Sales by Rep'!$A$24:$L$46"}</definedName>
    <definedName name="html_control_hr2_1">{"'WS Sales by Rep'!$A$24:$L$46"}</definedName>
    <definedName name="html_control_plan_cc">{"'WS Sales by Rep'!$A$24:$L$46"}</definedName>
    <definedName name="html_control_plan_cc_1">{"'WS Sales by Rep'!$A$24:$L$46"}</definedName>
    <definedName name="html_control_plan_cc3">{"'WS Sales by Rep'!$A$24:$L$46"}</definedName>
    <definedName name="html_control_plan_cc3_1">{"'WS Sales by Rep'!$A$24:$L$46"}</definedName>
    <definedName name="html_control_plana">{"'WS Sales by Rep'!$A$24:$L$46"}</definedName>
    <definedName name="html_control_plana_1">{"'WS Sales by Rep'!$A$24:$L$46"}</definedName>
    <definedName name="html_control_planfac">{"'WS Sales by Rep'!$A$24:$L$46"}</definedName>
    <definedName name="html_control_planfac_1">{"'WS Sales by Rep'!$A$24:$L$46"}</definedName>
    <definedName name="html_control_planfin">{"'WS Sales by Rep'!$A$24:$L$46"}</definedName>
    <definedName name="html_control_planfin_1">{"'WS Sales by Rep'!$A$24:$L$46"}</definedName>
    <definedName name="html_control_planfin2">{"'WS Sales by Rep'!$A$24:$L$46"}</definedName>
    <definedName name="html_control_planfin2_1">{"'WS Sales by Rep'!$A$24:$L$46"}</definedName>
    <definedName name="html_control_planhr">{"'WS Sales by Rep'!$A$24:$L$46"}</definedName>
    <definedName name="html_control_planhr_1">{"'WS Sales by Rep'!$A$24:$L$46"}</definedName>
    <definedName name="HTML_Control1">{"'Sheet1'!$A$1:$J$121"}</definedName>
    <definedName name="html_control2" hidden="1">{"'Planning Data'!$A$2:$X$120"}</definedName>
    <definedName name="HTML_Control3" hidden="1">{"'Planning Data'!$A$2:$X$120"}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3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PathFileMac">"Senna:shockwave.com:Statistics:Customer support:SWCS_stats.html"</definedName>
    <definedName name="HTML_PathTemplate">"C:\My Documents\Excel\HTMLTemp.htm"</definedName>
    <definedName name="HTML_Title" hidden="1">"Total North America"</definedName>
    <definedName name="HTML1">{"'Trend_Total'!$A$7:$V$10","'Trend_Total'!$A$1:$V$4"}</definedName>
    <definedName name="HTML1_1" hidden="1">"[수주관리98.xls]회선현황!$A$5:$O$53"</definedName>
    <definedName name="HTML1_10">""</definedName>
    <definedName name="HTML1_11">1</definedName>
    <definedName name="HTML1_12">"Aswath:Adobe SiteMill™ 1.0.2:MyHomePage:FCFF3.html"</definedName>
    <definedName name="HTML1_13">#REF!</definedName>
    <definedName name="HTML1_14">#REF!</definedName>
    <definedName name="HTML1_15">#REF!</definedName>
    <definedName name="HTML1_2">1</definedName>
    <definedName name="HTML1_3">"FCFF3"</definedName>
    <definedName name="HTML1_4">"Three-Stage FCFF Model"</definedName>
    <definedName name="HTML1_5">""</definedName>
    <definedName name="HTML1_6">-4146</definedName>
    <definedName name="HTML1_7">-4146</definedName>
    <definedName name="HTML1_8">"10/22/96"</definedName>
    <definedName name="HTML1_9">"Aswath Damodaran"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>"technology@midwal.ca"</definedName>
    <definedName name="HTML2_11">1</definedName>
    <definedName name="HTML2_12">"u:\internet\comps2.htm"</definedName>
    <definedName name="HTML2_2">1</definedName>
    <definedName name="HTML2_3">"Technology Stock Comparables"</definedName>
    <definedName name="HTML2_4">"Software Comparables"</definedName>
    <definedName name="HTML2_5">"Year End March 1997"</definedName>
    <definedName name="HTML2_6">1</definedName>
    <definedName name="HTML2_7">1</definedName>
    <definedName name="HTML2_8">35192</definedName>
    <definedName name="HTML2_9">"Alberto Pagliano Ext (8560)"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>""</definedName>
    <definedName name="HTML3_11">1</definedName>
    <definedName name="HTML3_12">"C:\Ian\Techsite\telecom.htm"</definedName>
    <definedName name="HTML3_2">1</definedName>
    <definedName name="HTML3_3">"Technology Stock Comparables"</definedName>
    <definedName name="HTML3_4">"Telecom &amp; Network &amp; Semi."</definedName>
    <definedName name="HTML3_5">"Year End March 1997"</definedName>
    <definedName name="HTML3_6">-4146</definedName>
    <definedName name="HTML3_7">-4146</definedName>
    <definedName name="HTML3_8">35355</definedName>
    <definedName name="HTML3_9">"Ian Prittie"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>""</definedName>
    <definedName name="HTML4_11">1</definedName>
    <definedName name="HTML4_12">"C:\Ian\Techsite\docs.htm"</definedName>
    <definedName name="HTML4_2">1</definedName>
    <definedName name="HTML4_3">"Technology Stock Comparables"</definedName>
    <definedName name="HTML4_4">"Volpe, Welty &amp; Co. Comps."</definedName>
    <definedName name="HTML4_5">"Financial model by Charlie Tillett of Frontier Software (charlie@frontier.com)
"</definedName>
    <definedName name="HTML4_6">-4146</definedName>
    <definedName name="HTML4_7">-4146</definedName>
    <definedName name="HTML4_8">35355</definedName>
    <definedName name="HTML4_9">"Ian Prittie"</definedName>
    <definedName name="HTML5_1" hidden="1">"[수주관리98.xls]영업!$A$1:$N$29"</definedName>
    <definedName name="HTML5_10">""</definedName>
    <definedName name="HTML5_11">1</definedName>
    <definedName name="HTML5_12">"C:\Ian\Techsite\fibre.htm"</definedName>
    <definedName name="HTML5_2">1</definedName>
    <definedName name="HTML5_3">"Technology Stock Comparables"</definedName>
    <definedName name="HTML5_4">"Fibre Optics"</definedName>
    <definedName name="HTML5_5">"Financial model by Charlie Tillett of Frontier Software (charlie@frontier.com)"</definedName>
    <definedName name="HTML5_6">-4146</definedName>
    <definedName name="HTML5_7">-4146</definedName>
    <definedName name="HTML5_8">35355</definedName>
    <definedName name="HTML5_9">"Ian Prittie"</definedName>
    <definedName name="HTML6_1" hidden="1">"'[수주관리98.xls]2월'!$A$1:$P$48"</definedName>
    <definedName name="HTML6_10">""</definedName>
    <definedName name="HTML6_11">1</definedName>
    <definedName name="HTML6_12">"C:\Ian\Techsite\internet.htm"</definedName>
    <definedName name="HTML6_2">1</definedName>
    <definedName name="HTML6_3">"Technology Stock Comparables"</definedName>
    <definedName name="HTML6_4">"Internet"</definedName>
    <definedName name="HTML6_5">"Financial model by Charlie Tillett of Frontier Software (charlie@frontier.com)"</definedName>
    <definedName name="HTML6_6">-4146</definedName>
    <definedName name="HTML6_7">-4146</definedName>
    <definedName name="HTML6_8">35355</definedName>
    <definedName name="HTML6_9">"Ian Prittie"</definedName>
    <definedName name="HTML7_1" hidden="1">"'[수주관리98.xls]2월'!$A$3:$P$30"</definedName>
    <definedName name="HTML7_10">""</definedName>
    <definedName name="HTML7_11">1</definedName>
    <definedName name="HTML7_12">"C:\My Documents\DoubleEntry.htm"</definedName>
    <definedName name="HTML7_2">1</definedName>
    <definedName name="HTML7_3">"Double Entry Primer"</definedName>
    <definedName name="HTML7_4">"Double Entry Primer"</definedName>
    <definedName name="HTML7_5">"Financial model by Charlie Tillett of Frontier Software (charlie@frontier.com)"</definedName>
    <definedName name="HTML7_6">-4146</definedName>
    <definedName name="HTML7_7">-4146</definedName>
    <definedName name="HTML7_8">""</definedName>
    <definedName name="HTML7_9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>{"'표지'!$B$5"}</definedName>
    <definedName name="HTMLCount">1</definedName>
    <definedName name="htr" hidden="1">#N/A</definedName>
    <definedName name="HTRH">{"'표지'!$B$5"}</definedName>
    <definedName name="htrhdfgagadf">#REF!</definedName>
    <definedName name="htrhdfgagadf_1">#REF!</definedName>
    <definedName name="htrhdfgagadf_2">#REF!</definedName>
    <definedName name="htrhdfgagadf_3">#REF!</definedName>
    <definedName name="htrhdfgagadf_4">#REF!</definedName>
    <definedName name="hubperinst">#REF!</definedName>
    <definedName name="HUh">{"'Standalone List Price Trends'!$A$1:$X$56"}</definedName>
    <definedName name="HUI" hidden="1">#N/A</definedName>
    <definedName name="Human2">#REF!</definedName>
    <definedName name="Hun">#REF!</definedName>
    <definedName name="hundred">100</definedName>
    <definedName name="HUSI">{"'Check Request'!$A$1:$BF$37"}</definedName>
    <definedName name="huy" hidden="1">#REF!</definedName>
    <definedName name="HVR">#REF!</definedName>
    <definedName name="HYD">#REF!</definedName>
    <definedName name="Hypertention" hidden="1">{#N/A,#N/A,FALSE,"Pharm";#N/A,#N/A,FALSE,"WWCM"}</definedName>
    <definedName name="hypo" hidden="1">{#N/A,#N/A,FALSE,"Pharm";#N/A,#N/A,FALSE,"WWCM"}</definedName>
    <definedName name="hytjy">#REF!</definedName>
    <definedName name="hyw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H매출">#REF!</definedName>
    <definedName name="H이자">#REF!</definedName>
    <definedName name="H인원">#REF!</definedName>
    <definedName name="i" hidden="1">{"inflated_pl",#N/A,FALSE,"P&amp;L"}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16S_L">#REF!</definedName>
    <definedName name="I8a">{"'Sheet3'!$CL$329:$CU$335"}</definedName>
    <definedName name="ia" hidden="1">{#N/A,#N/A,FALSE,"Aging Summary";#N/A,#N/A,FALSE,"Ratio Analysis";#N/A,#N/A,FALSE,"Test 120 Day Accts";#N/A,#N/A,FALSE,"Tickmarks"}</definedName>
    <definedName name="ia_3">#REF!</definedName>
    <definedName name="IASprofit">#REF!</definedName>
    <definedName name="IBD_FINAL">#REF!</definedName>
    <definedName name="IC_DIV_INC">#REF!</definedName>
    <definedName name="IC_DIV_REC">#REF!</definedName>
    <definedName name="IC_PURCH_AHNA">#REF!</definedName>
    <definedName name="IC_PURCH_CONS_GROUP">#REF!</definedName>
    <definedName name="IC_PURCH_UNCONSOL_GROUP">#REF!</definedName>
    <definedName name="icannpay">#REF!</definedName>
    <definedName name="icd">#REF!</definedName>
    <definedName name="ICF">#REF!</definedName>
    <definedName name="ichrpay">#REF!</definedName>
    <definedName name="icic">#REF!</definedName>
    <definedName name="ICICI">#REF!</definedName>
    <definedName name="ICICIBank">#REF!</definedName>
    <definedName name="ICICIBanking">#REF!</definedName>
    <definedName name="icotpr">#REF!</definedName>
    <definedName name="IDC">#REF!</definedName>
    <definedName name="IDC工場">#REF!</definedName>
    <definedName name="IDC本社">#REF!</definedName>
    <definedName name="IDF_Data2">#REF!</definedName>
    <definedName name="IDO">#REF!</definedName>
    <definedName name="idontknow" hidden="1">#REF!</definedName>
    <definedName name="IDR">#REF!</definedName>
    <definedName name="idsjf">{"'Sheet1'!$A$1:$H$145"}</definedName>
    <definedName name="IELWSALES">#REF!</definedName>
    <definedName name="IELWSALES.">#REF!</definedName>
    <definedName name="IELYSALES">#REF!</definedName>
    <definedName name="IELYSALES.">#REF!</definedName>
    <definedName name="IEPeXToEUR" hidden="1">1/EUReXToIEP</definedName>
    <definedName name="IEPLANSALES">#REF!</definedName>
    <definedName name="IEPLANSALES.">#REF!</definedName>
    <definedName name="IESP">#REF!</definedName>
    <definedName name="IESP.">#REF!</definedName>
    <definedName name="iflexsolutions">#REF!</definedName>
    <definedName name="IFlmv">0</definedName>
    <definedName name="IFsmv">0</definedName>
    <definedName name="ignore">{"'weekly data'!$A$2:$AS$36"}</definedName>
    <definedName name="ihidepw">"FALSE"</definedName>
    <definedName name="IHY" hidden="1">{#N/A,#N/A,FALSE,"Pharm";#N/A,#N/A,FALSE,"WWCM"}</definedName>
    <definedName name="iiiii">#REF!</definedName>
    <definedName name="iiiiii">#REF!</definedName>
    <definedName name="iiiiii_1">#REF!</definedName>
    <definedName name="iiiiii_2">#REF!</definedName>
    <definedName name="iiiiii_3">#REF!</definedName>
    <definedName name="iiiiii_4">#REF!</definedName>
    <definedName name="IIIIIIIIIIII">#REF!</definedName>
    <definedName name="iiiiiiiiiiiiiiii">#REF!</definedName>
    <definedName name="iiiiiiiiiiiiiiiiiiiiiiiiiiiiiiiiiiii">#REF!</definedName>
    <definedName name="IIIPO" hidden="1">{#N/A,#N/A,FALSE,"Pharm";#N/A,#N/A,FALSE,"WWCM"}</definedName>
    <definedName name="IIS3Q2">#REF!</definedName>
    <definedName name="ij">#REF!</definedName>
    <definedName name="IJHY" hidden="1">#N/A</definedName>
    <definedName name="IK">#REF!</definedName>
    <definedName name="IK_1">#REF!</definedName>
    <definedName name="IK_12">#REF!</definedName>
    <definedName name="IK_2">#REF!</definedName>
    <definedName name="iklutilk">#REF!</definedName>
    <definedName name="iklutilk_1">#REF!</definedName>
    <definedName name="Ikotin" hidden="1">{"Central",#N/A,FALSE,"Total"}</definedName>
    <definedName name="Ikotin.." hidden="1">{"Central",#N/A,FALSE,"Total"}</definedName>
    <definedName name="IL">#REF!</definedName>
    <definedName name="IL_CE">#REF!</definedName>
    <definedName name="IL_CE.">#REF!</definedName>
    <definedName name="IL_OE">#REF!</definedName>
    <definedName name="illll">#REF!</definedName>
    <definedName name="ILT">#REF!</definedName>
    <definedName name="ILT_1">#REF!</definedName>
    <definedName name="ILT_2">#REF!</definedName>
    <definedName name="IM_T">#REF!</definedName>
    <definedName name="ImAClientOrganizer">TRUE</definedName>
    <definedName name="Img_ML_1a9i6f1a" hidden="1">"IMG_11"</definedName>
    <definedName name="Img_ML_1c3d1n6n" hidden="1">"IMG_17"</definedName>
    <definedName name="Img_ML_1e1k9n5y" hidden="1">"IMG_18"</definedName>
    <definedName name="Img_ML_1g9y2u4q" hidden="1">"IMG_3"</definedName>
    <definedName name="Img_ML_1h4n3h8h" hidden="1">"IMG_17"</definedName>
    <definedName name="Img_ML_1k4g9u7k" hidden="1">"IMG_18"</definedName>
    <definedName name="Img_ML_1t5s6u1f" hidden="1">"IMG_17"</definedName>
    <definedName name="Img_ML_1y7a6c1t" hidden="1">"IMG_12"</definedName>
    <definedName name="Img_ML_2b1a1a6f" hidden="1">"IMG_11"</definedName>
    <definedName name="Img_ML_2b2b8h8h" hidden="1">"IMG_5"</definedName>
    <definedName name="Img_ML_2b4d2b3c" hidden="1">"IMG_11"</definedName>
    <definedName name="Img_ML_2b5e9i4d" hidden="1">"IMG_12"</definedName>
    <definedName name="Img_ML_2b9i6f3c" hidden="1">"IMG_12"</definedName>
    <definedName name="Img_ML_2e1r5p2m" hidden="1">"IMG_18"</definedName>
    <definedName name="Img_ML_2i4d6c2r" hidden="1">"IMG_11"</definedName>
    <definedName name="Img_ML_2j4h5d5y" hidden="1">"IMG_18"</definedName>
    <definedName name="Img_ML_2j6i5k6b" hidden="1">"IMG_17"</definedName>
    <definedName name="Img_ML_2v6s9i5c" hidden="1">"IMG_6"</definedName>
    <definedName name="Img_ML_2x1b8j5c" hidden="1">"IMG_5"</definedName>
    <definedName name="Img_ML_2x8r4a2e" hidden="1">"IMG_56"</definedName>
    <definedName name="Img_ML_3b3j3x9k" hidden="1">"IMG_12"</definedName>
    <definedName name="Img_ML_3c4d1a4d" hidden="1">"IMG_12"</definedName>
    <definedName name="Img_ML_3c4d2b5e" hidden="1">"IMG_12"</definedName>
    <definedName name="Img_ML_3c6e9c4g" hidden="1">"IMG_5"</definedName>
    <definedName name="Img_ML_3c7g1a7g" hidden="1">"IMG_6"</definedName>
    <definedName name="Img_ML_3c9i9i4d" hidden="1">"IMG_10"</definedName>
    <definedName name="Img_ML_3e2q4k7i" hidden="1">"IMG_55"</definedName>
    <definedName name="Img_ML_3g8d6p6r" hidden="1">"IMG_10"</definedName>
    <definedName name="Img_ML_3h2n3p4v" hidden="1">"IMG_18"</definedName>
    <definedName name="Img_ML_3p2b9c6w" hidden="1">"IMG_18"</definedName>
    <definedName name="Img_ML_3p5d9q5j" hidden="1">"IMG_12"</definedName>
    <definedName name="Img_ML_3r4u7k1k" hidden="1">"IMG_6"</definedName>
    <definedName name="Img_ML_3x8m5t8j" hidden="1">"IMG_18"</definedName>
    <definedName name="Img_ML_3y1j4m2m" hidden="1">"IMG_10"</definedName>
    <definedName name="Img_ML_4b5r5k9y" hidden="1">"IMG_17"</definedName>
    <definedName name="Img_ML_4d4d7g3c" hidden="1">"IMG_6"</definedName>
    <definedName name="Img_ML_4k8k7q4x" hidden="1">"IMG_17"</definedName>
    <definedName name="Img_ML_4m3p5r8j" hidden="1">"IMG_18"</definedName>
    <definedName name="Img_ML_4n6t1k1h" hidden="1">"IMG_17"</definedName>
    <definedName name="Img_ML_4r3t2p9g" hidden="1">"IMG_56"</definedName>
    <definedName name="Img_ML_4u2s9f9y" hidden="1">"IMG_17"</definedName>
    <definedName name="Img_ML_4u3z1k5l" hidden="1">"IMG_11"</definedName>
    <definedName name="Img_ML_5d3i8b5s" hidden="1">"IMG_56"</definedName>
    <definedName name="Img_ML_5e6f9i8h" hidden="1">"IMG_12"</definedName>
    <definedName name="Img_ML_5e7g5e5e" hidden="1">"IMG_5"</definedName>
    <definedName name="Img_ML_5e7s6t2u" hidden="1">"IMG_17"</definedName>
    <definedName name="Img_ML_5e9i9i2b" hidden="1">"IMG_10"</definedName>
    <definedName name="Img_ML_5e9m1k3s" hidden="1">"IMG_5"</definedName>
    <definedName name="Img_ML_5f9d1i5x" hidden="1">"IMG_6"</definedName>
    <definedName name="Img_ML_5f9x9u4u" hidden="1">"IMG_12"</definedName>
    <definedName name="Img_ML_5h6q3g8u" hidden="1">"IMG_18"</definedName>
    <definedName name="Img_ML_5k1g6v5e" hidden="1">"IMG_56"</definedName>
    <definedName name="Img_ML_5k7e4n8n" hidden="1">"IMG_18"</definedName>
    <definedName name="Img_ML_5k8u7s9i" hidden="1">"IMG_18"</definedName>
    <definedName name="Img_ML_6a6y1x1h" hidden="1">"IMG_11"</definedName>
    <definedName name="Img_ML_6f2b1a5e" hidden="1">"IMG_10"</definedName>
    <definedName name="Img_ML_6f2p1m9g" hidden="1">"IMG_10"</definedName>
    <definedName name="Img_ML_6f5e5e4d" hidden="1">"IMG_12"</definedName>
    <definedName name="Img_ML_6f6f4d9i" hidden="1">"IMG_12"</definedName>
    <definedName name="Img_ML_6f9i2b5e" hidden="1">"IMG_10"</definedName>
    <definedName name="Img_ML_6j2t7j8z" hidden="1">"IMG_4"</definedName>
    <definedName name="Img_ML_6j4v6x5i" hidden="1">"IMG_11"</definedName>
    <definedName name="Img_ML_6k9c9p4d" hidden="1">"IMG_11"</definedName>
    <definedName name="Img_ML_6m3p7m9h" hidden="1">"IMG_17"</definedName>
    <definedName name="Img_ML_6m6i9t6k" hidden="1">"IMG_11"</definedName>
    <definedName name="Img_ML_6n6c2h1d" hidden="1">"IMG_17"</definedName>
    <definedName name="Img_ML_6p2b6u6k" hidden="1">"IMG_11"</definedName>
    <definedName name="Img_ML_6p3m8v1n" hidden="1">"IMG_17"</definedName>
    <definedName name="Img_ML_6r9u1n9k" hidden="1">"IMG_18"</definedName>
    <definedName name="Img_ML_6u1b6h4m" hidden="1">"IMG_17"</definedName>
    <definedName name="Img_ML_6u4t7r7e" hidden="1">"IMG_17"</definedName>
    <definedName name="Img_ML_6w6m7b7r" hidden="1">"IMG_56"</definedName>
    <definedName name="Img_ML_6y9f7y3n" hidden="1">"IMG_18"</definedName>
    <definedName name="Img_ML_7b3x8f2f" hidden="1">"IMG_17"</definedName>
    <definedName name="Img_ML_7e1g7x4r" hidden="1">"IMG_12"</definedName>
    <definedName name="Img_ML_7g3c2b9i" hidden="1">"IMG_12"</definedName>
    <definedName name="Img_ML_7g4k9d6i" hidden="1">"IMG_18"</definedName>
    <definedName name="Img_ML_7g5e5e2b" hidden="1">"IMG_6"</definedName>
    <definedName name="Img_ML_7m3b4p7p" hidden="1">"IMG_17"</definedName>
    <definedName name="Img_ML_7m5m4k3b" hidden="1">"IMG_10"</definedName>
    <definedName name="Img_ML_7n6h3t1t" hidden="1">"IMG_12"</definedName>
    <definedName name="Img_ML_7s4w7c6r" hidden="1">"IMG_18"</definedName>
    <definedName name="Img_ML_7s7w4o2i" hidden="1">"IMG_3"</definedName>
    <definedName name="Img_ML_7w3j1h9t" hidden="1">"IMG_17"</definedName>
    <definedName name="Img_ML_8a8m2p9x" hidden="1">"IMG_12"</definedName>
    <definedName name="Img_ML_8b4s3j4n" hidden="1">"IMG_18"</definedName>
    <definedName name="Img_ML_8b9j5t1p" hidden="1">"IMG_18"</definedName>
    <definedName name="Img_ML_8c2q5i2r" hidden="1">"IMG_55"</definedName>
    <definedName name="Img_ML_8c4u3q4u" hidden="1">"IMG_17"</definedName>
    <definedName name="Img_ML_8d2w4j7j" hidden="1">"IMG_4"</definedName>
    <definedName name="Img_ML_8g3e4a7v" hidden="1">"IMG_6"</definedName>
    <definedName name="Img_ML_8h3m3i1m" hidden="1">"IMG_6"</definedName>
    <definedName name="Img_ML_8h4d9i2b" hidden="1">"IMG_11"</definedName>
    <definedName name="Img_ML_8h5e9i3c" hidden="1">"IMG_5"</definedName>
    <definedName name="Img_ML_8h7g3c9i" hidden="1">"IMG_10"</definedName>
    <definedName name="Img_ML_8h7g4d4d" hidden="1">"IMG_10"</definedName>
    <definedName name="Img_ML_8i9u7w8k" hidden="1">"IMG_56"</definedName>
    <definedName name="Img_ML_8j3w6p4c" hidden="1">"IMG_17"</definedName>
    <definedName name="Img_ML_8r1k8t4y" hidden="1">"IMG_18"</definedName>
    <definedName name="Img_ML_8r9f4n4f" hidden="1">"IMG_11"</definedName>
    <definedName name="Img_ML_8s3q3c1i" hidden="1">"IMG_18"</definedName>
    <definedName name="Img_ML_8t3m5u6f" hidden="1">"IMG_18"</definedName>
    <definedName name="Img_ML_9c9p6w6g" hidden="1">"IMG_11"</definedName>
    <definedName name="Img_ML_9g2r1i7c" hidden="1">"IMG_17"</definedName>
    <definedName name="Img_ML_9g3r6t7h" hidden="1">"IMG_17"</definedName>
    <definedName name="Img_ML_9j3t2m3v" hidden="1">"IMG_56"</definedName>
    <definedName name="Img_ML_9n1s4m5f" hidden="1">"IMG_11"</definedName>
    <definedName name="Img_ML_9u2c1d4e" hidden="1">"IMG_11"</definedName>
    <definedName name="Img_ML_9v6s2g1u" hidden="1">"IMG_18"</definedName>
    <definedName name="Img_Production_Breakdown" hidden="1">"IMG_3"</definedName>
    <definedName name="Img_ROIC_proforma" hidden="1">"IMG_11"</definedName>
    <definedName name="immr">#REF!</definedName>
    <definedName name="Import_in_Area">#REF!</definedName>
    <definedName name="Import_Out_of_Area">#REF!</definedName>
    <definedName name="IMPORTDFF1">#REF!</definedName>
    <definedName name="IMPORTDFF2">#REF!</definedName>
    <definedName name="IMPORTDFF3">#REF!</definedName>
    <definedName name="IMPORTDFF4">#REF!</definedName>
    <definedName name="IMPORTDFF5">#REF!</definedName>
    <definedName name="IMPORTDFF6">#REF!</definedName>
    <definedName name="ImportedSALT">TRUE</definedName>
    <definedName name="ImpôtNormatif">0.35</definedName>
    <definedName name="ImpotStandard">0.35</definedName>
    <definedName name="IMT_HW">#REF!</definedName>
    <definedName name="IMT_OPEX">#REF!</definedName>
    <definedName name="IMT_SCENARIO_INR">#REF!</definedName>
    <definedName name="IMT_SCENARIO_USD">#REF!</definedName>
    <definedName name="IMT_SUMMARY">#REF!</definedName>
    <definedName name="IMT_SW">#REF!</definedName>
    <definedName name="IN">#REF!</definedName>
    <definedName name="IN_TAMT">#N/A</definedName>
    <definedName name="IN_TOTAL">#N/A</definedName>
    <definedName name="IN_TQTY">#N/A</definedName>
    <definedName name="IN_UC">#N/A</definedName>
    <definedName name="INAMT">#N/A</definedName>
    <definedName name="inb" hidden="1">{#N/A,#N/A,FALSE,"Aging Summary";#N/A,#N/A,FALSE,"Ratio Analysis";#N/A,#N/A,FALSE,"Test 120 Day Accts";#N/A,#N/A,FALSE,"Tickmarks"}</definedName>
    <definedName name="INC">#REF!</definedName>
    <definedName name="Inc_HC_CEU">#REF!</definedName>
    <definedName name="Inc_HC_EMEA">#REF!</definedName>
    <definedName name="Inc_HC_Ireland">#REF!</definedName>
    <definedName name="INC_HC_UK">#REF!</definedName>
    <definedName name="INC_STMT_CUM">#REF!</definedName>
    <definedName name="INC_STMT_FINAL">#REF!</definedName>
    <definedName name="INCBUD">#REF!</definedName>
    <definedName name="incentive">#REF!</definedName>
    <definedName name="Incentives_Post_Commencement">#REF!</definedName>
    <definedName name="income">#REF!</definedName>
    <definedName name="Income_before_taxes">#REF!</definedName>
    <definedName name="INCOME_MO">#REF!</definedName>
    <definedName name="INCOME_MO1">#REF!</definedName>
    <definedName name="Income_Statement">#REF!</definedName>
    <definedName name="INCOME_STMT1">#REF!</definedName>
    <definedName name="Income_Taxes_Paid">#REF!</definedName>
    <definedName name="incomebef.taxes">#REF!</definedName>
    <definedName name="incomefromoper.">#REF!</definedName>
    <definedName name="IncomeStatementDates">#REF!</definedName>
    <definedName name="IncomeTaxRate">0.35</definedName>
    <definedName name="Increase_in_other_liabilities">#REF!</definedName>
    <definedName name="Incremental_ROIC">#REF!</definedName>
    <definedName name="Incremental_ROIC_DCF">#REF!</definedName>
    <definedName name="IncStmt">#REF!</definedName>
    <definedName name="ind_equity">#REF!</definedName>
    <definedName name="INDD_Aug03">#REF!</definedName>
    <definedName name="INDEX">#N/A</definedName>
    <definedName name="INDEX1">#REF!</definedName>
    <definedName name="IndexAddModRow">42</definedName>
    <definedName name="IndexNames">Indexn1,IndexN2</definedName>
    <definedName name="IndexSubtractModRow">48</definedName>
    <definedName name="Indhotels">#REF!</definedName>
    <definedName name="INDIA_PLASTIC_in_KUSD">#REF!</definedName>
    <definedName name="IndiaCement">#REF!</definedName>
    <definedName name="indian_hotels">#REF!</definedName>
    <definedName name="indianhotels">#REF!</definedName>
    <definedName name="IndianOil">#REF!</definedName>
    <definedName name="indianpetro">#REF!</definedName>
    <definedName name="IndiaRange">#REF!</definedName>
    <definedName name="INDIG">#REF!</definedName>
    <definedName name="indirect_expenses">#REF!</definedName>
    <definedName name="Indirect_or_Sub">#REF!</definedName>
    <definedName name="Indonesia">#REF!</definedName>
    <definedName name="INDPL">#REF!</definedName>
    <definedName name="industrial">#REF!</definedName>
    <definedName name="ines">#REF!</definedName>
    <definedName name="Infgod">#REF!</definedName>
    <definedName name="inflator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">#REF!</definedName>
    <definedName name="INFO_BI_EXE_NAME">"BICORE.EXE"</definedName>
    <definedName name="INFO_EXE_SERVER_PATH">"C:\Program Files (x86)\Sage Software\Sage MAS 500 Client\Managed Applications\SMIFramework\BICORE.EXE"</definedName>
    <definedName name="INFO_INSTANCE_ID">"0"</definedName>
    <definedName name="INFO_REPORT_CODE">"S500-AI01-1-0"</definedName>
    <definedName name="INFO_REPORT_ID">"9"</definedName>
    <definedName name="INFO_REPORT_NAME">"FY20141_Financials"</definedName>
    <definedName name="INFO_RUN_USER">""</definedName>
    <definedName name="INFO_RUN_WORKSTATION">"TS1"</definedName>
    <definedName name="infomemo">#REF!</definedName>
    <definedName name="Infosed">#REF!</definedName>
    <definedName name="Infosys">#REF!</definedName>
    <definedName name="infosystech">#REF!</definedName>
    <definedName name="InfoTech2">#REF!</definedName>
    <definedName name="INFRA">#REF!</definedName>
    <definedName name="ing" hidden="1">{#N/A,#N/A,FALSE,"Aging Summary";#N/A,#N/A,FALSE,"Ratio Analysis";#N/A,#N/A,FALSE,"Test 120 Day Accts";#N/A,#N/A,FALSE,"Tickmarks"}</definedName>
    <definedName name="ini_button_Click">#REF!</definedName>
    <definedName name="InitializeCommand">"$d$1"</definedName>
    <definedName name="INLINE">#REF!</definedName>
    <definedName name="INLINE..">#REF!</definedName>
    <definedName name="inn" hidden="1">{#N/A,#N/A,FALSE,"Aging Summary";#N/A,#N/A,FALSE,"Ratio Analysis";#N/A,#N/A,FALSE,"Test 120 Day Accts";#N/A,#N/A,FALSE,"Tickmarks"}</definedName>
    <definedName name="Innovmarine">#REF!</definedName>
    <definedName name="inprocess3">#REF!</definedName>
    <definedName name="INPUT">#REF!</definedName>
    <definedName name="INPUT1">#REF!</definedName>
    <definedName name="InputIndicator">#REF!</definedName>
    <definedName name="inputs">#REF!</definedName>
    <definedName name="INQTY">#N/A</definedName>
    <definedName name="INRBSRate">#REF!</definedName>
    <definedName name="INSECT">#REF!</definedName>
    <definedName name="insert">#REF!</definedName>
    <definedName name="Inspection_Detail">#REF!</definedName>
    <definedName name="Inspection_Summary">#REF!</definedName>
    <definedName name="insrateBH">1545800+13346</definedName>
    <definedName name="insratedom">7065000+135816+375000</definedName>
    <definedName name="instodate">73415420</definedName>
    <definedName name="Instructions">#REF!</definedName>
    <definedName name="insurance">#REF!</definedName>
    <definedName name="Int">#REF!</definedName>
    <definedName name="Int_Ass">#REF!</definedName>
    <definedName name="INT_CO_PAYABLES">#REF!</definedName>
    <definedName name="INT_CO_RECEIVAB">#REF!</definedName>
    <definedName name="int_ext_sel">1</definedName>
    <definedName name="INT_INC_AHNA">#REF!</definedName>
    <definedName name="INT_INC_CONSOL">#REF!</definedName>
    <definedName name="INT_INC_PARENT">#REF!</definedName>
    <definedName name="INT_INC_UNCONSOL">#REF!</definedName>
    <definedName name="INT_Table">#REF!</definedName>
    <definedName name="int234B">#REF!</definedName>
    <definedName name="int234C">#REF!</definedName>
    <definedName name="Int256W">#REF!</definedName>
    <definedName name="INTCALC">#REF!</definedName>
    <definedName name="INTCOV">#REF!</definedName>
    <definedName name="intdty">#REF!</definedName>
    <definedName name="IntE1">#REF!</definedName>
    <definedName name="IntE1W">#REF!</definedName>
    <definedName name="interco">#REF!</definedName>
    <definedName name="Intercomapny_Rent_Expense">#REF!</definedName>
    <definedName name="Intercompany_Commission_Expense">#REF!</definedName>
    <definedName name="Intercompany_Commission_Income">#REF!</definedName>
    <definedName name="Intercompany_Interest_Expense">#REF!</definedName>
    <definedName name="Intercompany_Interest_Income">#REF!</definedName>
    <definedName name="Intercompany_Purchases">#REF!</definedName>
    <definedName name="Intercompany_Receivables">#REF!</definedName>
    <definedName name="Intercompany_Rent_Income">#REF!</definedName>
    <definedName name="Intercompany_Royalty_Expense">#REF!</definedName>
    <definedName name="Intercompany_Royalty_Income">#REF!</definedName>
    <definedName name="Intercompany_Sales">#REF!</definedName>
    <definedName name="interest">#REF!</definedName>
    <definedName name="Interest_Rate">#REF!</definedName>
    <definedName name="INTEREST_RECEIVED_OT">40643</definedName>
    <definedName name="INTEREST1">#REF!</definedName>
    <definedName name="interestoverall" hidden="1">{#N/A,#N/A,FALSE,"Aging Summary";#N/A,#N/A,FALSE,"Ratio Analysis";#N/A,#N/A,FALSE,"Test 120 Day Accts";#N/A,#N/A,FALSE,"Tickmarks"}</definedName>
    <definedName name="interestoverall_3">#REF!</definedName>
    <definedName name="IntermediateCapFullyDilutedShares">#REF!</definedName>
    <definedName name="InternalVersion">#REF!</definedName>
    <definedName name="International.new" localSheetId="0" hidden="1">{"fdsup://directions/FAT Viewer?action=UPDATE&amp;creator=factset&amp;DYN_ARGS=TRUE&amp;DOC_NAME=FAT:FQL_AUDITING_CLIENT_TEMPLATE.FAT&amp;display_string=Audit&amp;VAR:KEY=CZIDODGVEV&amp;VAR:QUERY=Q1NGX0RJVl9ZTEQoUVRSX1IsMTIvMzEvMjAwNCk=&amp;WINDOW=FIRST_POPUP&amp;HEIGHT=450&amp;WIDTH=450&amp;STAR","T_MAXIMIZED=FALSE&amp;VAR:CALENDAR=US&amp;VAR:SYMBOL=MO&amp;VAR:INDEX=0"}</definedName>
    <definedName name="International.new" hidden="1">{"fdsup://directions/FAT Viewer?action=UPDATE&amp;creator=factset&amp;DYN_ARGS=TRUE&amp;DOC_NAME=FAT:FQL_AUDITING_CLIENT_TEMPLATE.FAT&amp;display_string=Audit&amp;VAR:KEY=CZIDODGVEV&amp;VAR:QUERY=Q1NGX0RJVl9ZTEQoUVRSX1IsMTIvMzEvMjAwNCk=&amp;WINDOW=FIRST_POPUP&amp;HEIGHT=450&amp;WIDTH=450&amp;STAR","T_MAXIMIZED=FALSE&amp;VAR:CALENDAR=US&amp;VAR:SYMBOL=MO&amp;VAR:INDEX=0"}</definedName>
    <definedName name="Interunit_accounts">#REF!</definedName>
    <definedName name="intexp">#REF!</definedName>
    <definedName name="IntFreeCre.">#REF!</definedName>
    <definedName name="IntFreeCred">#REF!</definedName>
    <definedName name="intinc">#REF!</definedName>
    <definedName name="Intl_tax">#REF!</definedName>
    <definedName name="Intl_tax2">#REF!</definedName>
    <definedName name="intrec">#REF!</definedName>
    <definedName name="INTRO">#REF!</definedName>
    <definedName name="IntroPrintArea">#REF!</definedName>
    <definedName name="intsch">#REF!</definedName>
    <definedName name="intspun">#REF!</definedName>
    <definedName name="INTT_EXP">#REF!</definedName>
    <definedName name="inttrgtdty">#REF!</definedName>
    <definedName name="inttrgtspun">#REF!</definedName>
    <definedName name="INV">#REF!</definedName>
    <definedName name="Invalid">"Invalid"</definedName>
    <definedName name="InvDiv">#REF!</definedName>
    <definedName name="Inventory">#REF!</definedName>
    <definedName name="Inventory_Avail">#REF!</definedName>
    <definedName name="INVENTORY_TRANS">#REF!</definedName>
    <definedName name="invest" hidden="1">{"00000summary",#N/A,FALSE,"00000";"10000summary",#N/A,FALSE,"10000"}</definedName>
    <definedName name="Invest_Inp">#REF!,#REF!</definedName>
    <definedName name="Investment">{"'Sch B'!$B$15:$L$17"}</definedName>
    <definedName name="invoice">#REF!</definedName>
    <definedName name="invoices">#REF!</definedName>
    <definedName name="InvSt" hidden="1">{#N/A,#N/A,TRUE,"CPRD";#N/A,#N/A,TRUE,"BCCPDR";#N/A,#N/A,TRUE,"EWRD";#N/A,#N/A,TRUE,"5100";#N/A,#N/A,TRUE,"5110"}</definedName>
    <definedName name="InvStage" hidden="1">{#N/A,#N/A,TRUE,"CPRD";#N/A,#N/A,TRUE,"BCCPDR";#N/A,#N/A,TRUE,"EWRD";#N/A,#N/A,TRUE,"5100";#N/A,#N/A,TRUE,"5110"}</definedName>
    <definedName name="INVT">{"'Sch B'!$B$15:$L$17"}</definedName>
    <definedName name="invtype">#REF!</definedName>
    <definedName name="invtype2">#REF!</definedName>
    <definedName name="inwon" hidden="1">{#N/A,#N/A,FALSE,"UNIT";#N/A,#N/A,FALSE,"UNIT";#N/A,#N/A,FALSE,"계정"}</definedName>
    <definedName name="io_2">#REF!</definedName>
    <definedName name="IO_CUR_COL">1</definedName>
    <definedName name="IO_CUR_ROW">7</definedName>
    <definedName name="iob">#REF!</definedName>
    <definedName name="iolwehf" hidden="1">{#N/A,#N/A,FALSE,"REPORT"}</definedName>
    <definedName name="IP" hidden="1">{#N/A,#N/A,FALSE,"Pharm";#N/A,#N/A,FALSE,"WWCM"}</definedName>
    <definedName name="IPOTRIG">#REF!</definedName>
    <definedName name="iprd_drate">#REF!</definedName>
    <definedName name="IPRD_mites">#REF!</definedName>
    <definedName name="IPRD_Pollen">#REF!</definedName>
    <definedName name="IQ_00EL">"c449"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COUNT_CHANGE" hidden="1">"c1449"</definedName>
    <definedName name="IQ_ACCOUNT_CHANGE_1">"c413"</definedName>
    <definedName name="IQ_Account_delta">"c413"</definedName>
    <definedName name="IQ_ACCOUNTS_PAY" hidden="1">"c1343"</definedName>
    <definedName name="IQ_ACCOUNTS_PAY_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_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_DEP_1">"c7"</definedName>
    <definedName name="IQ_ACCUMULATED_PENSION_OBLIGATION" hidden="1">"c2244"</definedName>
    <definedName name="IQ_ACCUMULATED_PENSION_OBLIGATION_1">"c2108"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>"c6535"</definedName>
    <definedName name="IQ_ACQUISITION_RE_ASSETS" hidden="1">"c1628"</definedName>
    <definedName name="IQ_AD" hidden="1">"c7"</definedName>
    <definedName name="IQ_ADD_PAID_IN" hidden="1">"c1344"</definedName>
    <definedName name="IQ_ADD_PAID_IN_1">"c39"</definedName>
    <definedName name="IQ_ADDIN" hidden="1">"AUTO"</definedName>
    <definedName name="IQ_ADDITIONAL_NON_INT_INC_FDIC">"c6574"</definedName>
    <definedName name="IQ_ADJ_AVG_BANK_ASSETS" hidden="1">"c2671"</definedName>
    <definedName name="IQ_ADJUSTABLE_RATE_LOANS_FDIC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CONST_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>"c6499"</definedName>
    <definedName name="IQ_AMORT_EXPENSE_FDIC">"c6677"</definedName>
    <definedName name="IQ_AMORTIZATION" hidden="1">"c1591"</definedName>
    <definedName name="IQ_AMORTIZATION_1">"c1471"</definedName>
    <definedName name="IQ_AMORTIZED_COST_FDIC">"c6426"</definedName>
    <definedName name="IQ_AMT_OUT" hidden="1">"c2145"</definedName>
    <definedName name="IQ_ANALYST_DET_EST_REUT">"c12135"</definedName>
    <definedName name="IQ_ANALYST_NON_PER_DET_EST_REUT">"c12758"</definedName>
    <definedName name="IQ_ANNU_DISTRIBUTION_UNIT" hidden="1">"c3004"</definedName>
    <definedName name="IQ_ANNUAL_DIVIDEND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>"c6305"</definedName>
    <definedName name="IQ_ASSETS_OPER_LEASE_DEPR" hidden="1">"c2070"</definedName>
    <definedName name="IQ_ASSETS_OPER_LEASE_GROSS" hidden="1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AVG_VOLUME_1">"c65"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 hidden="1">"c2544"</definedName>
    <definedName name="IQ_BANK_DEBT_PCT" hidden="1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" hidden="1">"c96"</definedName>
    <definedName name="IQ_BOARD_MEMBER_BACKGROUND" hidden="1">"c2101"</definedName>
    <definedName name="IQ_BOARD_MEMBER_FAX">"c2100"</definedName>
    <definedName name="IQ_BOARD_MEMBER_OFFICE">"c2098"</definedName>
    <definedName name="IQ_BOARD_MEMBER_PHONE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>"IQ_BONDRATING_FITCH"</definedName>
    <definedName name="IQ_BONDRATING_FITCH_DATE">"c241"</definedName>
    <definedName name="IQ_BONDRATING_MOODYS">"IQ_BONDRATING_MOODYS"</definedName>
    <definedName name="IQ_BONDRATING_SP">"IQ_BONDRATING_SP"</definedName>
    <definedName name="IQ_BONDRATING_SP_DATE">"c242"</definedName>
    <definedName name="IQ_BOOK_VALUE">"IQ_BOOK_VALUE"</definedName>
    <definedName name="IQ_BROK_COMISSION" hidden="1">"c98"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>"c5471"</definedName>
    <definedName name="IQ_BV_ACT_OR_EST_THOM">"c5308"</definedName>
    <definedName name="IQ_BV_EST_REUT">"c5403"</definedName>
    <definedName name="IQ_BV_EST_THOM">"c5147"</definedName>
    <definedName name="IQ_BV_HIGH_EST_REUT">"c5405"</definedName>
    <definedName name="IQ_BV_HIGH_EST_THOM">"c5149"</definedName>
    <definedName name="IQ_BV_LOW_EST_REUT">"c5406"</definedName>
    <definedName name="IQ_BV_LOW_EST_THOM">"c5150"</definedName>
    <definedName name="IQ_BV_MEDIAN_EST_REUT">"c5404"</definedName>
    <definedName name="IQ_BV_MEDIAN_EST_THOM">"c5148"</definedName>
    <definedName name="IQ_BV_NUM_EST_REUT">"c5407"</definedName>
    <definedName name="IQ_BV_NUM_EST_THOM">"c5151"</definedName>
    <definedName name="IQ_BV_OVER_SHARES" hidden="1">"c1349"</definedName>
    <definedName name="IQ_BV_OVER_SHARES_1">"c100"</definedName>
    <definedName name="IQ_BV_SHARE" hidden="1">"c100"</definedName>
    <definedName name="IQ_BV_SHARE_ACT_OR_EST_REUT">"c5477"</definedName>
    <definedName name="IQ_BV_SHARE_DET_EST_CURRENCY_REUT">"c12524"</definedName>
    <definedName name="IQ_BV_SHARE_DET_EST_DATE_REUT">"c12281"</definedName>
    <definedName name="IQ_BV_SHARE_DET_EST_INCL_REUT">"c12407"</definedName>
    <definedName name="IQ_BV_SHARE_DET_EST_ORIGIN_REUT">"c12649"</definedName>
    <definedName name="IQ_BV_SHARE_DET_EST_REUT">"c12139"</definedName>
    <definedName name="IQ_BV_SHARE_EST_REUT">"c5439"</definedName>
    <definedName name="IQ_BV_SHARE_HIGH_EST_REUT">"c5441"</definedName>
    <definedName name="IQ_BV_SHARE_LOW_EST_REUT">"c5442"</definedName>
    <definedName name="IQ_BV_SHARE_MEDIAN_EST_REUT">"c5440"</definedName>
    <definedName name="IQ_BV_SHARE_NUM_EST_REUT">"c5443"</definedName>
    <definedName name="IQ_BV_SHARE_STDDEV_EST_REUT">"c5444"</definedName>
    <definedName name="IQ_BV_STDDEV_EST_REUT">"c5408"</definedName>
    <definedName name="IQ_BV_STDDEV_EST_THOM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_REUT">"c6800"</definedName>
    <definedName name="IQ_CAL_Y" hidden="1">"c102"</definedName>
    <definedName name="IQ_CAL_Y_EST_REUT">"c6801"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">"c2076"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ACT_OR_EST_REUT">"c5474"</definedName>
    <definedName name="IQ_CAPEX_BR" hidden="1">"c111"</definedName>
    <definedName name="IQ_CAPEX_DET_EST_CURRENCY_REUT">"c12525"</definedName>
    <definedName name="IQ_CAPEX_DET_EST_DATE_REUT">"c12282"</definedName>
    <definedName name="IQ_CAPEX_DET_EST_INCL_REUT">"c12408"</definedName>
    <definedName name="IQ_CAPEX_DET_EST_ORIGIN_REUT">"c12768"</definedName>
    <definedName name="IQ_CAPEX_DET_EST_REUT">"c12140"</definedName>
    <definedName name="IQ_CAPEX_EST_REUT">"c3969"</definedName>
    <definedName name="IQ_CAPEX_HIGH_EST_REUT">"c3971"</definedName>
    <definedName name="IQ_CAPEX_LOW_EST_REUT">"c3972"</definedName>
    <definedName name="IQ_CAPEX_MEDIAN_EST_REUT">"c3970"</definedName>
    <definedName name="IQ_CAPEX_NUM_EST_REUT">"c3973"</definedName>
    <definedName name="IQ_CAPEX_STDDEV_EST_REUT">"c3974"</definedName>
    <definedName name="IQ_CAPITAL_LEASE_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1">"c3460"</definedName>
    <definedName name="IQ_CASH_1">"c118"</definedName>
    <definedName name="IQ_CASH_ACQUIRE_CF_1">"c1630"</definedName>
    <definedName name="IQ_CASH_ACQUIRE_CF2">"c1630"</definedName>
    <definedName name="IQ_CASH_DIVIDENDS_NET_INCOME_FDIC">"c6738"</definedName>
    <definedName name="IQ_CASH_DUE_BANKS_1">"c118"</definedName>
    <definedName name="IQ_CASH_IN_PROCESS_FDIC">"c6386"</definedName>
    <definedName name="IQ_CASH_SHARE" hidden="1">"c1911"</definedName>
    <definedName name="IQ_CASH_ST_1">"c124"</definedName>
    <definedName name="IQ_CCE_FDIC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PS_ACT_OR_EST_REUT">"c5463"</definedName>
    <definedName name="IQ_CFPS_DET_EST_CURRENCY_REUT">"c12526"</definedName>
    <definedName name="IQ_CFPS_DET_EST_DATE_REUT">"c12283"</definedName>
    <definedName name="IQ_CFPS_DET_EST_INCL_REUT">"c12409"</definedName>
    <definedName name="IQ_CFPS_DET_EST_ORIGIN_REUT">"c12651"</definedName>
    <definedName name="IQ_CFPS_DET_EST_REUT">"c12141"</definedName>
    <definedName name="IQ_CFPS_EST_REUT">"c3844"</definedName>
    <definedName name="IQ_CFPS_HIGH_EST_REUT">"c3846"</definedName>
    <definedName name="IQ_CFPS_LOW_EST_REUT">"c3847"</definedName>
    <definedName name="IQ_CFPS_MEDIAN_EST_REUT">"c3845"</definedName>
    <definedName name="IQ_CFPS_NUM_EST_REUT">"c3848"</definedName>
    <definedName name="IQ_CFPS_STDDEV_EST_REUT">"c3849"</definedName>
    <definedName name="IQ_CH">110000</definedName>
    <definedName name="IQ_CHANGE_AP_BR" hidden="1">"c135"</definedName>
    <definedName name="IQ_CHANGE_AR_BR" hidden="1">"c142"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NET_WORKING_CAPITAL" hidden="1">"c1909"</definedName>
    <definedName name="IQ_CHANGE_OTHER_NET_OPER_ASSETS_BR">"c3595"</definedName>
    <definedName name="IQ_CHANGE_OTHER_WORK_CAP_BR" hidden="1">"c154"</definedName>
    <definedName name="IQ_CHANGES_WORK_CAP_1">"c161"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>"c1972"</definedName>
    <definedName name="IQ_CLASSB_OUTSTANDING_FILING_DATE">"c1974"</definedName>
    <definedName name="IQ_CLOSEPRICE_ADJ" hidden="1">"c2115"</definedName>
    <definedName name="IQ_CMO_FDIC">"c6406"</definedName>
    <definedName name="IQ_COLLECTION_DOMESTIC_FDIC">"c6387"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 hidden="1">"c177"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 hidden="1">"c179"</definedName>
    <definedName name="IQ_COMMERCIAL_RE_CONSTRUCTION_LAND_DEV_FDIC">"c6526"</definedName>
    <definedName name="IQ_COMMERCIAL_RE_LOANS_FDIC">"c6312"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_APIC_BR" hidden="1">"c185"</definedName>
    <definedName name="IQ_COMMON_DIV" hidden="1">"c3006"</definedName>
    <definedName name="IQ_COMMON_FDIC">"c6350"</definedName>
    <definedName name="IQ_COMMON_ISSUED_BR" hidden="1">"c199"</definedName>
    <definedName name="IQ_COMMON_REP_BR" hidden="1">"c208"</definedName>
    <definedName name="IQ_COMMON_STOCK_1">"c182"</definedName>
    <definedName name="IQ_COMPANY_STATUS" hidden="1">"c2097"</definedName>
    <definedName name="IQ_COMPANY_TYPE" hidden="1">"c2096"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TRACTS_OTHER_COMMODITIES_EQUITIES._FDIC">"c6522"</definedName>
    <definedName name="IQ_CONTRACTS_OTHER_COMMODITIES_EQUITIES_FDIC">"c6522"</definedName>
    <definedName name="IQ_CONTRIB_ID_DET_EST_REUT">"c12137"</definedName>
    <definedName name="IQ_CONTRIB_ID_NON_PER_DET_EST_REUT">"c13827"</definedName>
    <definedName name="IQ_CONTRIB_NAME_DET_EST_REUT">"c12138"</definedName>
    <definedName name="IQ_CONTRIB_NAME_NON_PER_DET_EST_REUT">"c12763"</definedName>
    <definedName name="IQ_CONTRIB_REC_DET_EST_DATE_REUT">"c12285"</definedName>
    <definedName name="IQ_CONTRIB_REC_DET_EST_ORIGIN_REUT">"c12653"</definedName>
    <definedName name="IQ_CONTRIB_REC_DET_EST_REUT">"c12143"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>"c224"</definedName>
    <definedName name="IQ_CONVERT_PCT" hidden="1">"c2537"</definedName>
    <definedName name="IQ_CONVEXITY" hidden="1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BORROWING" hidden="1">"c2936"</definedName>
    <definedName name="IQ_COST_OF_FUNDING_ASSETS_FDIC">"c6725"</definedName>
    <definedName name="IQ_COST_REVENUE_1">"c226"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CHARGE_OFFS_FDIC">"c6652"</definedName>
    <definedName name="IQ_CREDIT_CARD_FEE">"c231"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PROVISION_NET_CHARGE_OFFS_FDIC">"c6734"</definedName>
    <definedName name="IQ_CUMULATIVE_SPLIT_FACTOR" hidden="1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_DOMESTIC_TAXES" hidden="1">"c2074"</definedName>
    <definedName name="IQ_CURR_FOREIGN_TAXES" hidden="1">"c2075"</definedName>
    <definedName name="IQ_CURRENCY_COIN_DOMESTIC_FDIC">"c6388"</definedName>
    <definedName name="IQ_CURRENCY_GAIN_BR" hidden="1">"c236"</definedName>
    <definedName name="IQ_CURRENT_PORT_DEBT_BR" hidden="1">"c1567"</definedName>
    <definedName name="IQ_CURRENT_PORT_PCT" hidden="1">"c2541"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ATED_DATE" hidden="1">"c2185"</definedName>
    <definedName name="IQ_DAY_COUNT" hidden="1">"c2161"</definedName>
    <definedName name="IQ_DAYS_PAY_OUTST_1">"c274"</definedName>
    <definedName name="IQ_DAYS_SALES_OUTST_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_1">"c301"</definedName>
    <definedName name="IQ_DEF_AMORT_BR" hidden="1">"c278"</definedName>
    <definedName name="IQ_DEF_BENEFIT_INTEREST_COST_DOMESTIC" hidden="1">"c2652"</definedName>
    <definedName name="IQ_DEF_BENEFIT_INTEREST_COST_FOREIGN" hidden="1">"c2660"</definedName>
    <definedName name="IQ_DEF_BENEFIT_OTHER_COST_DOMESTIC" hidden="1">"c2654"</definedName>
    <definedName name="IQ_DEF_BENEFIT_OTHER_COST_FOREIGN" hidden="1">"c2662"</definedName>
    <definedName name="IQ_DEF_BENEFIT_ROA_DOMESTIC" hidden="1">"c2653"</definedName>
    <definedName name="IQ_DEF_BENEFIT_ROA_FOREIGN" hidden="1">"c2661"</definedName>
    <definedName name="IQ_DEF_BENEFIT_SERVICE_COST_DOMESTIC" hidden="1">"c2651"</definedName>
    <definedName name="IQ_DEF_BENEFIT_SERVICE_COST_FOREIGN" hidden="1">"c2659"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LT_BR" hidden="1">"c294"</definedName>
    <definedName name="IQ_DEF_INC_TAX_1">"c313"</definedName>
    <definedName name="IQ_DEF_TAX_ASSET_LT_BR" hidden="1">"c304"</definedName>
    <definedName name="IQ_DEF_TAX_LIAB_LT_BR" hidden="1">"c315"</definedName>
    <definedName name="IQ_DEFERRED_DOMESTIC_TAXES" hidden="1">"c2077"</definedName>
    <definedName name="IQ_DEFERRED_FOREIGN_TAXES" hidden="1">"c2078"</definedName>
    <definedName name="IQ_DEFERRED_INC_TAX_1">"c315"</definedName>
    <definedName name="IQ_DEFERRED_TAXES_1">"c147"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_1">"c247"</definedName>
    <definedName name="IQ_DEPRE_DEPLE_1">"c261"</definedName>
    <definedName name="IQ_DERIVATIVES_FDIC">"c6523"</definedName>
    <definedName name="IQ_DESCRIPTION_LONG_1">"c322"</definedName>
    <definedName name="IQ_DIFF_LASTCLOSE_TARGET_PRICE" hidden="1">"c1854"</definedName>
    <definedName name="IQ_DIFF_LASTCLOSE_TARGET_PRICE_REUT">"c5436"</definedName>
    <definedName name="IQ_DILUT_EPS_NORM" hidden="1">"c1903"</definedName>
    <definedName name="IQ_DILUT_NI" hidden="1">"c2079"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_1">"c333"</definedName>
    <definedName name="IQ_DISTRIBUTABLE_CASH" hidden="1">"c3002"</definedName>
    <definedName name="IQ_DISTRIBUTABLE_CASH_EST_CIQ">"c4802"</definedName>
    <definedName name="IQ_DISTRIBUTABLE_CASH_HIGH_EST_CIQ">"c4805"</definedName>
    <definedName name="IQ_DISTRIBUTABLE_CASH_LOW_EST_CIQ">"c4806"</definedName>
    <definedName name="IQ_DISTRIBUTABLE_CASH_MEDIAN_EST_CIQ">"c4807"</definedName>
    <definedName name="IQ_DISTRIBUTABLE_CASH_NUM_EST_CIQ">"c4808"</definedName>
    <definedName name="IQ_DISTRIBUTABLE_CASH_PAYOUT" hidden="1">"c3005"</definedName>
    <definedName name="IQ_DISTRIBUTABLE_CASH_SHARE" hidden="1">"c3003"</definedName>
    <definedName name="IQ_DISTRIBUTABLE_CASH_SHARE_EST_CIQ">"c4810"</definedName>
    <definedName name="IQ_DISTRIBUTABLE_CASH_SHARE_HIGH_EST_CIQ">"c4813"</definedName>
    <definedName name="IQ_DISTRIBUTABLE_CASH_SHARE_LOW_EST_CIQ">"c4814"</definedName>
    <definedName name="IQ_DISTRIBUTABLE_CASH_SHARE_MEDIAN_EST_CIQ">"c4815"</definedName>
    <definedName name="IQ_DISTRIBUTABLE_CASH_SHARE_NUM_EST_CIQ">"c4816"</definedName>
    <definedName name="IQ_DISTRIBUTABLE_CASH_SHARE_STDDEV_EST_CIQ">"c4817"</definedName>
    <definedName name="IQ_DISTRIBUTABLE_CASH_STDDEV_EST_CIQ">"c4819"</definedName>
    <definedName name="IQ_DIV_AMOUNT" hidden="1">"c3041"</definedName>
    <definedName name="IQ_DIV_PAYMENT_DATE" hidden="1">"c2205"</definedName>
    <definedName name="IQ_DIV_PAYMENT_DATE_1">"c2106"</definedName>
    <definedName name="IQ_DIV_RECORD_DATE" hidden="1">"c2204"</definedName>
    <definedName name="IQ_DIV_RECORD_DATE_1">"c2105"</definedName>
    <definedName name="IQ_DIVID_SHARE_1">"c330"</definedName>
    <definedName name="IQ_DIVIDENDS_DECLARED_COMMON_FDIC">"c6659"</definedName>
    <definedName name="IQ_DIVIDENDS_DECLARED_PREFERRED_FDIC">"c6658"</definedName>
    <definedName name="IQ_DIVIDENDS_FDIC">"c6660"</definedName>
    <definedName name="IQ_DNTM" hidden="1">700000</definedName>
    <definedName name="IQ_DPAC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ACT_OR_EST_REUT">"c5464"</definedName>
    <definedName name="IQ_DPS_DET_EST_CURRENCY_REUT">"c12527"</definedName>
    <definedName name="IQ_DPS_DET_EST_DATE_REUT">"c12286"</definedName>
    <definedName name="IQ_DPS_DET_EST_INCL_REUT">"c12410"</definedName>
    <definedName name="IQ_DPS_DET_EST_ORIGIN_REUT">"c12654"</definedName>
    <definedName name="IQ_DPS_DET_EST_REUT">"c12144"</definedName>
    <definedName name="IQ_DPS_EST_BOTTOM_UP_REUT">"c5501"</definedName>
    <definedName name="IQ_DPS_EST_REUT">"c3851"</definedName>
    <definedName name="IQ_DPS_HIGH_EST_REUT">"c3853"</definedName>
    <definedName name="IQ_DPS_LOW_EST_REUT">"c3854"</definedName>
    <definedName name="IQ_DPS_MEDIAN_EST_REUT">"c3852"</definedName>
    <definedName name="IQ_DPS_NUM_EST_REUT">"c3855"</definedName>
    <definedName name="IQ_DPS_STDDEV_EST_REUT">"c3856"</definedName>
    <definedName name="IQ_DURATION" hidden="1">"c2181"</definedName>
    <definedName name="IQ_DYSCONT_OPER">"c1367"</definedName>
    <definedName name="IQ_EARNING_ASSETS_FDIC">"c6360"</definedName>
    <definedName name="IQ_EARNING_ASSETS_YIELD_FDIC">"c6724"</definedName>
    <definedName name="IQ_EARNINGS_ANNOUNCE_DATE" hidden="1">"c1649"</definedName>
    <definedName name="IQ_EARNINGS_ANNOUNCE_DATE_REUT">"c5314"</definedName>
    <definedName name="IQ_EARNINGS_COVERAGE_NET_CHARGE_OFFS_FDIC">"c6735"</definedName>
    <definedName name="IQ_EBIT_10K">"IQ_EBIT_10K"</definedName>
    <definedName name="IQ_EBIT_10Q">"IQ_EBIT_10Q"</definedName>
    <definedName name="IQ_EBIT_10Q1">"IQ_EBIT_10Q1"</definedName>
    <definedName name="IQ_EBIT_ACT_OR_EST_REUT">"c5465"</definedName>
    <definedName name="IQ_EBIT_DET_EST_CURRENCY_REUT">"c12528"</definedName>
    <definedName name="IQ_EBIT_DET_EST_DATE_REUT">"c12287"</definedName>
    <definedName name="IQ_EBIT_DET_EST_INCL_REUT">"c12411"</definedName>
    <definedName name="IQ_EBIT_DET_EST_ORIGIN_REUT">"c12655"</definedName>
    <definedName name="IQ_EBIT_DET_EST_REUT">"c12145"</definedName>
    <definedName name="IQ_EBIT_EST_REUT">"c5333"</definedName>
    <definedName name="IQ_EBIT_GROWTH_1">"IQ_EBIT_GROWTH_1"</definedName>
    <definedName name="IQ_EBIT_GROWTH_2">"IQ_EBIT_GROWTH_2"</definedName>
    <definedName name="IQ_EBIT_HIGH_EST_REUT">"c5335"</definedName>
    <definedName name="IQ_EBIT_LOW_EST_REUT">"c5336"</definedName>
    <definedName name="IQ_EBIT_MEDIAN_EST_REUT">"c5334"</definedName>
    <definedName name="IQ_EBIT_NET_INT">"c360"</definedName>
    <definedName name="IQ_EBIT_NUM_EST_REUT">"c5337"</definedName>
    <definedName name="IQ_EBIT_OVER_IE_1">"c360"</definedName>
    <definedName name="IQ_EBIT_STDDEV_EST_REUT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_10K">"IQ_EBITDA_10K"</definedName>
    <definedName name="IQ_EBITDA_10Q">"IQ_EBITDA_10Q"</definedName>
    <definedName name="IQ_EBITDA_10Q1">"IQ_EBITDA_10Q1"</definedName>
    <definedName name="IQ_EBITDA_ACT_OR_EST_REUT">"c5462"</definedName>
    <definedName name="IQ_EBITDA_CAPEX_NET_INT">"c368"</definedName>
    <definedName name="IQ_EBITDA_CAPEX_OVER_TOTAL_IE_1">"c368"</definedName>
    <definedName name="IQ_EBITDA_DET_EST_CURRENCY_REUT">"c12529"</definedName>
    <definedName name="IQ_EBITDA_DET_EST_DATE_REUT">"c12288"</definedName>
    <definedName name="IQ_EBITDA_DET_EST_INCL_REUT">"c12412"</definedName>
    <definedName name="IQ_EBITDA_DET_EST_ORIGIN_REUT">"c12656"</definedName>
    <definedName name="IQ_EBITDA_DET_EST_REUT">"c12146"</definedName>
    <definedName name="IQ_EBITDA_EST_REUT">"c3640"</definedName>
    <definedName name="IQ_EBITDA_GROWTH_1">"IQ_EBITDA_GROWTH_1"</definedName>
    <definedName name="IQ_EBITDA_GROWTH_2">"IQ_EBITDA_GROWTH_2"</definedName>
    <definedName name="IQ_EBITDA_HIGH_EST_REUT">"c3642"</definedName>
    <definedName name="IQ_EBITDA_LOW_EST_REUT">"c3643"</definedName>
    <definedName name="IQ_EBITDA_MEDIAN_EST_REUT">"c3641"</definedName>
    <definedName name="IQ_EBITDA_NET_INT">"c373"</definedName>
    <definedName name="IQ_EBITDA_NO_EST">"c267"</definedName>
    <definedName name="IQ_EBITDA_NUM_EST_REUT">"c3644"</definedName>
    <definedName name="IQ_EBITDA_OVER_TOTAL_IE_1">"c373"</definedName>
    <definedName name="IQ_EBITDA_STDDEV_EST_REUT">"c3645"</definedName>
    <definedName name="IQ_EBITDAR" hidden="1">"c2989"</definedName>
    <definedName name="IQ_EBT_BR" hidden="1">"c378"</definedName>
    <definedName name="IQ_EBT_EXCL_BR" hidden="1">"c381"</definedName>
    <definedName name="IQ_EBT_INCL_MARGIN" hidden="1">"c387"</definedName>
    <definedName name="IQ_ECO_METRIC_6810">"c6810"</definedName>
    <definedName name="IQ_ECO_METRIC_6811">"c6811"</definedName>
    <definedName name="IQ_ECO_METRIC_6812">"c6812"</definedName>
    <definedName name="IQ_ECO_METRIC_6813">"c6813"</definedName>
    <definedName name="IQ_ECO_METRIC_6814">"c6814"</definedName>
    <definedName name="IQ_ECO_METRIC_6815">"c6815"</definedName>
    <definedName name="IQ_ECO_METRIC_6816">"c6816"</definedName>
    <definedName name="IQ_ECO_METRIC_6817">"c6817"</definedName>
    <definedName name="IQ_ECO_METRIC_6818">"c6818"</definedName>
    <definedName name="IQ_ECO_METRIC_6819">"c6819"</definedName>
    <definedName name="IQ_ECO_METRIC_6820">"c6820"</definedName>
    <definedName name="IQ_ECO_METRIC_6821">"c6821"</definedName>
    <definedName name="IQ_ECO_METRIC_6822">"c6822"</definedName>
    <definedName name="IQ_ECO_METRIC_6823">"c6823"</definedName>
    <definedName name="IQ_ECO_METRIC_6824">"c6824"</definedName>
    <definedName name="IQ_ECO_METRIC_6825">"c6825"</definedName>
    <definedName name="IQ_ECO_METRIC_6825_UNUSED_UNUSED_UNUSED">"c6825"</definedName>
    <definedName name="IQ_ECO_METRIC_6826">"c6826"</definedName>
    <definedName name="IQ_ECO_METRIC_6827">"c6827"</definedName>
    <definedName name="IQ_ECO_METRIC_6828">"c6828"</definedName>
    <definedName name="IQ_ECO_METRIC_6829">"c6829"</definedName>
    <definedName name="IQ_ECO_METRIC_6830">"c6830"</definedName>
    <definedName name="IQ_ECO_METRIC_6831">"c6831"</definedName>
    <definedName name="IQ_ECO_METRIC_6832">"c6832"</definedName>
    <definedName name="IQ_ECO_METRIC_6833">"c6833"</definedName>
    <definedName name="IQ_ECO_METRIC_6834">"c6834"</definedName>
    <definedName name="IQ_ECO_METRIC_6835">"c6835"</definedName>
    <definedName name="IQ_ECO_METRIC_6836">"c6836"</definedName>
    <definedName name="IQ_ECO_METRIC_6837">"c6837"</definedName>
    <definedName name="IQ_ECO_METRIC_6838">"c6838"</definedName>
    <definedName name="IQ_ECO_METRIC_6839">"c6839"</definedName>
    <definedName name="IQ_ECO_METRIC_6839_UNUSED_UNUSED_UNUSED">"c6839"</definedName>
    <definedName name="IQ_ECO_METRIC_6840">"c6840"</definedName>
    <definedName name="IQ_ECO_METRIC_6841">"c6841"</definedName>
    <definedName name="IQ_ECO_METRIC_6842">"c6842"</definedName>
    <definedName name="IQ_ECO_METRIC_6843">"c6843"</definedName>
    <definedName name="IQ_ECO_METRIC_6844">"c6844"</definedName>
    <definedName name="IQ_ECO_METRIC_6845">"c6845"</definedName>
    <definedName name="IQ_ECO_METRIC_6846">"c6846"</definedName>
    <definedName name="IQ_ECO_METRIC_6847">"c6847"</definedName>
    <definedName name="IQ_ECO_METRIC_6848">"c6848"</definedName>
    <definedName name="IQ_ECO_METRIC_6849">"c6849"</definedName>
    <definedName name="IQ_ECO_METRIC_6850">"c6850"</definedName>
    <definedName name="IQ_ECO_METRIC_6851">"c6851"</definedName>
    <definedName name="IQ_ECO_METRIC_6852">"c6852"</definedName>
    <definedName name="IQ_ECO_METRIC_6853">"c6853"</definedName>
    <definedName name="IQ_ECO_METRIC_6854">"c6854"</definedName>
    <definedName name="IQ_ECO_METRIC_6855">"c6855"</definedName>
    <definedName name="IQ_ECO_METRIC_6856">"c6856"</definedName>
    <definedName name="IQ_ECO_METRIC_6857">"c6857"</definedName>
    <definedName name="IQ_ECO_METRIC_6858">"c6858"</definedName>
    <definedName name="IQ_ECO_METRIC_6859">"c6859"</definedName>
    <definedName name="IQ_ECO_METRIC_6860">"c6860"</definedName>
    <definedName name="IQ_ECO_METRIC_6861">"c6861"</definedName>
    <definedName name="IQ_ECO_METRIC_6862">"c6862"</definedName>
    <definedName name="IQ_ECO_METRIC_6863">"c6863"</definedName>
    <definedName name="IQ_ECO_METRIC_6864">"c6864"</definedName>
    <definedName name="IQ_ECO_METRIC_6865">"c6865"</definedName>
    <definedName name="IQ_ECO_METRIC_6866">"c6866"</definedName>
    <definedName name="IQ_ECO_METRIC_6867">"c6867"</definedName>
    <definedName name="IQ_ECO_METRIC_6868">"c6868"</definedName>
    <definedName name="IQ_ECO_METRIC_6869">"c6869"</definedName>
    <definedName name="IQ_ECO_METRIC_6870">"c6870"</definedName>
    <definedName name="IQ_ECO_METRIC_6871">"c6871"</definedName>
    <definedName name="IQ_ECO_METRIC_6872">"c6872"</definedName>
    <definedName name="IQ_ECO_METRIC_6873">"c6873"</definedName>
    <definedName name="IQ_ECO_METRIC_6874">"c6874"</definedName>
    <definedName name="IQ_ECO_METRIC_6875">"c6875"</definedName>
    <definedName name="IQ_ECO_METRIC_6876">"c6876"</definedName>
    <definedName name="IQ_ECO_METRIC_6877">"c6877"</definedName>
    <definedName name="IQ_ECO_METRIC_6878">"c6878"</definedName>
    <definedName name="IQ_ECO_METRIC_6879">"c6879"</definedName>
    <definedName name="IQ_ECO_METRIC_6880">"c6880"</definedName>
    <definedName name="IQ_ECO_METRIC_6881">"c6881"</definedName>
    <definedName name="IQ_ECO_METRIC_6882">"c6882"</definedName>
    <definedName name="IQ_ECO_METRIC_6883">"c6883"</definedName>
    <definedName name="IQ_ECO_METRIC_6884">"c6884"</definedName>
    <definedName name="IQ_ECO_METRIC_6885">"c6885"</definedName>
    <definedName name="IQ_ECO_METRIC_6886">"c6886"</definedName>
    <definedName name="IQ_ECO_METRIC_6887">"c6887"</definedName>
    <definedName name="IQ_ECO_METRIC_6888">"c6888"</definedName>
    <definedName name="IQ_ECO_METRIC_6889">"c6889"</definedName>
    <definedName name="IQ_ECO_METRIC_6890">"c6890"</definedName>
    <definedName name="IQ_ECO_METRIC_6891">"c6891"</definedName>
    <definedName name="IQ_ECO_METRIC_6892">"c6892"</definedName>
    <definedName name="IQ_ECO_METRIC_6893">"c6893"</definedName>
    <definedName name="IQ_ECO_METRIC_6894">"c6894"</definedName>
    <definedName name="IQ_ECO_METRIC_6895">"c6895"</definedName>
    <definedName name="IQ_ECO_METRIC_6896">"c6896"</definedName>
    <definedName name="IQ_ECO_METRIC_6896_UNUSED_UNUSED_UNUSED">"c6896"</definedName>
    <definedName name="IQ_ECO_METRIC_6897">"c6897"</definedName>
    <definedName name="IQ_ECO_METRIC_6897_UNUSED_UNUSED_UNUSED">"c6897"</definedName>
    <definedName name="IQ_ECO_METRIC_6899">"c6899"</definedName>
    <definedName name="IQ_ECO_METRIC_6900">"c6900"</definedName>
    <definedName name="IQ_ECO_METRIC_6901">"c6901"</definedName>
    <definedName name="IQ_ECO_METRIC_6902">"c6902"</definedName>
    <definedName name="IQ_ECO_METRIC_6903">"c6903"</definedName>
    <definedName name="IQ_ECO_METRIC_6904">"c6904"</definedName>
    <definedName name="IQ_ECO_METRIC_6905">"c6905"</definedName>
    <definedName name="IQ_ECO_METRIC_6906">"c6906"</definedName>
    <definedName name="IQ_ECO_METRIC_6907">"c6907"</definedName>
    <definedName name="IQ_ECO_METRIC_6908">"c6908"</definedName>
    <definedName name="IQ_ECO_METRIC_6909">"c6909"</definedName>
    <definedName name="IQ_ECO_METRIC_6910">"c6910"</definedName>
    <definedName name="IQ_ECO_METRIC_6911">"c6911"</definedName>
    <definedName name="IQ_ECO_METRIC_6912">"c6912"</definedName>
    <definedName name="IQ_ECO_METRIC_6913">"c6913"</definedName>
    <definedName name="IQ_ECO_METRIC_6914">"c6914"</definedName>
    <definedName name="IQ_ECO_METRIC_6915">"c6915"</definedName>
    <definedName name="IQ_ECO_METRIC_6916">"c6916"</definedName>
    <definedName name="IQ_ECO_METRIC_6917">"c6917"</definedName>
    <definedName name="IQ_ECO_METRIC_6918">"c6918"</definedName>
    <definedName name="IQ_ECO_METRIC_6919">"c6919"</definedName>
    <definedName name="IQ_ECO_METRIC_6920">"c6920"</definedName>
    <definedName name="IQ_ECO_METRIC_6921">"c6921"</definedName>
    <definedName name="IQ_ECO_METRIC_6922">"c6922"</definedName>
    <definedName name="IQ_ECO_METRIC_6923">"c6923"</definedName>
    <definedName name="IQ_ECO_METRIC_6924">"c6924"</definedName>
    <definedName name="IQ_ECO_METRIC_6925">"c6925"</definedName>
    <definedName name="IQ_ECO_METRIC_6926">"c6926"</definedName>
    <definedName name="IQ_ECO_METRIC_6928">"c6928"</definedName>
    <definedName name="IQ_ECO_METRIC_6929">"c6929"</definedName>
    <definedName name="IQ_ECO_METRIC_6930">"c6930"</definedName>
    <definedName name="IQ_ECO_METRIC_6931">"c6931"</definedName>
    <definedName name="IQ_ECO_METRIC_6932">"c6932"</definedName>
    <definedName name="IQ_ECO_METRIC_6933">"c6933"</definedName>
    <definedName name="IQ_ECO_METRIC_6934">"c6934"</definedName>
    <definedName name="IQ_ECO_METRIC_6935">"c6935"</definedName>
    <definedName name="IQ_ECO_METRIC_6936">"c6936"</definedName>
    <definedName name="IQ_ECO_METRIC_6937">"c6937"</definedName>
    <definedName name="IQ_ECO_METRIC_6938">"c6938"</definedName>
    <definedName name="IQ_ECO_METRIC_6939">"c6939"</definedName>
    <definedName name="IQ_ECO_METRIC_6940">"c6940"</definedName>
    <definedName name="IQ_ECO_METRIC_6941">"c6941"</definedName>
    <definedName name="IQ_ECO_METRIC_6942">"c6942"</definedName>
    <definedName name="IQ_ECO_METRIC_6943">"c6943"</definedName>
    <definedName name="IQ_ECO_METRIC_6944">"c6944"</definedName>
    <definedName name="IQ_ECO_METRIC_6945">"c6945"</definedName>
    <definedName name="IQ_ECO_METRIC_6946">"c6946"</definedName>
    <definedName name="IQ_ECO_METRIC_6947">"c6947"</definedName>
    <definedName name="IQ_ECO_METRIC_6948">"c6948"</definedName>
    <definedName name="IQ_ECO_METRIC_6949">"c6949"</definedName>
    <definedName name="IQ_ECO_METRIC_6950">"c6950"</definedName>
    <definedName name="IQ_ECO_METRIC_6951">"c6951"</definedName>
    <definedName name="IQ_ECO_METRIC_6952">"c6952"</definedName>
    <definedName name="IQ_ECO_METRIC_6953">"c6953"</definedName>
    <definedName name="IQ_ECO_METRIC_6954">"c6954"</definedName>
    <definedName name="IQ_ECO_METRIC_6955">"c6955"</definedName>
    <definedName name="IQ_ECO_METRIC_6956">"c6956"</definedName>
    <definedName name="IQ_ECO_METRIC_6957">"c6957"</definedName>
    <definedName name="IQ_ECO_METRIC_6958">"c6958"</definedName>
    <definedName name="IQ_ECO_METRIC_6959">"c6959"</definedName>
    <definedName name="IQ_ECO_METRIC_6960">"c6960"</definedName>
    <definedName name="IQ_ECO_METRIC_6962">"c6962"</definedName>
    <definedName name="IQ_ECO_METRIC_6963">"c6963"</definedName>
    <definedName name="IQ_ECO_METRIC_6964">"c6964"</definedName>
    <definedName name="IQ_ECO_METRIC_6965">"c6965"</definedName>
    <definedName name="IQ_ECO_METRIC_6966">"c6966"</definedName>
    <definedName name="IQ_ECO_METRIC_6967">"c6967"</definedName>
    <definedName name="IQ_ECO_METRIC_6968">"c6968"</definedName>
    <definedName name="IQ_ECO_METRIC_6969">"c6969"</definedName>
    <definedName name="IQ_ECO_METRIC_6970">"c6970"</definedName>
    <definedName name="IQ_ECO_METRIC_6971">"c6971"</definedName>
    <definedName name="IQ_ECO_METRIC_6972">"c6972"</definedName>
    <definedName name="IQ_ECO_METRIC_6973">"c6973"</definedName>
    <definedName name="IQ_ECO_METRIC_6974">"c6974"</definedName>
    <definedName name="IQ_ECO_METRIC_6975">"c6975"</definedName>
    <definedName name="IQ_ECO_METRIC_6976">"c6976"</definedName>
    <definedName name="IQ_ECO_METRIC_6977">"c6977"</definedName>
    <definedName name="IQ_ECO_METRIC_6978">"c6978"</definedName>
    <definedName name="IQ_ECO_METRIC_6979">"c6979"</definedName>
    <definedName name="IQ_ECO_METRIC_6980">"c6980"</definedName>
    <definedName name="IQ_ECO_METRIC_6981">"c6981"</definedName>
    <definedName name="IQ_ECO_METRIC_6982">"c6982"</definedName>
    <definedName name="IQ_ECO_METRIC_6983">"c6983"</definedName>
    <definedName name="IQ_ECO_METRIC_6984">"c6984"</definedName>
    <definedName name="IQ_ECO_METRIC_6985">"c6985"</definedName>
    <definedName name="IQ_ECO_METRIC_6986">"c6986"</definedName>
    <definedName name="IQ_ECO_METRIC_6987">"c6987"</definedName>
    <definedName name="IQ_ECO_METRIC_6988">"c6988"</definedName>
    <definedName name="IQ_ECO_METRIC_6988_UNUSED_UNUSED_UNUSED">"c6988"</definedName>
    <definedName name="IQ_ECO_METRIC_6989">"c6989"</definedName>
    <definedName name="IQ_ECO_METRIC_6990">"c6990"</definedName>
    <definedName name="IQ_ECO_METRIC_6991">"c6991"</definedName>
    <definedName name="IQ_ECO_METRIC_6992">"c6992"</definedName>
    <definedName name="IQ_ECO_METRIC_6993">"c6993"</definedName>
    <definedName name="IQ_ECO_METRIC_6994">"c6994"</definedName>
    <definedName name="IQ_ECO_METRIC_6995">"c6995"</definedName>
    <definedName name="IQ_ECO_METRIC_6996">"c6996"</definedName>
    <definedName name="IQ_ECO_METRIC_6997">"c6997"</definedName>
    <definedName name="IQ_ECO_METRIC_6998">"c6998"</definedName>
    <definedName name="IQ_ECO_METRIC_7000">"c7000"</definedName>
    <definedName name="IQ_ECO_METRIC_7001">"c7001"</definedName>
    <definedName name="IQ_ECO_METRIC_7002">"c7002"</definedName>
    <definedName name="IQ_ECO_METRIC_7003">"c7003"</definedName>
    <definedName name="IQ_ECO_METRIC_7004">"c7004"</definedName>
    <definedName name="IQ_ECO_METRIC_7005">"c7005"</definedName>
    <definedName name="IQ_ECO_METRIC_7006">"c7006"</definedName>
    <definedName name="IQ_ECO_METRIC_7007">"c7007"</definedName>
    <definedName name="IQ_ECO_METRIC_7008">"c7008"</definedName>
    <definedName name="IQ_ECO_METRIC_7009">"c7009"</definedName>
    <definedName name="IQ_ECO_METRIC_7010">"c7010"</definedName>
    <definedName name="IQ_ECO_METRIC_7011">"c7011"</definedName>
    <definedName name="IQ_ECO_METRIC_7012">"c7012"</definedName>
    <definedName name="IQ_ECO_METRIC_7013">"c7013"</definedName>
    <definedName name="IQ_ECO_METRIC_7015">"c7015"</definedName>
    <definedName name="IQ_ECO_METRIC_7016">"c7016"</definedName>
    <definedName name="IQ_ECO_METRIC_7017">"c7017"</definedName>
    <definedName name="IQ_ECO_METRIC_7018">"c7018"</definedName>
    <definedName name="IQ_ECO_METRIC_7019">"c7019"</definedName>
    <definedName name="IQ_ECO_METRIC_7020">"c7020"</definedName>
    <definedName name="IQ_ECO_METRIC_7021">"c7021"</definedName>
    <definedName name="IQ_ECO_METRIC_7023">"c7023"</definedName>
    <definedName name="IQ_ECO_METRIC_7024">"c7024"</definedName>
    <definedName name="IQ_ECO_METRIC_7025">"c7025"</definedName>
    <definedName name="IQ_ECO_METRIC_7026">"c7026"</definedName>
    <definedName name="IQ_ECO_METRIC_7027">"c7027"</definedName>
    <definedName name="IQ_ECO_METRIC_7028">"c7028"</definedName>
    <definedName name="IQ_ECO_METRIC_7029">"c7029"</definedName>
    <definedName name="IQ_ECO_METRIC_7030">"c7030"</definedName>
    <definedName name="IQ_ECO_METRIC_7031">"c7031"</definedName>
    <definedName name="IQ_ECO_METRIC_7032">"c7032"</definedName>
    <definedName name="IQ_ECO_METRIC_7033">"c7033"</definedName>
    <definedName name="IQ_ECO_METRIC_7034">"c7034"</definedName>
    <definedName name="IQ_ECO_METRIC_7035">"c7035"</definedName>
    <definedName name="IQ_ECO_METRIC_7036">"c7036"</definedName>
    <definedName name="IQ_ECO_METRIC_7037">"c7037"</definedName>
    <definedName name="IQ_ECO_METRIC_7038">"c7038"</definedName>
    <definedName name="IQ_ECO_METRIC_7039">"c7039"</definedName>
    <definedName name="IQ_ECO_METRIC_7040">"c7040"</definedName>
    <definedName name="IQ_ECO_METRIC_7041">"c7041"</definedName>
    <definedName name="IQ_ECO_METRIC_7042">"c7042"</definedName>
    <definedName name="IQ_ECO_METRIC_7043">"c7043"</definedName>
    <definedName name="IQ_ECO_METRIC_7044">"c7044"</definedName>
    <definedName name="IQ_ECO_METRIC_7045">"c7045"</definedName>
    <definedName name="IQ_ECO_METRIC_7045_UNUSED_UNUSED_UNUSED">"c7045"</definedName>
    <definedName name="IQ_ECO_METRIC_7046">"c7046"</definedName>
    <definedName name="IQ_ECO_METRIC_7047">"c7047"</definedName>
    <definedName name="IQ_ECO_METRIC_7048">"c7048"</definedName>
    <definedName name="IQ_ECO_METRIC_7049">"c7049"</definedName>
    <definedName name="IQ_ECO_METRIC_7050">"c7050"</definedName>
    <definedName name="IQ_ECO_METRIC_7051">"c7051"</definedName>
    <definedName name="IQ_ECO_METRIC_7052">"c7052"</definedName>
    <definedName name="IQ_ECO_METRIC_7053">"c7053"</definedName>
    <definedName name="IQ_ECO_METRIC_7054">"c7054"</definedName>
    <definedName name="IQ_ECO_METRIC_7055">"c7055"</definedName>
    <definedName name="IQ_ECO_METRIC_7056">"c7056"</definedName>
    <definedName name="IQ_ECO_METRIC_7057">"c7057"</definedName>
    <definedName name="IQ_ECO_METRIC_7058">"c7058"</definedName>
    <definedName name="IQ_ECO_METRIC_7059">"c7059"</definedName>
    <definedName name="IQ_ECO_METRIC_7059_UNUSED_UNUSED_UNUSED">"c7059"</definedName>
    <definedName name="IQ_ECO_METRIC_7060">"c7060"</definedName>
    <definedName name="IQ_ECO_METRIC_7061">"c7061"</definedName>
    <definedName name="IQ_ECO_METRIC_7062">"c7062"</definedName>
    <definedName name="IQ_ECO_METRIC_7063">"c7063"</definedName>
    <definedName name="IQ_ECO_METRIC_7064">"c7064"</definedName>
    <definedName name="IQ_ECO_METRIC_7065">"c7065"</definedName>
    <definedName name="IQ_ECO_METRIC_7066">"c7066"</definedName>
    <definedName name="IQ_ECO_METRIC_7067">"c7067"</definedName>
    <definedName name="IQ_ECO_METRIC_7068">"c7068"</definedName>
    <definedName name="IQ_ECO_METRIC_7069">"c7069"</definedName>
    <definedName name="IQ_ECO_METRIC_7070">"c7070"</definedName>
    <definedName name="IQ_ECO_METRIC_7071">"c7071"</definedName>
    <definedName name="IQ_ECO_METRIC_7072">"c7072"</definedName>
    <definedName name="IQ_ECO_METRIC_7073">"c7073"</definedName>
    <definedName name="IQ_ECO_METRIC_7074">"c7074"</definedName>
    <definedName name="IQ_ECO_METRIC_7075">"c7075"</definedName>
    <definedName name="IQ_ECO_METRIC_7076">"c7076"</definedName>
    <definedName name="IQ_ECO_METRIC_7077">"c7077"</definedName>
    <definedName name="IQ_ECO_METRIC_7078">"c7078"</definedName>
    <definedName name="IQ_ECO_METRIC_7079">"c7079"</definedName>
    <definedName name="IQ_ECO_METRIC_7080">"c7080"</definedName>
    <definedName name="IQ_ECO_METRIC_7081">"c7081"</definedName>
    <definedName name="IQ_ECO_METRIC_7082">"c7082"</definedName>
    <definedName name="IQ_ECO_METRIC_7083">"c7083"</definedName>
    <definedName name="IQ_ECO_METRIC_7084">"c7084"</definedName>
    <definedName name="IQ_ECO_METRIC_7085">"c7085"</definedName>
    <definedName name="IQ_ECO_METRIC_7086">"c7086"</definedName>
    <definedName name="IQ_ECO_METRIC_7087">"c7087"</definedName>
    <definedName name="IQ_ECO_METRIC_7088">"c7088"</definedName>
    <definedName name="IQ_ECO_METRIC_7089">"c7089"</definedName>
    <definedName name="IQ_ECO_METRIC_7090">"c7090"</definedName>
    <definedName name="IQ_ECO_METRIC_7091">"c7091"</definedName>
    <definedName name="IQ_ECO_METRIC_7092">"c7092"</definedName>
    <definedName name="IQ_ECO_METRIC_7093">"c7093"</definedName>
    <definedName name="IQ_ECO_METRIC_7094">"c7094"</definedName>
    <definedName name="IQ_ECO_METRIC_7095">"c7095"</definedName>
    <definedName name="IQ_ECO_METRIC_7096">"c7096"</definedName>
    <definedName name="IQ_ECO_METRIC_7097">"c7097"</definedName>
    <definedName name="IQ_ECO_METRIC_7098">"c7098"</definedName>
    <definedName name="IQ_ECO_METRIC_7099">"c7099"</definedName>
    <definedName name="IQ_ECO_METRIC_7100">"c7100"</definedName>
    <definedName name="IQ_ECO_METRIC_7101">"c7101"</definedName>
    <definedName name="IQ_ECO_METRIC_7102">"c7102"</definedName>
    <definedName name="IQ_ECO_METRIC_7103">"c7103"</definedName>
    <definedName name="IQ_ECO_METRIC_7104">"c7104"</definedName>
    <definedName name="IQ_ECO_METRIC_7105">"c7105"</definedName>
    <definedName name="IQ_ECO_METRIC_7106">"c7106"</definedName>
    <definedName name="IQ_ECO_METRIC_7107">"c7107"</definedName>
    <definedName name="IQ_ECO_METRIC_7108">"c7108"</definedName>
    <definedName name="IQ_ECO_METRIC_7109">"c7109"</definedName>
    <definedName name="IQ_ECO_METRIC_7110">"c7110"</definedName>
    <definedName name="IQ_ECO_METRIC_7111">"c7111"</definedName>
    <definedName name="IQ_ECO_METRIC_7112">"c7112"</definedName>
    <definedName name="IQ_ECO_METRIC_7113">"c7113"</definedName>
    <definedName name="IQ_ECO_METRIC_7114">"c7114"</definedName>
    <definedName name="IQ_ECO_METRIC_7115">"c7115"</definedName>
    <definedName name="IQ_ECO_METRIC_7116">"c7116"</definedName>
    <definedName name="IQ_ECO_METRIC_7116_UNUSED_UNUSED_UNUSED">"c7116"</definedName>
    <definedName name="IQ_ECO_METRIC_7117">"c7117"</definedName>
    <definedName name="IQ_ECO_METRIC_7117_UNUSED_UNUSED_UNUSED">"c7117"</definedName>
    <definedName name="IQ_ECO_METRIC_7119">"c7119"</definedName>
    <definedName name="IQ_ECO_METRIC_7120">"c7120"</definedName>
    <definedName name="IQ_ECO_METRIC_7121">"c7121"</definedName>
    <definedName name="IQ_ECO_METRIC_7122">"c7122"</definedName>
    <definedName name="IQ_ECO_METRIC_7123">"c7123"</definedName>
    <definedName name="IQ_ECO_METRIC_7124">"c7124"</definedName>
    <definedName name="IQ_ECO_METRIC_7125">"c7125"</definedName>
    <definedName name="IQ_ECO_METRIC_7126">"c7126"</definedName>
    <definedName name="IQ_ECO_METRIC_7127">"c7127"</definedName>
    <definedName name="IQ_ECO_METRIC_7128">"c7128"</definedName>
    <definedName name="IQ_ECO_METRIC_7129">"c7129"</definedName>
    <definedName name="IQ_ECO_METRIC_7130">"c7130"</definedName>
    <definedName name="IQ_ECO_METRIC_7131">"c7131"</definedName>
    <definedName name="IQ_ECO_METRIC_7132">"c7132"</definedName>
    <definedName name="IQ_ECO_METRIC_7133">"c7133"</definedName>
    <definedName name="IQ_ECO_METRIC_7134">"c7134"</definedName>
    <definedName name="IQ_ECO_METRIC_7135">"c7135"</definedName>
    <definedName name="IQ_ECO_METRIC_7136">"c7136"</definedName>
    <definedName name="IQ_ECO_METRIC_7137">"c7137"</definedName>
    <definedName name="IQ_ECO_METRIC_7138">"c7138"</definedName>
    <definedName name="IQ_ECO_METRIC_7139">"c7139"</definedName>
    <definedName name="IQ_ECO_METRIC_7140">"c7140"</definedName>
    <definedName name="IQ_ECO_METRIC_7141">"c7141"</definedName>
    <definedName name="IQ_ECO_METRIC_7142">"c7142"</definedName>
    <definedName name="IQ_ECO_METRIC_7143">"c7143"</definedName>
    <definedName name="IQ_ECO_METRIC_7144">"c7144"</definedName>
    <definedName name="IQ_ECO_METRIC_7145">"c7145"</definedName>
    <definedName name="IQ_ECO_METRIC_7146">"c7146"</definedName>
    <definedName name="IQ_ECO_METRIC_7148">"c7148"</definedName>
    <definedName name="IQ_ECO_METRIC_7149">"c7149"</definedName>
    <definedName name="IQ_ECO_METRIC_7150">"c7150"</definedName>
    <definedName name="IQ_ECO_METRIC_7151">"c7151"</definedName>
    <definedName name="IQ_ECO_METRIC_7152">"c7152"</definedName>
    <definedName name="IQ_ECO_METRIC_7153">"c7153"</definedName>
    <definedName name="IQ_ECO_METRIC_7154">"c7154"</definedName>
    <definedName name="IQ_ECO_METRIC_7155">"c7155"</definedName>
    <definedName name="IQ_ECO_METRIC_7156">"c7156"</definedName>
    <definedName name="IQ_ECO_METRIC_7157">"c7157"</definedName>
    <definedName name="IQ_ECO_METRIC_7158">"c7158"</definedName>
    <definedName name="IQ_ECO_METRIC_7159">"c7159"</definedName>
    <definedName name="IQ_ECO_METRIC_7160">"c7160"</definedName>
    <definedName name="IQ_ECO_METRIC_7161">"c7161"</definedName>
    <definedName name="IQ_ECO_METRIC_7162">"c7162"</definedName>
    <definedName name="IQ_ECO_METRIC_7163">"c7163"</definedName>
    <definedName name="IQ_ECO_METRIC_7164">"c7164"</definedName>
    <definedName name="IQ_ECO_METRIC_7165">"c7165"</definedName>
    <definedName name="IQ_ECO_METRIC_7166">"c7166"</definedName>
    <definedName name="IQ_ECO_METRIC_7167">"c7167"</definedName>
    <definedName name="IQ_ECO_METRIC_7168">"c7168"</definedName>
    <definedName name="IQ_ECO_METRIC_7169">"c7169"</definedName>
    <definedName name="IQ_ECO_METRIC_7170">"c7170"</definedName>
    <definedName name="IQ_ECO_METRIC_7171">"c7171"</definedName>
    <definedName name="IQ_ECO_METRIC_7172">"c7172"</definedName>
    <definedName name="IQ_ECO_METRIC_7173">"c7173"</definedName>
    <definedName name="IQ_ECO_METRIC_7174">"c7174"</definedName>
    <definedName name="IQ_ECO_METRIC_7175">"c7175"</definedName>
    <definedName name="IQ_ECO_METRIC_7176">"c7176"</definedName>
    <definedName name="IQ_ECO_METRIC_7177">"c7177"</definedName>
    <definedName name="IQ_ECO_METRIC_7178">"c7178"</definedName>
    <definedName name="IQ_ECO_METRIC_7179">"c7179"</definedName>
    <definedName name="IQ_ECO_METRIC_7180">"c7180"</definedName>
    <definedName name="IQ_ECO_METRIC_7182">"c7182"</definedName>
    <definedName name="IQ_ECO_METRIC_7183">"c7183"</definedName>
    <definedName name="IQ_ECO_METRIC_7184">"c7184"</definedName>
    <definedName name="IQ_ECO_METRIC_7185">"c7185"</definedName>
    <definedName name="IQ_ECO_METRIC_7186">"c7186"</definedName>
    <definedName name="IQ_ECO_METRIC_7187">"c7187"</definedName>
    <definedName name="IQ_ECO_METRIC_7188">"c7188"</definedName>
    <definedName name="IQ_ECO_METRIC_7189">"c7189"</definedName>
    <definedName name="IQ_ECO_METRIC_7190">"c7190"</definedName>
    <definedName name="IQ_ECO_METRIC_7191">"c7191"</definedName>
    <definedName name="IQ_ECO_METRIC_7192">"c7192"</definedName>
    <definedName name="IQ_ECO_METRIC_7193">"c7193"</definedName>
    <definedName name="IQ_ECO_METRIC_7194">"c7194"</definedName>
    <definedName name="IQ_ECO_METRIC_7195">"c7195"</definedName>
    <definedName name="IQ_ECO_METRIC_7196">"c7196"</definedName>
    <definedName name="IQ_ECO_METRIC_7197">"c7197"</definedName>
    <definedName name="IQ_ECO_METRIC_7198">"c7198"</definedName>
    <definedName name="IQ_ECO_METRIC_7199">"c7199"</definedName>
    <definedName name="IQ_ECO_METRIC_7200">"c7200"</definedName>
    <definedName name="IQ_ECO_METRIC_7201">"c7201"</definedName>
    <definedName name="IQ_ECO_METRIC_7202">"c7202"</definedName>
    <definedName name="IQ_ECO_METRIC_7203">"c7203"</definedName>
    <definedName name="IQ_ECO_METRIC_7204">"c7204"</definedName>
    <definedName name="IQ_ECO_METRIC_7205">"c7205"</definedName>
    <definedName name="IQ_ECO_METRIC_7206">"c7206"</definedName>
    <definedName name="IQ_ECO_METRIC_7207">"c7207"</definedName>
    <definedName name="IQ_ECO_METRIC_7208">"c7208"</definedName>
    <definedName name="IQ_ECO_METRIC_7208_UNUSED_UNUSED_UNUSED">"c7208"</definedName>
    <definedName name="IQ_ECO_METRIC_7209">"c7209"</definedName>
    <definedName name="IQ_ECO_METRIC_7210">"c7210"</definedName>
    <definedName name="IQ_ECO_METRIC_7211">"c7211"</definedName>
    <definedName name="IQ_ECO_METRIC_7212">"c7212"</definedName>
    <definedName name="IQ_ECO_METRIC_7213">"c7213"</definedName>
    <definedName name="IQ_ECO_METRIC_7214">"c7214"</definedName>
    <definedName name="IQ_ECO_METRIC_7215">"c7215"</definedName>
    <definedName name="IQ_ECO_METRIC_7216">"c7216"</definedName>
    <definedName name="IQ_ECO_METRIC_7217">"c7217"</definedName>
    <definedName name="IQ_ECO_METRIC_7218">"c7218"</definedName>
    <definedName name="IQ_ECO_METRIC_7220">"c7220"</definedName>
    <definedName name="IQ_ECO_METRIC_7221">"c7221"</definedName>
    <definedName name="IQ_ECO_METRIC_7222">"c7222"</definedName>
    <definedName name="IQ_ECO_METRIC_7223">"c7223"</definedName>
    <definedName name="IQ_ECO_METRIC_7224">"c7224"</definedName>
    <definedName name="IQ_ECO_METRIC_7225">"c7225"</definedName>
    <definedName name="IQ_ECO_METRIC_7226">"c7226"</definedName>
    <definedName name="IQ_ECO_METRIC_7227">"c7227"</definedName>
    <definedName name="IQ_ECO_METRIC_7228">"c7228"</definedName>
    <definedName name="IQ_ECO_METRIC_7229">"c7229"</definedName>
    <definedName name="IQ_ECO_METRIC_7230">"c7230"</definedName>
    <definedName name="IQ_ECO_METRIC_7231">"c7231"</definedName>
    <definedName name="IQ_ECO_METRIC_7232">"c7232"</definedName>
    <definedName name="IQ_ECO_METRIC_7233">"c7233"</definedName>
    <definedName name="IQ_ECO_METRIC_7235">"c7235"</definedName>
    <definedName name="IQ_ECO_METRIC_7236">"c7236"</definedName>
    <definedName name="IQ_ECO_METRIC_7237">"c7237"</definedName>
    <definedName name="IQ_ECO_METRIC_7238">"c7238"</definedName>
    <definedName name="IQ_ECO_METRIC_7239">"c7239"</definedName>
    <definedName name="IQ_ECO_METRIC_7240">"c7240"</definedName>
    <definedName name="IQ_ECO_METRIC_7241">"c7241"</definedName>
    <definedName name="IQ_ECO_METRIC_7243">"c7243"</definedName>
    <definedName name="IQ_ECO_METRIC_7244">"c7244"</definedName>
    <definedName name="IQ_ECO_METRIC_7245">"c7245"</definedName>
    <definedName name="IQ_ECO_METRIC_7246">"c7246"</definedName>
    <definedName name="IQ_ECO_METRIC_7247">"c7247"</definedName>
    <definedName name="IQ_ECO_METRIC_7248">"c7248"</definedName>
    <definedName name="IQ_ECO_METRIC_7249">"c7249"</definedName>
    <definedName name="IQ_ECO_METRIC_7250">"c7250"</definedName>
    <definedName name="IQ_ECO_METRIC_7251">"c7251"</definedName>
    <definedName name="IQ_ECO_METRIC_7252">"c7252"</definedName>
    <definedName name="IQ_ECO_METRIC_7253">"c7253"</definedName>
    <definedName name="IQ_ECO_METRIC_7254">"c7254"</definedName>
    <definedName name="IQ_ECO_METRIC_7255">"c7255"</definedName>
    <definedName name="IQ_ECO_METRIC_7256">"c7256"</definedName>
    <definedName name="IQ_ECO_METRIC_7257">"c7257"</definedName>
    <definedName name="IQ_ECO_METRIC_7258">"c7258"</definedName>
    <definedName name="IQ_ECO_METRIC_7259">"c7259"</definedName>
    <definedName name="IQ_ECO_METRIC_7260">"c7260"</definedName>
    <definedName name="IQ_ECO_METRIC_7261">"c7261"</definedName>
    <definedName name="IQ_ECO_METRIC_7262">"c7262"</definedName>
    <definedName name="IQ_ECO_METRIC_7263">"c7263"</definedName>
    <definedName name="IQ_ECO_METRIC_7264">"c7264"</definedName>
    <definedName name="IQ_ECO_METRIC_7265">"c7265"</definedName>
    <definedName name="IQ_ECO_METRIC_7265_UNUSED_UNUSED_UNUSED">"c7265"</definedName>
    <definedName name="IQ_ECO_METRIC_7266">"c7266"</definedName>
    <definedName name="IQ_ECO_METRIC_7267">"c7267"</definedName>
    <definedName name="IQ_ECO_METRIC_7268">"c7268"</definedName>
    <definedName name="IQ_ECO_METRIC_7269">"c7269"</definedName>
    <definedName name="IQ_ECO_METRIC_7270">"c7270"</definedName>
    <definedName name="IQ_ECO_METRIC_7272">"c7272"</definedName>
    <definedName name="IQ_ECO_METRIC_7273">"c7273"</definedName>
    <definedName name="IQ_ECO_METRIC_7274">"c7274"</definedName>
    <definedName name="IQ_ECO_METRIC_7275">"c7275"</definedName>
    <definedName name="IQ_ECO_METRIC_7276">"c7276"</definedName>
    <definedName name="IQ_ECO_METRIC_7277">"c7277"</definedName>
    <definedName name="IQ_ECO_METRIC_7278">"c7278"</definedName>
    <definedName name="IQ_ECO_METRIC_7279">"c7279"</definedName>
    <definedName name="IQ_ECO_METRIC_7279_UNUSED_UNUSED_UNUSED">"c7279"</definedName>
    <definedName name="IQ_ECO_METRIC_7280">"c7280"</definedName>
    <definedName name="IQ_ECO_METRIC_7281">"c7281"</definedName>
    <definedName name="IQ_ECO_METRIC_7282">"c7282"</definedName>
    <definedName name="IQ_ECO_METRIC_7283">"c7283"</definedName>
    <definedName name="IQ_ECO_METRIC_7284">"c7284"</definedName>
    <definedName name="IQ_ECO_METRIC_7285">"c7285"</definedName>
    <definedName name="IQ_ECO_METRIC_7286">"c7286"</definedName>
    <definedName name="IQ_ECO_METRIC_7287">"c7287"</definedName>
    <definedName name="IQ_ECO_METRIC_7288">"c7288"</definedName>
    <definedName name="IQ_ECO_METRIC_7289">"c7289"</definedName>
    <definedName name="IQ_ECO_METRIC_7290">"c7290"</definedName>
    <definedName name="IQ_ECO_METRIC_7291">"c7291"</definedName>
    <definedName name="IQ_ECO_METRIC_7292">"c7292"</definedName>
    <definedName name="IQ_ECO_METRIC_7293">"c7293"</definedName>
    <definedName name="IQ_ECO_METRIC_7294">"c7294"</definedName>
    <definedName name="IQ_ECO_METRIC_7295">"c7295"</definedName>
    <definedName name="IQ_ECO_METRIC_7296">"c7296"</definedName>
    <definedName name="IQ_ECO_METRIC_7297">"c7297"</definedName>
    <definedName name="IQ_ECO_METRIC_7298">"c7298"</definedName>
    <definedName name="IQ_ECO_METRIC_7299">"c7299"</definedName>
    <definedName name="IQ_ECO_METRIC_7300">"c7300"</definedName>
    <definedName name="IQ_ECO_METRIC_7301">"c7301"</definedName>
    <definedName name="IQ_ECO_METRIC_7302">"c7302"</definedName>
    <definedName name="IQ_ECO_METRIC_7303">"c7303"</definedName>
    <definedName name="IQ_ECO_METRIC_7304">"c7304"</definedName>
    <definedName name="IQ_ECO_METRIC_7305">"c7305"</definedName>
    <definedName name="IQ_ECO_METRIC_7306">"c7306"</definedName>
    <definedName name="IQ_ECO_METRIC_7307">"c7307"</definedName>
    <definedName name="IQ_ECO_METRIC_7308">"c7308"</definedName>
    <definedName name="IQ_ECO_METRIC_7309">"c7309"</definedName>
    <definedName name="IQ_ECO_METRIC_7310">"c7310"</definedName>
    <definedName name="IQ_ECO_METRIC_7311">"c7311"</definedName>
    <definedName name="IQ_ECO_METRIC_7312">"c7312"</definedName>
    <definedName name="IQ_ECO_METRIC_7313">"c7313"</definedName>
    <definedName name="IQ_ECO_METRIC_7314">"c7314"</definedName>
    <definedName name="IQ_ECO_METRIC_7315">"c7315"</definedName>
    <definedName name="IQ_ECO_METRIC_7316">"c7316"</definedName>
    <definedName name="IQ_ECO_METRIC_7317">"c7317"</definedName>
    <definedName name="IQ_ECO_METRIC_7318">"c7318"</definedName>
    <definedName name="IQ_ECO_METRIC_7319">"c7319"</definedName>
    <definedName name="IQ_ECO_METRIC_7320">"c7320"</definedName>
    <definedName name="IQ_ECO_METRIC_7321">"c7321"</definedName>
    <definedName name="IQ_ECO_METRIC_7322">"c7322"</definedName>
    <definedName name="IQ_ECO_METRIC_7323">"c7323"</definedName>
    <definedName name="IQ_ECO_METRIC_7324">"c7324"</definedName>
    <definedName name="IQ_ECO_METRIC_7325">"c7325"</definedName>
    <definedName name="IQ_ECO_METRIC_7326">"c7326"</definedName>
    <definedName name="IQ_ECO_METRIC_7327">"c7327"</definedName>
    <definedName name="IQ_ECO_METRIC_7328">"c7328"</definedName>
    <definedName name="IQ_ECO_METRIC_7329">"c7329"</definedName>
    <definedName name="IQ_ECO_METRIC_7330">"c7330"</definedName>
    <definedName name="IQ_ECO_METRIC_7331">"c7331"</definedName>
    <definedName name="IQ_ECO_METRIC_7332">"c7332"</definedName>
    <definedName name="IQ_ECO_METRIC_7333">"c7333"</definedName>
    <definedName name="IQ_ECO_METRIC_7334">"c7334"</definedName>
    <definedName name="IQ_ECO_METRIC_7335">"c7335"</definedName>
    <definedName name="IQ_ECO_METRIC_7336">"c7336"</definedName>
    <definedName name="IQ_ECO_METRIC_7336_UNUSED_UNUSED_UNUSED">"c7336"</definedName>
    <definedName name="IQ_ECO_METRIC_7337">"c7337"</definedName>
    <definedName name="IQ_ECO_METRIC_7337_UNUSED_UNUSED_UNUSED">"c7337"</definedName>
    <definedName name="IQ_ECO_METRIC_7339">"c7339"</definedName>
    <definedName name="IQ_ECO_METRIC_7341">"c7341"</definedName>
    <definedName name="IQ_ECO_METRIC_7342">"c7342"</definedName>
    <definedName name="IQ_ECO_METRIC_7343">"c7343"</definedName>
    <definedName name="IQ_ECO_METRIC_7344">"c7344"</definedName>
    <definedName name="IQ_ECO_METRIC_7345">"c7345"</definedName>
    <definedName name="IQ_ECO_METRIC_7346">"c7346"</definedName>
    <definedName name="IQ_ECO_METRIC_7347">"c7347"</definedName>
    <definedName name="IQ_ECO_METRIC_7348">"c7348"</definedName>
    <definedName name="IQ_ECO_METRIC_7349">"c7349"</definedName>
    <definedName name="IQ_ECO_METRIC_7350">"c7350"</definedName>
    <definedName name="IQ_ECO_METRIC_7351">"c7351"</definedName>
    <definedName name="IQ_ECO_METRIC_7352">"c7352"</definedName>
    <definedName name="IQ_ECO_METRIC_7353">"c7353"</definedName>
    <definedName name="IQ_ECO_METRIC_7354">"c7354"</definedName>
    <definedName name="IQ_ECO_METRIC_7355">"c7355"</definedName>
    <definedName name="IQ_ECO_METRIC_7356">"c7356"</definedName>
    <definedName name="IQ_ECO_METRIC_7357">"c7357"</definedName>
    <definedName name="IQ_ECO_METRIC_7358">"c7358"</definedName>
    <definedName name="IQ_ECO_METRIC_7359">"c7359"</definedName>
    <definedName name="IQ_ECO_METRIC_7360">"c7360"</definedName>
    <definedName name="IQ_ECO_METRIC_7361">"c7361"</definedName>
    <definedName name="IQ_ECO_METRIC_7362">"c7362"</definedName>
    <definedName name="IQ_ECO_METRIC_7363">"c7363"</definedName>
    <definedName name="IQ_ECO_METRIC_7364">"c7364"</definedName>
    <definedName name="IQ_ECO_METRIC_7365">"c7365"</definedName>
    <definedName name="IQ_ECO_METRIC_7366">"c7366"</definedName>
    <definedName name="IQ_ECO_METRIC_7368">"c7368"</definedName>
    <definedName name="IQ_ECO_METRIC_7369">"c7369"</definedName>
    <definedName name="IQ_ECO_METRIC_7370">"c7370"</definedName>
    <definedName name="IQ_ECO_METRIC_7371">"c7371"</definedName>
    <definedName name="IQ_ECO_METRIC_7372">"c7372"</definedName>
    <definedName name="IQ_ECO_METRIC_7373">"c7373"</definedName>
    <definedName name="IQ_ECO_METRIC_7374">"c7374"</definedName>
    <definedName name="IQ_ECO_METRIC_7375">"c7375"</definedName>
    <definedName name="IQ_ECO_METRIC_7376">"c7376"</definedName>
    <definedName name="IQ_ECO_METRIC_7377">"c7377"</definedName>
    <definedName name="IQ_ECO_METRIC_7378">"c7378"</definedName>
    <definedName name="IQ_ECO_METRIC_7379">"c7379"</definedName>
    <definedName name="IQ_ECO_METRIC_7380">"c7380"</definedName>
    <definedName name="IQ_ECO_METRIC_7381">"c7381"</definedName>
    <definedName name="IQ_ECO_METRIC_7382">"c7382"</definedName>
    <definedName name="IQ_ECO_METRIC_7383">"c7383"</definedName>
    <definedName name="IQ_ECO_METRIC_7384">"c7384"</definedName>
    <definedName name="IQ_ECO_METRIC_7385">"c7385"</definedName>
    <definedName name="IQ_ECO_METRIC_7386">"c7386"</definedName>
    <definedName name="IQ_ECO_METRIC_7387">"c7387"</definedName>
    <definedName name="IQ_ECO_METRIC_7388">"c7388"</definedName>
    <definedName name="IQ_ECO_METRIC_7389">"c7389"</definedName>
    <definedName name="IQ_ECO_METRIC_7390">"c7390"</definedName>
    <definedName name="IQ_ECO_METRIC_7391">"c7391"</definedName>
    <definedName name="IQ_ECO_METRIC_7392">"c7392"</definedName>
    <definedName name="IQ_ECO_METRIC_7393">"c7393"</definedName>
    <definedName name="IQ_ECO_METRIC_7394">"c7394"</definedName>
    <definedName name="IQ_ECO_METRIC_7395">"c7395"</definedName>
    <definedName name="IQ_ECO_METRIC_7396">"c7396"</definedName>
    <definedName name="IQ_ECO_METRIC_7397">"c7397"</definedName>
    <definedName name="IQ_ECO_METRIC_7398">"c7398"</definedName>
    <definedName name="IQ_ECO_METRIC_7399">"c7399"</definedName>
    <definedName name="IQ_ECO_METRIC_7400">"c7400"</definedName>
    <definedName name="IQ_ECO_METRIC_7402">"c7402"</definedName>
    <definedName name="IQ_ECO_METRIC_7403">"c7403"</definedName>
    <definedName name="IQ_ECO_METRIC_7404">"c7404"</definedName>
    <definedName name="IQ_ECO_METRIC_7405">"c7405"</definedName>
    <definedName name="IQ_ECO_METRIC_7406">"c7406"</definedName>
    <definedName name="IQ_ECO_METRIC_7407">"c7407"</definedName>
    <definedName name="IQ_ECO_METRIC_7408">"c7408"</definedName>
    <definedName name="IQ_ECO_METRIC_7409">"c7409"</definedName>
    <definedName name="IQ_ECO_METRIC_7410">"c7410"</definedName>
    <definedName name="IQ_ECO_METRIC_7411">"c7411"</definedName>
    <definedName name="IQ_ECO_METRIC_7412">"c7412"</definedName>
    <definedName name="IQ_ECO_METRIC_7413">"c7413"</definedName>
    <definedName name="IQ_ECO_METRIC_7414">"c7414"</definedName>
    <definedName name="IQ_ECO_METRIC_7415">"c7415"</definedName>
    <definedName name="IQ_ECO_METRIC_7416">"c7416"</definedName>
    <definedName name="IQ_ECO_METRIC_7417">"c7417"</definedName>
    <definedName name="IQ_ECO_METRIC_7418">"c7418"</definedName>
    <definedName name="IQ_ECO_METRIC_7419">"c7419"</definedName>
    <definedName name="IQ_ECO_METRIC_7420">"c7420"</definedName>
    <definedName name="IQ_ECO_METRIC_7421">"c7421"</definedName>
    <definedName name="IQ_ECO_METRIC_7422">"c7422"</definedName>
    <definedName name="IQ_ECO_METRIC_7423">"c7423"</definedName>
    <definedName name="IQ_ECO_METRIC_7424">"c7424"</definedName>
    <definedName name="IQ_ECO_METRIC_7425">"c7425"</definedName>
    <definedName name="IQ_ECO_METRIC_7426">"c7426"</definedName>
    <definedName name="IQ_ECO_METRIC_7427">"c7427"</definedName>
    <definedName name="IQ_ECO_METRIC_7428">"c7428"</definedName>
    <definedName name="IQ_ECO_METRIC_7428_UNUSED_UNUSED_UNUSED">"c7428"</definedName>
    <definedName name="IQ_ECO_METRIC_7429">"c7429"</definedName>
    <definedName name="IQ_ECO_METRIC_7430">"c7430"</definedName>
    <definedName name="IQ_ECO_METRIC_7431">"c7431"</definedName>
    <definedName name="IQ_ECO_METRIC_7432">"c7432"</definedName>
    <definedName name="IQ_ECO_METRIC_7433">"c7433"</definedName>
    <definedName name="IQ_ECO_METRIC_7434">"c7434"</definedName>
    <definedName name="IQ_ECO_METRIC_7435">"c7435"</definedName>
    <definedName name="IQ_ECO_METRIC_7436">"c7436"</definedName>
    <definedName name="IQ_ECO_METRIC_7437">"c7437"</definedName>
    <definedName name="IQ_ECO_METRIC_7438">"c7438"</definedName>
    <definedName name="IQ_ECO_METRIC_7440">"c7440"</definedName>
    <definedName name="IQ_ECO_METRIC_7441">"c7441"</definedName>
    <definedName name="IQ_ECO_METRIC_7442">"c7442"</definedName>
    <definedName name="IQ_ECO_METRIC_7443">"c7443"</definedName>
    <definedName name="IQ_ECO_METRIC_7444">"c7444"</definedName>
    <definedName name="IQ_ECO_METRIC_7445">"c7445"</definedName>
    <definedName name="IQ_ECO_METRIC_7446">"c7446"</definedName>
    <definedName name="IQ_ECO_METRIC_7447">"c7447"</definedName>
    <definedName name="IQ_ECO_METRIC_7448">"c7448"</definedName>
    <definedName name="IQ_ECO_METRIC_7449">"c7449"</definedName>
    <definedName name="IQ_ECO_METRIC_7450">"c7450"</definedName>
    <definedName name="IQ_ECO_METRIC_7451">"c7451"</definedName>
    <definedName name="IQ_ECO_METRIC_7452">"c7452"</definedName>
    <definedName name="IQ_ECO_METRIC_7453">"c7453"</definedName>
    <definedName name="IQ_ECO_METRIC_7455">"c7455"</definedName>
    <definedName name="IQ_ECO_METRIC_7456">"c7456"</definedName>
    <definedName name="IQ_ECO_METRIC_7457">"c7457"</definedName>
    <definedName name="IQ_ECO_METRIC_7458">"c7458"</definedName>
    <definedName name="IQ_ECO_METRIC_7459">"c7459"</definedName>
    <definedName name="IQ_ECO_METRIC_7460">"c7460"</definedName>
    <definedName name="IQ_ECO_METRIC_7461">"c7461"</definedName>
    <definedName name="IQ_ECO_METRIC_7463">"c7463"</definedName>
    <definedName name="IQ_ECO_METRIC_7464">"c7464"</definedName>
    <definedName name="IQ_ECO_METRIC_7465">"c7465"</definedName>
    <definedName name="IQ_ECO_METRIC_7466">"c7466"</definedName>
    <definedName name="IQ_ECO_METRIC_7467">"c7467"</definedName>
    <definedName name="IQ_ECO_METRIC_7468">"c7468"</definedName>
    <definedName name="IQ_ECO_METRIC_7469">"c7469"</definedName>
    <definedName name="IQ_ECO_METRIC_7470">"c7470"</definedName>
    <definedName name="IQ_ECO_METRIC_7472">"c7472"</definedName>
    <definedName name="IQ_ECO_METRIC_7473">"c7473"</definedName>
    <definedName name="IQ_ECO_METRIC_7474">"c7474"</definedName>
    <definedName name="IQ_ECO_METRIC_7475">"c7475"</definedName>
    <definedName name="IQ_ECO_METRIC_7476">"c7476"</definedName>
    <definedName name="IQ_ECO_METRIC_7477">"c7477"</definedName>
    <definedName name="IQ_ECO_METRIC_7478">"c7478"</definedName>
    <definedName name="IQ_ECO_METRIC_7479">"c7479"</definedName>
    <definedName name="IQ_ECO_METRIC_7480">"c7480"</definedName>
    <definedName name="IQ_ECO_METRIC_7481">"c7481"</definedName>
    <definedName name="IQ_ECO_METRIC_7482">"c7482"</definedName>
    <definedName name="IQ_ECO_METRIC_7483">"c7483"</definedName>
    <definedName name="IQ_ECO_METRIC_7486">"c7486"</definedName>
    <definedName name="IQ_ECO_METRIC_7487">"c7487"</definedName>
    <definedName name="IQ_ECO_METRIC_7488">"c7488"</definedName>
    <definedName name="IQ_ECO_METRIC_7489">"c7489"</definedName>
    <definedName name="IQ_ECO_METRIC_7490">"c7490"</definedName>
    <definedName name="IQ_ECO_METRIC_7491">"c7491"</definedName>
    <definedName name="IQ_ECO_METRIC_7492">"c7492"</definedName>
    <definedName name="IQ_ECO_METRIC_7493">"c7493"</definedName>
    <definedName name="IQ_ECO_METRIC_7494">"c7494"</definedName>
    <definedName name="IQ_ECO_METRIC_7495">"c7495"</definedName>
    <definedName name="IQ_ECO_METRIC_7496">"c7496"</definedName>
    <definedName name="IQ_ECO_METRIC_7497">"c7497"</definedName>
    <definedName name="IQ_ECO_METRIC_7498">"c7498"</definedName>
    <definedName name="IQ_ECO_METRIC_7500">"c7500"</definedName>
    <definedName name="IQ_ECO_METRIC_7501">"c7501"</definedName>
    <definedName name="IQ_ECO_METRIC_7502">"c7502"</definedName>
    <definedName name="IQ_ECO_METRIC_7503">"c7503"</definedName>
    <definedName name="IQ_ECO_METRIC_7504">"c7504"</definedName>
    <definedName name="IQ_ECO_METRIC_7505">"c7505"</definedName>
    <definedName name="IQ_ECO_METRIC_7507">"c7507"</definedName>
    <definedName name="IQ_ECO_METRIC_7508">"c7508"</definedName>
    <definedName name="IQ_ECO_METRIC_7509">"c7509"</definedName>
    <definedName name="IQ_ECO_METRIC_7510">"c7510"</definedName>
    <definedName name="IQ_ECO_METRIC_7511">"c7511"</definedName>
    <definedName name="IQ_ECO_METRIC_7512">"c7512"</definedName>
    <definedName name="IQ_ECO_METRIC_7513">"c7513"</definedName>
    <definedName name="IQ_ECO_METRIC_7514">"c7514"</definedName>
    <definedName name="IQ_ECO_METRIC_7515">"c7515"</definedName>
    <definedName name="IQ_ECO_METRIC_7516">"c7516"</definedName>
    <definedName name="IQ_ECO_METRIC_7517">"c7517"</definedName>
    <definedName name="IQ_ECO_METRIC_7518">"c7518"</definedName>
    <definedName name="IQ_ECO_METRIC_7519">"c7519"</definedName>
    <definedName name="IQ_ECO_METRIC_7520">"c7520"</definedName>
    <definedName name="IQ_ECO_METRIC_7521">"c7521"</definedName>
    <definedName name="IQ_ECO_METRIC_7522">"c7522"</definedName>
    <definedName name="IQ_ECO_METRIC_7523">"c7523"</definedName>
    <definedName name="IQ_ECO_METRIC_7524">"c7524"</definedName>
    <definedName name="IQ_ECO_METRIC_7525">"c7525"</definedName>
    <definedName name="IQ_ECO_METRIC_7526">"c7526"</definedName>
    <definedName name="IQ_ECO_METRIC_7527">"c7527"</definedName>
    <definedName name="IQ_ECO_METRIC_7528">"c7528"</definedName>
    <definedName name="IQ_ECO_METRIC_7529">"c7529"</definedName>
    <definedName name="IQ_ECO_METRIC_7530">"c7530"</definedName>
    <definedName name="IQ_ECO_METRIC_7531">"c7531"</definedName>
    <definedName name="IQ_ECO_METRIC_7532">"c7532"</definedName>
    <definedName name="IQ_ECO_METRIC_7533">"c7533"</definedName>
    <definedName name="IQ_ECO_METRIC_7534">"c7534"</definedName>
    <definedName name="IQ_ECO_METRIC_7535">"c7535"</definedName>
    <definedName name="IQ_ECO_METRIC_7536">"c7536"</definedName>
    <definedName name="IQ_ECO_METRIC_7537">"c7537"</definedName>
    <definedName name="IQ_ECO_METRIC_7538">"c7538"</definedName>
    <definedName name="IQ_ECO_METRIC_7539">"c7539"</definedName>
    <definedName name="IQ_ECO_METRIC_7540">"c7540"</definedName>
    <definedName name="IQ_ECO_METRIC_7541">"c7541"</definedName>
    <definedName name="IQ_ECO_METRIC_7542">"c7542"</definedName>
    <definedName name="IQ_ECO_METRIC_7543">"c7543"</definedName>
    <definedName name="IQ_ECO_METRIC_7544">"c7544"</definedName>
    <definedName name="IQ_ECO_METRIC_7545">"c7545"</definedName>
    <definedName name="IQ_ECO_METRIC_7546">"c7546"</definedName>
    <definedName name="IQ_ECO_METRIC_7547">"c7547"</definedName>
    <definedName name="IQ_ECO_METRIC_7548">"c7548"</definedName>
    <definedName name="IQ_ECO_METRIC_7549">"c7549"</definedName>
    <definedName name="IQ_ECO_METRIC_7550">"c7550"</definedName>
    <definedName name="IQ_ECO_METRIC_7551">"c7551"</definedName>
    <definedName name="IQ_ECO_METRIC_7552">"c7552"</definedName>
    <definedName name="IQ_ECO_METRIC_7553">"c7553"</definedName>
    <definedName name="IQ_ECO_METRIC_7554">"c7554"</definedName>
    <definedName name="IQ_ECO_METRIC_7555">"c7555"</definedName>
    <definedName name="IQ_ECO_METRIC_7556">"c7556"</definedName>
    <definedName name="IQ_ECO_METRIC_7556_UNUSED_UNUSED_UNUSED">"c7556"</definedName>
    <definedName name="IQ_ECO_METRIC_7557">"c7557"</definedName>
    <definedName name="IQ_ECO_METRIC_7557_UNUSED_UNUSED_UNUSED">"c7557"</definedName>
    <definedName name="IQ_ECO_METRIC_7560">"c7560"</definedName>
    <definedName name="IQ_ECO_METRIC_7561">"c7561"</definedName>
    <definedName name="IQ_ECO_METRIC_7562">"c7562"</definedName>
    <definedName name="IQ_ECO_METRIC_7563">"c7563"</definedName>
    <definedName name="IQ_ECO_METRIC_7564">"c7564"</definedName>
    <definedName name="IQ_ECO_METRIC_7565">"c7565"</definedName>
    <definedName name="IQ_ECO_METRIC_7566">"c7566"</definedName>
    <definedName name="IQ_ECO_METRIC_7567">"c7567"</definedName>
    <definedName name="IQ_ECO_METRIC_7568">"c7568"</definedName>
    <definedName name="IQ_ECO_METRIC_7570">"c7570"</definedName>
    <definedName name="IQ_ECO_METRIC_7571">"c7571"</definedName>
    <definedName name="IQ_ECO_METRIC_7572">"c7572"</definedName>
    <definedName name="IQ_ECO_METRIC_7573">"c7573"</definedName>
    <definedName name="IQ_ECO_METRIC_7574">"c7574"</definedName>
    <definedName name="IQ_ECO_METRIC_7575">"c7575"</definedName>
    <definedName name="IQ_ECO_METRIC_7576">"c7576"</definedName>
    <definedName name="IQ_ECO_METRIC_7577">"c7577"</definedName>
    <definedName name="IQ_ECO_METRIC_7578">"c7578"</definedName>
    <definedName name="IQ_ECO_METRIC_7579">"c7579"</definedName>
    <definedName name="IQ_ECO_METRIC_7580">"c7580"</definedName>
    <definedName name="IQ_ECO_METRIC_7581">"c7581"</definedName>
    <definedName name="IQ_ECO_METRIC_7582">"c7582"</definedName>
    <definedName name="IQ_ECO_METRIC_7583">"c7583"</definedName>
    <definedName name="IQ_ECO_METRIC_7584">"c7584"</definedName>
    <definedName name="IQ_ECO_METRIC_7585">"c7585"</definedName>
    <definedName name="IQ_ECO_METRIC_7586">"c7586"</definedName>
    <definedName name="IQ_ECO_METRIC_7588">"c7588"</definedName>
    <definedName name="IQ_ECO_METRIC_7589">"c7589"</definedName>
    <definedName name="IQ_ECO_METRIC_7590">"c7590"</definedName>
    <definedName name="IQ_ECO_METRIC_7591">"c7591"</definedName>
    <definedName name="IQ_ECO_METRIC_7592">"c7592"</definedName>
    <definedName name="IQ_ECO_METRIC_7593">"c7593"</definedName>
    <definedName name="IQ_ECO_METRIC_7594">"c7594"</definedName>
    <definedName name="IQ_ECO_METRIC_7596">"c7596"</definedName>
    <definedName name="IQ_ECO_METRIC_7597">"c7597"</definedName>
    <definedName name="IQ_ECO_METRIC_7598">"c7598"</definedName>
    <definedName name="IQ_ECO_METRIC_7599">"c7599"</definedName>
    <definedName name="IQ_ECO_METRIC_7600">"c7600"</definedName>
    <definedName name="IQ_ECO_METRIC_7601">"c7601"</definedName>
    <definedName name="IQ_ECO_METRIC_7602">"c7602"</definedName>
    <definedName name="IQ_ECO_METRIC_7603">"c7603"</definedName>
    <definedName name="IQ_ECO_METRIC_7604">"c7604"</definedName>
    <definedName name="IQ_ECO_METRIC_7605">"c7605"</definedName>
    <definedName name="IQ_ECO_METRIC_7606">"c7606"</definedName>
    <definedName name="IQ_ECO_METRIC_7607">"c7607"</definedName>
    <definedName name="IQ_ECO_METRIC_7608">"c7608"</definedName>
    <definedName name="IQ_ECO_METRIC_7609">"c7609"</definedName>
    <definedName name="IQ_ECO_METRIC_7610">"c7610"</definedName>
    <definedName name="IQ_ECO_METRIC_7611">"c7611"</definedName>
    <definedName name="IQ_ECO_METRIC_7612">"c7612"</definedName>
    <definedName name="IQ_ECO_METRIC_7613">"c7613"</definedName>
    <definedName name="IQ_ECO_METRIC_7614">"c7614"</definedName>
    <definedName name="IQ_ECO_METRIC_7615">"c7615"</definedName>
    <definedName name="IQ_ECO_METRIC_7616">"c7616"</definedName>
    <definedName name="IQ_ECO_METRIC_7617">"c7617"</definedName>
    <definedName name="IQ_ECO_METRIC_7618">"c7618"</definedName>
    <definedName name="IQ_ECO_METRIC_7619">"c7619"</definedName>
    <definedName name="IQ_ECO_METRIC_7620">"c7620"</definedName>
    <definedName name="IQ_ECO_METRIC_7622">"c7622"</definedName>
    <definedName name="IQ_ECO_METRIC_7623">"c7623"</definedName>
    <definedName name="IQ_ECO_METRIC_7624">"c7624"</definedName>
    <definedName name="IQ_ECO_METRIC_7625">"c7625"</definedName>
    <definedName name="IQ_ECO_METRIC_7626">"c7626"</definedName>
    <definedName name="IQ_ECO_METRIC_7627">"c7627"</definedName>
    <definedName name="IQ_ECO_METRIC_7628">"c7628"</definedName>
    <definedName name="IQ_ECO_METRIC_7629">"c7629"</definedName>
    <definedName name="IQ_ECO_METRIC_7630">"c7630"</definedName>
    <definedName name="IQ_ECO_METRIC_7631">"c7631"</definedName>
    <definedName name="IQ_ECO_METRIC_7632">"c7632"</definedName>
    <definedName name="IQ_ECO_METRIC_7633">"c7633"</definedName>
    <definedName name="IQ_ECO_METRIC_7634">"c7634"</definedName>
    <definedName name="IQ_ECO_METRIC_7635">"c7635"</definedName>
    <definedName name="IQ_ECO_METRIC_7636">"c7636"</definedName>
    <definedName name="IQ_ECO_METRIC_7637">"c7637"</definedName>
    <definedName name="IQ_ECO_METRIC_7638">"c7638"</definedName>
    <definedName name="IQ_ECO_METRIC_7639">"c7639"</definedName>
    <definedName name="IQ_ECO_METRIC_7640">"c7640"</definedName>
    <definedName name="IQ_ECO_METRIC_7641">"c7641"</definedName>
    <definedName name="IQ_ECO_METRIC_7642">"c7642"</definedName>
    <definedName name="IQ_ECO_METRIC_7643">"c7643"</definedName>
    <definedName name="IQ_ECO_METRIC_7644">"c7644"</definedName>
    <definedName name="IQ_ECO_METRIC_7645">"c7645"</definedName>
    <definedName name="IQ_ECO_METRIC_7646">"c7646"</definedName>
    <definedName name="IQ_ECO_METRIC_7647">"c7647"</definedName>
    <definedName name="IQ_ECO_METRIC_7648">"c7648"</definedName>
    <definedName name="IQ_ECO_METRIC_7648_UNUSED_UNUSED_UNUSED">"c7648"</definedName>
    <definedName name="IQ_ECO_METRIC_7649">"c7649"</definedName>
    <definedName name="IQ_ECO_METRIC_7650">"c7650"</definedName>
    <definedName name="IQ_ECO_METRIC_7651">"c7651"</definedName>
    <definedName name="IQ_ECO_METRIC_7652">"c7652"</definedName>
    <definedName name="IQ_ECO_METRIC_7653">"c7653"</definedName>
    <definedName name="IQ_ECO_METRIC_7654">"c7654"</definedName>
    <definedName name="IQ_ECO_METRIC_7655">"c7655"</definedName>
    <definedName name="IQ_ECO_METRIC_7656">"c7656"</definedName>
    <definedName name="IQ_ECO_METRIC_7657">"c7657"</definedName>
    <definedName name="IQ_ECO_METRIC_7658">"c7658"</definedName>
    <definedName name="IQ_ECO_METRIC_7660">"c7660"</definedName>
    <definedName name="IQ_ECO_METRIC_7661">"c7661"</definedName>
    <definedName name="IQ_ECO_METRIC_7663">"c7663"</definedName>
    <definedName name="IQ_ECO_METRIC_7664">"c7664"</definedName>
    <definedName name="IQ_ECO_METRIC_7665">"c7665"</definedName>
    <definedName name="IQ_ECO_METRIC_7666">"c7666"</definedName>
    <definedName name="IQ_ECO_METRIC_7667">"c7667"</definedName>
    <definedName name="IQ_ECO_METRIC_7668">"c7668"</definedName>
    <definedName name="IQ_ECO_METRIC_7669">"c7669"</definedName>
    <definedName name="IQ_ECO_METRIC_7670">"c7670"</definedName>
    <definedName name="IQ_ECO_METRIC_7675">"c7675"</definedName>
    <definedName name="IQ_ECO_METRIC_7676">"c7676"</definedName>
    <definedName name="IQ_ECO_METRIC_7677">"c7677"</definedName>
    <definedName name="IQ_ECO_METRIC_7678">"c7678"</definedName>
    <definedName name="IQ_ECO_METRIC_7679">"c7679"</definedName>
    <definedName name="IQ_ECO_METRIC_7680">"c7680"</definedName>
    <definedName name="IQ_ECO_METRIC_7681">"c7681"</definedName>
    <definedName name="IQ_ECO_METRIC_7685">"c7685"</definedName>
    <definedName name="IQ_ECO_METRIC_7687">"c7687"</definedName>
    <definedName name="IQ_ECO_METRIC_7688">"c7688"</definedName>
    <definedName name="IQ_ECO_METRIC_7689">"c7689"</definedName>
    <definedName name="IQ_ECO_METRIC_7690">"c7690"</definedName>
    <definedName name="IQ_ECO_METRIC_7691">"c7691"</definedName>
    <definedName name="IQ_ECO_METRIC_7692">"c7692"</definedName>
    <definedName name="IQ_ECO_METRIC_7693">"c7693"</definedName>
    <definedName name="IQ_ECO_METRIC_7694">"c7694"</definedName>
    <definedName name="IQ_ECO_METRIC_7695">"c7695"</definedName>
    <definedName name="IQ_ECO_METRIC_7696">"c7696"</definedName>
    <definedName name="IQ_ECO_METRIC_7697">"c7697"</definedName>
    <definedName name="IQ_ECO_METRIC_7698">"c7698"</definedName>
    <definedName name="IQ_ECO_METRIC_7699">"c7699"</definedName>
    <definedName name="IQ_ECO_METRIC_7700">"c7700"</definedName>
    <definedName name="IQ_ECO_METRIC_7701">"c7701"</definedName>
    <definedName name="IQ_ECO_METRIC_7702">"c7702"</definedName>
    <definedName name="IQ_ECO_METRIC_7703">"c7703"</definedName>
    <definedName name="IQ_ECO_METRIC_7705">"c7705"</definedName>
    <definedName name="IQ_ECO_METRIC_7705_UNUSED_UNUSED_UNUSED">"c7705"</definedName>
    <definedName name="IQ_ECO_METRIC_7707">"c7707"</definedName>
    <definedName name="IQ_ECO_METRIC_7708">"c7708"</definedName>
    <definedName name="IQ_ECO_METRIC_7709">"c7709"</definedName>
    <definedName name="IQ_ECO_METRIC_7710">"c7710"</definedName>
    <definedName name="IQ_ECO_METRIC_7711">"c7711"</definedName>
    <definedName name="IQ_ECO_METRIC_7712">"c7712"</definedName>
    <definedName name="IQ_ECO_METRIC_7713">"c7713"</definedName>
    <definedName name="IQ_ECO_METRIC_7714">"c7714"</definedName>
    <definedName name="IQ_ECO_METRIC_7715">"c7715"</definedName>
    <definedName name="IQ_ECO_METRIC_7716">"c7716"</definedName>
    <definedName name="IQ_ECO_METRIC_7717">"c7717"</definedName>
    <definedName name="IQ_ECO_METRIC_7719">"c7719"</definedName>
    <definedName name="IQ_ECO_METRIC_7719_UNUSED_UNUSED_UNUSED">"c7719"</definedName>
    <definedName name="IQ_ECO_METRIC_7720">"c7720"</definedName>
    <definedName name="IQ_ECO_METRIC_7721">"c7721"</definedName>
    <definedName name="IQ_ECO_METRIC_7722">"c7722"</definedName>
    <definedName name="IQ_ECO_METRIC_7723">"c7723"</definedName>
    <definedName name="IQ_ECO_METRIC_7724">"c7724"</definedName>
    <definedName name="IQ_ECO_METRIC_7725">"c7725"</definedName>
    <definedName name="IQ_ECO_METRIC_7726">"c7726"</definedName>
    <definedName name="IQ_ECO_METRIC_7727">"c7727"</definedName>
    <definedName name="IQ_ECO_METRIC_7728">"c7728"</definedName>
    <definedName name="IQ_ECO_METRIC_7729">"c7729"</definedName>
    <definedName name="IQ_ECO_METRIC_7730">"c7730"</definedName>
    <definedName name="IQ_ECO_METRIC_7731">"c7731"</definedName>
    <definedName name="IQ_ECO_METRIC_7732">"c7732"</definedName>
    <definedName name="IQ_ECO_METRIC_7733">"c7733"</definedName>
    <definedName name="IQ_ECO_METRIC_7734">"c7734"</definedName>
    <definedName name="IQ_ECO_METRIC_7735">"c7735"</definedName>
    <definedName name="IQ_ECO_METRIC_7736">"c7736"</definedName>
    <definedName name="IQ_ECO_METRIC_7737">"c7737"</definedName>
    <definedName name="IQ_ECO_METRIC_7738">"c7738"</definedName>
    <definedName name="IQ_ECO_METRIC_7739">"c7739"</definedName>
    <definedName name="IQ_ECO_METRIC_7740">"c7740"</definedName>
    <definedName name="IQ_ECO_METRIC_7741">"c7741"</definedName>
    <definedName name="IQ_ECO_METRIC_7742">"c7742"</definedName>
    <definedName name="IQ_ECO_METRIC_7743">"c7743"</definedName>
    <definedName name="IQ_ECO_METRIC_7744">"c7744"</definedName>
    <definedName name="IQ_ECO_METRIC_7745">"c7745"</definedName>
    <definedName name="IQ_ECO_METRIC_7746">"c7746"</definedName>
    <definedName name="IQ_ECO_METRIC_7747">"c7747"</definedName>
    <definedName name="IQ_ECO_METRIC_7748">"c7748"</definedName>
    <definedName name="IQ_ECO_METRIC_7749">"c7749"</definedName>
    <definedName name="IQ_ECO_METRIC_7750">"c7750"</definedName>
    <definedName name="IQ_ECO_METRIC_7751">"c7751"</definedName>
    <definedName name="IQ_ECO_METRIC_7752">"c7752"</definedName>
    <definedName name="IQ_ECO_METRIC_7753">"c7753"</definedName>
    <definedName name="IQ_ECO_METRIC_7754">"c7754"</definedName>
    <definedName name="IQ_ECO_METRIC_7755">"c7755"</definedName>
    <definedName name="IQ_ECO_METRIC_7756">"c7756"</definedName>
    <definedName name="IQ_ECO_METRIC_7757">"c7757"</definedName>
    <definedName name="IQ_ECO_METRIC_7758">"c7758"</definedName>
    <definedName name="IQ_ECO_METRIC_7759">"c7759"</definedName>
    <definedName name="IQ_ECO_METRIC_7760">"c7760"</definedName>
    <definedName name="IQ_ECO_METRIC_7761">"c7761"</definedName>
    <definedName name="IQ_ECO_METRIC_7762">"c7762"</definedName>
    <definedName name="IQ_ECO_METRIC_7763">"c7763"</definedName>
    <definedName name="IQ_ECO_METRIC_7764">"c7764"</definedName>
    <definedName name="IQ_ECO_METRIC_7765">"c7765"</definedName>
    <definedName name="IQ_ECO_METRIC_7766">"c7766"</definedName>
    <definedName name="IQ_ECO_METRIC_7767">"c7767"</definedName>
    <definedName name="IQ_ECO_METRIC_7768">"c7768"</definedName>
    <definedName name="IQ_ECO_METRIC_7769">"c7769"</definedName>
    <definedName name="IQ_ECO_METRIC_7770">"c7770"</definedName>
    <definedName name="IQ_ECO_METRIC_7771">"c7771"</definedName>
    <definedName name="IQ_ECO_METRIC_7772">"c7772"</definedName>
    <definedName name="IQ_ECO_METRIC_7773">"c7773"</definedName>
    <definedName name="IQ_ECO_METRIC_7774">"c7774"</definedName>
    <definedName name="IQ_ECO_METRIC_7775">"c7775"</definedName>
    <definedName name="IQ_ECO_METRIC_7776">"c7776"</definedName>
    <definedName name="IQ_ECO_METRIC_7776_UNUSED_UNUSED_UNUSED">"c7776"</definedName>
    <definedName name="IQ_ECO_METRIC_7777">"c7777"</definedName>
    <definedName name="IQ_ECO_METRIC_7777_UNUSED_UNUSED_UNUSED">"c7777"</definedName>
    <definedName name="IQ_ECO_METRIC_7779">"c7779"</definedName>
    <definedName name="IQ_ECO_METRIC_7780">"c7780"</definedName>
    <definedName name="IQ_ECO_METRIC_7781">"c7781"</definedName>
    <definedName name="IQ_ECO_METRIC_7782">"c7782"</definedName>
    <definedName name="IQ_ECO_METRIC_7783">"c7783"</definedName>
    <definedName name="IQ_ECO_METRIC_7784">"c7784"</definedName>
    <definedName name="IQ_ECO_METRIC_7785">"c7785"</definedName>
    <definedName name="IQ_ECO_METRIC_7786">"c7786"</definedName>
    <definedName name="IQ_ECO_METRIC_7787">"c7787"</definedName>
    <definedName name="IQ_ECO_METRIC_7788">"c7788"</definedName>
    <definedName name="IQ_ECO_METRIC_7789">"c7789"</definedName>
    <definedName name="IQ_ECO_METRIC_7790">"c7790"</definedName>
    <definedName name="IQ_ECO_METRIC_7791">"c7791"</definedName>
    <definedName name="IQ_ECO_METRIC_7792">"c7792"</definedName>
    <definedName name="IQ_ECO_METRIC_7793">"c7793"</definedName>
    <definedName name="IQ_ECO_METRIC_7794">"c7794"</definedName>
    <definedName name="IQ_ECO_METRIC_7795">"c7795"</definedName>
    <definedName name="IQ_ECO_METRIC_7796">"c7796"</definedName>
    <definedName name="IQ_ECO_METRIC_7797">"c7797"</definedName>
    <definedName name="IQ_ECO_METRIC_7798">"c7798"</definedName>
    <definedName name="IQ_ECO_METRIC_7799">"c7799"</definedName>
    <definedName name="IQ_ECO_METRIC_7800">"c7800"</definedName>
    <definedName name="IQ_ECO_METRIC_7801">"c7801"</definedName>
    <definedName name="IQ_ECO_METRIC_7802">"c7802"</definedName>
    <definedName name="IQ_ECO_METRIC_7803">"c7803"</definedName>
    <definedName name="IQ_ECO_METRIC_7804">"c7804"</definedName>
    <definedName name="IQ_ECO_METRIC_7805">"c7805"</definedName>
    <definedName name="IQ_ECO_METRIC_7806">"c7806"</definedName>
    <definedName name="IQ_ECO_METRIC_7808">"c7808"</definedName>
    <definedName name="IQ_ECO_METRIC_7809">"c7809"</definedName>
    <definedName name="IQ_ECO_METRIC_7810">"c7810"</definedName>
    <definedName name="IQ_ECO_METRIC_7812">"c7812"</definedName>
    <definedName name="IQ_ECO_METRIC_7813">"c7813"</definedName>
    <definedName name="IQ_ECO_METRIC_7814">"c7814"</definedName>
    <definedName name="IQ_ECO_METRIC_7815">"c7815"</definedName>
    <definedName name="IQ_ECO_METRIC_7816">"c7816"</definedName>
    <definedName name="IQ_ECO_METRIC_7817">"c7817"</definedName>
    <definedName name="IQ_ECO_METRIC_7818">"c7818"</definedName>
    <definedName name="IQ_ECO_METRIC_7819">"c7819"</definedName>
    <definedName name="IQ_ECO_METRIC_7820">"c7820"</definedName>
    <definedName name="IQ_ECO_METRIC_7821">"c7821"</definedName>
    <definedName name="IQ_ECO_METRIC_7822">"c7822"</definedName>
    <definedName name="IQ_ECO_METRIC_7823">"c7823"</definedName>
    <definedName name="IQ_ECO_METRIC_7824">"c7824"</definedName>
    <definedName name="IQ_ECO_METRIC_7825">"c7825"</definedName>
    <definedName name="IQ_ECO_METRIC_7826">"c7826"</definedName>
    <definedName name="IQ_ECO_METRIC_7827">"c7827"</definedName>
    <definedName name="IQ_ECO_METRIC_7828">"c7828"</definedName>
    <definedName name="IQ_ECO_METRIC_7829">"c7829"</definedName>
    <definedName name="IQ_ECO_METRIC_7830">"c7830"</definedName>
    <definedName name="IQ_ECO_METRIC_7831">"c7831"</definedName>
    <definedName name="IQ_ECO_METRIC_7832">"c7832"</definedName>
    <definedName name="IQ_ECO_METRIC_7833">"c7833"</definedName>
    <definedName name="IQ_ECO_METRIC_7834">"c7834"</definedName>
    <definedName name="IQ_ECO_METRIC_7835">"c7835"</definedName>
    <definedName name="IQ_ECO_METRIC_7836">"c7836"</definedName>
    <definedName name="IQ_ECO_METRIC_7837">"c7837"</definedName>
    <definedName name="IQ_ECO_METRIC_7838">"c7838"</definedName>
    <definedName name="IQ_ECO_METRIC_7839">"c7839"</definedName>
    <definedName name="IQ_ECO_METRIC_7840">"c7840"</definedName>
    <definedName name="IQ_ECO_METRIC_7842">"c7842"</definedName>
    <definedName name="IQ_ECO_METRIC_7843">"c7843"</definedName>
    <definedName name="IQ_ECO_METRIC_7844">"c7844"</definedName>
    <definedName name="IQ_ECO_METRIC_7845">"c7845"</definedName>
    <definedName name="IQ_ECO_METRIC_7846">"c7846"</definedName>
    <definedName name="IQ_ECO_METRIC_7847">"c7847"</definedName>
    <definedName name="IQ_ECO_METRIC_7848">"c7848"</definedName>
    <definedName name="IQ_ECO_METRIC_7849">"c7849"</definedName>
    <definedName name="IQ_ECO_METRIC_7850">"c7850"</definedName>
    <definedName name="IQ_ECO_METRIC_7851">"c7851"</definedName>
    <definedName name="IQ_ECO_METRIC_7852">"c7852"</definedName>
    <definedName name="IQ_ECO_METRIC_7853">"c7853"</definedName>
    <definedName name="IQ_ECO_METRIC_7854">"c7854"</definedName>
    <definedName name="IQ_ECO_METRIC_7855">"c7855"</definedName>
    <definedName name="IQ_ECO_METRIC_7856">"c7856"</definedName>
    <definedName name="IQ_ECO_METRIC_7857">"c7857"</definedName>
    <definedName name="IQ_ECO_METRIC_7858">"c7858"</definedName>
    <definedName name="IQ_ECO_METRIC_7859">"c7859"</definedName>
    <definedName name="IQ_ECO_METRIC_7860">"c7860"</definedName>
    <definedName name="IQ_ECO_METRIC_7861">"c7861"</definedName>
    <definedName name="IQ_ECO_METRIC_7862">"c7862"</definedName>
    <definedName name="IQ_ECO_METRIC_7863">"c7863"</definedName>
    <definedName name="IQ_ECO_METRIC_7864">"c7864"</definedName>
    <definedName name="IQ_ECO_METRIC_7865">"c7865"</definedName>
    <definedName name="IQ_ECO_METRIC_7866">"c7866"</definedName>
    <definedName name="IQ_ECO_METRIC_7867">"c7867"</definedName>
    <definedName name="IQ_ECO_METRIC_7868">"c7868"</definedName>
    <definedName name="IQ_ECO_METRIC_7868_UNUSED_UNUSED_UNUSED">"c7868"</definedName>
    <definedName name="IQ_ECO_METRIC_7869">"c7869"</definedName>
    <definedName name="IQ_ECO_METRIC_7870">"c7870"</definedName>
    <definedName name="IQ_ECO_METRIC_7871">"c7871"</definedName>
    <definedName name="IQ_ECO_METRIC_7872">"c7872"</definedName>
    <definedName name="IQ_ECO_METRIC_7874">"c7874"</definedName>
    <definedName name="IQ_ECO_METRIC_7875">"c7875"</definedName>
    <definedName name="IQ_ECO_METRIC_7876">"c7876"</definedName>
    <definedName name="IQ_ECO_METRIC_7877">"c7877"</definedName>
    <definedName name="IQ_ECO_METRIC_7878">"c7878"</definedName>
    <definedName name="IQ_ECO_METRIC_7880">"c7880"</definedName>
    <definedName name="IQ_ECO_METRIC_7881">"c7881"</definedName>
    <definedName name="IQ_ECO_METRIC_7882">"c7882"</definedName>
    <definedName name="IQ_ECO_METRIC_7883">"c7883"</definedName>
    <definedName name="IQ_ECO_METRIC_7884">"c7884"</definedName>
    <definedName name="IQ_ECO_METRIC_7885">"c7885"</definedName>
    <definedName name="IQ_ECO_METRIC_7886">"c7886"</definedName>
    <definedName name="IQ_ECO_METRIC_7887">"c7887"</definedName>
    <definedName name="IQ_ECO_METRIC_7888">"c7888"</definedName>
    <definedName name="IQ_ECO_METRIC_7889">"c7889"</definedName>
    <definedName name="IQ_ECO_METRIC_7890">"c7890"</definedName>
    <definedName name="IQ_ECO_METRIC_7891">"c7891"</definedName>
    <definedName name="IQ_ECO_METRIC_7892">"c7892"</definedName>
    <definedName name="IQ_ECO_METRIC_7893">"c7893"</definedName>
    <definedName name="IQ_ECO_METRIC_7895">"c7895"</definedName>
    <definedName name="IQ_ECO_METRIC_7896">"c7896"</definedName>
    <definedName name="IQ_ECO_METRIC_7897">"c7897"</definedName>
    <definedName name="IQ_ECO_METRIC_7898">"c7898"</definedName>
    <definedName name="IQ_ECO_METRIC_7899">"c7899"</definedName>
    <definedName name="IQ_ECO_METRIC_7900">"c7900"</definedName>
    <definedName name="IQ_ECO_METRIC_7901">"c7901"</definedName>
    <definedName name="IQ_ECO_METRIC_7903">"c7903"</definedName>
    <definedName name="IQ_ECO_METRIC_7904">"c7904"</definedName>
    <definedName name="IQ_ECO_METRIC_7905">"c7905"</definedName>
    <definedName name="IQ_ECO_METRIC_7906">"c7906"</definedName>
    <definedName name="IQ_ECO_METRIC_7907">"c7907"</definedName>
    <definedName name="IQ_ECO_METRIC_7908">"c7908"</definedName>
    <definedName name="IQ_ECO_METRIC_7909">"c7909"</definedName>
    <definedName name="IQ_ECO_METRIC_7910">"c7910"</definedName>
    <definedName name="IQ_ECO_METRIC_7911">"c7911"</definedName>
    <definedName name="IQ_ECO_METRIC_7912">"c7912"</definedName>
    <definedName name="IQ_ECO_METRIC_7913">"c7913"</definedName>
    <definedName name="IQ_ECO_METRIC_7914">"c7914"</definedName>
    <definedName name="IQ_ECO_METRIC_7915">"c7915"</definedName>
    <definedName name="IQ_ECO_METRIC_7916">"c7916"</definedName>
    <definedName name="IQ_ECO_METRIC_7917">"c7917"</definedName>
    <definedName name="IQ_ECO_METRIC_7918">"c7918"</definedName>
    <definedName name="IQ_ECO_METRIC_7919">"c7919"</definedName>
    <definedName name="IQ_ECO_METRIC_7920">"c7920"</definedName>
    <definedName name="IQ_ECO_METRIC_7921">"c7921"</definedName>
    <definedName name="IQ_ECO_METRIC_7922">"c7922"</definedName>
    <definedName name="IQ_ECO_METRIC_7923">"c7923"</definedName>
    <definedName name="IQ_ECO_METRIC_7925">"c7925"</definedName>
    <definedName name="IQ_ECO_METRIC_7925_UNUSED_UNUSED_UNUSED">"c7925"</definedName>
    <definedName name="IQ_ECO_METRIC_7927">"c7927"</definedName>
    <definedName name="IQ_ECO_METRIC_7928">"c7928"</definedName>
    <definedName name="IQ_ECO_METRIC_7929">"c7929"</definedName>
    <definedName name="IQ_ECO_METRIC_7930">"c7930"</definedName>
    <definedName name="IQ_ECO_METRIC_7931">"c7931"</definedName>
    <definedName name="IQ_ECO_METRIC_7932">"c7932"</definedName>
    <definedName name="IQ_ECO_METRIC_7933">"c7933"</definedName>
    <definedName name="IQ_ECO_METRIC_7934">"c7934"</definedName>
    <definedName name="IQ_ECO_METRIC_7935">"c7935"</definedName>
    <definedName name="IQ_ECO_METRIC_7936">"c7936"</definedName>
    <definedName name="IQ_ECO_METRIC_7937">"c7937"</definedName>
    <definedName name="IQ_ECO_METRIC_7939">"c7939"</definedName>
    <definedName name="IQ_ECO_METRIC_7939_UNUSED_UNUSED_UNUSED">"c7939"</definedName>
    <definedName name="IQ_ECO_METRIC_7940">"c7940"</definedName>
    <definedName name="IQ_ECO_METRIC_7941">"c7941"</definedName>
    <definedName name="IQ_ECO_METRIC_7942">"c7942"</definedName>
    <definedName name="IQ_ECO_METRIC_7943">"c7943"</definedName>
    <definedName name="IQ_ECO_METRIC_7944">"c7944"</definedName>
    <definedName name="IQ_ECO_METRIC_7945">"c7945"</definedName>
    <definedName name="IQ_ECO_METRIC_7946">"c7946"</definedName>
    <definedName name="IQ_ECO_METRIC_7947">"c7947"</definedName>
    <definedName name="IQ_ECO_METRIC_7948">"c7948"</definedName>
    <definedName name="IQ_ECO_METRIC_7949">"c7949"</definedName>
    <definedName name="IQ_ECO_METRIC_7950">"c7950"</definedName>
    <definedName name="IQ_ECO_METRIC_7951">"c7951"</definedName>
    <definedName name="IQ_ECO_METRIC_7952">"c7952"</definedName>
    <definedName name="IQ_ECO_METRIC_7953">"c7953"</definedName>
    <definedName name="IQ_ECO_METRIC_7954">"c7954"</definedName>
    <definedName name="IQ_ECO_METRIC_7955">"c7955"</definedName>
    <definedName name="IQ_ECO_METRIC_7956">"c7956"</definedName>
    <definedName name="IQ_ECO_METRIC_7957">"c7957"</definedName>
    <definedName name="IQ_ECO_METRIC_7958">"c7958"</definedName>
    <definedName name="IQ_ECO_METRIC_7959">"c7959"</definedName>
    <definedName name="IQ_ECO_METRIC_7960">"c7960"</definedName>
    <definedName name="IQ_ECO_METRIC_7961">"c7961"</definedName>
    <definedName name="IQ_ECO_METRIC_7962">"c7962"</definedName>
    <definedName name="IQ_ECO_METRIC_7963">"c7963"</definedName>
    <definedName name="IQ_ECO_METRIC_7964">"c7964"</definedName>
    <definedName name="IQ_ECO_METRIC_7965">"c7965"</definedName>
    <definedName name="IQ_ECO_METRIC_7966">"c7966"</definedName>
    <definedName name="IQ_ECO_METRIC_7967">"c7967"</definedName>
    <definedName name="IQ_ECO_METRIC_7968">"c7968"</definedName>
    <definedName name="IQ_ECO_METRIC_7969">"c7969"</definedName>
    <definedName name="IQ_ECO_METRIC_7970">"c7970"</definedName>
    <definedName name="IQ_ECO_METRIC_7971">"c7971"</definedName>
    <definedName name="IQ_ECO_METRIC_7972">"c7972"</definedName>
    <definedName name="IQ_ECO_METRIC_7973">"c7973"</definedName>
    <definedName name="IQ_ECO_METRIC_7974">"c7974"</definedName>
    <definedName name="IQ_ECO_METRIC_7975">"c7975"</definedName>
    <definedName name="IQ_ECO_METRIC_7976">"c7976"</definedName>
    <definedName name="IQ_ECO_METRIC_7977">"c7977"</definedName>
    <definedName name="IQ_ECO_METRIC_7978">"c7978"</definedName>
    <definedName name="IQ_ECO_METRIC_7979">"c7979"</definedName>
    <definedName name="IQ_ECO_METRIC_7980">"c7980"</definedName>
    <definedName name="IQ_ECO_METRIC_7981">"c7981"</definedName>
    <definedName name="IQ_ECO_METRIC_7982">"c7982"</definedName>
    <definedName name="IQ_ECO_METRIC_7983">"c7983"</definedName>
    <definedName name="IQ_ECO_METRIC_7984">"c7984"</definedName>
    <definedName name="IQ_ECO_METRIC_7985">"c7985"</definedName>
    <definedName name="IQ_ECO_METRIC_7986">"c7986"</definedName>
    <definedName name="IQ_ECO_METRIC_7987">"c7987"</definedName>
    <definedName name="IQ_ECO_METRIC_7988">"c7988"</definedName>
    <definedName name="IQ_ECO_METRIC_7989">"c7989"</definedName>
    <definedName name="IQ_ECO_METRIC_7990">"c7990"</definedName>
    <definedName name="IQ_ECO_METRIC_7991">"c7991"</definedName>
    <definedName name="IQ_ECO_METRIC_7992">"c7992"</definedName>
    <definedName name="IQ_ECO_METRIC_7993">"c7993"</definedName>
    <definedName name="IQ_ECO_METRIC_7994">"c7994"</definedName>
    <definedName name="IQ_ECO_METRIC_7995">"c7995"</definedName>
    <definedName name="IQ_ECO_METRIC_7996">"c7996"</definedName>
    <definedName name="IQ_ECO_METRIC_7996_UNUSED_UNUSED_UNUSED">"c7996"</definedName>
    <definedName name="IQ_ECO_METRIC_7997">"c7997"</definedName>
    <definedName name="IQ_ECO_METRIC_7997_UNUSED_UNUSED_UNUSED">"c7997"</definedName>
    <definedName name="IQ_ECO_METRIC_7999">"c7999"</definedName>
    <definedName name="IQ_ECO_METRIC_8000">"c8000"</definedName>
    <definedName name="IQ_ECO_METRIC_8001">"c8001"</definedName>
    <definedName name="IQ_ECO_METRIC_8002">"c8002"</definedName>
    <definedName name="IQ_ECO_METRIC_8003">"c8003"</definedName>
    <definedName name="IQ_ECO_METRIC_8004">"c8004"</definedName>
    <definedName name="IQ_ECO_METRIC_8005">"c8005"</definedName>
    <definedName name="IQ_ECO_METRIC_8006">"c8006"</definedName>
    <definedName name="IQ_ECO_METRIC_8007">"c8007"</definedName>
    <definedName name="IQ_ECO_METRIC_8008">"c8008"</definedName>
    <definedName name="IQ_ECO_METRIC_8009">"c8009"</definedName>
    <definedName name="IQ_ECO_METRIC_8010">"c8010"</definedName>
    <definedName name="IQ_ECO_METRIC_8011">"c8011"</definedName>
    <definedName name="IQ_ECO_METRIC_8012">"c8012"</definedName>
    <definedName name="IQ_ECO_METRIC_8013">"c8013"</definedName>
    <definedName name="IQ_ECO_METRIC_8014">"c8014"</definedName>
    <definedName name="IQ_ECO_METRIC_8015">"c8015"</definedName>
    <definedName name="IQ_ECO_METRIC_8016">"c8016"</definedName>
    <definedName name="IQ_ECO_METRIC_8017">"c8017"</definedName>
    <definedName name="IQ_ECO_METRIC_8018">"c8018"</definedName>
    <definedName name="IQ_ECO_METRIC_8019">"c8019"</definedName>
    <definedName name="IQ_ECO_METRIC_8020">"c8020"</definedName>
    <definedName name="IQ_ECO_METRIC_8021">"c8021"</definedName>
    <definedName name="IQ_ECO_METRIC_8022">"c8022"</definedName>
    <definedName name="IQ_ECO_METRIC_8023">"c8023"</definedName>
    <definedName name="IQ_ECO_METRIC_8024">"c8024"</definedName>
    <definedName name="IQ_ECO_METRIC_8025">"c8025"</definedName>
    <definedName name="IQ_ECO_METRIC_8026">"c8026"</definedName>
    <definedName name="IQ_ECO_METRIC_8028">"c8028"</definedName>
    <definedName name="IQ_ECO_METRIC_8029">"c8029"</definedName>
    <definedName name="IQ_ECO_METRIC_8030">"c8030"</definedName>
    <definedName name="IQ_ECO_METRIC_8032">"c8032"</definedName>
    <definedName name="IQ_ECO_METRIC_8033">"c8033"</definedName>
    <definedName name="IQ_ECO_METRIC_8034">"c8034"</definedName>
    <definedName name="IQ_ECO_METRIC_8035">"c8035"</definedName>
    <definedName name="IQ_ECO_METRIC_8036">"c8036"</definedName>
    <definedName name="IQ_ECO_METRIC_8037">"c8037"</definedName>
    <definedName name="IQ_ECO_METRIC_8038">"c8038"</definedName>
    <definedName name="IQ_ECO_METRIC_8039">"c8039"</definedName>
    <definedName name="IQ_ECO_METRIC_8040">"c8040"</definedName>
    <definedName name="IQ_ECO_METRIC_8041">"c8041"</definedName>
    <definedName name="IQ_ECO_METRIC_8042">"c8042"</definedName>
    <definedName name="IQ_ECO_METRIC_8043">"c8043"</definedName>
    <definedName name="IQ_ECO_METRIC_8044">"c8044"</definedName>
    <definedName name="IQ_ECO_METRIC_8045">"c8045"</definedName>
    <definedName name="IQ_ECO_METRIC_8046">"c8046"</definedName>
    <definedName name="IQ_ECO_METRIC_8047">"c8047"</definedName>
    <definedName name="IQ_ECO_METRIC_8048">"c8048"</definedName>
    <definedName name="IQ_ECO_METRIC_8049">"c8049"</definedName>
    <definedName name="IQ_ECO_METRIC_8050">"c8050"</definedName>
    <definedName name="IQ_ECO_METRIC_8051">"c8051"</definedName>
    <definedName name="IQ_ECO_METRIC_8052">"c8052"</definedName>
    <definedName name="IQ_ECO_METRIC_8053">"c8053"</definedName>
    <definedName name="IQ_ECO_METRIC_8054">"c8054"</definedName>
    <definedName name="IQ_ECO_METRIC_8055">"c8055"</definedName>
    <definedName name="IQ_ECO_METRIC_8056">"c8056"</definedName>
    <definedName name="IQ_ECO_METRIC_8057">"c8057"</definedName>
    <definedName name="IQ_ECO_METRIC_8058">"c8058"</definedName>
    <definedName name="IQ_ECO_METRIC_8059">"c8059"</definedName>
    <definedName name="IQ_ECO_METRIC_8060">"c8060"</definedName>
    <definedName name="IQ_ECO_METRIC_8062">"c8062"</definedName>
    <definedName name="IQ_ECO_METRIC_8063">"c8063"</definedName>
    <definedName name="IQ_ECO_METRIC_8064">"c8064"</definedName>
    <definedName name="IQ_ECO_METRIC_8065">"c8065"</definedName>
    <definedName name="IQ_ECO_METRIC_8066">"c8066"</definedName>
    <definedName name="IQ_ECO_METRIC_8067">"c8067"</definedName>
    <definedName name="IQ_ECO_METRIC_8068">"c8068"</definedName>
    <definedName name="IQ_ECO_METRIC_8069">"c8069"</definedName>
    <definedName name="IQ_ECO_METRIC_8070">"c8070"</definedName>
    <definedName name="IQ_ECO_METRIC_8071">"c8071"</definedName>
    <definedName name="IQ_ECO_METRIC_8072">"c8072"</definedName>
    <definedName name="IQ_ECO_METRIC_8073">"c8073"</definedName>
    <definedName name="IQ_ECO_METRIC_8074">"c8074"</definedName>
    <definedName name="IQ_ECO_METRIC_8075">"c8075"</definedName>
    <definedName name="IQ_ECO_METRIC_8076">"c8076"</definedName>
    <definedName name="IQ_ECO_METRIC_8077">"c8077"</definedName>
    <definedName name="IQ_ECO_METRIC_8078">"c8078"</definedName>
    <definedName name="IQ_ECO_METRIC_8079">"c8079"</definedName>
    <definedName name="IQ_ECO_METRIC_8080">"c8080"</definedName>
    <definedName name="IQ_ECO_METRIC_8081">"c8081"</definedName>
    <definedName name="IQ_ECO_METRIC_8082">"c8082"</definedName>
    <definedName name="IQ_ECO_METRIC_8083">"c8083"</definedName>
    <definedName name="IQ_ECO_METRIC_8084">"c8084"</definedName>
    <definedName name="IQ_ECO_METRIC_8085">"c8085"</definedName>
    <definedName name="IQ_ECO_METRIC_8086">"c8086"</definedName>
    <definedName name="IQ_ECO_METRIC_8087">"c8087"</definedName>
    <definedName name="IQ_ECO_METRIC_8088">"c8088"</definedName>
    <definedName name="IQ_ECO_METRIC_8088_UNUSED_UNUSED_UNUSED">"c8088"</definedName>
    <definedName name="IQ_ECO_METRIC_8089">"c8089"</definedName>
    <definedName name="IQ_ECO_METRIC_8090">"c8090"</definedName>
    <definedName name="IQ_ECO_METRIC_8091">"c8091"</definedName>
    <definedName name="IQ_ECO_METRIC_8092">"c8092"</definedName>
    <definedName name="IQ_ECO_METRIC_8094">"c8094"</definedName>
    <definedName name="IQ_ECO_METRIC_8095">"c8095"</definedName>
    <definedName name="IQ_ECO_METRIC_8096">"c8096"</definedName>
    <definedName name="IQ_ECO_METRIC_8097">"c8097"</definedName>
    <definedName name="IQ_ECO_METRIC_8098">"c8098"</definedName>
    <definedName name="IQ_ECO_METRIC_8100">"c8100"</definedName>
    <definedName name="IQ_ECO_METRIC_8101">"c8101"</definedName>
    <definedName name="IQ_ECO_METRIC_8102">"c8102"</definedName>
    <definedName name="IQ_ECO_METRIC_8103">"c8103"</definedName>
    <definedName name="IQ_ECO_METRIC_8104">"c8104"</definedName>
    <definedName name="IQ_ECO_METRIC_8105">"c8105"</definedName>
    <definedName name="IQ_ECO_METRIC_8106">"c8106"</definedName>
    <definedName name="IQ_ECO_METRIC_8107">"c8107"</definedName>
    <definedName name="IQ_ECO_METRIC_8108">"c8108"</definedName>
    <definedName name="IQ_ECO_METRIC_8109">"c8109"</definedName>
    <definedName name="IQ_ECO_METRIC_8110">"c8110"</definedName>
    <definedName name="IQ_ECO_METRIC_8111">"c8111"</definedName>
    <definedName name="IQ_ECO_METRIC_8112">"c8112"</definedName>
    <definedName name="IQ_ECO_METRIC_8113">"c8113"</definedName>
    <definedName name="IQ_ECO_METRIC_8115">"c8115"</definedName>
    <definedName name="IQ_ECO_METRIC_8116">"c8116"</definedName>
    <definedName name="IQ_ECO_METRIC_8117">"c8117"</definedName>
    <definedName name="IQ_ECO_METRIC_8118">"c8118"</definedName>
    <definedName name="IQ_ECO_METRIC_8119">"c8119"</definedName>
    <definedName name="IQ_ECO_METRIC_8120">"c8120"</definedName>
    <definedName name="IQ_ECO_METRIC_8121">"c8121"</definedName>
    <definedName name="IQ_ECO_METRIC_8123">"c8123"</definedName>
    <definedName name="IQ_ECO_METRIC_8124">"c8124"</definedName>
    <definedName name="IQ_ECO_METRIC_8125">"c8125"</definedName>
    <definedName name="IQ_ECO_METRIC_8126">"c8126"</definedName>
    <definedName name="IQ_ECO_METRIC_8127">"c8127"</definedName>
    <definedName name="IQ_ECO_METRIC_8128">"c8128"</definedName>
    <definedName name="IQ_ECO_METRIC_8129">"c8129"</definedName>
    <definedName name="IQ_ECO_METRIC_8130">"c8130"</definedName>
    <definedName name="IQ_ECO_METRIC_8131">"c8131"</definedName>
    <definedName name="IQ_ECO_METRIC_8132">"c8132"</definedName>
    <definedName name="IQ_ECO_METRIC_8133">"c8133"</definedName>
    <definedName name="IQ_ECO_METRIC_8134">"c8134"</definedName>
    <definedName name="IQ_ECO_METRIC_8135">"c8135"</definedName>
    <definedName name="IQ_ECO_METRIC_8136">"c8136"</definedName>
    <definedName name="IQ_ECO_METRIC_8137">"c8137"</definedName>
    <definedName name="IQ_ECO_METRIC_8138">"c8138"</definedName>
    <definedName name="IQ_ECO_METRIC_8139">"c8139"</definedName>
    <definedName name="IQ_ECO_METRIC_8140">"c8140"</definedName>
    <definedName name="IQ_ECO_METRIC_8141">"c8141"</definedName>
    <definedName name="IQ_ECO_METRIC_8142">"c8142"</definedName>
    <definedName name="IQ_ECO_METRIC_8143">"c8143"</definedName>
    <definedName name="IQ_ECO_METRIC_8145">"c8145"</definedName>
    <definedName name="IQ_ECO_METRIC_8145_UNUSED_UNUSED_UNUSED">"c8145"</definedName>
    <definedName name="IQ_ECO_METRIC_8147">"c8147"</definedName>
    <definedName name="IQ_ECO_METRIC_8148">"c8148"</definedName>
    <definedName name="IQ_ECO_METRIC_8149">"c8149"</definedName>
    <definedName name="IQ_ECO_METRIC_8150">"c8150"</definedName>
    <definedName name="IQ_ECO_METRIC_8152">"c8152"</definedName>
    <definedName name="IQ_ECO_METRIC_8153">"c8153"</definedName>
    <definedName name="IQ_ECO_METRIC_8154">"c8154"</definedName>
    <definedName name="IQ_ECO_METRIC_8155">"c8155"</definedName>
    <definedName name="IQ_ECO_METRIC_8156">"c8156"</definedName>
    <definedName name="IQ_ECO_METRIC_8157">"c8157"</definedName>
    <definedName name="IQ_ECO_METRIC_8159">"c8159"</definedName>
    <definedName name="IQ_ECO_METRIC_8159_UNUSED_UNUSED_UNUSED">"c8159"</definedName>
    <definedName name="IQ_ECO_METRIC_8160">"c8160"</definedName>
    <definedName name="IQ_ECO_METRIC_8161">"c8161"</definedName>
    <definedName name="IQ_ECO_METRIC_8162">"c8162"</definedName>
    <definedName name="IQ_ECO_METRIC_8163">"c8163"</definedName>
    <definedName name="IQ_ECO_METRIC_8164">"c8164"</definedName>
    <definedName name="IQ_ECO_METRIC_8165">"c8165"</definedName>
    <definedName name="IQ_ECO_METRIC_8166">"c8166"</definedName>
    <definedName name="IQ_ECO_METRIC_8167">"c8167"</definedName>
    <definedName name="IQ_ECO_METRIC_8168">"c8168"</definedName>
    <definedName name="IQ_ECO_METRIC_8169">"c8169"</definedName>
    <definedName name="IQ_ECO_METRIC_8170">"c8170"</definedName>
    <definedName name="IQ_ECO_METRIC_8171">"c8171"</definedName>
    <definedName name="IQ_ECO_METRIC_8172">"c8172"</definedName>
    <definedName name="IQ_ECO_METRIC_8173">"c8173"</definedName>
    <definedName name="IQ_ECO_METRIC_8174">"c8174"</definedName>
    <definedName name="IQ_ECO_METRIC_8175">"c8175"</definedName>
    <definedName name="IQ_ECO_METRIC_8176">"c8176"</definedName>
    <definedName name="IQ_ECO_METRIC_8177">"c8177"</definedName>
    <definedName name="IQ_ECO_METRIC_8178">"c8178"</definedName>
    <definedName name="IQ_ECO_METRIC_8179">"c8179"</definedName>
    <definedName name="IQ_ECO_METRIC_8180">"c8180"</definedName>
    <definedName name="IQ_ECO_METRIC_8181">"c8181"</definedName>
    <definedName name="IQ_ECO_METRIC_8182">"c8182"</definedName>
    <definedName name="IQ_ECO_METRIC_8183">"c8183"</definedName>
    <definedName name="IQ_ECO_METRIC_8184">"c8184"</definedName>
    <definedName name="IQ_ECO_METRIC_8185">"c8185"</definedName>
    <definedName name="IQ_ECO_METRIC_8186">"c8186"</definedName>
    <definedName name="IQ_ECO_METRIC_8187">"c8187"</definedName>
    <definedName name="IQ_ECO_METRIC_8188">"c8188"</definedName>
    <definedName name="IQ_ECO_METRIC_8189">"c8189"</definedName>
    <definedName name="IQ_ECO_METRIC_8190">"c8190"</definedName>
    <definedName name="IQ_ECO_METRIC_8191">"c8191"</definedName>
    <definedName name="IQ_ECO_METRIC_8192">"c8192"</definedName>
    <definedName name="IQ_ECO_METRIC_8193">"c8193"</definedName>
    <definedName name="IQ_ECO_METRIC_8194">"c8194"</definedName>
    <definedName name="IQ_ECO_METRIC_8195">"c8195"</definedName>
    <definedName name="IQ_ECO_METRIC_8196">"c8196"</definedName>
    <definedName name="IQ_ECO_METRIC_8197">"c8197"</definedName>
    <definedName name="IQ_ECO_METRIC_8198">"c8198"</definedName>
    <definedName name="IQ_ECO_METRIC_8199">"c8199"</definedName>
    <definedName name="IQ_ECO_METRIC_8200">"c8200"</definedName>
    <definedName name="IQ_ECO_METRIC_8201">"c8201"</definedName>
    <definedName name="IQ_ECO_METRIC_8202">"c8202"</definedName>
    <definedName name="IQ_ECO_METRIC_8203">"c8203"</definedName>
    <definedName name="IQ_ECO_METRIC_8204">"c8204"</definedName>
    <definedName name="IQ_ECO_METRIC_8205">"c8205"</definedName>
    <definedName name="IQ_ECO_METRIC_8206">"c8206"</definedName>
    <definedName name="IQ_ECO_METRIC_8207">"c8207"</definedName>
    <definedName name="IQ_ECO_METRIC_8208">"c8208"</definedName>
    <definedName name="IQ_ECO_METRIC_8209">"c8209"</definedName>
    <definedName name="IQ_ECO_METRIC_8210">"c8210"</definedName>
    <definedName name="IQ_ECO_METRIC_8211">"c8211"</definedName>
    <definedName name="IQ_ECO_METRIC_8212">"c8212"</definedName>
    <definedName name="IQ_ECO_METRIC_8213">"c8213"</definedName>
    <definedName name="IQ_ECO_METRIC_8214">"c8214"</definedName>
    <definedName name="IQ_ECO_METRIC_8215">"c8215"</definedName>
    <definedName name="IQ_ECO_METRIC_8216">"c8216"</definedName>
    <definedName name="IQ_ECO_METRIC_8216_UNUSED_UNUSED_UNUSED">"c8216"</definedName>
    <definedName name="IQ_ECO_METRIC_8217">"c8217"</definedName>
    <definedName name="IQ_ECO_METRIC_8217_UNUSED_UNUSED_UNUSED">"c8217"</definedName>
    <definedName name="IQ_ECO_METRIC_8219">"c8219"</definedName>
    <definedName name="IQ_ECO_METRIC_8221">"c8221"</definedName>
    <definedName name="IQ_ECO_METRIC_8222">"c8222"</definedName>
    <definedName name="IQ_ECO_METRIC_8223">"c8223"</definedName>
    <definedName name="IQ_ECO_METRIC_8224">"c8224"</definedName>
    <definedName name="IQ_ECO_METRIC_8225">"c8225"</definedName>
    <definedName name="IQ_ECO_METRIC_8226">"c8226"</definedName>
    <definedName name="IQ_ECO_METRIC_8227">"c8227"</definedName>
    <definedName name="IQ_ECO_METRIC_8228">"c8228"</definedName>
    <definedName name="IQ_ECO_METRIC_8229">"c8229"</definedName>
    <definedName name="IQ_ECO_METRIC_8230">"c8230"</definedName>
    <definedName name="IQ_ECO_METRIC_8231">"c8231"</definedName>
    <definedName name="IQ_ECO_METRIC_8232">"c8232"</definedName>
    <definedName name="IQ_ECO_METRIC_8233">"c8233"</definedName>
    <definedName name="IQ_ECO_METRIC_8234">"c8234"</definedName>
    <definedName name="IQ_ECO_METRIC_8235">"c8235"</definedName>
    <definedName name="IQ_ECO_METRIC_8236">"c8236"</definedName>
    <definedName name="IQ_ECO_METRIC_8237">"c8237"</definedName>
    <definedName name="IQ_ECO_METRIC_8238">"c8238"</definedName>
    <definedName name="IQ_ECO_METRIC_8239">"c8239"</definedName>
    <definedName name="IQ_ECO_METRIC_8240">"c8240"</definedName>
    <definedName name="IQ_ECO_METRIC_8241">"c8241"</definedName>
    <definedName name="IQ_ECO_METRIC_8242">"c8242"</definedName>
    <definedName name="IQ_ECO_METRIC_8243">"c8243"</definedName>
    <definedName name="IQ_ECO_METRIC_8244">"c8244"</definedName>
    <definedName name="IQ_ECO_METRIC_8245">"c8245"</definedName>
    <definedName name="IQ_ECO_METRIC_8246">"c8246"</definedName>
    <definedName name="IQ_ECO_METRIC_8248">"c8248"</definedName>
    <definedName name="IQ_ECO_METRIC_8249">"c8249"</definedName>
    <definedName name="IQ_ECO_METRIC_8250">"c8250"</definedName>
    <definedName name="IQ_ECO_METRIC_8252">"c8252"</definedName>
    <definedName name="IQ_ECO_METRIC_8253">"c8253"</definedName>
    <definedName name="IQ_ECO_METRIC_8254">"c8254"</definedName>
    <definedName name="IQ_ECO_METRIC_8255">"c8255"</definedName>
    <definedName name="IQ_ECO_METRIC_8256">"c8256"</definedName>
    <definedName name="IQ_ECO_METRIC_8257">"c8257"</definedName>
    <definedName name="IQ_ECO_METRIC_8258">"c8258"</definedName>
    <definedName name="IQ_ECO_METRIC_8259">"c8259"</definedName>
    <definedName name="IQ_ECO_METRIC_8260">"c8260"</definedName>
    <definedName name="IQ_ECO_METRIC_8261">"c8261"</definedName>
    <definedName name="IQ_ECO_METRIC_8262">"c8262"</definedName>
    <definedName name="IQ_ECO_METRIC_8263">"c8263"</definedName>
    <definedName name="IQ_ECO_METRIC_8264">"c8264"</definedName>
    <definedName name="IQ_ECO_METRIC_8265">"c8265"</definedName>
    <definedName name="IQ_ECO_METRIC_8266">"c8266"</definedName>
    <definedName name="IQ_ECO_METRIC_8267">"c8267"</definedName>
    <definedName name="IQ_ECO_METRIC_8268">"c8268"</definedName>
    <definedName name="IQ_ECO_METRIC_8269">"c8269"</definedName>
    <definedName name="IQ_ECO_METRIC_8270">"c8270"</definedName>
    <definedName name="IQ_ECO_METRIC_8271">"c8271"</definedName>
    <definedName name="IQ_ECO_METRIC_8272">"c8272"</definedName>
    <definedName name="IQ_ECO_METRIC_8273">"c8273"</definedName>
    <definedName name="IQ_ECO_METRIC_8274">"c8274"</definedName>
    <definedName name="IQ_ECO_METRIC_8275">"c8275"</definedName>
    <definedName name="IQ_ECO_METRIC_8276">"c8276"</definedName>
    <definedName name="IQ_ECO_METRIC_8277">"c8277"</definedName>
    <definedName name="IQ_ECO_METRIC_8278">"c8278"</definedName>
    <definedName name="IQ_ECO_METRIC_8279">"c8279"</definedName>
    <definedName name="IQ_ECO_METRIC_8280">"c8280"</definedName>
    <definedName name="IQ_ECO_METRIC_8282">"c8282"</definedName>
    <definedName name="IQ_ECO_METRIC_8283">"c8283"</definedName>
    <definedName name="IQ_ECO_METRIC_8284">"c8284"</definedName>
    <definedName name="IQ_ECO_METRIC_8285">"c8285"</definedName>
    <definedName name="IQ_ECO_METRIC_8286">"c8286"</definedName>
    <definedName name="IQ_ECO_METRIC_8287">"c8287"</definedName>
    <definedName name="IQ_ECO_METRIC_8288">"c8288"</definedName>
    <definedName name="IQ_ECO_METRIC_8289">"c8289"</definedName>
    <definedName name="IQ_ECO_METRIC_8290">"c8290"</definedName>
    <definedName name="IQ_ECO_METRIC_8291">"c8291"</definedName>
    <definedName name="IQ_ECO_METRIC_8292">"c8292"</definedName>
    <definedName name="IQ_ECO_METRIC_8293">"c8293"</definedName>
    <definedName name="IQ_ECO_METRIC_8294">"c8294"</definedName>
    <definedName name="IQ_ECO_METRIC_8295">"c8295"</definedName>
    <definedName name="IQ_ECO_METRIC_8296">"c8296"</definedName>
    <definedName name="IQ_ECO_METRIC_8297">"c8297"</definedName>
    <definedName name="IQ_ECO_METRIC_8298">"c8298"</definedName>
    <definedName name="IQ_ECO_METRIC_8299">"c8299"</definedName>
    <definedName name="IQ_ECO_METRIC_8300">"c8300"</definedName>
    <definedName name="IQ_ECO_METRIC_8301">"c8301"</definedName>
    <definedName name="IQ_ECO_METRIC_8302">"c8302"</definedName>
    <definedName name="IQ_ECO_METRIC_8303">"c8303"</definedName>
    <definedName name="IQ_ECO_METRIC_8304">"c8304"</definedName>
    <definedName name="IQ_ECO_METRIC_8305">"c8305"</definedName>
    <definedName name="IQ_ECO_METRIC_8306">"c8306"</definedName>
    <definedName name="IQ_ECO_METRIC_8307">"c8307"</definedName>
    <definedName name="IQ_ECO_METRIC_8308">"c8308"</definedName>
    <definedName name="IQ_ECO_METRIC_8308_UNUSED_UNUSED_UNUSED">"c8308"</definedName>
    <definedName name="IQ_ECO_METRIC_8309">"c8309"</definedName>
    <definedName name="IQ_ECO_METRIC_8310">"c8310"</definedName>
    <definedName name="IQ_ECO_METRIC_8311">"c8311"</definedName>
    <definedName name="IQ_ECO_METRIC_8312">"c8312"</definedName>
    <definedName name="IQ_ECO_METRIC_8314">"c8314"</definedName>
    <definedName name="IQ_ECO_METRIC_8315">"c8315"</definedName>
    <definedName name="IQ_ECO_METRIC_8316">"c8316"</definedName>
    <definedName name="IQ_ECO_METRIC_8317">"c8317"</definedName>
    <definedName name="IQ_ECO_METRIC_8318">"c8318"</definedName>
    <definedName name="IQ_ECO_METRIC_8320">"c8320"</definedName>
    <definedName name="IQ_ECO_METRIC_8321">"c8321"</definedName>
    <definedName name="IQ_ECO_METRIC_8322">"c8322"</definedName>
    <definedName name="IQ_ECO_METRIC_8323">"c8323"</definedName>
    <definedName name="IQ_ECO_METRIC_8324">"c8324"</definedName>
    <definedName name="IQ_ECO_METRIC_8325">"c8325"</definedName>
    <definedName name="IQ_ECO_METRIC_8326">"c8326"</definedName>
    <definedName name="IQ_ECO_METRIC_8327">"c8327"</definedName>
    <definedName name="IQ_ECO_METRIC_8328">"c8328"</definedName>
    <definedName name="IQ_ECO_METRIC_8329">"c8329"</definedName>
    <definedName name="IQ_ECO_METRIC_8330">"c8330"</definedName>
    <definedName name="IQ_ECO_METRIC_8331">"c8331"</definedName>
    <definedName name="IQ_ECO_METRIC_8332">"c8332"</definedName>
    <definedName name="IQ_ECO_METRIC_8333">"c8333"</definedName>
    <definedName name="IQ_ECO_METRIC_8335">"c8335"</definedName>
    <definedName name="IQ_ECO_METRIC_8336">"c8336"</definedName>
    <definedName name="IQ_ECO_METRIC_8337">"c8337"</definedName>
    <definedName name="IQ_ECO_METRIC_8338">"c8338"</definedName>
    <definedName name="IQ_ECO_METRIC_8339">"c8339"</definedName>
    <definedName name="IQ_ECO_METRIC_8340">"c8340"</definedName>
    <definedName name="IQ_ECO_METRIC_8341">"c8341"</definedName>
    <definedName name="IQ_ECO_METRIC_8343">"c8343"</definedName>
    <definedName name="IQ_ECO_METRIC_8344">"c8344"</definedName>
    <definedName name="IQ_ECO_METRIC_8345">"c8345"</definedName>
    <definedName name="IQ_ECO_METRIC_8346">"c8346"</definedName>
    <definedName name="IQ_ECO_METRIC_8347">"c8347"</definedName>
    <definedName name="IQ_ECO_METRIC_8348">"c8348"</definedName>
    <definedName name="IQ_ECO_METRIC_8349">"c8349"</definedName>
    <definedName name="IQ_ECO_METRIC_8350">"c8350"</definedName>
    <definedName name="IQ_ECO_METRIC_8352">"c8352"</definedName>
    <definedName name="IQ_ECO_METRIC_8353">"c8353"</definedName>
    <definedName name="IQ_ECO_METRIC_8354">"c8354"</definedName>
    <definedName name="IQ_ECO_METRIC_8355">"c8355"</definedName>
    <definedName name="IQ_ECO_METRIC_8356">"c8356"</definedName>
    <definedName name="IQ_ECO_METRIC_8357">"c8357"</definedName>
    <definedName name="IQ_ECO_METRIC_8358">"c8358"</definedName>
    <definedName name="IQ_ECO_METRIC_8359">"c8359"</definedName>
    <definedName name="IQ_ECO_METRIC_8360">"c8360"</definedName>
    <definedName name="IQ_ECO_METRIC_8361">"c8361"</definedName>
    <definedName name="IQ_ECO_METRIC_8362">"c8362"</definedName>
    <definedName name="IQ_ECO_METRIC_8363">"c8363"</definedName>
    <definedName name="IQ_ECO_METRIC_8367">"c8367"</definedName>
    <definedName name="IQ_ECO_METRIC_8368">"c8368"</definedName>
    <definedName name="IQ_ECO_METRIC_8369">"c8369"</definedName>
    <definedName name="IQ_ECO_METRIC_8370">"c8370"</definedName>
    <definedName name="IQ_ECO_METRIC_8371">"c8371"</definedName>
    <definedName name="IQ_ECO_METRIC_8372">"c8372"</definedName>
    <definedName name="IQ_ECO_METRIC_8373">"c8373"</definedName>
    <definedName name="IQ_ECO_METRIC_8374">"c8374"</definedName>
    <definedName name="IQ_ECO_METRIC_8375">"c8375"</definedName>
    <definedName name="IQ_ECO_METRIC_8376">"c8376"</definedName>
    <definedName name="IQ_ECO_METRIC_8377">"c8377"</definedName>
    <definedName name="IQ_ECO_METRIC_8380">"c8380"</definedName>
    <definedName name="IQ_ECO_METRIC_8381">"c8381"</definedName>
    <definedName name="IQ_ECO_METRIC_8382">"c8382"</definedName>
    <definedName name="IQ_ECO_METRIC_8383">"c8383"</definedName>
    <definedName name="IQ_ECO_METRIC_8384">"c8384"</definedName>
    <definedName name="IQ_ECO_METRIC_8385">"c8385"</definedName>
    <definedName name="IQ_ECO_METRIC_8387">"c8387"</definedName>
    <definedName name="IQ_ECO_METRIC_8388">"c8388"</definedName>
    <definedName name="IQ_ECO_METRIC_8389">"c8389"</definedName>
    <definedName name="IQ_ECO_METRIC_8390">"c8390"</definedName>
    <definedName name="IQ_ECO_METRIC_8391">"c8391"</definedName>
    <definedName name="IQ_ECO_METRIC_8392">"c8392"</definedName>
    <definedName name="IQ_ECO_METRIC_8393">"c8393"</definedName>
    <definedName name="IQ_ECO_METRIC_8394">"c8394"</definedName>
    <definedName name="IQ_ECO_METRIC_8395">"c8395"</definedName>
    <definedName name="IQ_ECO_METRIC_8396">"c8396"</definedName>
    <definedName name="IQ_ECO_METRIC_8397">"c8397"</definedName>
    <definedName name="IQ_ECO_METRIC_8398">"c8398"</definedName>
    <definedName name="IQ_ECO_METRIC_8399">"c8399"</definedName>
    <definedName name="IQ_ECO_METRIC_8400">"c8400"</definedName>
    <definedName name="IQ_ECO_METRIC_8401">"c8401"</definedName>
    <definedName name="IQ_ECO_METRIC_8402">"c8402"</definedName>
    <definedName name="IQ_ECO_METRIC_8403">"c8403"</definedName>
    <definedName name="IQ_ECO_METRIC_8404">"c8404"</definedName>
    <definedName name="IQ_ECO_METRIC_8405">"c8405"</definedName>
    <definedName name="IQ_ECO_METRIC_8406">"c8406"</definedName>
    <definedName name="IQ_ECO_METRIC_8407">"c8407"</definedName>
    <definedName name="IQ_ECO_METRIC_8408">"c8408"</definedName>
    <definedName name="IQ_ECO_METRIC_8409">"c8409"</definedName>
    <definedName name="IQ_ECO_METRIC_8410">"c8410"</definedName>
    <definedName name="IQ_ECO_METRIC_8411">"c8411"</definedName>
    <definedName name="IQ_ECO_METRIC_8412">"c8412"</definedName>
    <definedName name="IQ_ECO_METRIC_8413">"c8413"</definedName>
    <definedName name="IQ_ECO_METRIC_8414">"c8414"</definedName>
    <definedName name="IQ_ECO_METRIC_8415">"c8415"</definedName>
    <definedName name="IQ_ECO_METRIC_8416">"c8416"</definedName>
    <definedName name="IQ_ECO_METRIC_8417">"c8417"</definedName>
    <definedName name="IQ_ECO_METRIC_8418">"c8418"</definedName>
    <definedName name="IQ_ECO_METRIC_8419">"c8419"</definedName>
    <definedName name="IQ_ECO_METRIC_8420">"c8420"</definedName>
    <definedName name="IQ_ECO_METRIC_8421">"c8421"</definedName>
    <definedName name="IQ_ECO_METRIC_8422">"c8422"</definedName>
    <definedName name="IQ_ECO_METRIC_8423">"c8423"</definedName>
    <definedName name="IQ_ECO_METRIC_8424">"c8424"</definedName>
    <definedName name="IQ_ECO_METRIC_8425">"c8425"</definedName>
    <definedName name="IQ_ECO_METRIC_8426">"c8426"</definedName>
    <definedName name="IQ_ECO_METRIC_8427">"c8427"</definedName>
    <definedName name="IQ_ECO_METRIC_8428">"c8428"</definedName>
    <definedName name="IQ_ECO_METRIC_8429">"c8429"</definedName>
    <definedName name="IQ_ECO_METRIC_8430">"c8430"</definedName>
    <definedName name="IQ_ECO_METRIC_8431">"c8431"</definedName>
    <definedName name="IQ_ECO_METRIC_8432">"c8432"</definedName>
    <definedName name="IQ_ECO_METRIC_8433">"c8433"</definedName>
    <definedName name="IQ_ECO_METRIC_8434">"c8434"</definedName>
    <definedName name="IQ_ECO_METRIC_8435">"c8435"</definedName>
    <definedName name="IQ_ECO_METRIC_8436">"c8436"</definedName>
    <definedName name="IQ_ECO_METRIC_8436_UNUSED_UNUSED_UNUSED">"c8436"</definedName>
    <definedName name="IQ_ECO_METRIC_8437">"c8437"</definedName>
    <definedName name="IQ_ECO_METRIC_8437_UNUSED_UNUSED_UNUSED">"c8437"</definedName>
    <definedName name="IQ_ECO_METRIC_8440">"c8440"</definedName>
    <definedName name="IQ_ECO_METRIC_8441">"c8441"</definedName>
    <definedName name="IQ_ECO_METRIC_8442">"c8442"</definedName>
    <definedName name="IQ_ECO_METRIC_8443">"c8443"</definedName>
    <definedName name="IQ_ECO_METRIC_8444">"c8444"</definedName>
    <definedName name="IQ_ECO_METRIC_8445">"c8445"</definedName>
    <definedName name="IQ_ECO_METRIC_8446">"c8446"</definedName>
    <definedName name="IQ_ECO_METRIC_8447">"c8447"</definedName>
    <definedName name="IQ_ECO_METRIC_8448">"c8448"</definedName>
    <definedName name="IQ_ECO_METRIC_8450">"c8450"</definedName>
    <definedName name="IQ_ECO_METRIC_8451">"c8451"</definedName>
    <definedName name="IQ_ECO_METRIC_8452">"c8452"</definedName>
    <definedName name="IQ_ECO_METRIC_8453">"c8453"</definedName>
    <definedName name="IQ_ECO_METRIC_8454">"c8454"</definedName>
    <definedName name="IQ_ECO_METRIC_8455">"c8455"</definedName>
    <definedName name="IQ_ECO_METRIC_8456">"c8456"</definedName>
    <definedName name="IQ_ECO_METRIC_8457">"c8457"</definedName>
    <definedName name="IQ_ECO_METRIC_8458">"c8458"</definedName>
    <definedName name="IQ_ECO_METRIC_8459">"c8459"</definedName>
    <definedName name="IQ_ECO_METRIC_8460">"c8460"</definedName>
    <definedName name="IQ_ECO_METRIC_8461">"c8461"</definedName>
    <definedName name="IQ_ECO_METRIC_8462">"c8462"</definedName>
    <definedName name="IQ_ECO_METRIC_8463">"c8463"</definedName>
    <definedName name="IQ_ECO_METRIC_8464">"c8464"</definedName>
    <definedName name="IQ_ECO_METRIC_8465">"c8465"</definedName>
    <definedName name="IQ_ECO_METRIC_8466">"c8466"</definedName>
    <definedName name="IQ_ECO_METRIC_8468">"c8468"</definedName>
    <definedName name="IQ_ECO_METRIC_8469">"c8469"</definedName>
    <definedName name="IQ_ECO_METRIC_8470">"c8470"</definedName>
    <definedName name="IQ_ECO_METRIC_8472">"c8472"</definedName>
    <definedName name="IQ_ECO_METRIC_8473">"c8473"</definedName>
    <definedName name="IQ_ECO_METRIC_8474">"c8474"</definedName>
    <definedName name="IQ_ECO_METRIC_8476">"c8476"</definedName>
    <definedName name="IQ_ECO_METRIC_8477">"c8477"</definedName>
    <definedName name="IQ_ECO_METRIC_8478">"c8478"</definedName>
    <definedName name="IQ_ECO_METRIC_8479">"c8479"</definedName>
    <definedName name="IQ_ECO_METRIC_8480">"c8480"</definedName>
    <definedName name="IQ_ECO_METRIC_8481">"c8481"</definedName>
    <definedName name="IQ_ECO_METRIC_8482">"c8482"</definedName>
    <definedName name="IQ_ECO_METRIC_8483">"c8483"</definedName>
    <definedName name="IQ_ECO_METRIC_8484">"c8484"</definedName>
    <definedName name="IQ_ECO_METRIC_8485">"c8485"</definedName>
    <definedName name="IQ_ECO_METRIC_8486">"c8486"</definedName>
    <definedName name="IQ_ECO_METRIC_8487">"c8487"</definedName>
    <definedName name="IQ_ECO_METRIC_8488">"c8488"</definedName>
    <definedName name="IQ_ECO_METRIC_8489">"c8489"</definedName>
    <definedName name="IQ_ECO_METRIC_8490">"c8490"</definedName>
    <definedName name="IQ_ECO_METRIC_8491">"c8491"</definedName>
    <definedName name="IQ_ECO_METRIC_8492">"c8492"</definedName>
    <definedName name="IQ_ECO_METRIC_8493">"c8493"</definedName>
    <definedName name="IQ_ECO_METRIC_8494">"c8494"</definedName>
    <definedName name="IQ_ECO_METRIC_8495">"c8495"</definedName>
    <definedName name="IQ_ECO_METRIC_8496">"c8496"</definedName>
    <definedName name="IQ_ECO_METRIC_8497">"c8497"</definedName>
    <definedName name="IQ_ECO_METRIC_8498">"c8498"</definedName>
    <definedName name="IQ_ECO_METRIC_8499">"c8499"</definedName>
    <definedName name="IQ_ECO_METRIC_8500">"c8500"</definedName>
    <definedName name="IQ_ECO_METRIC_8502">"c8502"</definedName>
    <definedName name="IQ_ECO_METRIC_8503">"c8503"</definedName>
    <definedName name="IQ_ECO_METRIC_8504">"c8504"</definedName>
    <definedName name="IQ_ECO_METRIC_8505">"c8505"</definedName>
    <definedName name="IQ_ECO_METRIC_8506">"c8506"</definedName>
    <definedName name="IQ_ECO_METRIC_8507">"c8507"</definedName>
    <definedName name="IQ_ECO_METRIC_8508">"c8508"</definedName>
    <definedName name="IQ_ECO_METRIC_8509">"c8509"</definedName>
    <definedName name="IQ_ECO_METRIC_8510">"c8510"</definedName>
    <definedName name="IQ_ECO_METRIC_8511">"c8511"</definedName>
    <definedName name="IQ_ECO_METRIC_8512">"c8512"</definedName>
    <definedName name="IQ_ECO_METRIC_8513">"c8513"</definedName>
    <definedName name="IQ_ECO_METRIC_8514">"c8514"</definedName>
    <definedName name="IQ_ECO_METRIC_8515">"c8515"</definedName>
    <definedName name="IQ_ECO_METRIC_8516">"c8516"</definedName>
    <definedName name="IQ_ECO_METRIC_8517">"c8517"</definedName>
    <definedName name="IQ_ECO_METRIC_8518">"c8518"</definedName>
    <definedName name="IQ_ECO_METRIC_8519">"c8519"</definedName>
    <definedName name="IQ_ECO_METRIC_8520">"c8520"</definedName>
    <definedName name="IQ_ECO_METRIC_8521">"c8521"</definedName>
    <definedName name="IQ_ECO_METRIC_8522">"c8522"</definedName>
    <definedName name="IQ_ECO_METRIC_8523">"c8523"</definedName>
    <definedName name="IQ_ECO_METRIC_8524">"c8524"</definedName>
    <definedName name="IQ_ECO_METRIC_8525">"c8525"</definedName>
    <definedName name="IQ_ECO_METRIC_8526">"c8526"</definedName>
    <definedName name="IQ_ECO_METRIC_8527">"c8527"</definedName>
    <definedName name="IQ_ECO_METRIC_8528">"c8528"</definedName>
    <definedName name="IQ_ECO_METRIC_8528_UNUSED_UNUSED_UNUSED">"c8528"</definedName>
    <definedName name="IQ_ECO_METRIC_8529">"c8529"</definedName>
    <definedName name="IQ_ECO_METRIC_8530">"c8530"</definedName>
    <definedName name="IQ_ECO_METRIC_8531">"c8531"</definedName>
    <definedName name="IQ_ECO_METRIC_8532">"c8532"</definedName>
    <definedName name="IQ_ECO_METRIC_8534">"c8534"</definedName>
    <definedName name="IQ_ECO_METRIC_8535">"c8535"</definedName>
    <definedName name="IQ_ECO_METRIC_8536">"c8536"</definedName>
    <definedName name="IQ_ECO_METRIC_8537">"c8537"</definedName>
    <definedName name="IQ_ECO_METRIC_8538">"c8538"</definedName>
    <definedName name="IQ_ECO_METRIC_8540">"c8540"</definedName>
    <definedName name="IQ_ECO_METRIC_8541">"c8541"</definedName>
    <definedName name="IQ_ECO_METRIC_8543">"c8543"</definedName>
    <definedName name="IQ_ECO_METRIC_8544">"c8544"</definedName>
    <definedName name="IQ_ECO_METRIC_8545">"c8545"</definedName>
    <definedName name="IQ_ECO_METRIC_8546">"c8546"</definedName>
    <definedName name="IQ_ECO_METRIC_8547">"c8547"</definedName>
    <definedName name="IQ_ECO_METRIC_8548">"c8548"</definedName>
    <definedName name="IQ_ECO_METRIC_8549">"c8549"</definedName>
    <definedName name="IQ_ECO_METRIC_8550">"c8550"</definedName>
    <definedName name="IQ_ECO_METRIC_8555">"c8555"</definedName>
    <definedName name="IQ_ECO_METRIC_8556">"c8556"</definedName>
    <definedName name="IQ_ECO_METRIC_8557">"c8557"</definedName>
    <definedName name="IQ_ECO_METRIC_8558">"c8558"</definedName>
    <definedName name="IQ_ECO_METRIC_8559">"c8559"</definedName>
    <definedName name="IQ_ECO_METRIC_8560">"c8560"</definedName>
    <definedName name="IQ_ECO_METRIC_8561">"c8561"</definedName>
    <definedName name="IQ_ECO_METRIC_8565">"c8565"</definedName>
    <definedName name="IQ_ECO_METRIC_8567">"c8567"</definedName>
    <definedName name="IQ_ECO_METRIC_8568">"c8568"</definedName>
    <definedName name="IQ_ECO_METRIC_8569">"c8569"</definedName>
    <definedName name="IQ_EFFECT_TAX_RATE" hidden="1">"c1899"</definedName>
    <definedName name="IQ_EFFICIENCY_RATIO_FDIC">"c6736"</definedName>
    <definedName name="IQ_ENTERPRISE_VALUE_1">"c84"</definedName>
    <definedName name="IQ_ENTITLEMENT_DET_EST_REUT">"c12136"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ACT_OR_EST" hidden="1">"c2213"</definedName>
    <definedName name="IQ_EPS_ACT_OR_EST_REUT">"c5460"</definedName>
    <definedName name="IQ_EPS_DET_EST_CURRENCY_REUT">"c13584"</definedName>
    <definedName name="IQ_EPS_DET_EST_DATE_REUT">"c13576"</definedName>
    <definedName name="IQ_EPS_DET_EST_INCL_REUT">"c13588"</definedName>
    <definedName name="IQ_EPS_DET_EST_ORIGIN_REUT">"c13580"</definedName>
    <definedName name="IQ_EPS_DET_EST_REUT">"c13572"</definedName>
    <definedName name="IQ_EPS_EST_1">"IQ_EPS_EST_1"</definedName>
    <definedName name="IQ_EPS_EST_BOTTOM_UP_REUT">"c5497"</definedName>
    <definedName name="IQ_EPS_EST_REUT">"c5453"</definedName>
    <definedName name="IQ_EPS_GW_ACT_OR_EST_REUT">"c5469"</definedName>
    <definedName name="IQ_EPS_GW_DET_EST_CURRENCY_REUT">"c12533"</definedName>
    <definedName name="IQ_EPS_GW_DET_EST_DATE_REUT">"c12292"</definedName>
    <definedName name="IQ_EPS_GW_DET_EST_INCL_REUT">"c12416"</definedName>
    <definedName name="IQ_EPS_GW_DET_EST_ORIGIN_REUT">"c12660"</definedName>
    <definedName name="IQ_EPS_GW_DET_EST_REUT">"c12150"</definedName>
    <definedName name="IQ_EPS_GW_EST_BOTTOM_UP_REUT">"c5499"</definedName>
    <definedName name="IQ_EPS_GW_EST_REUT">"c5389"</definedName>
    <definedName name="IQ_EPS_GW_HIGH_EST_REUT">"c5391"</definedName>
    <definedName name="IQ_EPS_GW_LOW_EST_REUT">"c5392"</definedName>
    <definedName name="IQ_EPS_GW_MEDIAN_EST_REUT">"c5390"</definedName>
    <definedName name="IQ_EPS_GW_NUM_EST_REUT">"c5393"</definedName>
    <definedName name="IQ_EPS_GW_STDDEV_EST_REUT">"c5394"</definedName>
    <definedName name="IQ_EPS_HIGH_EST_REUT">"c5454"</definedName>
    <definedName name="IQ_EPS_LOW_EST_REUT">"c5455"</definedName>
    <definedName name="IQ_EPS_MEDIAN_EST" hidden="1">"c1661"</definedName>
    <definedName name="IQ_EPS_MEDIAN_EST_REUT">"c5456"</definedName>
    <definedName name="IQ_EPS_NO_EST">"c271"</definedName>
    <definedName name="IQ_EPS_NORM" hidden="1">"c1902"</definedName>
    <definedName name="IQ_EPS_NORM_DET_EST_CURRENCY_REUT">"c12535"</definedName>
    <definedName name="IQ_EPS_NORM_DET_EST_DATE_REUT">"c12294"</definedName>
    <definedName name="IQ_EPS_NORM_DET_EST_INCL_REUT">"c12418"</definedName>
    <definedName name="IQ_EPS_NORM_DET_EST_ORIGIN_REUT">"c12662"</definedName>
    <definedName name="IQ_EPS_NORM_DET_EST_REUT">"c12152"</definedName>
    <definedName name="IQ_EPS_NORM_EST_BOTTOM_UP_REUT">"c5498"</definedName>
    <definedName name="IQ_EPS_NORM_EST_REUT">"c5326"</definedName>
    <definedName name="IQ_EPS_NORM_HIGH_EST_REUT">"c5328"</definedName>
    <definedName name="IQ_EPS_NORM_LOW_EST_REUT">"c5329"</definedName>
    <definedName name="IQ_EPS_NORM_MEDIAN_EST_REUT">"c5327"</definedName>
    <definedName name="IQ_EPS_NORM_NUM_EST_REUT">"c5330"</definedName>
    <definedName name="IQ_EPS_NORM_STDDEV_EST_REUT">"c5331"</definedName>
    <definedName name="IQ_EPS_NUM_EST_REUT">"c5451"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_REUT">"c5470"</definedName>
    <definedName name="IQ_EPS_REPORTED_DET_EST_CURRENCY_REUT">"c12534"</definedName>
    <definedName name="IQ_EPS_REPORTED_DET_EST_DATE_REUT">"c12293"</definedName>
    <definedName name="IQ_EPS_REPORTED_DET_EST_INCL_REUT">"c12417"</definedName>
    <definedName name="IQ_EPS_REPORTED_DET_EST_ORIGIN_REUT">"c12661"</definedName>
    <definedName name="IQ_EPS_REPORTED_DET_EST_REUT">"c12151"</definedName>
    <definedName name="IQ_EPS_REPORTED_EST_BOTTOM_UP_REUT">"c5500"</definedName>
    <definedName name="IQ_EPS_REPORTED_EST_REUT">"c5396"</definedName>
    <definedName name="IQ_EPS_REPORTED_HIGH_EST_REUT">"c5398"</definedName>
    <definedName name="IQ_EPS_REPORTED_LOW_EST_REUT">"c5399"</definedName>
    <definedName name="IQ_EPS_REPORTED_MEDIAN_EST_REUT">"c5397"</definedName>
    <definedName name="IQ_EPS_REPORTED_NUM_EST_REUT">"c5400"</definedName>
    <definedName name="IQ_EPS_REPORTED_STDDEV_EST_REUT">"c5401"</definedName>
    <definedName name="IQ_EPS_STDDEV_EST_REUT">"c5452"</definedName>
    <definedName name="IQ_EQUITY_AFFIL_1">"c552"</definedName>
    <definedName name="IQ_EQUITY_CAPITAL_ASSETS_FDIC">"c6744"</definedName>
    <definedName name="IQ_EQUITY_FDIC">"c6353"</definedName>
    <definedName name="IQ_EQUITY_SECURITIES_FDIC">"c6304"</definedName>
    <definedName name="IQ_EQUITY_SECURITY_EXPOSURES_FDIC">"c6664"</definedName>
    <definedName name="IQ_EQV_OVER_LTM_PRETAX_INC_1">"c739"</definedName>
    <definedName name="IQ_EST_ACT_BV_REUT">"c5409"</definedName>
    <definedName name="IQ_EST_ACT_BV_SHARE_REUT">"c5445"</definedName>
    <definedName name="IQ_EST_ACT_BV_THOM">"c5153"</definedName>
    <definedName name="IQ_EST_ACT_CAPEX_REUT">"c3975"</definedName>
    <definedName name="IQ_EST_ACT_CFPS_REUT">"c3850"</definedName>
    <definedName name="IQ_EST_ACT_DPS_REUT">"c3857"</definedName>
    <definedName name="IQ_EST_ACT_EBIT_REUT">"c5339"</definedName>
    <definedName name="IQ_EST_ACT_EBITDA_REUT">"c3836"</definedName>
    <definedName name="IQ_EST_ACT_EPS_GW_REUT">"c5395"</definedName>
    <definedName name="IQ_EST_ACT_EPS_NORM_REUT">"c5332"</definedName>
    <definedName name="IQ_EST_ACT_EPS_PRIMARY">"c2232"</definedName>
    <definedName name="IQ_EST_ACT_EPS_REPORTED_REUT">"c5402"</definedName>
    <definedName name="IQ_EST_ACT_EPS_REUT">"c5457"</definedName>
    <definedName name="IQ_EST_ACT_FFO_CIQ_1">"c4932"</definedName>
    <definedName name="IQ_EST_ACT_FFO_REUT">"c3843"</definedName>
    <definedName name="IQ_EST_ACT_FFO_SHARE_CIQ_1">"c3674"</definedName>
    <definedName name="IQ_EST_ACT_FFO_SHARE_REUT">"c3843"</definedName>
    <definedName name="IQ_EST_ACT_FFO_SHARE_SHARE_REUT">"c3843"</definedName>
    <definedName name="IQ_EST_ACT_FFO_SHARE_SHARE_THOM">"c4005"</definedName>
    <definedName name="IQ_EST_ACT_FFO_THOM">"c4005"</definedName>
    <definedName name="IQ_EST_ACT_NAV_SHARE_REUT">"c5616"</definedName>
    <definedName name="IQ_EST_ACT_NET_DEBT_REUT">"c5446"</definedName>
    <definedName name="IQ_EST_ACT_NI_GW_REUT">"c5381"</definedName>
    <definedName name="IQ_EST_ACT_NI_GW_THOM">"c5139"</definedName>
    <definedName name="IQ_EST_ACT_NI_REPORTED_REUT">"c5388"</definedName>
    <definedName name="IQ_EST_ACT_NI_REUT">"c5374"</definedName>
    <definedName name="IQ_EST_ACT_OPER_INC_REUT">"c5346"</definedName>
    <definedName name="IQ_EST_ACT_PRETAX_GW_INC_REUT">"c5360"</definedName>
    <definedName name="IQ_EST_ACT_PRETAX_INC_REUT">"c5353"</definedName>
    <definedName name="IQ_EST_ACT_PRETAX_REPORT_INC_REUT">"c5367"</definedName>
    <definedName name="IQ_EST_ACT_RETURN_ASSETS_REUT">"c3996"</definedName>
    <definedName name="IQ_EST_ACT_RETURN_EQUITY_REUT">"c3989"</definedName>
    <definedName name="IQ_EST_ACT_REV_REUT">"c3835"</definedName>
    <definedName name="IQ_EST_BV_DIFF_CIQ">"c4765"</definedName>
    <definedName name="IQ_EST_BV_DIFF_REUT">"c5433"</definedName>
    <definedName name="IQ_EST_BV_DIFF_THOM">"c5204"</definedName>
    <definedName name="IQ_EST_BV_SURPRISE_PERCENT_CIQ">"c4766"</definedName>
    <definedName name="IQ_EST_BV_SURPRISE_PERCENT_REUT">"c5434"</definedName>
    <definedName name="IQ_EST_BV_SURPRISE_PERCENT_THOM">"c5205"</definedName>
    <definedName name="IQ_EST_CAPEX_GROWTH_1YR_REUT">"c5447"</definedName>
    <definedName name="IQ_EST_CAPEX_GROWTH_2YR_REUT">"c5448"</definedName>
    <definedName name="IQ_EST_CAPEX_GROWTH_Q_1YR_REUT">"c5449"</definedName>
    <definedName name="IQ_EST_CAPEX_SEQ_GROWTH_Q_REUT">"c5450"</definedName>
    <definedName name="IQ_EST_CFPS_DIFF_REUT">"c3892"</definedName>
    <definedName name="IQ_EST_CFPS_GROWTH_1YR_REUT">"c3878"</definedName>
    <definedName name="IQ_EST_CFPS_GROWTH_2YR_REUT">"c3879"</definedName>
    <definedName name="IQ_EST_CFPS_GROWTH_Q_1YR_REUT">"c3880"</definedName>
    <definedName name="IQ_EST_CFPS_SEQ_GROWTH_Q_REUT">"c3881"</definedName>
    <definedName name="IQ_EST_CFPS_SURPRISE_PERCENT_REUT">"c3893"</definedName>
    <definedName name="IQ_EST_CURRENCY" hidden="1">"c2140"</definedName>
    <definedName name="IQ_EST_CURRENCY_REUT">"c5437"</definedName>
    <definedName name="IQ_EST_DATE_REUT">"c5438"</definedName>
    <definedName name="IQ_EST_DPS_DIFF_REUT">"c3894"</definedName>
    <definedName name="IQ_EST_DPS_GROWTH_1YR_REUT">"c3882"</definedName>
    <definedName name="IQ_EST_DPS_GROWTH_2YR_REUT">"c3883"</definedName>
    <definedName name="IQ_EST_DPS_GROWTH_Q_1YR_REUT">"c3884"</definedName>
    <definedName name="IQ_EST_DPS_SEQ_GROWTH_Q_REUT">"c3885"</definedName>
    <definedName name="IQ_EST_DPS_SURPRISE_PERCENT_REUT">"c3895"</definedName>
    <definedName name="IQ_EST_EBIT_DIFF_REUT">"c5413"</definedName>
    <definedName name="IQ_EST_EBIT_SURPRISE_PERCENT_REUT">"c5414"</definedName>
    <definedName name="IQ_EST_EBITDA_DIFF_REUT">"c3888"</definedName>
    <definedName name="IQ_EST_EBITDA_GROWTH_1YR_REUT">"c3864"</definedName>
    <definedName name="IQ_EST_EBITDA_GROWTH_2YR_REUT">"c3865"</definedName>
    <definedName name="IQ_EST_EBITDA_GROWTH_Q_1YR_REUT">"c3866"</definedName>
    <definedName name="IQ_EST_EBITDA_SEQ_GROWTH_Q_REUT">"c3867"</definedName>
    <definedName name="IQ_EST_EBITDA_SURPRISE_PERCENT_REUT">"c3889"</definedName>
    <definedName name="IQ_EST_EPS_DIFF" hidden="1">"c1864"</definedName>
    <definedName name="IQ_EST_EPS_DIFF_REUT">"c5458"</definedName>
    <definedName name="IQ_EST_EPS_GROWTH_1YR_REUT">"c3646"</definedName>
    <definedName name="IQ_EST_EPS_GROWTH_2YR_REUT">"c3858"</definedName>
    <definedName name="IQ_EST_EPS_GROWTH_5YR" hidden="1">"c1655"</definedName>
    <definedName name="IQ_EST_EPS_GROWTH_5YR_BOTTOM_UP_REUT">"c5495"</definedName>
    <definedName name="IQ_EST_EPS_GROWTH_5YR_HIGH_REUT">"c5322"</definedName>
    <definedName name="IQ_EST_EPS_GROWTH_5YR_LOW_REUT">"c5323"</definedName>
    <definedName name="IQ_EST_EPS_GROWTH_5YR_MEDIAN_REUT">"c5321"</definedName>
    <definedName name="IQ_EST_EPS_GROWTH_5YR_NUM_REUT">"c5324"</definedName>
    <definedName name="IQ_EST_EPS_GROWTH_5YR_REUT">"c3633"</definedName>
    <definedName name="IQ_EST_EPS_GROWTH_5YR_STDDEV_REUT">"c5325"</definedName>
    <definedName name="IQ_EST_EPS_GROWTH_Q_1YR_REUT">"c5410"</definedName>
    <definedName name="IQ_EST_EPS_GW_DIFF_REUT">"c5429"</definedName>
    <definedName name="IQ_EST_EPS_GW_SURPRISE_PERCENT_REUT">"c5430"</definedName>
    <definedName name="IQ_EST_EPS_NORM_DIFF_REUT">"c5411"</definedName>
    <definedName name="IQ_EST_EPS_NORM_SURPRISE_PERCENT_REUT">"c5412"</definedName>
    <definedName name="IQ_EST_EPS_REPORT_DIFF_REUT">"c5431"</definedName>
    <definedName name="IQ_EST_EPS_REPORT_SURPRISE_PERCENT_REUT">"c5432"</definedName>
    <definedName name="IQ_EST_EPS_SEQ_GROWTH_Q_REUT">"c3859"</definedName>
    <definedName name="IQ_EST_EPS_SURPRISE">"c1635"</definedName>
    <definedName name="IQ_EST_EPS_SURPRISE_PERCENT_REUT">"c5459"</definedName>
    <definedName name="IQ_EST_FFO_DIFF_CIQ_1">"c4969"</definedName>
    <definedName name="IQ_EST_FFO_DIFF_REUT">"c3890"</definedName>
    <definedName name="IQ_EST_FFO_DIFF_THOM">"c5186"</definedName>
    <definedName name="IQ_EST_FFO_GROWTH_1YR_CIQ_1">"c4950"</definedName>
    <definedName name="IQ_EST_FFO_GROWTH_1YR_REUT">"c3874"</definedName>
    <definedName name="IQ_EST_FFO_GROWTH_2YR_CIQ_1">"c4951"</definedName>
    <definedName name="IQ_EST_FFO_GROWTH_2YR_REUT">"c3875"</definedName>
    <definedName name="IQ_EST_FFO_GROWTH_Q_1YR_CIQ_1">"c4952"</definedName>
    <definedName name="IQ_EST_FFO_GROWTH_Q_1YR_REUT">"c3876"</definedName>
    <definedName name="IQ_EST_FFO_SEQ_GROWTH_Q_CIQ_1">"c4953"</definedName>
    <definedName name="IQ_EST_FFO_SEQ_GROWTH_Q_REUT">"c3877"</definedName>
    <definedName name="IQ_EST_FFO_SHARE_DIFF_CIQ_1">"c3721"</definedName>
    <definedName name="IQ_EST_FFO_SHARE_DIFF_REUT">"c3890"</definedName>
    <definedName name="IQ_EST_FFO_SHARE_GROWTH_1YR_CIQ_1">"c3705"</definedName>
    <definedName name="IQ_EST_FFO_SHARE_GROWTH_2YR_CIQ_1">"c3706"</definedName>
    <definedName name="IQ_EST_FFO_SHARE_GROWTH_Q_1YR_CIQ_1">"c3707"</definedName>
    <definedName name="IQ_EST_FFO_SHARE_SEQ_GROWTH_Q_CIQ_1">"c3708"</definedName>
    <definedName name="IQ_EST_FFO_SHARE_SHARE_DIFF_REUT">"c3890"</definedName>
    <definedName name="IQ_EST_FFO_SHARE_SHARE_DIFF_THOM">"c5186"</definedName>
    <definedName name="IQ_EST_FFO_SHARE_SHARE_SURPRISE_PERCENT_REUT">"c3891"</definedName>
    <definedName name="IQ_EST_FFO_SHARE_SHARE_SURPRISE_PERCENT_THOM">"c5187"</definedName>
    <definedName name="IQ_EST_FFO_SHARE_SURPRISE_PERCENT_CIQ_1">"c3722"</definedName>
    <definedName name="IQ_EST_FFO_SHARE_SURPRISE_PERCENT_REUT">"c3891"</definedName>
    <definedName name="IQ_EST_FFO_SURPRISE_PERCENT_CIQ_1">"c4982"</definedName>
    <definedName name="IQ_EST_FFO_SURPRISE_PERCENT_REUT">"c3891"</definedName>
    <definedName name="IQ_EST_FFO_SURPRISE_PERCENT_THOM">"c5187"</definedName>
    <definedName name="IQ_EST_FOOTNOTE_REUT">"c5478"</definedName>
    <definedName name="IQ_EST_NAV_SURPRISE_PERCENT_1">"c1896"</definedName>
    <definedName name="IQ_EST_NI_DIFF_REUT">"c5423"</definedName>
    <definedName name="IQ_EST_NI_GW_DIFF_REUT">"c5425"</definedName>
    <definedName name="IQ_EST_NI_GW_DIFF_THOM">"c5200"</definedName>
    <definedName name="IQ_EST_NI_GW_SURPRISE_PERCENT_REUT">"c5426"</definedName>
    <definedName name="IQ_EST_NI_GW_SURPRISE_PERCENT_THOM">"c5201"</definedName>
    <definedName name="IQ_EST_NI_REPORT_DIFF_REUT">"c5427"</definedName>
    <definedName name="IQ_EST_NI_REPORT_SURPRISE_PERCENT_REUT">"c5428"</definedName>
    <definedName name="IQ_EST_NI_SURPRISE_PERCENT_REUT">"c5424"</definedName>
    <definedName name="IQ_EST_NUM_BUY_CIQ">"c3700"</definedName>
    <definedName name="IQ_EST_NUM_BUY_REUT">"c3869"</definedName>
    <definedName name="IQ_EST_NUM_BUY_THOM">"c5165"</definedName>
    <definedName name="IQ_EST_NUM_HIGH_REC_REUT">"c3870"</definedName>
    <definedName name="IQ_EST_NUM_HIGHEST_REC_REUT">"c3869"</definedName>
    <definedName name="IQ_EST_NUM_HOLD_CIQ">"c3702"</definedName>
    <definedName name="IQ_EST_NUM_HOLD_REUT">"c3871"</definedName>
    <definedName name="IQ_EST_NUM_HOLD_THOM">"c5167"</definedName>
    <definedName name="IQ_EST_NUM_LOW_REC_REUT">"c3872"</definedName>
    <definedName name="IQ_EST_NUM_LOWEST_REC_REUT">"c3873"</definedName>
    <definedName name="IQ_EST_NUM_NEUTRAL_REC_REUT">"c3871"</definedName>
    <definedName name="IQ_EST_NUM_NO_OPINION_REUT">"c3868"</definedName>
    <definedName name="IQ_EST_NUM_OUTPERFORM_CIQ">"c3701"</definedName>
    <definedName name="IQ_EST_NUM_OUTPERFORM_REUT">"c3870"</definedName>
    <definedName name="IQ_EST_NUM_OUTPERFORM_THOM">"c5166"</definedName>
    <definedName name="IQ_EST_NUM_SELL_CIQ">"c3704"</definedName>
    <definedName name="IQ_EST_NUM_SELL_REUT">"c3873"</definedName>
    <definedName name="IQ_EST_NUM_SELL_THOM">"c5169"</definedName>
    <definedName name="IQ_EST_NUM_UNDERPERFORM_CIQ">"c3703"</definedName>
    <definedName name="IQ_EST_NUM_UNDERPERFORM_REUT">"c3872"</definedName>
    <definedName name="IQ_EST_NUM_UNDERPERFORM_THOM">"c5168"</definedName>
    <definedName name="IQ_EST_OPER_INC_DIFF_REUT">"c5415"</definedName>
    <definedName name="IQ_EST_OPER_INC_SURPRISE_PERCENT_REUT">"c5416"</definedName>
    <definedName name="IQ_EST_PRE_TAX_DIFF_REUT">"c5417"</definedName>
    <definedName name="IQ_EST_PRE_TAX_GW_DIFF_REUT">"c5419"</definedName>
    <definedName name="IQ_EST_PRE_TAX_GW_SURPRISE_PERCENT_REUT">"c5420"</definedName>
    <definedName name="IQ_EST_PRE_TAX_REPORT_DIFF_REUT">"c5421"</definedName>
    <definedName name="IQ_EST_PRE_TAX_REPORT_SURPRISE_PERCENT_REUT">"c5422"</definedName>
    <definedName name="IQ_EST_PRE_TAX_SURPRISE_PERCENT_REUT">"c5418"</definedName>
    <definedName name="IQ_EST_REUT_ACT_CAPEX">"c3975"</definedName>
    <definedName name="IQ_EST_REV_DIFF_REUT">"c3886"</definedName>
    <definedName name="IQ_EST_REV_GROWTH_1YR_REUT">"c3860"</definedName>
    <definedName name="IQ_EST_REV_GROWTH_2YR_REUT">"c3861"</definedName>
    <definedName name="IQ_EST_REV_GROWTH_Q_1YR_REUT">"c3862"</definedName>
    <definedName name="IQ_EST_REV_SEQ_GROWTH_Q_REUT">"c3863"</definedName>
    <definedName name="IQ_EST_REV_SURPRISE_PERCENT_REUT">"c3887"</definedName>
    <definedName name="IQ_ESTIMATED_ASSESSABLE_DEPOSITS_FDIC">"c6490"</definedName>
    <definedName name="IQ_ESTIMATED_INSURED_DEPOSITS_FDIC">"c6491"</definedName>
    <definedName name="IQ_EV_OVER_EMPLOYEE_1">"c1225"</definedName>
    <definedName name="IQ_EV_OVER_LTM_EBIT_1">"c1221"</definedName>
    <definedName name="IQ_EV_OVER_LTM_EBITDA_1">"c1223"</definedName>
    <definedName name="IQ_EV_OVER_LTM_REVENUE_1">"c1227"</definedName>
    <definedName name="IQ_EV_OVER_REVENUE_EST">"IQ_EV_OVER_REVENUE_EST"</definedName>
    <definedName name="IQ_EV_OVER_REVENUE_EST_1">"IQ_EV_OVER_REVENUE_EST_1"</definedName>
    <definedName name="IQ_EVAL_DATE" hidden="1">"c2180"</definedName>
    <definedName name="IQ_EXERCISE_PRICE_1">"c406"</definedName>
    <definedName name="IQ_EXERCISED" hidden="1">"c406"</definedName>
    <definedName name="IQ_EXPENSE_CODE_">"001"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_BR" hidden="1">"c412"</definedName>
    <definedName name="IQ_EXTRA_ITEMS_1">"c413"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ED_FUNDS_PURCHASED_FDIC">"c6343"</definedName>
    <definedName name="IQ_FED_FUNDS_SOLD_FDIC">"c6307"</definedName>
    <definedName name="IQ_FEDFUNDS_SOLD" hidden="1">"c2256"</definedName>
    <definedName name="IQ_FFO_ADJ_EST_CIQ">"c4959"</definedName>
    <definedName name="IQ_FFO_ADJ_HIGH_EST_CIQ">"c4962"</definedName>
    <definedName name="IQ_FFO_ADJ_LOW_EST_CIQ">"c4963"</definedName>
    <definedName name="IQ_FFO_ADJ_MEDIAN_EST_CIQ">"c4964"</definedName>
    <definedName name="IQ_FFO_ADJ_NUM_EST_CIQ">"c4965"</definedName>
    <definedName name="IQ_FFO_ADJ_STDDEV_EST_CIQ">"c4966"</definedName>
    <definedName name="IQ_FFO_EST_CIQ">"c3668"</definedName>
    <definedName name="IQ_FFO_EST_CIQ_1">"c3668"</definedName>
    <definedName name="IQ_FFO_EST_DET_EST">"c12059"</definedName>
    <definedName name="IQ_FFO_EST_DET_EST_CIQ">"c12121"</definedName>
    <definedName name="IQ_FFO_EST_DET_EST_CURRENCY">"c12466"</definedName>
    <definedName name="IQ_FFO_EST_DET_EST_CURRENCY_CIQ">"c12512"</definedName>
    <definedName name="IQ_FFO_EST_DET_EST_CURRENCY_REUT">"c12536"</definedName>
    <definedName name="IQ_FFO_EST_DET_EST_CURRENCY_THOM">"c12487"</definedName>
    <definedName name="IQ_FFO_EST_DET_EST_DATE">"c12212"</definedName>
    <definedName name="IQ_FFO_EST_DET_EST_DATE_CIQ">"c12267"</definedName>
    <definedName name="IQ_FFO_EST_DET_EST_DATE_REUT">"c12295"</definedName>
    <definedName name="IQ_FFO_EST_DET_EST_DATE_THOM">"c12238"</definedName>
    <definedName name="IQ_FFO_EST_DET_EST_INCL">"c12349"</definedName>
    <definedName name="IQ_FFO_EST_DET_EST_INCL_CIQ">"c12395"</definedName>
    <definedName name="IQ_FFO_EST_DET_EST_INCL_REUT">"c12419"</definedName>
    <definedName name="IQ_FFO_EST_DET_EST_INCL_THOM">"c12370"</definedName>
    <definedName name="IQ_FFO_EST_DET_EST_ORIGIN">"c12722"</definedName>
    <definedName name="IQ_FFO_EST_DET_EST_ORIGIN_CIQ">"c12720"</definedName>
    <definedName name="IQ_FFO_EST_DET_EST_ORIGIN_REUT">"c12724"</definedName>
    <definedName name="IQ_FFO_EST_DET_EST_ORIGIN_THOM">"c12608"</definedName>
    <definedName name="IQ_FFO_EST_DET_EST_REUT">"c12153"</definedName>
    <definedName name="IQ_FFO_EST_DET_EST_THOM">"c12088"</definedName>
    <definedName name="IQ_FFO_EST_REUT">"c3837"</definedName>
    <definedName name="IQ_FFO_EST_THOM">"c3999"</definedName>
    <definedName name="IQ_FFO_HIGH_EST_CIQ">"c3670"</definedName>
    <definedName name="IQ_FFO_HIGH_EST_CIQ_1">"c3670"</definedName>
    <definedName name="IQ_FFO_HIGH_EST_REUT">"c3839"</definedName>
    <definedName name="IQ_FFO_HIGH_EST_THOM">"c4001"</definedName>
    <definedName name="IQ_FFO_LOW_EST_CIQ">"c3671"</definedName>
    <definedName name="IQ_FFO_LOW_EST_CIQ_1">"c3671"</definedName>
    <definedName name="IQ_FFO_LOW_EST_REUT">"c3840"</definedName>
    <definedName name="IQ_FFO_LOW_EST_THOM">"c4002"</definedName>
    <definedName name="IQ_FFO_MEDIAN_EST_CIQ">"c3669"</definedName>
    <definedName name="IQ_FFO_MEDIAN_EST_CIQ_1">"c3669"</definedName>
    <definedName name="IQ_FFO_MEDIAN_EST_REUT">"c3838"</definedName>
    <definedName name="IQ_FFO_MEDIAN_EST_THOM">"c4000"</definedName>
    <definedName name="IQ_FFO_NO_EST">"c276"</definedName>
    <definedName name="IQ_FFO_NUM_EST_CIQ">"c3672"</definedName>
    <definedName name="IQ_FFO_NUM_EST_CIQ_1">"c3672"</definedName>
    <definedName name="IQ_FFO_NUM_EST_REUT">"c3841"</definedName>
    <definedName name="IQ_FFO_NUM_EST_THOM">"c4003"</definedName>
    <definedName name="IQ_FFO_SHARE_EST_CIQ_1">"c3668"</definedName>
    <definedName name="IQ_FFO_SHARE_EST_DET_EST_CURRENCY_REUT">"c12536"</definedName>
    <definedName name="IQ_FFO_SHARE_EST_DET_EST_DATE_REUT">"c12295"</definedName>
    <definedName name="IQ_FFO_SHARE_EST_DET_EST_INCL_REUT">"c12419"</definedName>
    <definedName name="IQ_FFO_SHARE_EST_DET_EST_ORIGIN_REUT">"c12724"</definedName>
    <definedName name="IQ_FFO_SHARE_EST_DET_EST_REUT">"c12153"</definedName>
    <definedName name="IQ_FFO_SHARE_EST_REUT">"c3837"</definedName>
    <definedName name="IQ_FFO_SHARE_HIGH_EST_CIQ_1">"c3670"</definedName>
    <definedName name="IQ_FFO_SHARE_HIGH_EST_REUT">"c3839"</definedName>
    <definedName name="IQ_FFO_SHARE_LOW_EST_CIQ_1">"c3671"</definedName>
    <definedName name="IQ_FFO_SHARE_LOW_EST_REUT">"c3840"</definedName>
    <definedName name="IQ_FFO_SHARE_MEDIAN_EST_CIQ_1">"c3669"</definedName>
    <definedName name="IQ_FFO_SHARE_MEDIAN_EST_REUT">"c3838"</definedName>
    <definedName name="IQ_FFO_SHARE_NUM_EST_CIQ_1">"c3672"</definedName>
    <definedName name="IQ_FFO_SHARE_NUM_EST_REUT">"c3841"</definedName>
    <definedName name="IQ_FFO_SHARE_SHARE_EST_DET_EST">"c12059"</definedName>
    <definedName name="IQ_FFO_SHARE_SHARE_EST_DET_EST_CIQ">"c12121"</definedName>
    <definedName name="IQ_FFO_SHARE_SHARE_EST_DET_EST_CURRENCY">"c12466"</definedName>
    <definedName name="IQ_FFO_SHARE_SHARE_EST_DET_EST_CURRENCY_CIQ">"c12512"</definedName>
    <definedName name="IQ_FFO_SHARE_SHARE_EST_DET_EST_CURRENCY_REUT">"c12536"</definedName>
    <definedName name="IQ_FFO_SHARE_SHARE_EST_DET_EST_CURRENCY_THOM">"c12487"</definedName>
    <definedName name="IQ_FFO_SHARE_SHARE_EST_DET_EST_DATE">"c12212"</definedName>
    <definedName name="IQ_FFO_SHARE_SHARE_EST_DET_EST_DATE_CIQ">"c12267"</definedName>
    <definedName name="IQ_FFO_SHARE_SHARE_EST_DET_EST_DATE_REUT">"c12295"</definedName>
    <definedName name="IQ_FFO_SHARE_SHARE_EST_DET_EST_DATE_THOM">"c12238"</definedName>
    <definedName name="IQ_FFO_SHARE_SHARE_EST_DET_EST_INCL">"c12349"</definedName>
    <definedName name="IQ_FFO_SHARE_SHARE_EST_DET_EST_INCL_CIQ">"c12395"</definedName>
    <definedName name="IQ_FFO_SHARE_SHARE_EST_DET_EST_INCL_REUT">"c12419"</definedName>
    <definedName name="IQ_FFO_SHARE_SHARE_EST_DET_EST_INCL_THOM">"c12370"</definedName>
    <definedName name="IQ_FFO_SHARE_SHARE_EST_DET_EST_ORIGIN">"c12722"</definedName>
    <definedName name="IQ_FFO_SHARE_SHARE_EST_DET_EST_ORIGIN_CIQ">"c12720"</definedName>
    <definedName name="IQ_FFO_SHARE_SHARE_EST_DET_EST_ORIGIN_REUT">"c12724"</definedName>
    <definedName name="IQ_FFO_SHARE_SHARE_EST_DET_EST_ORIGIN_THOM">"c12608"</definedName>
    <definedName name="IQ_FFO_SHARE_SHARE_EST_DET_EST_REUT">"c12153"</definedName>
    <definedName name="IQ_FFO_SHARE_SHARE_EST_DET_EST_THOM">"c12088"</definedName>
    <definedName name="IQ_FFO_SHARE_SHARE_EST_REUT">"c3837"</definedName>
    <definedName name="IQ_FFO_SHARE_SHARE_EST_THOM">"c3999"</definedName>
    <definedName name="IQ_FFO_SHARE_SHARE_HIGH_EST_REUT">"c3839"</definedName>
    <definedName name="IQ_FFO_SHARE_SHARE_HIGH_EST_THOM">"c4001"</definedName>
    <definedName name="IQ_FFO_SHARE_SHARE_LOW_EST_REUT">"c3840"</definedName>
    <definedName name="IQ_FFO_SHARE_SHARE_LOW_EST_THOM">"c4002"</definedName>
    <definedName name="IQ_FFO_SHARE_SHARE_MEDIAN_EST_REUT">"c3838"</definedName>
    <definedName name="IQ_FFO_SHARE_SHARE_MEDIAN_EST_THOM">"c4000"</definedName>
    <definedName name="IQ_FFO_SHARE_SHARE_NUM_EST_REUT">"c3841"</definedName>
    <definedName name="IQ_FFO_SHARE_SHARE_NUM_EST_THOM">"c4003"</definedName>
    <definedName name="IQ_FFO_SHARE_SHARE_STDDEV_EST_REUT">"c3842"</definedName>
    <definedName name="IQ_FFO_SHARE_SHARE_STDDEV_EST_THOM">"c4004"</definedName>
    <definedName name="IQ_FFO_SHARE_STDDEV_EST_CIQ_1">"c3673"</definedName>
    <definedName name="IQ_FFO_SHARE_STDDEV_EST_REUT">"c3842"</definedName>
    <definedName name="IQ_FFO_STDDEV_EST_CIQ">"c3673"</definedName>
    <definedName name="IQ_FFO_STDDEV_EST_CIQ_1">"c3673"</definedName>
    <definedName name="IQ_FFO_STDDEV_EST_REUT">"c3842"</definedName>
    <definedName name="IQ_FFO_STDDEV_EST_THOM">"c4004"</definedName>
    <definedName name="IQ_FH">100000</definedName>
    <definedName name="IQ_FHLB_ADVANCES_FDIC">"c6366"</definedName>
    <definedName name="IQ_FHLB_DUE_AFTER_FIVE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I_12M_RETURN">"c25807"</definedName>
    <definedName name="IQ_FII_3M_RETURN">"c25808"</definedName>
    <definedName name="IQ_FII_6M_RETURN">"c25809"</definedName>
    <definedName name="IQ_FII_AVGBIDSPREAD">"c25820"</definedName>
    <definedName name="IQ_FII_CONVEX">"c25799"</definedName>
    <definedName name="IQ_FII_COUPON">"c25800"</definedName>
    <definedName name="IQ_FII_DAILY_RETURN">"c25810"</definedName>
    <definedName name="IQ_FII_DURTW">"c25802"</definedName>
    <definedName name="IQ_FII_EXCESS_RETURN">"c25819"</definedName>
    <definedName name="IQ_FII_INDEXPRICE">"c25806"</definedName>
    <definedName name="IQ_FII_MATURITY">"c25804"</definedName>
    <definedName name="IQ_FII_MODDUR">"c25801"</definedName>
    <definedName name="IQ_FII_MTD_RETURN_COUPON">"c25813"</definedName>
    <definedName name="IQ_FII_MTD_RETURN_CURRENCY">"c25814"</definedName>
    <definedName name="IQ_FII_MTD_RETURN_PAYDOWN">"c25815"</definedName>
    <definedName name="IQ_FII_MTD_RETURN_PRICE">"c25816"</definedName>
    <definedName name="IQ_FII_MTD_RETURN_TOTAL">"c25812"</definedName>
    <definedName name="IQ_FII_MV">"c25803"</definedName>
    <definedName name="IQ_FII_NUMISSUE">"c25805"</definedName>
    <definedName name="IQ_FII_OAS">"c25798"</definedName>
    <definedName name="IQ_FII_RETURN_INCEPTION">"c25811"</definedName>
    <definedName name="IQ_FII_YTD_RETURN">"c25817"</definedName>
    <definedName name="IQ_FII_YTW">"c25818"</definedName>
    <definedName name="IQ_FILING_CURRENCY" hidden="1">"c2129"</definedName>
    <definedName name="IQ_FILM_RIGHTS" hidden="1">"c2254"</definedName>
    <definedName name="IQ_FIN_DIV_CURRENT_PORT_DEBT_TOTAL">"c5524"</definedName>
    <definedName name="IQ_FIN_DIV_CURRENT_PORT_LEASES_TOTAL">"c5523"</definedName>
    <definedName name="IQ_FIN_DIV_DEBT_LT_TOTAL">"c5526"</definedName>
    <definedName name="IQ_FIN_DIV_LEASES_LT_TOTAL">"c5525"</definedName>
    <definedName name="IQ_FIN_DIV_NOTES_PAY_TOTAL">"c5522"</definedName>
    <definedName name="IQ_FINANCING_CASH_1">"c893"</definedName>
    <definedName name="IQ_FINANCING_CASH_SUPPL_1">"c899"</definedName>
    <definedName name="IQ_FINANCING_OBLIG_CURRENT_1">"c6190"</definedName>
    <definedName name="IQ_FINANCING_OBLIG_NON_CURRENT_1">"c6191"</definedName>
    <definedName name="IQ_FIRST_INT_DATE" hidden="1">"c2186"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_EST_REUT">"c6798"</definedName>
    <definedName name="IQ_FISCAL_Y_EST_REUT">"c6799"</definedName>
    <definedName name="IQ_FIVE_PERCENT_AMOUNT">"c240"</definedName>
    <definedName name="IQ_FIVE_YEAR_FIXED_AND_FLOATING_RATE_FDIC">"c6422"</definedName>
    <definedName name="IQ_FIVE_YEAR_MORTGAGE_PASS_THROUGHS_FDIC">"c6414"</definedName>
    <definedName name="IQ_FIVEPERCENT_OWNER">"c239"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OSITS_NONTRANSACTION_ACCOUNTS_FDIC">"c6549"</definedName>
    <definedName name="IQ_FOREIGN_DEPOSITS_TRANSACTION_ACCOUNTS_FDIC">"c6541"</definedName>
    <definedName name="IQ_FOREIGN_EXCHANGE_1">"c451"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Q">500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_CONTRACTS_FDIC">"c6517"</definedName>
    <definedName name="IQ_FX_CONTRACTS_SPOT_FDIC">"c6356"</definedName>
    <definedName name="IQ_FY">1000</definedName>
    <definedName name="IQ_FY_DATE">"IQ_FY_DATE"</definedName>
    <definedName name="IQ_GA_EXP" hidden="1">"c2241"</definedName>
    <definedName name="IQ_GAIN_ASSETS_BR" hidden="1">"c454"</definedName>
    <definedName name="IQ_GAIN_ASSETS_CF_BR" hidden="1">"c457"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V_BR" hidden="1">"c496"</definedName>
    <definedName name="IQ_GAIN_SALE_ASSETS_1">"c452"</definedName>
    <definedName name="IQ_GAIN_SALE_LOANS_FDIC">"c6673"</definedName>
    <definedName name="IQ_GAIN_SALE_RE_FDIC">"c6674"</definedName>
    <definedName name="IQ_GAINS_SALE_ASSETS_FDIC">"c6675"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_1">"c530"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_1">"c192"</definedName>
    <definedName name="IQ_GROSS_EARNED" hidden="1">"c2732"</definedName>
    <definedName name="IQ_GROSS_INTAN">"c520"</definedName>
    <definedName name="IQ_GROSS_LIFE_EARNED" hidden="1">"c2737"</definedName>
    <definedName name="IQ_GROSS_LIFE_IN_FORCE" hidden="1">"c2767"</definedName>
    <definedName name="IQ_GROSS_PC_EARNED" hidden="1">"c2747"</definedName>
    <definedName name="IQ_GROSS_PROFIT_1">"c511"</definedName>
    <definedName name="IQ_GROSS_SPRD" hidden="1">"c2155"</definedName>
    <definedName name="IQ_GROSS_WRITTEN" hidden="1">"c2726"</definedName>
    <definedName name="IQ_GW_AMORT">"c531"</definedName>
    <definedName name="IQ_GW_AMORT_BR" hidden="1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_BR" hidden="1">"c1470"</definedName>
    <definedName name="IQ_GW_INTAN_AMORT_CF_BR" hidden="1">"c1473"</definedName>
    <definedName name="IQ_HC뱟AVG⡟BEDS_SV䱃">"c5951"</definedName>
    <definedName name="IQ_HELD_MATURITY_FDIC">"c6408"</definedName>
    <definedName name="IQ_HG_REV_OTHER_HOTEL_MOTEL">"c8731"</definedName>
    <definedName name="IQ_HG_REV_TOTAL_CASINO_GAMING">"c8723"</definedName>
    <definedName name="IQ_HG_REV_TOTAL_HOTEL_MOTEL">"c8732"</definedName>
    <definedName name="IQ_HIGH_TARGET_PRICE" hidden="1">"c1651"</definedName>
    <definedName name="IQ_HIGH_TARGET_PRICE_REUT">"c5317"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MPUT_OPER_LEASE_DEPR" hidden="1">"c2987"</definedName>
    <definedName name="IQ_IMPUT_OPER_LEASE_INT_EXP" hidden="1">"c2986"</definedName>
    <definedName name="IQ_INC_AVAIL_EXCL_1">"c789"</definedName>
    <definedName name="IQ_INC_AVAIL_INCL_1">"c791"</definedName>
    <definedName name="IQ_INC_BEFORE_TAX_1">"c386"</definedName>
    <definedName name="IQ_INC_EQUITY_BR" hidden="1">"c550"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PROVIDED_DIVIDEND">"c19252"</definedName>
    <definedName name="IQ_INDEXCONSTITUENT_CLOSEPRICE" hidden="1">"c19241"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ANNUITY_REV" hidden="1">"c2788"</definedName>
    <definedName name="IQ_INS_SETTLE_BR" hidden="1">"c572"</definedName>
    <definedName name="IQ_INSIDER_3MTH_BOUGHT">"c1534"</definedName>
    <definedName name="IQ_INSIDER_3MTH_NET">"c1535"</definedName>
    <definedName name="IQ_INSIDER_3MTH_SOLD">"c1533"</definedName>
    <definedName name="IQ_INSIDER_6MTH_BOUGHT">"c1537"</definedName>
    <definedName name="IQ_INSIDER_6MTH_NET">"c1538"</definedName>
    <definedName name="IQ_INSIDER_6MTH_SOLD">"c1536"</definedName>
    <definedName name="IQ_INSIDER_AMOUNT">"c238"</definedName>
    <definedName name="IQ_INSIDER_LOANS_FDIC">"c6365"</definedName>
    <definedName name="IQ_INSTITUTIONAL_AMOUNT">"c236"</definedName>
    <definedName name="IQ_INSTITUTIONS_EARNINGS_GAINS_FDIC">"c6723"</definedName>
    <definedName name="IQ_INSURANCE_COMMISSION_FEES_FDIC">"c6670"</definedName>
    <definedName name="IQ_INSURANCE_UNDERWRITING_INCOME_FDIC">"c6671"</definedName>
    <definedName name="IQ_INT_DEMAND_NOTES_FDIC">"c6567"</definedName>
    <definedName name="IQ_INT_DOMESTIC_DEPOSITS_FDIC">"c6564"</definedName>
    <definedName name="IQ_INT_EXP_BR" hidden="1">"c586"</definedName>
    <definedName name="IQ_INT_EXP_INCL_CAP" hidden="1">"c2988"</definedName>
    <definedName name="IQ_INT_EXP_LTD" hidden="1">"c2086"</definedName>
    <definedName name="IQ_INT_EXP_TOTAL_FDIC">"c6569"</definedName>
    <definedName name="IQ_INT_FED_FUNDS_FDIC">"c6566"</definedName>
    <definedName name="IQ_INT_FOREIGN_DEPOSITS_FDIC">"c6565"</definedName>
    <definedName name="IQ_INT_INC_BR" hidden="1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OREIGN_LOANS_FDIC">"c6556"</definedName>
    <definedName name="IQ_INT_INC_LEASE_RECEIVABLES_FDIC">"c6557"</definedName>
    <definedName name="IQ_INT_INC_OTHER_FDIC">"c6562"</definedName>
    <definedName name="IQ_INT_INC_SECURITIES_FDIC">"c6559"</definedName>
    <definedName name="IQ_INT_INC_TOTAL_FDIC">"c6563"</definedName>
    <definedName name="IQ_INT_INC_TRADING_ACCOUNTS_FDIC">"c6560"</definedName>
    <definedName name="IQ_INT_SUB_NOTES_FDIC">"c6568"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ANGIBLES_NET_1">"c907"</definedName>
    <definedName name="IQ_INTEL_EPS_EST">"c24729"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 hidden="1">"c2255"</definedName>
    <definedName name="IQ_INTEREST_EXP_NON_1">"c618"</definedName>
    <definedName name="IQ_INTEREST_INC_1">"c769"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_1">"c619"</definedName>
    <definedName name="IQ_INTEREST_LT_DEBT">"c2086"</definedName>
    <definedName name="IQ_INTEREST_RATE_CONTRACTS_FDIC">"c6512"</definedName>
    <definedName name="IQ_INTEREST_RATE_EXPOSURES_FDIC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ENTORIES_POP_塅䕃">"c8001"</definedName>
    <definedName name="IQ_INVEST_LOANS_CF_BR" hidden="1">"c630"</definedName>
    <definedName name="IQ_INVEST_SECURITY_CF_BR" hidden="1">"c639"</definedName>
    <definedName name="IQ_INVESTMENT_BANKING_OTHER_FEES_FDIC">"c6666"</definedName>
    <definedName name="IQ_IRA_KEOGH_ACCOUNTS_FDIC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_1">"c751"</definedName>
    <definedName name="IQ_ISSUE_CURRENCY" hidden="1">"c2156"</definedName>
    <definedName name="IQ_ISSUE_NAME" hidden="1">"c2142"</definedName>
    <definedName name="IQ_ISSUED_GUARANTEED_US_FDIC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_DATE" hidden="1">"c2109"</definedName>
    <definedName name="IQ_LATEST">"1"</definedName>
    <definedName name="IQ_LATESTK" hidden="1">1000</definedName>
    <definedName name="IQ_LATESTKFR">"100"</definedName>
    <definedName name="IQ_LATESTQ" hidden="1">500</definedName>
    <definedName name="IQ_LATESTQFR">"50"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_BR" hidden="1">"c649"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>"c6372"</definedName>
    <definedName name="IQ_LISTING_CURRENCY">"c2127"</definedName>
    <definedName name="IQ_LOAN_COMMITMENTS_REVOLVING_FDIC">"c6524"</definedName>
    <definedName name="IQ_LOAN_LOSS_1">"c656"</definedName>
    <definedName name="IQ_LOAN_LOSS_ALLOW_FDIC">"c6326"</definedName>
    <definedName name="IQ_LOAN_LOSS_ALLOWANCE_NONCURRENT_LOANS_FDIC">"c6740"</definedName>
    <definedName name="IQ_LOAN_LOSSES_FDIC">"c6580"</definedName>
    <definedName name="IQ_LOANS_AND_LEASES_HELD_FDIC">"c6367"</definedName>
    <definedName name="IQ_LOANS_CF_BR" hidden="1">"c661"</definedName>
    <definedName name="IQ_LOANS_DEPOSITORY_INSTITUTIONS_FDIC">"c6382"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_1">"c674"</definedName>
    <definedName name="IQ_LONG_TERM_DEBT_OVER_TOTAL_CAP_1">"c677"</definedName>
    <definedName name="IQ_LONG_TERM_INV_1">"c697"</definedName>
    <definedName name="IQ_LOSS_ALLOWANCE_LOANS_FDIC">"c6739"</definedName>
    <definedName name="IQ_LOSS_TO_NET_EARNED" hidden="1">"c2751"</definedName>
    <definedName name="IQ_LOW_TARGET_PRICE" hidden="1">"c1652"</definedName>
    <definedName name="IQ_LOW_TARGET_PRICE_REUT">"c5318"</definedName>
    <definedName name="IQ_LT_DEBT_BR" hidden="1">"c676"</definedName>
    <definedName name="IQ_LT_DEBT_CAPITAL_LEASES" hidden="1">"c2542"</definedName>
    <definedName name="IQ_LT_DEBT_CAPITAL_LEASES_PCT" hidden="1">"c2543"</definedName>
    <definedName name="IQ_LT_DEBT_ISSUED_BR" hidden="1">"c683"</definedName>
    <definedName name="IQ_LT_DEBT_REPAID_BR" hidden="1">"c691"</definedName>
    <definedName name="IQ_LT_GROWTH_DET_EST_DATE_REUT">"c12296"</definedName>
    <definedName name="IQ_LT_GROWTH_DET_EST_INCL_REUT">"c12420"</definedName>
    <definedName name="IQ_LT_GROWTH_DET_EST_ORIGIN_REUT">"c12728"</definedName>
    <definedName name="IQ_LT_GROWTH_DET_EST_REUT">"c12154"</definedName>
    <definedName name="IQ_LT_INVEST_BR" hidden="1">"c698"</definedName>
    <definedName name="IQ_LT_SENIOR_DEBT">"c702"</definedName>
    <definedName name="IQ_LT_SUB_DEBT">"c703"</definedName>
    <definedName name="IQ_LTM">2000</definedName>
    <definedName name="IQ_LTM_DATE">"IQ_LTM_DATE"</definedName>
    <definedName name="IQ_LTM_REVENUE_OVER_EMPLOYEES_1">"c1304"</definedName>
    <definedName name="IQ_LTMMONTH" hidden="1">120000</definedName>
    <definedName name="IQ_MACRO_SURVEY_CONSUMER_SENTIMENT">"c20808"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ING" hidden="1">"c2239"</definedName>
    <definedName name="IQ_MARKTCAP">"c258"</definedName>
    <definedName name="IQ_MATURITY_DATE" hidden="1">"c2146"</definedName>
    <definedName name="IQ_MATURITY_ONE_YEAR_LESS_FDIC">"c6425"</definedName>
    <definedName name="IQ_MC_GA_MARGIN">"c9930"</definedName>
    <definedName name="IQ_MC_GA_OPERATING_REV">"c9929"</definedName>
    <definedName name="IQ_MC_MEDICAL_EXPENSE_RATIO">"c9927"</definedName>
    <definedName name="IQ_MC_RATIO" hidden="1">"c2783"</definedName>
    <definedName name="IQ_MC_SGA_MARGIN">"c9932"</definedName>
    <definedName name="IQ_MC_SGA_OPERATING_REV">"c9931"</definedName>
    <definedName name="IQ_MC_STATUTORY_SURPLUS" hidden="1">"c2772"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 hidden="1">"c1650"</definedName>
    <definedName name="IQ_MEDIAN_TARGET_PRICE_REUT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INORITY_INTEREST_TOTAL" hidden="1">"c1905"</definedName>
    <definedName name="IQ_MKTCAP_TOTAL_REV_FWD_REUT">"c4048"</definedName>
    <definedName name="IQ_MONEY_MARKET_DEPOSIT_ACCOUNTS_FDIC">"c6553"</definedName>
    <definedName name="IQ_MONTH">15000</definedName>
    <definedName name="IQ_MORTGAGE_BACKED_SECURITIES_FDIC">"c6402"</definedName>
    <definedName name="IQ_MORTGAGE_SERV_RIGHTS" hidden="1">"c2242"</definedName>
    <definedName name="IQ_MORTGAGE_SERVICING_FDIC">"c6335"</definedName>
    <definedName name="IQ_MTD" hidden="1">800000</definedName>
    <definedName name="IQ_MULTIFAMILY_RESIDENTIAL_LOANS_FDIC">"c6311"</definedName>
    <definedName name="IQ_NAMES_REVISION_DATE_" hidden="1">45737.7049189815</definedName>
    <definedName name="IQ_NAMES_REVISION_DATE__1">40879.6773263888</definedName>
    <definedName name="IQ_NAV_ACT_OR_EST" hidden="1">"c2225"</definedName>
    <definedName name="IQ_NAV_SHARE_ACT_OR_EST_REUT">"c5623"</definedName>
    <definedName name="IQ_NAV_SHARE_DET_EST_CURRENCY_REUT">"c12538"</definedName>
    <definedName name="IQ_NAV_SHARE_DET_EST_DATE_REUT">"c12297"</definedName>
    <definedName name="IQ_NAV_SHARE_DET_EST_INCL_REUT">"c12421"</definedName>
    <definedName name="IQ_NAV_SHARE_DET_EST_ORIGIN_REUT">"c12665"</definedName>
    <definedName name="IQ_NAV_SHARE_DET_EST_REUT">"c12155"</definedName>
    <definedName name="IQ_NAV_SHARE_EST_REUT">"c5617"</definedName>
    <definedName name="IQ_NAV_SHARE_HIGH_EST_REUT">"c5620"</definedName>
    <definedName name="IQ_NAV_SHARE_LOW_EST_REUT">"c5621"</definedName>
    <definedName name="IQ_NAV_SHARE_MEDIAN_EST_REUT">"c5618"</definedName>
    <definedName name="IQ_NAV_SHARE_NUM_EST_REUT">"c5622"</definedName>
    <definedName name="IQ_NAV_SHARE_STDDEV_EST_REUT">"c5619"</definedName>
    <definedName name="IQ_NET_CHARGE_OFFS_FDIC">"c6641"</definedName>
    <definedName name="IQ_NET_CHARGE_OFFS_LOANS_FDIC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_ACT_OR_EST_REUT">"c5473"</definedName>
    <definedName name="IQ_NET_DEBT_DET_EST_CURRENCY_REUT">"c12539"</definedName>
    <definedName name="IQ_NET_DEBT_DET_EST_DATE_REUT">"c12298"</definedName>
    <definedName name="IQ_NET_DEBT_DET_EST_INCL_REUT">"c12422"</definedName>
    <definedName name="IQ_NET_DEBT_DET_EST_ORIGIN_REUT">"c12666"</definedName>
    <definedName name="IQ_NET_DEBT_DET_EST_REUT">"c12156"</definedName>
    <definedName name="IQ_NET_DEBT_EBITDA_CAPEX" hidden="1">"c2949"</definedName>
    <definedName name="IQ_NET_DEBT_EST_REUT">"c3976"</definedName>
    <definedName name="IQ_NET_DEBT_HIGH_EST_REUT">"c3978"</definedName>
    <definedName name="IQ_NET_DEBT_ISSUED_BR" hidden="1">"c753"</definedName>
    <definedName name="IQ_NET_DEBT_LOW_EST_REUT">"c3979"</definedName>
    <definedName name="IQ_NET_DEBT_MEDIAN_EST_REUT">"c3977"</definedName>
    <definedName name="IQ_NET_DEBT_NUM_EST_REUT">"c3980"</definedName>
    <definedName name="IQ_NET_DEBT_STDDEV_EST_REUT">"c3981"</definedName>
    <definedName name="IQ_NET_EARNED" hidden="1">"c2734"</definedName>
    <definedName name="IQ_NET_INC_1">"c781"</definedName>
    <definedName name="IQ_NET_INC_10K">"IQ_NET_INC_10K"</definedName>
    <definedName name="IQ_NET_INC_10Q">"IQ_NET_INC_10Q"</definedName>
    <definedName name="IQ_NET_INC_10Q1">"IQ_NET_INC_10Q1"</definedName>
    <definedName name="IQ_NET_INC_BEFORE_1">"c344"</definedName>
    <definedName name="IQ_NET_INC_CF_1">"c793"</definedName>
    <definedName name="IQ_NET_INC_GROWTH_1">"IQ_NET_INC_GROWTH_1"</definedName>
    <definedName name="IQ_NET_INC_GROWTH_2">"IQ_NET_INC_GROWTH_2"</definedName>
    <definedName name="IQ_NET_INC_MARGIN_1">"c794"</definedName>
    <definedName name="IQ_NET_INCOME_FDIC">"c6587"</definedName>
    <definedName name="IQ_NET_INT_INC_BNK_FDIC">"c6570"</definedName>
    <definedName name="IQ_NET_INT_INC_BR" hidden="1">"c765"</definedName>
    <definedName name="IQ_NET_INTEREST_INC_1">"c764"</definedName>
    <definedName name="IQ_NET_INTEREST_MARGIN_FDIC">"c6726"</definedName>
    <definedName name="IQ_NET_LIFE_INS_IN_FORCE" hidden="1">"c2769"</definedName>
    <definedName name="IQ_NET_LOANS_LEASES_CORE_DEPOSITS_FDIC">"c6743"</definedName>
    <definedName name="IQ_NET_LOANS_LEASES_DEPOSITS_FDIC">"c6742"</definedName>
    <definedName name="IQ_NET_OPERATING_INCOME_ASSETS_FDIC">"c6729"</definedName>
    <definedName name="IQ_NET_SECURITIZATION_INCOME_FDIC">"c6669"</definedName>
    <definedName name="IQ_NET_SERVICING_FEES_FDIC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_ACT_OR_EST_REUT">"c5468"</definedName>
    <definedName name="IQ_NI_DET_EST_CURRENCY_REUT">"c12540"</definedName>
    <definedName name="IQ_NI_DET_EST_DATE_REUT">"c12299"</definedName>
    <definedName name="IQ_NI_DET_EST_INCL_REUT">"c12423"</definedName>
    <definedName name="IQ_NI_DET_EST_ORIGIN_REUT">"c12667"</definedName>
    <definedName name="IQ_NI_DET_EST_REUT">"c12157"</definedName>
    <definedName name="IQ_NI_EST_REUT">"c5368"</definedName>
    <definedName name="IQ_NI_GW_DET_EST_CURRENCY_REUT">"c12541"</definedName>
    <definedName name="IQ_NI_GW_DET_EST_DATE_REUT">"c12300"</definedName>
    <definedName name="IQ_NI_GW_DET_EST_INCL_REUT">"c12424"</definedName>
    <definedName name="IQ_NI_GW_DET_EST_ORIGIN_REUT">"c12668"</definedName>
    <definedName name="IQ_NI_GW_DET_EST_REUT">"c12158"</definedName>
    <definedName name="IQ_NI_GW_EST_REUT">"c5375"</definedName>
    <definedName name="IQ_NI_GW_EST_THOM">"c5133"</definedName>
    <definedName name="IQ_NI_GW_HIGH_EST_REUT">"c5377"</definedName>
    <definedName name="IQ_NI_GW_HIGH_EST_THOM">"c5135"</definedName>
    <definedName name="IQ_NI_GW_LOW_EST_REUT">"c5378"</definedName>
    <definedName name="IQ_NI_GW_LOW_EST_THOM">"c5136"</definedName>
    <definedName name="IQ_NI_GW_MEDIAN_EST_REUT">"c5376"</definedName>
    <definedName name="IQ_NI_GW_MEDIAN_EST_THOM">"c5134"</definedName>
    <definedName name="IQ_NI_GW_NUM_EST_REUT">"c5379"</definedName>
    <definedName name="IQ_NI_GW_NUM_EST_THOM">"c5137"</definedName>
    <definedName name="IQ_NI_GW_STDDEV_EST_REUT">"c5380"</definedName>
    <definedName name="IQ_NI_GW_STDDEV_EST_THOM">"c5138"</definedName>
    <definedName name="IQ_NI_HIGH_EST_REUT">"c5370"</definedName>
    <definedName name="IQ_NI_LOW_EST_REUT">"c5371"</definedName>
    <definedName name="IQ_NI_MEDIAN_EST_REUT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>"c5372"</definedName>
    <definedName name="IQ_NI_REPORTED_DET_EST_CURRENCY_REUT">"c12542"</definedName>
    <definedName name="IQ_NI_REPORTED_DET_EST_DATE_REUT">"c12301"</definedName>
    <definedName name="IQ_NI_REPORTED_DET_EST_INCL_REUT">"c12425"</definedName>
    <definedName name="IQ_NI_REPORTED_DET_EST_ORIGIN_REUT">"c12669"</definedName>
    <definedName name="IQ_NI_REPORTED_DET_EST_REUT">"c12159"</definedName>
    <definedName name="IQ_NI_REPORTED_EST_REUT">"c5382"</definedName>
    <definedName name="IQ_NI_REPORTED_HIGH_EST_REUT">"c5384"</definedName>
    <definedName name="IQ_NI_REPORTED_LOW_EST_REUT">"c5385"</definedName>
    <definedName name="IQ_NI_REPORTED_MEDIAN_EST_REUT">"c5383"</definedName>
    <definedName name="IQ_NI_REPORTED_NUM_EST_REUT">"c5386"</definedName>
    <definedName name="IQ_NI_REPORTED_STDDEV_EST_REUT">"c5387"</definedName>
    <definedName name="IQ_NI_STDDEV_EST_REUT">"c5373"</definedName>
    <definedName name="IQ_NON_CASH_1">"c797"</definedName>
    <definedName name="IQ_NON_INT_EXP_FDIC">"c6579"</definedName>
    <definedName name="IQ_NON_INT_INC_FDIC">"c6575"</definedName>
    <definedName name="IQ_NON_INTEREST_EXP_1">"c801"</definedName>
    <definedName name="IQ_NON_INTEREST_INC_1">"c802"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 hidden="1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 hidden="1">"c2550"</definedName>
    <definedName name="IQ_NONRECOURSE_DEBT_PCT" hidden="1">"c2551"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>"c6552"</definedName>
    <definedName name="IQ_NONUTIL_REV" hidden="1">"c2089"</definedName>
    <definedName name="IQ_NORM_EPS_ACT_OR_EST_REUT">"c5472"</definedName>
    <definedName name="IQ_NOTES_PAY_1">"c1176"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TM">6000</definedName>
    <definedName name="IQ_NUM_BRANCHES" hidden="1">"c2088"</definedName>
    <definedName name="IQ_NUM_OFFICES">"c2088"</definedName>
    <definedName name="IQ_NUMBER_ADRHOLDERS" hidden="1">"c1970"</definedName>
    <definedName name="IQ_NUMBER_DAYS" hidden="1">"c1904"</definedName>
    <definedName name="IQ_NUMBER_DEPOSITS_LESS_THAN_100K_FDIC">"c6495"</definedName>
    <definedName name="IQ_NUMBER_DEPOSITS_MORE_THAN_100K_FDIC">"c6493"</definedName>
    <definedName name="IQ_NUMBER_SHAREHOLDERS" hidden="1">"c1967"</definedName>
    <definedName name="IQ_NUMBER_SHAREHOLDERS_CLASSA" hidden="1">"c1968"</definedName>
    <definedName name="IQ_NUMBER_SHAREHOLDERS_CLASSB">"c1969"</definedName>
    <definedName name="IQ_NUMBER_SHAREHOLDERS_OTHER" hidden="1">"c1969"</definedName>
    <definedName name="IQ_OBLIGATIONS_OF_STATES_TOTAL_LOANS_FOREIGN_FDIC">"c6447"</definedName>
    <definedName name="IQ_OBLIGATIONS_STATES_FDIC">"c6431"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_1">"c12732"</definedName>
    <definedName name="IQ_OG_DAILY_PRDUCTION_GROWTH_GAS_EQUIVALENT_1">"c12733"</definedName>
    <definedName name="IQ_OG_DAILY_PRDUCTION_GROWTH_NGL_1">"c12734"</definedName>
    <definedName name="IQ_OG_DAILY_PRDUCTION_GROWTH_OIL_1">"c12735"</definedName>
    <definedName name="IQ_OG_DAILY_PRDUCTION_GROWTH_OIL_EQUIVALENT_1">"c12736"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_1">"c12737"</definedName>
    <definedName name="IQ_OG_PRDUCTION_GROWTH_GAS_EQUIVALENT_1">"c12738"</definedName>
    <definedName name="IQ_OG_PRDUCTION_GROWTH_NGL_1">"c12739"</definedName>
    <definedName name="IQ_OG_PRDUCTION_GROWTH_OIL_1">"c12740"</definedName>
    <definedName name="IQ_OG_PRDUCTION_GROWTH_OIL_EQUIVALENT_1">"c12741"</definedName>
    <definedName name="IQ_OG_PRDUCTION_GROWTH_TOAL_1">"c12742"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PEB_OBLIGATION_ACTUARIAL_GAIN_LOSS_DOMօ鑤㊦">"c3369"</definedName>
    <definedName name="IQ_OPENED55">1</definedName>
    <definedName name="IQ_OPER_INC_ACT_OR_EST_REUT">"c5466"</definedName>
    <definedName name="IQ_OPER_INC_BR" hidden="1">"c850"</definedName>
    <definedName name="IQ_OPER_INC_DET_EST_CURRENCY_REUT">"c12543"</definedName>
    <definedName name="IQ_OPER_INC_DET_EST_DATE_REUT">"c12302"</definedName>
    <definedName name="IQ_OPER_INC_DET_EST_INCL_REUT">"c12426"</definedName>
    <definedName name="IQ_OPER_INC_DET_EST_ORIGIN_REUT">"c12670"</definedName>
    <definedName name="IQ_OPER_INC_DET_EST_REUT">"c12160"</definedName>
    <definedName name="IQ_OPER_INC_EST_REUT">"c5340"</definedName>
    <definedName name="IQ_OPER_INC_HIGH_EST_REUT">"c5342"</definedName>
    <definedName name="IQ_OPER_INC_LOW_EST_REUT">"c5343"</definedName>
    <definedName name="IQ_OPER_INC_MARGIN_1">"c362"</definedName>
    <definedName name="IQ_OPER_INC_MEDIAN_EST_REUT">"c5341"</definedName>
    <definedName name="IQ_OPER_INC_NUM_EST_REUT">"c5344"</definedName>
    <definedName name="IQ_OPER_INC_STDDEV_EST_REUT">"c5345"</definedName>
    <definedName name="IQ_OPTIONS_EXCERCISED">"c2116"</definedName>
    <definedName name="IQ_OPTIONS_EXERCISED" hidden="1">"c2116"</definedName>
    <definedName name="IQ_OPTIONS_GRANTED" hidden="1">"c2673"</definedName>
    <definedName name="IQ_OPTIONS_OS">"c858"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MORT_BR">"c5566"</definedName>
    <definedName name="IQ_OTHER_ASSETS_BR" hidden="1">"c862"</definedName>
    <definedName name="IQ_OTHER_ASSETS_FDIC">"c6338"</definedName>
    <definedName name="IQ_OTHER_ASSETS_SERV_RIGHTS" hidden="1">"c2243"</definedName>
    <definedName name="IQ_OTHER_BORROWED_FUNDS_FDIC">"c6345"</definedName>
    <definedName name="IQ_OTHER_CA_SUPPL_BR" hidden="1">"c871"</definedName>
    <definedName name="IQ_OTHER_CL_SUPPL_BR" hidden="1">"c880"</definedName>
    <definedName name="IQ_OTHER_COMPREHENSIVE_INCOME_FDIC">"c6503"</definedName>
    <definedName name="IQ_OTHER_CURRENT_ASSETS_1">"c868"</definedName>
    <definedName name="IQ_OTHER_CURRENT_LIAB_1">"c877"</definedName>
    <definedName name="IQ_OTHER_DEBT" hidden="1">"c2507"</definedName>
    <definedName name="IQ_OTHER_DEBT_PCT" hidden="1">"c2508"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>"c6672"</definedName>
    <definedName name="IQ_OTHER_INTAN_BR" hidden="1">"c909"</definedName>
    <definedName name="IQ_OTHER_INTANGIBLE_FDIC">"c6337"</definedName>
    <definedName name="IQ_OTHER_INVEST_ACT_BR" hidden="1">"c918"</definedName>
    <definedName name="IQ_OTHER_INVEST_ACT_SUPPL_BR" hidden="1">"c924"</definedName>
    <definedName name="IQ_OTHER_INVESTING_1">"c916"</definedName>
    <definedName name="IQ_OTHER_LIAB_BR" hidden="1">"c932"</definedName>
    <definedName name="IQ_OTHER_LIAB_LT_BR" hidden="1">"c937"</definedName>
    <definedName name="IQ_OTHER_LIABILITIES_FDIC">"c6347"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_1">"c946"</definedName>
    <definedName name="IQ_OTHER_LT_ASSETS_BR" hidden="1">"c948"</definedName>
    <definedName name="IQ_OTHER_MINING_REVENUE_COAL" hidden="1">"c15931"</definedName>
    <definedName name="IQ_OTHER_NET_1">"c959"</definedName>
    <definedName name="IQ_OTHER_NON_INT_EXP_FDIC">"c6578"</definedName>
    <definedName name="IQ_OTHER_NON_INT_EXPENSE_FDIC">"c6679"</definedName>
    <definedName name="IQ_OTHER_NON_INT_INC_FDIC">"c6676"</definedName>
    <definedName name="IQ_OTHER_NON_OPER_EXP_BR" hidden="1">"c957"</definedName>
    <definedName name="IQ_OTHER_NON_OPER_EXP_SUPPL_BR" hidden="1">"c962"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OFF_BS_LIAB_FDIC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RE_OWNED_FDIC">"c6330"</definedName>
    <definedName name="IQ_OTHER_REV_BR" hidden="1">"c1011"</definedName>
    <definedName name="IQ_OTHER_REV_SUPPL_BR" hidden="1">"c1016"</definedName>
    <definedName name="IQ_OTHER_REVENUE_1">"c1010"</definedName>
    <definedName name="IQ_OTHER_SAVINGS_DEPOSITS_FDIC">"c6554"</definedName>
    <definedName name="IQ_OTHER_STRIKE_PRICE_GRANTED" hidden="1">"c2692"</definedName>
    <definedName name="IQ_OTHER_TRANSACTIONS_FDIC">"c6504"</definedName>
    <definedName name="IQ_OTHER_UNDRAWN" hidden="1">"c2522"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>"c6530"</definedName>
    <definedName name="IQ_OTHER_UNUSUAL_BR" hidden="1">"c1561"</definedName>
    <definedName name="IQ_OTHER_UNUSUAL_SUPPL_BR" hidden="1">"c1496"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_1">"c1022"</definedName>
    <definedName name="IQ_OUTSTANDING_FILING_DATE_1">"c1023"</definedName>
    <definedName name="IQ_OUTSTANDING_FILING_DATE_TOTAL">"c2107"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 hidden="1">"c2160"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_1">"c8"</definedName>
    <definedName name="IQ_PAYOUT_RATIO" hidden="1">"c1900"</definedName>
    <definedName name="IQ_PBV_FWD_REUT">"c15238"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_FWD_REUT">"c4049"</definedName>
    <definedName name="IQ_PE_NORMALIZED" hidden="1">"c2207"</definedName>
    <definedName name="IQ_PEG_FWD_REUT">"c4052"</definedName>
    <definedName name="IQ_PERCENT_CHANGE_EST_5YR_GROWTH_RATE_12MONTHS_REUT">"c3959"</definedName>
    <definedName name="IQ_PERCENT_CHANGE_EST_5YR_GROWTH_RATE_18MONTHS_REUT">"c3960"</definedName>
    <definedName name="IQ_PERCENT_CHANGE_EST_5YR_GROWTH_RATE_3MONTHS_REUT">"c3956"</definedName>
    <definedName name="IQ_PERCENT_CHANGE_EST_5YR_GROWTH_RATE_6MONTHS_REUT">"c3957"</definedName>
    <definedName name="IQ_PERCENT_CHANGE_EST_5YR_GROWTH_RATE_9MONTHS_REUT">"c3958"</definedName>
    <definedName name="IQ_PERCENT_CHANGE_EST_5YR_GROWTH_RATE_DAY_REUT">"c3954"</definedName>
    <definedName name="IQ_PERCENT_CHANGE_EST_5YR_GROWTH_RATE_MONTH_REUT">"c3955"</definedName>
    <definedName name="IQ_PERCENT_CHANGE_EST_5YR_GROWTH_RATE_WEEK_REUT">"c5435"</definedName>
    <definedName name="IQ_PERCENT_CHANGE_EST_CFPS_12MONTHS_REUT">"c3924"</definedName>
    <definedName name="IQ_PERCENT_CHANGE_EST_CFPS_18MONTHS_REUT">"c3925"</definedName>
    <definedName name="IQ_PERCENT_CHANGE_EST_CFPS_3MONTHS_REUT">"c3921"</definedName>
    <definedName name="IQ_PERCENT_CHANGE_EST_CFPS_6MONTHS_REUT">"c3922"</definedName>
    <definedName name="IQ_PERCENT_CHANGE_EST_CFPS_9MONTHS_REUT">"c3923"</definedName>
    <definedName name="IQ_PERCENT_CHANGE_EST_CFPS_DAY_REUT">"c3919"</definedName>
    <definedName name="IQ_PERCENT_CHANGE_EST_CFPS_MONTH_REUT">"c3920"</definedName>
    <definedName name="IQ_PERCENT_CHANGE_EST_CFPS_WEEK_REUT">"c3962"</definedName>
    <definedName name="IQ_PERCENT_CHANGE_EST_DPS_12MONTHS_REUT">"c3931"</definedName>
    <definedName name="IQ_PERCENT_CHANGE_EST_DPS_18MONTHS_REUT">"c3932"</definedName>
    <definedName name="IQ_PERCENT_CHANGE_EST_DPS_3MONTHS_REUT">"c3928"</definedName>
    <definedName name="IQ_PERCENT_CHANGE_EST_DPS_6MONTHS_REUT">"c3929"</definedName>
    <definedName name="IQ_PERCENT_CHANGE_EST_DPS_9MONTHS_REUT">"c3930"</definedName>
    <definedName name="IQ_PERCENT_CHANGE_EST_DPS_DAY_REUT">"c3926"</definedName>
    <definedName name="IQ_PERCENT_CHANGE_EST_DPS_MONTH_REUT">"c3927"</definedName>
    <definedName name="IQ_PERCENT_CHANGE_EST_DPS_WEEK_REUT">"c3963"</definedName>
    <definedName name="IQ_PERCENT_CHANGE_EST_EBITDA_12MONTHS_REUT">"c3917"</definedName>
    <definedName name="IQ_PERCENT_CHANGE_EST_EBITDA_18MONTHS_REUT">"c3918"</definedName>
    <definedName name="IQ_PERCENT_CHANGE_EST_EBITDA_3MONTHS_REUT">"c3914"</definedName>
    <definedName name="IQ_PERCENT_CHANGE_EST_EBITDA_6MONTHS_REUT">"c3915"</definedName>
    <definedName name="IQ_PERCENT_CHANGE_EST_EBITDA_9MONTHS_REUT">"c3916"</definedName>
    <definedName name="IQ_PERCENT_CHANGE_EST_EBITDA_DAY_REUT">"c3912"</definedName>
    <definedName name="IQ_PERCENT_CHANGE_EST_EBITDA_MONTH_REUT">"c3913"</definedName>
    <definedName name="IQ_PERCENT_CHANGE_EST_EBITDA_WEEK_REUT">"c3961"</definedName>
    <definedName name="IQ_PERCENT_CHANGE_EST_EPS_12MONTHS_REUT">"c3902"</definedName>
    <definedName name="IQ_PERCENT_CHANGE_EST_EPS_18MONTHS_REUT">"c3903"</definedName>
    <definedName name="IQ_PERCENT_CHANGE_EST_EPS_3MONTHS_REUT">"c3899"</definedName>
    <definedName name="IQ_PERCENT_CHANGE_EST_EPS_6MONTHS_REUT">"c3900"</definedName>
    <definedName name="IQ_PERCENT_CHANGE_EST_EPS_9MONTHS_REUT">"c3901"</definedName>
    <definedName name="IQ_PERCENT_CHANGE_EST_EPS_DAY_REUT">"c3896"</definedName>
    <definedName name="IQ_PERCENT_CHANGE_EST_EPS_MONTH_REUT">"c3898"</definedName>
    <definedName name="IQ_PERCENT_CHANGE_EST_EPS_WEEK_REUT">"c3897"</definedName>
    <definedName name="IQ_PERCENT_CHANGE_EST_FFO_12MONTHS" hidden="1">"c1828"</definedName>
    <definedName name="IQ_PERCENT_CHANGE_EST_FFO_12MONTHS_CIQ">"c3769"</definedName>
    <definedName name="IQ_PERCENT_CHANGE_EST_FFO_12MONTHS_REUT">"c3938"</definedName>
    <definedName name="IQ_PERCENT_CHANGE_EST_FFO_12MONTHS_THOM">"c5248"</definedName>
    <definedName name="IQ_PERCENT_CHANGE_EST_FFO_18MONTHS" hidden="1">"c1829"</definedName>
    <definedName name="IQ_PERCENT_CHANGE_EST_FFO_18MONTHS_CIQ">"c3770"</definedName>
    <definedName name="IQ_PERCENT_CHANGE_EST_FFO_18MONTHS_REUT">"c3939"</definedName>
    <definedName name="IQ_PERCENT_CHANGE_EST_FFO_18MONTHS_THOM">"c5249"</definedName>
    <definedName name="IQ_PERCENT_CHANGE_EST_FFO_3MONTHS" hidden="1">"c1825"</definedName>
    <definedName name="IQ_PERCENT_CHANGE_EST_FFO_3MONTHS_CIQ">"c3766"</definedName>
    <definedName name="IQ_PERCENT_CHANGE_EST_FFO_3MONTHS_REUT">"c3935"</definedName>
    <definedName name="IQ_PERCENT_CHANGE_EST_FFO_3MONTHS_THOM">"c5245"</definedName>
    <definedName name="IQ_PERCENT_CHANGE_EST_FFO_6MONTHS" hidden="1">"c1826"</definedName>
    <definedName name="IQ_PERCENT_CHANGE_EST_FFO_6MONTHS_CIQ">"c3767"</definedName>
    <definedName name="IQ_PERCENT_CHANGE_EST_FFO_6MONTHS_REUT">"c3936"</definedName>
    <definedName name="IQ_PERCENT_CHANGE_EST_FFO_6MONTHS_THOM">"c5246"</definedName>
    <definedName name="IQ_PERCENT_CHANGE_EST_FFO_9MONTHS" hidden="1">"c1827"</definedName>
    <definedName name="IQ_PERCENT_CHANGE_EST_FFO_9MONTHS_CIQ">"c3768"</definedName>
    <definedName name="IQ_PERCENT_CHANGE_EST_FFO_9MONTHS_REUT">"c3937"</definedName>
    <definedName name="IQ_PERCENT_CHANGE_EST_FFO_9MONTHS_THOM">"c5247"</definedName>
    <definedName name="IQ_PERCENT_CHANGE_EST_FFO_DAY" hidden="1">"c1822"</definedName>
    <definedName name="IQ_PERCENT_CHANGE_EST_FFO_DAY_CIQ">"c3764"</definedName>
    <definedName name="IQ_PERCENT_CHANGE_EST_FFO_DAY_REUT">"c3933"</definedName>
    <definedName name="IQ_PERCENT_CHANGE_EST_FFO_DAY_THOM">"c5243"</definedName>
    <definedName name="IQ_PERCENT_CHANGE_EST_FFO_MONTH" hidden="1">"c1824"</definedName>
    <definedName name="IQ_PERCENT_CHANGE_EST_FFO_MONTH_CIQ">"c3765"</definedName>
    <definedName name="IQ_PERCENT_CHANGE_EST_FFO_MONTH_REUT">"c3934"</definedName>
    <definedName name="IQ_PERCENT_CHANGE_EST_FFO_MONTH_THOM">"c5244"</definedName>
    <definedName name="IQ_PERCENT_CHANGE_EST_FFO_SHARE_12MONTHS_REUT">"c3938"</definedName>
    <definedName name="IQ_PERCENT_CHANGE_EST_FFO_SHARE_18MONTHS_REUT">"c3939"</definedName>
    <definedName name="IQ_PERCENT_CHANGE_EST_FFO_SHARE_3MONTHS_REUT">"c3935"</definedName>
    <definedName name="IQ_PERCENT_CHANGE_EST_FFO_SHARE_6MONTHS_REUT">"c3936"</definedName>
    <definedName name="IQ_PERCENT_CHANGE_EST_FFO_SHARE_9MONTHS_REUT">"c3937"</definedName>
    <definedName name="IQ_PERCENT_CHANGE_EST_FFO_SHARE_DAY_REUT">"c3933"</definedName>
    <definedName name="IQ_PERCENT_CHANGE_EST_FFO_SHARE_MONTH_REUT">"c3934"</definedName>
    <definedName name="IQ_PERCENT_CHANGE_EST_FFO_SHARE_SHARE_12MONTHS">"c1828"</definedName>
    <definedName name="IQ_PERCENT_CHANGE_EST_FFO_SHARE_SHARE_12MONTHS_CIQ">"c3769"</definedName>
    <definedName name="IQ_PERCENT_CHANGE_EST_FFO_SHARE_SHARE_12MONTHS_REUT">"c3938"</definedName>
    <definedName name="IQ_PERCENT_CHANGE_EST_FFO_SHARE_SHARE_12MONTHS_THOM">"c5248"</definedName>
    <definedName name="IQ_PERCENT_CHANGE_EST_FFO_SHARE_SHARE_18MONTHS">"c1829"</definedName>
    <definedName name="IQ_PERCENT_CHANGE_EST_FFO_SHARE_SHARE_18MONTHS_CIQ">"c3770"</definedName>
    <definedName name="IQ_PERCENT_CHANGE_EST_FFO_SHARE_SHARE_18MONTHS_REUT">"c3939"</definedName>
    <definedName name="IQ_PERCENT_CHANGE_EST_FFO_SHARE_SHARE_18MONTHS_THOM">"c5249"</definedName>
    <definedName name="IQ_PERCENT_CHANGE_EST_FFO_SHARE_SHARE_3MONTHS">"c1825"</definedName>
    <definedName name="IQ_PERCENT_CHANGE_EST_FFO_SHARE_SHARE_3MONTHS_CIQ">"c3766"</definedName>
    <definedName name="IQ_PERCENT_CHANGE_EST_FFO_SHARE_SHARE_3MONTHS_REUT">"c3935"</definedName>
    <definedName name="IQ_PERCENT_CHANGE_EST_FFO_SHARE_SHARE_3MONTHS_THOM">"c5245"</definedName>
    <definedName name="IQ_PERCENT_CHANGE_EST_FFO_SHARE_SHARE_6MONTHS">"c1826"</definedName>
    <definedName name="IQ_PERCENT_CHANGE_EST_FFO_SHARE_SHARE_6MONTHS_CIQ">"c3767"</definedName>
    <definedName name="IQ_PERCENT_CHANGE_EST_FFO_SHARE_SHARE_6MONTHS_REUT">"c3936"</definedName>
    <definedName name="IQ_PERCENT_CHANGE_EST_FFO_SHARE_SHARE_6MONTHS_THOM">"c5246"</definedName>
    <definedName name="IQ_PERCENT_CHANGE_EST_FFO_SHARE_SHARE_9MONTHS">"c1827"</definedName>
    <definedName name="IQ_PERCENT_CHANGE_EST_FFO_SHARE_SHARE_9MONTHS_CIQ">"c3768"</definedName>
    <definedName name="IQ_PERCENT_CHANGE_EST_FFO_SHARE_SHARE_9MONTHS_REUT">"c3937"</definedName>
    <definedName name="IQ_PERCENT_CHANGE_EST_FFO_SHARE_SHARE_9MONTHS_THOM">"c5247"</definedName>
    <definedName name="IQ_PERCENT_CHANGE_EST_FFO_SHARE_SHARE_DAY">"c1822"</definedName>
    <definedName name="IQ_PERCENT_CHANGE_EST_FFO_SHARE_SHARE_DAY_CIQ">"c3764"</definedName>
    <definedName name="IQ_PERCENT_CHANGE_EST_FFO_SHARE_SHARE_DAY_REUT">"c3933"</definedName>
    <definedName name="IQ_PERCENT_CHANGE_EST_FFO_SHARE_SHARE_DAY_THOM">"c5243"</definedName>
    <definedName name="IQ_PERCENT_CHANGE_EST_FFO_SHARE_SHARE_MONTH">"c1824"</definedName>
    <definedName name="IQ_PERCENT_CHANGE_EST_FFO_SHARE_SHARE_MONTH_CIQ">"c3765"</definedName>
    <definedName name="IQ_PERCENT_CHANGE_EST_FFO_SHARE_SHARE_MONTH_REUT">"c3934"</definedName>
    <definedName name="IQ_PERCENT_CHANGE_EST_FFO_SHARE_SHARE_MONTH_THOM">"c5244"</definedName>
    <definedName name="IQ_PERCENT_CHANGE_EST_FFO_SHARE_SHARE_WEEK">"c1823"</definedName>
    <definedName name="IQ_PERCENT_CHANGE_EST_FFO_SHARE_SHARE_WEEK_CIQ">"c3795"</definedName>
    <definedName name="IQ_PERCENT_CHANGE_EST_FFO_SHARE_SHARE_WEEK_REUT">"c3964"</definedName>
    <definedName name="IQ_PERCENT_CHANGE_EST_FFO_SHARE_SHARE_WEEK_THOM">"c5274"</definedName>
    <definedName name="IQ_PERCENT_CHANGE_EST_FFO_SHARE_WEEK_REUT">"c3964"</definedName>
    <definedName name="IQ_PERCENT_CHANGE_EST_FFO_WEEK" hidden="1">"c1823"</definedName>
    <definedName name="IQ_PERCENT_CHANGE_EST_FFO_WEEK_CIQ">"c3795"</definedName>
    <definedName name="IQ_PERCENT_CHANGE_EST_FFO_WEEK_REUT">"c3964"</definedName>
    <definedName name="IQ_PERCENT_CHANGE_EST_FFO_WEEK_THOM">"c5274"</definedName>
    <definedName name="IQ_PERCENT_CHANGE_EST_PRICE_TARGET_12MONTHS_REUT">"c3952"</definedName>
    <definedName name="IQ_PERCENT_CHANGE_EST_PRICE_TARGET_18MONTHS_REUT">"c3953"</definedName>
    <definedName name="IQ_PERCENT_CHANGE_EST_PRICE_TARGET_3MONTHS_REUT">"c3949"</definedName>
    <definedName name="IQ_PERCENT_CHANGE_EST_PRICE_TARGET_6MONTHS_REUT">"c3950"</definedName>
    <definedName name="IQ_PERCENT_CHANGE_EST_PRICE_TARGET_9MONTHS_REUT">"c3951"</definedName>
    <definedName name="IQ_PERCENT_CHANGE_EST_PRICE_TARGET_DAY_REUT">"c3947"</definedName>
    <definedName name="IQ_PERCENT_CHANGE_EST_PRICE_TARGET_MONTH_REUT">"c3948"</definedName>
    <definedName name="IQ_PERCENT_CHANGE_EST_PRICE_TARGET_WEEK_REUT">"c3967"</definedName>
    <definedName name="IQ_PERCENT_CHANGE_EST_RECO_12MONTHS_REUT">"c3945"</definedName>
    <definedName name="IQ_PERCENT_CHANGE_EST_RECO_18MONTHS_REUT">"c3946"</definedName>
    <definedName name="IQ_PERCENT_CHANGE_EST_RECO_3MONTHS_REUT">"c3942"</definedName>
    <definedName name="IQ_PERCENT_CHANGE_EST_RECO_6MONTHS_REUT">"c3943"</definedName>
    <definedName name="IQ_PERCENT_CHANGE_EST_RECO_9MONTHS_REUT">"c3944"</definedName>
    <definedName name="IQ_PERCENT_CHANGE_EST_RECO_DAY_REUT">"c3940"</definedName>
    <definedName name="IQ_PERCENT_CHANGE_EST_RECO_MONTH_REUT">"c3941"</definedName>
    <definedName name="IQ_PERCENT_CHANGE_EST_RECO_WEEK_REUT">"c3966"</definedName>
    <definedName name="IQ_PERCENT_CHANGE_EST_REV_12MONTHS_REUT">"c3910"</definedName>
    <definedName name="IQ_PERCENT_CHANGE_EST_REV_18MONTHS_REUT">"c3911"</definedName>
    <definedName name="IQ_PERCENT_CHANGE_EST_REV_3MONTHS_REUT">"c3907"</definedName>
    <definedName name="IQ_PERCENT_CHANGE_EST_REV_6MONTHS_REUT">"c3908"</definedName>
    <definedName name="IQ_PERCENT_CHANGE_EST_REV_9MONTHS_REUT">"c3909"</definedName>
    <definedName name="IQ_PERCENT_CHANGE_EST_REV_DAY_REUT">"c3904"</definedName>
    <definedName name="IQ_PERCENT_CHANGE_EST_REV_MONTH_REUT">"c3906"</definedName>
    <definedName name="IQ_PERCENT_CHANGE_EST_REV_WEEK_REUT">"c3905"</definedName>
    <definedName name="IQ_PERCENT_FLOAT">"c227"</definedName>
    <definedName name="IQ_PERCENT_INSURED_FDIC">"c6374"</definedName>
    <definedName name="IQ_PERIODDATE_1">"c1034"</definedName>
    <definedName name="IQ_PERIODDATE_FDIC">"c13646"</definedName>
    <definedName name="IQ_PHARMBIO_NUMBER_PROD__APPROVED_DURING_PERIOD_1">"c12750"</definedName>
    <definedName name="IQ_PHARMBIO_NUMBER_PROD__CLINICAL_DEV_1">"c12745"</definedName>
    <definedName name="IQ_PHARMBIO_NUMBER_PROD__LAUNCHED_DURING_PERIOD_1">"c12751"</definedName>
    <definedName name="IQ_PHARMBIO_NUMBER_PROD__PHASE_I_1">"c12746"</definedName>
    <definedName name="IQ_PHARMBIO_NUMBER_PROD__PHASE_II_1">"c12747"</definedName>
    <definedName name="IQ_PHARMBIO_NUMBER_PROD__PHASE_III_1">"c12748"</definedName>
    <definedName name="IQ_PHARMBIO_NUMBER_PROD__PRE_CLINICAL_TRIALS_1">"c12744"</definedName>
    <definedName name="IQ_PHARMBIO_NUMBER_PROD__PRE_REGISTRATION_1">"c12749"</definedName>
    <definedName name="IQ_PHARMBIO_NUMBER_PROD__RESEARCH_DEV_1">"c12743"</definedName>
    <definedName name="IQ_PLEDGED_SECURITIES_FDIC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STPAID_CHURN" hidden="1">"c2121"</definedName>
    <definedName name="IQ_POSTPAID_SUBS" hidden="1">"c2118"</definedName>
    <definedName name="IQ_POTENTIAL_UPSIDE_REUT">"c3968"</definedName>
    <definedName name="IQ_PRE_TAX_ACT_OR_EST_REUT">"c5467"</definedName>
    <definedName name="IQ_PRE_TAX_INCOME_FDIC">"c6581"</definedName>
    <definedName name="IQ_PREF_ISSUED_BR" hidden="1">"c1047"</definedName>
    <definedName name="IQ_PREF_OTHER_BR" hidden="1">"c1055"</definedName>
    <definedName name="IQ_PREF_REP_BR" hidden="1">"c1062"</definedName>
    <definedName name="IQ_PREF_STOCK_1">"c1052"</definedName>
    <definedName name="IQ_PREF_TOT_1">"c1044"</definedName>
    <definedName name="IQ_PREFERRED_FDIC">"c6349"</definedName>
    <definedName name="IQ_PREMISES_EQUIPMENT_FDIC">"c6577"</definedName>
    <definedName name="IQ_PREPAID_CHURN" hidden="1">"c2120"</definedName>
    <definedName name="IQ_PREPAID_EXPEN_1">"c1068"</definedName>
    <definedName name="IQ_PREPAID_SUBS" hidden="1">"c2117"</definedName>
    <definedName name="IQ_PRETAX_GW_INC_DET_EST_CURRENCY_REUT">"c12531"</definedName>
    <definedName name="IQ_PRETAX_GW_INC_DET_EST_DATE_REUT">"c12290"</definedName>
    <definedName name="IQ_PRETAX_GW_INC_DET_EST_INCL_REUT">"c12414"</definedName>
    <definedName name="IQ_PRETAX_GW_INC_DET_EST_ORIGIN_REUT">"c12658"</definedName>
    <definedName name="IQ_PRETAX_GW_INC_DET_EST_REUT">"c12148"</definedName>
    <definedName name="IQ_PRETAX_GW_INC_EST_REUT">"c5354"</definedName>
    <definedName name="IQ_PRETAX_GW_INC_HIGH_EST_REUT">"c5356"</definedName>
    <definedName name="IQ_PRETAX_GW_INC_LOW_EST_REUT">"c5357"</definedName>
    <definedName name="IQ_PRETAX_GW_INC_MEDIAN_EST_REUT">"c5355"</definedName>
    <definedName name="IQ_PRETAX_GW_INC_NUM_EST_REUT">"c5358"</definedName>
    <definedName name="IQ_PRETAX_GW_INC_STDDEV_EST_REUT">"c5359"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DET_EST_CURRENCY_REUT">"c12530"</definedName>
    <definedName name="IQ_PRETAX_INC_DET_EST_DATE_REUT">"c12289"</definedName>
    <definedName name="IQ_PRETAX_INC_DET_EST_INCL_REUT">"c12413"</definedName>
    <definedName name="IQ_PRETAX_INC_DET_EST_ORIGIN_REUT">"c12657"</definedName>
    <definedName name="IQ_PRETAX_INC_DET_EST_REUT">"c12147"</definedName>
    <definedName name="IQ_PRETAX_INC_EST_REUT">"c5347"</definedName>
    <definedName name="IQ_PRETAX_INC_HIGH_EST_REUT">"c5349"</definedName>
    <definedName name="IQ_PRETAX_INC_LOW_EST_REUT">"c5350"</definedName>
    <definedName name="IQ_PRETAX_INC_MEDIAN_EST_REUT">"c5348"</definedName>
    <definedName name="IQ_PRETAX_INC_NUM_EST_REUT">"c5351"</definedName>
    <definedName name="IQ_PRETAX_INC_STDDEV_EST_REUT">"c5352"</definedName>
    <definedName name="IQ_PRETAX_REPORT_INC_DET_EST_CURRENCY_REUT">"c12532"</definedName>
    <definedName name="IQ_PRETAX_REPORT_INC_DET_EST_DATE_REUT">"c12291"</definedName>
    <definedName name="IQ_PRETAX_REPORT_INC_DET_EST_INCL_REUT">"c12415"</definedName>
    <definedName name="IQ_PRETAX_REPORT_INC_DET_EST_ORIGIN_REUT">"c12769"</definedName>
    <definedName name="IQ_PRETAX_REPORT_INC_DET_EST_REUT">"c12149"</definedName>
    <definedName name="IQ_PRETAX_REPORT_INC_EST_REUT">"c5361"</definedName>
    <definedName name="IQ_PRETAX_REPORT_INC_HIGH_EST_REUT">"c5363"</definedName>
    <definedName name="IQ_PRETAX_REPORT_INC_LOW_EST_REUT">"c5364"</definedName>
    <definedName name="IQ_PRETAX_REPORT_INC_MEDIAN_EST_REUT">"c5362"</definedName>
    <definedName name="IQ_PRETAX_REPORT_INC_NUM_EST_REUT">"c5365"</definedName>
    <definedName name="IQ_PRETAX_REPORT_INC_STDDEV_EST_REUT">"c5366"</definedName>
    <definedName name="IQ_PRETAX_RETURN_ASSETS_FDIC">"c6731"</definedName>
    <definedName name="IQ_PRICE_CFPS_FWD_REUT">"c4053"</definedName>
    <definedName name="IQ_PRICE_OVER_BVPS_1">"c1026"</definedName>
    <definedName name="IQ_PRICE_OVER_EPS_EST">"IQ_PRICE_OVER_EPS_EST"</definedName>
    <definedName name="IQ_PRICE_OVER_EPS_EST_1">"IQ_PRICE_OVER_EPS_EST_1"</definedName>
    <definedName name="IQ_PRICE_OVER_LTM_EPS_1">"c1029"</definedName>
    <definedName name="IQ_PRICE_TARGET" hidden="1">"c82"</definedName>
    <definedName name="IQ_PRICE_TARGET_BOTTOM_UP_REUT">"c5494"</definedName>
    <definedName name="IQ_PRICE_TARGET_REUT">"c3631"</definedName>
    <definedName name="IQ_PRICEDATETIME">"IQ_PRICEDATETIME"</definedName>
    <definedName name="IQ_PRIMARY_EPS_TYPE_REUT">"c5481"</definedName>
    <definedName name="IQ_PRIMARY_EPS_TYPE_THOM">"c5297"</definedName>
    <definedName name="IQ_PRINCIPAL_AMT" hidden="1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>"c6407"</definedName>
    <definedName name="IQ_PRIVATELY_ISSUED_MORTGAGE_PASS_THROUGHS_FDIC">"c6405"</definedName>
    <definedName name="IQ_PRO_FORMA_NET_INC_1">"c795"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GROSS_1">"c518"</definedName>
    <definedName name="IQ_PROPERTY_NET_1">"c829"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RC" hidden="1">"c2497"</definedName>
    <definedName name="IQ_RC_PCT" hidden="1">"c2498"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DEEM_PREF_STOCK_1">"c1059"</definedName>
    <definedName name="IQ_RELATED_PLANS_FDIC">"c6320"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EARCH_DEV_1">"c1090"</definedName>
    <definedName name="IQ_RESIDENTIAL_LOANS" hidden="1">"c1102"</definedName>
    <definedName name="IQ_RESTATEMENTS_NET_FDIC">"c6500"</definedName>
    <definedName name="IQ_RESTRUCTURE_BR" hidden="1">"c1106"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FRANCHISE_STORES" hidden="1">"c2903"</definedName>
    <definedName name="IQ_RETAIL_ACQUIRED_FRANCHISE_STORES_1">"c2895"</definedName>
    <definedName name="IQ_RETAIL_ACQUIRED_OWNED_STORES" hidden="1">"c2895"</definedName>
    <definedName name="IQ_RETAIL_ACQUIRED_OWNED_STORES_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_1">"c1092"</definedName>
    <definedName name="IQ_RETAINED_EARNINGS_AVERAGE_EQUITY_FDIC">"c6733"</definedName>
    <definedName name="IQ_RETURN_ASSETS_ACT_OR_EST_REUT">"c5475"</definedName>
    <definedName name="IQ_RETURN_ASSETS_BROK" hidden="1">"c1115"</definedName>
    <definedName name="IQ_RETURN_ASSETS_DET_EST_DATE_REUT">"c12304"</definedName>
    <definedName name="IQ_RETURN_ASSETS_DET_EST_INCL_REUT">"c12428"</definedName>
    <definedName name="IQ_RETURN_ASSETS_DET_EST_ORIGIN_REUT">"c12672"</definedName>
    <definedName name="IQ_RETURN_ASSETS_DET_EST_REUT">"c12162"</definedName>
    <definedName name="IQ_RETURN_ASSETS_EST_REUT">"c3990"</definedName>
    <definedName name="IQ_RETURN_ASSETS_FDIC">"c6730"</definedName>
    <definedName name="IQ_RETURN_ASSETS_HIGH_EST_REUT">"c3992"</definedName>
    <definedName name="IQ_RETURN_ASSETS_LOW_EST_REUT">"c3993"</definedName>
    <definedName name="IQ_RETURN_ASSETS_MEDIAN_EST_REUT">"c3991"</definedName>
    <definedName name="IQ_RETURN_ASSETS_NUM_EST_REUT">"c3994"</definedName>
    <definedName name="IQ_RETURN_ASSETS_STDDEV_EST_REUT">"c3995"</definedName>
    <definedName name="IQ_RETURN_EQUITY_ACT_OR_EST_REUT">"c5476"</definedName>
    <definedName name="IQ_RETURN_EQUITY_BROK" hidden="1">"c1120"</definedName>
    <definedName name="IQ_RETURN_EQUITY_DET_EST_DATE_REUT">"c12305"</definedName>
    <definedName name="IQ_RETURN_EQUITY_DET_EST_INCL_REUT">"c12429"</definedName>
    <definedName name="IQ_RETURN_EQUITY_DET_EST_ORIGIN_REUT">"c12673"</definedName>
    <definedName name="IQ_RETURN_EQUITY_DET_EST_REUT">"c12163"</definedName>
    <definedName name="IQ_RETURN_EQUITY_EST_REUT">"c3983"</definedName>
    <definedName name="IQ_RETURN_EQUITY_FDIC">"c6732"</definedName>
    <definedName name="IQ_RETURN_EQUITY_HIGH_EST_REUT">"c3985"</definedName>
    <definedName name="IQ_RETURN_EQUITY_LOW_EST_REUT">"c3986"</definedName>
    <definedName name="IQ_RETURN_EQUITY_MEDIAN_EST_REUT">"c3984"</definedName>
    <definedName name="IQ_RETURN_EQUITY_NUM_EST_REUT">"c3987"</definedName>
    <definedName name="IQ_RETURN_EQUITY_STDDEV_EST_REUT">"c3988"</definedName>
    <definedName name="IQ_RETURN_INVESTMENT_1">"c1117"</definedName>
    <definedName name="IQ_REV_DET_EST_CURRENCY_REUT">"c12544"</definedName>
    <definedName name="IQ_REV_DET_EST_DATE_REUT">"c12303"</definedName>
    <definedName name="IQ_REV_DET_EST_INCL_REUT">"c12427"</definedName>
    <definedName name="IQ_REV_DET_EST_ORIGIN_REUT">"c12671"</definedName>
    <definedName name="IQ_REV_DET_EST_REUT">"c12161"</definedName>
    <definedName name="IQ_REV_STDDEV_EST_REUT">"c3639"</definedName>
    <definedName name="IQ_REVALUATION_GAINS_FDIC">"c6428"</definedName>
    <definedName name="IQ_REVALUATION_LOSSES_FDIC">"c6429"</definedName>
    <definedName name="IQ_REVENUE_1">"c1122"</definedName>
    <definedName name="IQ_REVENUE_10K">"IQ_REVENUE_10K"</definedName>
    <definedName name="IQ_REVENUE_10Q">"IQ_REVENUE_10Q"</definedName>
    <definedName name="IQ_REVENUE_10Q1">"IQ_REVENUE_10Q1"</definedName>
    <definedName name="IQ_REVENUE_ACT_OR_EST_REUT">"c5461"</definedName>
    <definedName name="IQ_REVENUE_EST_1">"IQ_REVENUE_EST_1"</definedName>
    <definedName name="IQ_REVENUE_EST_BOTTOM_UP_REUT">"c5496"</definedName>
    <definedName name="IQ_REVENUE_EST_REUT">"c3634"</definedName>
    <definedName name="IQ_REVENUE_GROWTH_1">"IQ_REVENUE_GROWTH_1"</definedName>
    <definedName name="IQ_REVENUE_GROWTH_2">"IQ_REVENUE_GROWTH_2"</definedName>
    <definedName name="IQ_REVENUE_HIGH_EST_REUT">"c3636"</definedName>
    <definedName name="IQ_REVENUE_LOW_EST_REUT">"c3637"</definedName>
    <definedName name="IQ_REVENUE_MEDIAN_EST_REUT">"c3635"</definedName>
    <definedName name="IQ_REVENUE_NO_EST">"c263"</definedName>
    <definedName name="IQ_REVENUE_NUM_EST_REUT">"c3638"</definedName>
    <definedName name="IQ_REVISION_DATE_" hidden="1">39220.6890046296</definedName>
    <definedName name="IQ_REVISION_DATE__1">39244.4696180556</definedName>
    <definedName name="IQ_Revision_date_2" hidden="1">38784.4474652778</definedName>
    <definedName name="IQ_REVOLVING_SECURED_1_–4_NON_ACCRUAL_FFIEC">"c13314"</definedName>
    <definedName name="IQ_RISK_ADJ_BANK_ASSETS" hidden="1">"c2670"</definedName>
    <definedName name="IQ_RISK_WEIGHTED_ASSETS_FDIC">"c6370"</definedName>
    <definedName name="IQ_ROYALTY_REVENUE_COAL" hidden="1">"c15932"</definedName>
    <definedName name="IQ_SALARY_FDIC">"c6576"</definedName>
    <definedName name="IQ_SALE_CONVERSION_RETIREMENT_STOCK_FDIC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ALES_MARKETING" hidden="1">"c2240"</definedName>
    <definedName name="IQ_SAME_STORE_FRANCHISE" hidden="1">"c2900"</definedName>
    <definedName name="IQ_SAME_STORE_OWNED" hidden="1">"c2908"</definedName>
    <definedName name="IQ_SAME_STORE_TOTAL" hidden="1">"c2892"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 hidden="1">"c2546"</definedName>
    <definedName name="IQ_SECURED_DEBT_PCT" hidden="1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LEVEL" hidden="1">"c2159"</definedName>
    <definedName name="IQ_SECURITY_NOTES" hidden="1">"c2202"</definedName>
    <definedName name="IQ_SECURITY_TYPE" hidden="1">"c2158"</definedName>
    <definedName name="IQ_SEMI_BACKLOG_UNITS">"c10005"</definedName>
    <definedName name="IQ_SEMI_BOOKINGS_AVG_PRICE">"c10002"</definedName>
    <definedName name="IQ_SEMI_BOOKINGS_UNITS">"c10001"</definedName>
    <definedName name="IQ_SEMI_BOOKINGS_VALUE">"c10003"</definedName>
    <definedName name="IQ_SEMI_BOOKINGS_VALUE_CHANGE">"c10004"</definedName>
    <definedName name="IQ_SERVICE_CHARGES_FDIC">"c6572"</definedName>
    <definedName name="IQ_SGA_MARGIN" hidden="1">"c1898"</definedName>
    <definedName name="IQ_SHAREOUTSTANDING" hidden="1">"c1347"</definedName>
    <definedName name="IQ_SHAREOUTSTANDING_1">"c83"</definedName>
    <definedName name="IQ_SHORT_INTEREST_VOLUME">"c228"</definedName>
    <definedName name="IQ_SHORT_TERM_INVEST_1">"c1197"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>"c2644"</definedName>
    <definedName name="IQ_SP_ISSUE_LC_DATE">"c2643"</definedName>
    <definedName name="IQ_SP_ISSUE_LC_LT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_BR" hidden="1">"c1171"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_BR" hidden="1">"c1178"</definedName>
    <definedName name="IQ_ST_DEBT_ISSUED_BR" hidden="1">"c1183"</definedName>
    <definedName name="IQ_ST_DEBT_PCT" hidden="1">"c2539"</definedName>
    <definedName name="IQ_ST_DEBT_REPAID_BR" hidden="1">"c1191"</definedName>
    <definedName name="IQ_STAND_REC_DET_EST_DATE_REUT">"c12307"</definedName>
    <definedName name="IQ_STAND_REC_DET_EST_ORIGIN_REUT">"c12675"</definedName>
    <definedName name="IQ_STAND_REC_DET_EST_REUT">"c12165"</definedName>
    <definedName name="IQ_STAND_REC_NUM_DET_EST_DATE_REUT">"c12306"</definedName>
    <definedName name="IQ_STAND_REC_NUM_DET_EST_ORIGIN_REUT">"c12674"</definedName>
    <definedName name="IQ_STAND_REC_NUM_DET_EST_REUT">"c12164"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OCK_BASED_AT" hidden="1">"c2999"</definedName>
    <definedName name="IQ_STOCK_BASED_COGS" hidden="1">"c2990"</definedName>
    <definedName name="IQ_STOCK_BASED_COGS_FIN">"c2998"</definedName>
    <definedName name="IQ_STOCK_BASED_COGS_UTIL">"c2997"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>"c6346"</definedName>
    <definedName name="IQ_SUB_DEBT_PCT" hidden="1">"c2533"</definedName>
    <definedName name="IQ_SURPLUS_FDIC">"c6351"</definedName>
    <definedName name="IQ_TARGET_PRICE_DET_EST_CURRENCY_REUT">"c12547"</definedName>
    <definedName name="IQ_TARGET_PRICE_DET_EST_DATE_REUT">"c12308"</definedName>
    <definedName name="IQ_TARGET_PRICE_DET_EST_INCL_REUT">"c12430"</definedName>
    <definedName name="IQ_TARGET_PRICE_DET_EST_ORIGIN_REUT">"c12731"</definedName>
    <definedName name="IQ_TARGET_PRICE_DET_EST_REUT">"c12166"</definedName>
    <definedName name="IQ_TARGET_PRICE_LASTCLOSE">"c1855"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EMPLATE_BS">"c1211"</definedName>
    <definedName name="IQ_TEMPLATE_CF">"c1212"</definedName>
    <definedName name="IQ_TEMPLATE_IS">"c1213"</definedName>
    <definedName name="IQ_TERM_LOANS" hidden="1">"c2499"</definedName>
    <definedName name="IQ_TERM_LOANS_PCT" hidden="1">"c2500"</definedName>
    <definedName name="IQ_TEV_EBIT_FWD_REUT">"c4054"</definedName>
    <definedName name="IQ_TEV_EBITDA_FWD_REUT">"c4050"</definedName>
    <definedName name="IQ_TEV_TOTAL_REV_FWD_REUT">"c4051"</definedName>
    <definedName name="IQ_TEV_UFCF" hidden="1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 hidden="1">"c2667"</definedName>
    <definedName name="IQ_TIER_ONE_FDIC">"c6369"</definedName>
    <definedName name="IQ_TIER_TWO_CAPITAL" hidden="1">"c2669"</definedName>
    <definedName name="IQ_TIME_DEPOSITS_LESS_THAN_100K_FDIC">"c6465"</definedName>
    <definedName name="IQ_TIME_DEPOSITS_MORE_THAN_100K_FDIC">"c6470"</definedName>
    <definedName name="IQ_TODAY" hidden="1">0</definedName>
    <definedName name="IQ_TOTAL_AR_BR" hidden="1">"c1231"</definedName>
    <definedName name="IQ_TOTAL_ASSETS_FDIC">"c6339"</definedName>
    <definedName name="IQ_TOTAL_BANK_CAPITAL" hidden="1">"c2668"</definedName>
    <definedName name="IQ_TOTAL_CASH_DIVID_1">"c1266"</definedName>
    <definedName name="IQ_TOTAL_CASH_FINAN_1">"c119"</definedName>
    <definedName name="IQ_TOTAL_CASH_INVEST_1">"c121"</definedName>
    <definedName name="IQ_TOTAL_CASH_OPER_1">"c122"</definedName>
    <definedName name="IQ_TOTAL_CHARGE_OFFS_FDIC">"c6603"</definedName>
    <definedName name="IQ_TOTAL_CHURN" hidden="1">"c2122"</definedName>
    <definedName name="IQ_TOTAL_COMMON_1">"c1022"</definedName>
    <definedName name="IQ_TOTAL_CURRENT_ASSETS_1">"c1243"</definedName>
    <definedName name="IQ_TOTAL_CURRENT_LIAB_1">"c1245"</definedName>
    <definedName name="IQ_TOTAL_DEBT_DUE">"c2509"</definedName>
    <definedName name="IQ_TOTAL_DEBT_EBITDA_CAPEX" hidden="1">"c2948"</definedName>
    <definedName name="IQ_TOTAL_DEBT_EXCL_FIN" hidden="1">"c2937"</definedName>
    <definedName name="IQ_TOTAL_DEBT_ISSUED_BR" hidden="1">"c1253"</definedName>
    <definedName name="IQ_TOTAL_DEBT_OVER_EBITDA_1">"c1249"</definedName>
    <definedName name="IQ_TOTAL_DEBT_OVER_TOTAL_BV_1">"c1250"</definedName>
    <definedName name="IQ_TOTAL_DEBT_OVER_TOTAL_CAP_1">"c1248"</definedName>
    <definedName name="IQ_TOTAL_DEBT_REPAID_BR" hidden="1">"c1260"</definedName>
    <definedName name="IQ_TOTAL_DEBT_SECURITIES_FDIC">"c6410"</definedName>
    <definedName name="IQ_TOTAL_DEPOSITS_FDIC">"c6342"</definedName>
    <definedName name="IQ_TOTAL_EMPLOYEE_1">"c1522"</definedName>
    <definedName name="IQ_TOTAL_EMPLOYEES" hidden="1">"c1522"</definedName>
    <definedName name="IQ_TOTAL_EMPLOYEES_FDIC">"c6355"</definedName>
    <definedName name="IQ_TOTAL_INTEREST_EXP_1">"c591"</definedName>
    <definedName name="IQ_TOTAL_INVENTORY_1">"c622"</definedName>
    <definedName name="IQ_TOTAL_LIAB_BR" hidden="1">"c1278"</definedName>
    <definedName name="IQ_TOTAL_LIAB_EQUITY_FDIC">"c6354"</definedName>
    <definedName name="IQ_TOTAL_LIAB_SHAREHOLD_1">"c1279"</definedName>
    <definedName name="IQ_TOTAL_LIABILITIES_FDIC">"c6348"</definedName>
    <definedName name="IQ_TOTAL_NON_REC" hidden="1">"c1444"</definedName>
    <definedName name="IQ_TOTAL_OPER_EXP_BR" hidden="1">"c1284"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UTSTANDING_BS_DATE" hidden="1">"c1022"</definedName>
    <definedName name="IQ_TOTAL_OUTSTANDING_FILING_DATE" hidden="1">"c2107"</definedName>
    <definedName name="IQ_TOTAL_PENSION_ASSETS_DOMESTIC" hidden="1">"c2658"</definedName>
    <definedName name="IQ_TOTAL_PENSION_ASSETS_FOREIGN" hidden="1">"c2666"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OVERIES_FDIC">"c6622"</definedName>
    <definedName name="IQ_TOTAL_REV_BNK_FDIC">"c6786"</definedName>
    <definedName name="IQ_TOTAL_REV_BR" hidden="1">"c1303"</definedName>
    <definedName name="IQ_TOTAL_REV_SHARE" hidden="1">"c1912"</definedName>
    <definedName name="IQ_TOTAL_REVENUE_1">"c1294"</definedName>
    <definedName name="IQ_TOTAL_RISK_BASED_CAPITAL_RATIO_FDIC">"c6747"</definedName>
    <definedName name="IQ_TOTAL_SECURITIES_FDIC">"c6306"</definedName>
    <definedName name="IQ_TOTAL_ST_BORROW_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>"c6497"</definedName>
    <definedName name="IQ_TOTAL_TIME_SAVINGS_DEPOSITS_FDIC">"c6498"</definedName>
    <definedName name="IQ_TOTAL_UNUSAL">"c1308"</definedName>
    <definedName name="IQ_TOTAL_UNUSED_COMMITMENTS_FDIC">"c6536"</definedName>
    <definedName name="IQ_TOTAL_UNUSUAL_BR">"c5517"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_1">"c40"</definedName>
    <definedName name="IQ_TRADING_ACCOUNT_GAINS_FEES_FDIC">"c6573"</definedName>
    <definedName name="IQ_TRADING_ASSETS_FDIC">"c6328"</definedName>
    <definedName name="IQ_TRADING_CURRENCY" hidden="1">"c2212"</definedName>
    <definedName name="IQ_TRADING_LIABILITIES_FDIC">"c6344"</definedName>
    <definedName name="IQ_TRANSACTION_ACCOUNTS_FDIC">"c6544"</definedName>
    <definedName name="IQ_TREASURY_OTHER_EQUITY_BR" hidden="1">"c1314"</definedName>
    <definedName name="IQ_TREASURY_STOCK_1">"c1311"</definedName>
    <definedName name="IQ_TREASURY_STOCK_TRANSACTIONS_FDIC">"c6501"</definedName>
    <definedName name="IQ_TRUST_PREFERRED" hidden="1">"c3029"</definedName>
    <definedName name="IQ_TRUST_PREFERRED_PCT" hidden="1">"c3030"</definedName>
    <definedName name="IQ_TWELVE_MONTHS_FIXED_AND_FLOATING_FDIC">"c6420"</definedName>
    <definedName name="IQ_TWELVE_MONTHS_MORTGAGE_PASS_THROUGHS_FDIC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REV_CURRENT_BR" hidden="1">"c1324"</definedName>
    <definedName name="IQ_UNEARNED_INCOME_FDIC">"c6324"</definedName>
    <definedName name="IQ_UNEARNED_INCOME_FOREIGN_FDIC">"c6385"</definedName>
    <definedName name="IQ_UNLEVERED_FCF" hidden="1">"c1908"</definedName>
    <definedName name="IQ_UNPROFITABLE_INSTITUTIONS_FDIC">"c6722"</definedName>
    <definedName name="IQ_UNSECURED_DEBT" hidden="1">"c2548"</definedName>
    <definedName name="IQ_UNSECURED_DEBT_PCT" hidden="1">"c2549"</definedName>
    <definedName name="IQ_UNUSED_LOAN_COMMITMENTS_FDIC">"c6368"</definedName>
    <definedName name="IQ_UNUSUAL_EXP" hidden="1">"c1456"</definedName>
    <definedName name="IQ_US_BRANCHES_FOREIGN_BANK_LOANS_FDIC">"c6435"</definedName>
    <definedName name="IQ_US_BRANCHES_FOREIGN_BANKS_FDIC">"c6390"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>"c2932"</definedName>
    <definedName name="IQ_US_GAAP_CL_ADJ" hidden="1">"c2927"</definedName>
    <definedName name="IQ_US_GAAP_COST_REV">"c2965"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>"c2973"</definedName>
    <definedName name="IQ_US_GAAP_DO_ADJ" hidden="1">"c2959"</definedName>
    <definedName name="IQ_US_GAAP_EXTRA_ACC_ITEMS">"c2972"</definedName>
    <definedName name="IQ_US_GAAP_EXTRA_ACC_ITEMS_ADJ" hidden="1">"c2958"</definedName>
    <definedName name="IQ_US_GAAP_INC_TAX">"c2975"</definedName>
    <definedName name="IQ_US_GAAP_INC_TAX_ADJ" hidden="1">"c2961"</definedName>
    <definedName name="IQ_US_GAAP_INTEREST_EXP">"c2971"</definedName>
    <definedName name="IQ_US_GAAP_INTEREST_EXP_ADJ" hidden="1">"c2957"</definedName>
    <definedName name="IQ_US_GAAP_LIAB_LT">"c2933"</definedName>
    <definedName name="IQ_US_GAAP_LIAB_LT_ADJ" hidden="1">"c2928"</definedName>
    <definedName name="IQ_US_GAAP_LIAB_TOTAL_LIAB" hidden="1">"c2933"</definedName>
    <definedName name="IQ_US_GAAP_MINORITY_INTEREST_IS">"c2974"</definedName>
    <definedName name="IQ_US_GAAP_MINORITY_INTEREST_IS_ADJ" hidden="1">"c2960"</definedName>
    <definedName name="IQ_US_GAAP_NCA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>"c2977"</definedName>
    <definedName name="IQ_US_GAAP_NI_AVAIL_INCL" hidden="1">"c2978"</definedName>
    <definedName name="IQ_US_GAAP_OTHER_ADJ_ADJ" hidden="1">"c2962"</definedName>
    <definedName name="IQ_US_GAAP_OTHER_NON_OPER">"c2969"</definedName>
    <definedName name="IQ_US_GAAP_OTHER_NON_OPER_ADJ" hidden="1">"c2955"</definedName>
    <definedName name="IQ_US_GAAP_OTHER_OPER">"c2968"</definedName>
    <definedName name="IQ_US_GAAP_OTHER_OPER_ADJ" hidden="1">"c2954"</definedName>
    <definedName name="IQ_US_GAAP_RD">"c2967"</definedName>
    <definedName name="IQ_US_GAAP_RD_ADJ" hidden="1">"c2953"</definedName>
    <definedName name="IQ_US_GAAP_SGA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>"c2964"</definedName>
    <definedName name="IQ_US_GAAP_TOTAL_REV_ADJ" hidden="1">"c2950"</definedName>
    <definedName name="IQ_US_GAAP_TOTAL_UNUSUAL">"c2970"</definedName>
    <definedName name="IQ_US_GAAP_TOTAL_UNUSUAL_ADJ" hidden="1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REV" hidden="1">"c2091"</definedName>
    <definedName name="IQ_VALUATION_ALLOWANCES_FDIC">"c6400"</definedName>
    <definedName name="IQ_VC_REVENUE_FDIC">"c6667"</definedName>
    <definedName name="IQ_VOLATILE_LIABILITIES_FDIC">"c6364"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 hidden="1">"c2203"</definedName>
    <definedName name="IQ_XDIV_DATE_1">"c2104"</definedName>
    <definedName name="IQ_YEARHIGH_DATE" hidden="1">"c2250"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B_BOOKMARK_COUNT">0</definedName>
    <definedName name="IQB_BOOKMARK_LOCATION_0">#REF!</definedName>
    <definedName name="IQB_BOOKMARK_LOCATION_1">#REF!</definedName>
    <definedName name="IQB_BOOKMARK_LOCATION_2">#REF!</definedName>
    <definedName name="IQB_BOOKMARK_LOCATION_3">#REF!</definedName>
    <definedName name="IQB_CURRENT_BOOKMARK">0</definedName>
    <definedName name="IQRA10">"$A$11:$A$262"</definedName>
    <definedName name="IQRA11">"$A$12:$A$1285"</definedName>
    <definedName name="IQRA190">"$A$191:$A$202"</definedName>
    <definedName name="IQRA22">"$A$23:$A$2539"</definedName>
    <definedName name="IQRA25">"$A$26:$A$31"</definedName>
    <definedName name="IQRA3">"$A$4:$A$36"</definedName>
    <definedName name="IQRA4">"$A$5:$A$256"</definedName>
    <definedName name="IQRA45">"$A$46:$A$51"</definedName>
    <definedName name="IQRA5">"$A$6:$A$11"</definedName>
    <definedName name="IQRA55">"$A$56:$A$61"</definedName>
    <definedName name="IQRA6">"$A$7:$A$12"</definedName>
    <definedName name="IQRA65">"$A$66:$A$71"</definedName>
    <definedName name="IQRA7">"$A$8:$A$2522"</definedName>
    <definedName name="IQRA8">"$A$9:$A$282"</definedName>
    <definedName name="IQRA9">"$A$10:$A$1269"</definedName>
    <definedName name="IQRAC38">"$AC$39:$AC$43"</definedName>
    <definedName name="IQRAD38">"$AD$39:$AD$43"</definedName>
    <definedName name="IQRAF22">"$AF$23:$AF$2539"</definedName>
    <definedName name="IQRAG38">"$AG$39:$AG$43"</definedName>
    <definedName name="IQRAH38">"$AH$39:$AH$43"</definedName>
    <definedName name="IQRAL22">"$AL$23:$AL$2539"</definedName>
    <definedName name="IQRAR22">"$AR$23:$AR$2539"</definedName>
    <definedName name="IQRAX22">"$AX$23:$AX$2539"</definedName>
    <definedName name="IQRB10">"$B$11:$B$263"</definedName>
    <definedName name="IQRB100">"$B$101:$B$363"</definedName>
    <definedName name="IQRB104">"$B$105:$B$164"</definedName>
    <definedName name="IQRB11">"$B$12:$B$264"</definedName>
    <definedName name="IQRB12">"$B$13:$B$265"</definedName>
    <definedName name="IQRB13">"$B$14:$B$266"</definedName>
    <definedName name="IQRB14">"$B$15:$B$267"</definedName>
    <definedName name="IQRB15">"$B$16:$B$17"</definedName>
    <definedName name="IQRB16">"$B$17:$B$520"</definedName>
    <definedName name="IQRB17">"$B$18:$B$22"</definedName>
    <definedName name="IQRB18">"$B$19:$B$23"</definedName>
    <definedName name="IQRB19">"$B$20:$B$24"</definedName>
    <definedName name="IQRB20">"$B$21:$B$25"</definedName>
    <definedName name="IQRB21">"$B$22:$B$26"</definedName>
    <definedName name="IQRB22">"$B$23:$B$27"</definedName>
    <definedName name="IQRB23">"$B$24:$B$28"</definedName>
    <definedName name="IQRB24">"$B$25:$B$29"</definedName>
    <definedName name="IQRB25">"$B$26:$B$31"</definedName>
    <definedName name="IQRB27">"$B$28:$B$1301"</definedName>
    <definedName name="IQRB3">"$B$4:$B$38"</definedName>
    <definedName name="IQRB32">"$B$33:$B$37"</definedName>
    <definedName name="IQRB33">"$B$34:$B$38"</definedName>
    <definedName name="IQRB34">"$B$35:$B$39"</definedName>
    <definedName name="IQRB4">"$B$5:$B$6807"</definedName>
    <definedName name="IQRB45">"$B$46:$B$51"</definedName>
    <definedName name="IQRB5">"$B$6:$B$257"</definedName>
    <definedName name="IQRB55">"$B$56:$B$61"</definedName>
    <definedName name="IQRB6">"$B$7:$B$259"</definedName>
    <definedName name="IQRB65">"$B$66:$B$71"</definedName>
    <definedName name="IQRB7">"$B$8:$B$260"</definedName>
    <definedName name="IQRB8">"$B$9:$B$261"</definedName>
    <definedName name="IQRB9">"$B$10:$B$262"</definedName>
    <definedName name="IQRB99">"$B$100:$B$160"</definedName>
    <definedName name="IQRBA4">"$BA$5:$BA$9"</definedName>
    <definedName name="IQRBB17">"$BB$18:$BB$1299"</definedName>
    <definedName name="IQRBB4">"$BB$5:$BB$9"</definedName>
    <definedName name="IQRBD22">"$BD$23:$BD$2539"</definedName>
    <definedName name="IQRBellweatherDataA3">#REF!</definedName>
    <definedName name="IQRBI34">"$BJ$34:$BS$34"</definedName>
    <definedName name="IQRBI35">"$BJ$35:$BS$35"</definedName>
    <definedName name="IQRBI36">"$BJ$36:$BS$36"</definedName>
    <definedName name="IQRBI37">"$BJ$37:$BS$37"</definedName>
    <definedName name="IQRBI38">"$BJ$38:$BS$38"</definedName>
    <definedName name="IQRBI39">"$BJ$39"</definedName>
    <definedName name="IQRBI40">"$BJ$40"</definedName>
    <definedName name="IQRBI41">"$BJ$41"</definedName>
    <definedName name="IQRBI42">"$BJ$42"</definedName>
    <definedName name="IQRBI43">"$BJ$43"</definedName>
    <definedName name="IQRBJ22">"$BJ$23:$BJ$2539"</definedName>
    <definedName name="IQRBN51">"$BN$52"</definedName>
    <definedName name="IQRC11">"$C$12:$C$264"</definedName>
    <definedName name="IQRC13">"$C$14:$C$73"</definedName>
    <definedName name="IQRC14">"$C$15:$C$119"</definedName>
    <definedName name="IQRC15">"$C$16:$C$20"</definedName>
    <definedName name="IQRC16">"$C$17:$C$756"</definedName>
    <definedName name="IQRC24">"$C$25:$C$29"</definedName>
    <definedName name="IQRC25">"$C$26:$C$31"</definedName>
    <definedName name="IQRC27">"$C$28:$C$37"</definedName>
    <definedName name="IQRC3">"$C$4:$C$256"</definedName>
    <definedName name="IQRC4">"$C$5:$C$6807"</definedName>
    <definedName name="IQRC45">"$C$46:$C$51"</definedName>
    <definedName name="IQRC5">"$C$6:$C$25"</definedName>
    <definedName name="IQRC55">"$C$56:$C$61"</definedName>
    <definedName name="IQRC6">"$C$7:$C$15"</definedName>
    <definedName name="IQRC7">"$C$8:$C$511"</definedName>
    <definedName name="IQRC8">"$C$9:$C$282"</definedName>
    <definedName name="IQRCI25">"$CI$26"</definedName>
    <definedName name="IQRCI51">"$CI$52"</definedName>
    <definedName name="IQRControlPanelG95">#REF!</definedName>
    <definedName name="IQRControlPanelG96">#REF!</definedName>
    <definedName name="IQRD10">"$D$11:$D$263"</definedName>
    <definedName name="IQRD108">"$D$109:$D$111"</definedName>
    <definedName name="IQRD11">"$D$12:$D$259"</definedName>
    <definedName name="IQRD110">"$D$111:$D$114"</definedName>
    <definedName name="IQRD13">"$D$14:$D$275"</definedName>
    <definedName name="IQRD14">"$D$15:$D$38"</definedName>
    <definedName name="IQRD15">"$D$16:$D$17"</definedName>
    <definedName name="IQRD22">"$D$23:$D$25"</definedName>
    <definedName name="IQRD3">"$D$4:$D$23"</definedName>
    <definedName name="IQRD4">"$D$5:$D$254"</definedName>
    <definedName name="IQRD44">"$D$45:$D$54"</definedName>
    <definedName name="IQRD5">"$D$6:$D$257"</definedName>
    <definedName name="IQRD66">"$D$67:$D$69"</definedName>
    <definedName name="IQRD67">"$D$68:$D$77"</definedName>
    <definedName name="IQRD7">"$D$8:$D$259"</definedName>
    <definedName name="IQRD77">"$D$78:$D$87"</definedName>
    <definedName name="IQRD78">"$D$79:$D$88"</definedName>
    <definedName name="IQRD8">"$D$9:$D$261"</definedName>
    <definedName name="IQRD88">"$D$89"</definedName>
    <definedName name="IQRD90">"$D$91:$D$100"</definedName>
    <definedName name="IQRDataA1">#REF!</definedName>
    <definedName name="IQRE11">"$E$12:$E$264"</definedName>
    <definedName name="IQRE121">"$F$121"</definedName>
    <definedName name="IQRE133">"$E$134:$E$173"</definedName>
    <definedName name="IQRE138">"$E$139:$E$178"</definedName>
    <definedName name="IQRE176">"$E$177:$E$216"</definedName>
    <definedName name="IQRE219">"$E$220:$E$224"</definedName>
    <definedName name="IQRE224">"$E$225:$E$232"</definedName>
    <definedName name="IQRE25">"$E$26:$E$31"</definedName>
    <definedName name="IQRE254">"$E$255:$E$501"</definedName>
    <definedName name="IQRE262">"$E$263:$E$302"</definedName>
    <definedName name="IQRE267">"$E$268:$E$307"</definedName>
    <definedName name="IQRE27">"$E$28:$E$274"</definedName>
    <definedName name="IQRE305">"$E$306:$E$338"</definedName>
    <definedName name="IQRE310">"$E$311:$E$348"</definedName>
    <definedName name="IQRE348">"$E$349:$E$355"</definedName>
    <definedName name="IQRE353">"$E$354:$E$360"</definedName>
    <definedName name="IQRE391">"$E$392:$E$411"</definedName>
    <definedName name="IQRE396">"$E$397:$E$416"</definedName>
    <definedName name="IQRE434">"$E$435:$E$449"</definedName>
    <definedName name="IQRE439">"$E$440:$E$454"</definedName>
    <definedName name="IQRE45">"$E$46:$E$51"</definedName>
    <definedName name="IQRE5">"$E$6:$E$11"</definedName>
    <definedName name="IQRE52">"$E$53:$E$90"</definedName>
    <definedName name="IQRE55">"$E$56:$E$61"</definedName>
    <definedName name="IQRE7">"$E$8:$E$260"</definedName>
    <definedName name="IQRE8">"$E$9:$E$261"</definedName>
    <definedName name="IQRE95">"$E$96:$E$108"</definedName>
    <definedName name="IQRF4">"$F$5:$F$24"</definedName>
    <definedName name="IQRF6">"$F$7:$F$27"</definedName>
    <definedName name="IQRF8">"$F$9:$F$260"</definedName>
    <definedName name="IQRFedexDataA3">#REF!</definedName>
    <definedName name="IQRG11">"$G$12:$G$31"</definedName>
    <definedName name="IQRG24">"$G$25:$G$550"</definedName>
    <definedName name="IQRG25">"$G$26:$G$31"</definedName>
    <definedName name="IQRG27">"$G$28:$G$553"</definedName>
    <definedName name="IQRG35">"$G$36:$G$41"</definedName>
    <definedName name="IQRG45">"$G$46:$G$51"</definedName>
    <definedName name="IQRG5">"$G$6"</definedName>
    <definedName name="IQRG65">"$G$66:$G$71"</definedName>
    <definedName name="IQRG7">"$G$8:$G$260"</definedName>
    <definedName name="IQRG8">"$G$9:$G$260"</definedName>
    <definedName name="IQRH11">"$H$12:$H$31"</definedName>
    <definedName name="IQRH22">"$H$23:$H$2539"</definedName>
    <definedName name="IQRH25">"$H$26:$H$31"</definedName>
    <definedName name="IQRH35">"$H$36:$H$41"</definedName>
    <definedName name="IQRH45">"$H$46:$H$51"</definedName>
    <definedName name="IQRH5">"$H$6:$H$11"</definedName>
    <definedName name="IQRH65">"$H$66:$H$71"</definedName>
    <definedName name="IQRH7">"$H$8:$H$70"</definedName>
    <definedName name="IQRH8">"$H$9:$H$260"</definedName>
    <definedName name="IQRI25">"$I$26:$I$31"</definedName>
    <definedName name="IQRI28">"$I$29:$I$276"</definedName>
    <definedName name="IQRI35">"$I$36:$I$41"</definedName>
    <definedName name="IQRI37">"$I$38:$I$42"</definedName>
    <definedName name="IQRI38">"$I$39:$I$43"</definedName>
    <definedName name="IQRI4">"$I$5:$I$1768"</definedName>
    <definedName name="IQRI45">"$I$46:$I$51"</definedName>
    <definedName name="IQRI5">"$I$6:$I$11"</definedName>
    <definedName name="IQRI8">"$I$9:$I$260"</definedName>
    <definedName name="IQRJ25">"$J$26:$J$31"</definedName>
    <definedName name="IQRJ35">"$J$36:$J$41"</definedName>
    <definedName name="IQRJ37">"$J$38:$J$42"</definedName>
    <definedName name="IQRJ38">"$J$39:$J$43"</definedName>
    <definedName name="IQRJ39">"$J$40:$J$2553"</definedName>
    <definedName name="IQRJ45">"$J$46:$J$51"</definedName>
    <definedName name="IQRJ5">"$J$6:$J$11"</definedName>
    <definedName name="IQRJ8">"$J$9"</definedName>
    <definedName name="IQRK25">"$K$26:$K$31"</definedName>
    <definedName name="IQRK35">"$K$36:$K$41"</definedName>
    <definedName name="IQRK45">"$K$46:$K$51"</definedName>
    <definedName name="IQRK5">"$K$6:$K$11"</definedName>
    <definedName name="IQRL25">"$L$26:$L$31"</definedName>
    <definedName name="IQRL35">"$L$36:$L$41"</definedName>
    <definedName name="IQRL45">"$L$46:$L$51"</definedName>
    <definedName name="IQRL5">"$L$6:$L$11"</definedName>
    <definedName name="IQRM15">"$M$16:$M$21"</definedName>
    <definedName name="IQRM17">"$M$18:$M$264"</definedName>
    <definedName name="IQRM25">"$M$26:$M$31"</definedName>
    <definedName name="IQRM35">"$M$36:$M$41"</definedName>
    <definedName name="IQRM37">"$M$38:$M$42"</definedName>
    <definedName name="IQRM38">"$M$39:$M$43"</definedName>
    <definedName name="IQRM45">"$M$46:$M$51"</definedName>
    <definedName name="IQRM5">"$M$6:$M$11"</definedName>
    <definedName name="IQRM65">"$M$66:$M$71"</definedName>
    <definedName name="IQRN129">"$N$130:$N$147"</definedName>
    <definedName name="IQRN15">"$N$16:$N$21"</definedName>
    <definedName name="IQRN22">"$N$23:$N$2539"</definedName>
    <definedName name="IQRN25">"$N$26:$N$31"</definedName>
    <definedName name="IQRN35">"$N$36:$N$41"</definedName>
    <definedName name="IQRN37">"$N$38:$N$42"</definedName>
    <definedName name="IQRN38">"$N$39:$N$43"</definedName>
    <definedName name="IQRN45">"$N$46:$N$51"</definedName>
    <definedName name="IQRN5">"$N$6:$N$11"</definedName>
    <definedName name="IQRN65">"$N$66:$N$71"</definedName>
    <definedName name="IQRO15">"$O$16:$O$21"</definedName>
    <definedName name="IQRO25">"$O$26:$O$31"</definedName>
    <definedName name="IQRO35">"$O$36:$O$41"</definedName>
    <definedName name="IQRO45">"$O$46:$O$51"</definedName>
    <definedName name="IQRO5">"$O$6:$O$11"</definedName>
    <definedName name="IQRO65">"$O$66"</definedName>
    <definedName name="IQRP15">"$P$16:$P$21"</definedName>
    <definedName name="IQRP25">"$P$26:$P$31"</definedName>
    <definedName name="IQRP35">"$P$36:$P$41"</definedName>
    <definedName name="IQRP45">"$P$46:$P$51"</definedName>
    <definedName name="IQRP5">"$P$6:$P$11"</definedName>
    <definedName name="IQRQ15">"$Q$16:$Q$21"</definedName>
    <definedName name="IQRQ25">"$Q$26:$Q$31"</definedName>
    <definedName name="IQRQ35">"$Q$36:$Q$41"</definedName>
    <definedName name="IQRQ37">"$Q$38:$Q$42"</definedName>
    <definedName name="IQRQ38">"$Q$39:$Q$43"</definedName>
    <definedName name="IQRQ45">"$Q$46:$Q$51"</definedName>
    <definedName name="IQRQ5">"$Q$6:$Q$11"</definedName>
    <definedName name="IQRR14">"$R$15:$R$267"</definedName>
    <definedName name="IQRR15">"$R$16:$R$21"</definedName>
    <definedName name="IQRR25">"$R$26:$R$31"</definedName>
    <definedName name="IQRR32">"$R$33:$R$60"</definedName>
    <definedName name="IQRR35">"$R$36:$R$41"</definedName>
    <definedName name="IQRR37">"$R$38:$R$42"</definedName>
    <definedName name="IQRR38">"$R$39:$R$43"</definedName>
    <definedName name="IQRR45">"$R$46:$R$51"</definedName>
    <definedName name="IQRR5">"$R$6:$R$11"</definedName>
    <definedName name="IQRS15">"$S$16:$S$21"</definedName>
    <definedName name="IQRS25">"$S$26:$S$31"</definedName>
    <definedName name="IQRS35">"$S$36:$S$41"</definedName>
    <definedName name="IQRS4">"$S$5:$S$2518"</definedName>
    <definedName name="IQRS45">"$S$46:$S$51"</definedName>
    <definedName name="IQRS5">"$S$6:$S$11"</definedName>
    <definedName name="IQRS65">"$S$66:$S$71"</definedName>
    <definedName name="IQRSheet1A1">#REF!</definedName>
    <definedName name="IQRSheet2A1">#REF!</definedName>
    <definedName name="IQRSheet2A3">#REF!</definedName>
    <definedName name="IQRSheet2A5">#REF!</definedName>
    <definedName name="IQRSheet2D225">#REF!</definedName>
    <definedName name="IQRSheet2D871">#REF!</definedName>
    <definedName name="IQRSPEarningsA3">#REF!</definedName>
    <definedName name="IQRT15">"$T$16:$T$21"</definedName>
    <definedName name="IQRT22">"$T$23:$T$2539"</definedName>
    <definedName name="IQRT25">"$T$26:$T$31"</definedName>
    <definedName name="IQRT35">"$T$36:$T$41"</definedName>
    <definedName name="IQRT45">"$T$46:$T$51"</definedName>
    <definedName name="IQRT5">"$T$6:$T$11"</definedName>
    <definedName name="IQRT65">"$T$66:$T$71"</definedName>
    <definedName name="IQRU14">"$U$15:$U$266"</definedName>
    <definedName name="IQRU15">"$U$16:$U$21"</definedName>
    <definedName name="IQRU25">"$U$26:$U$31"</definedName>
    <definedName name="IQRU35">"$U$36:$U$41"</definedName>
    <definedName name="IQRU37">"$U$38:$U$42"</definedName>
    <definedName name="IQRU38">"$U$39:$U$43"</definedName>
    <definedName name="IQRU4">"$U$5:$U$2518"</definedName>
    <definedName name="IQRU45">"$U$46:$U$51"</definedName>
    <definedName name="IQRU5">"$U$6:$U$11"</definedName>
    <definedName name="IQRV15">"$V$16:$V$21"</definedName>
    <definedName name="IQRV25">"$V$26:$V$31"</definedName>
    <definedName name="IQRV35">"$V$36:$V$41"</definedName>
    <definedName name="IQRV37">"$V$38:$V$42"</definedName>
    <definedName name="IQRV38">"$V$39:$V$43"</definedName>
    <definedName name="IQRV45">"$V$46:$V$51"</definedName>
    <definedName name="IQRV5">"$V$6:$V$11"</definedName>
    <definedName name="IQRV8">"$V$9:$V$261"</definedName>
    <definedName name="IQRW15">"$W$16:$W$21"</definedName>
    <definedName name="IQRW25">"$W$26:$W$31"</definedName>
    <definedName name="IQRW35">"$W$36:$W$41"</definedName>
    <definedName name="IQRW45">"$W$46:$W$51"</definedName>
    <definedName name="IQRW5">"$W$6:$W$11"</definedName>
    <definedName name="IQRW65">"$W$66:$W$71"</definedName>
    <definedName name="IQRX15">"$X$16:$X$21"</definedName>
    <definedName name="IQRX25">"$X$26:$X$31"</definedName>
    <definedName name="IQRX35">"$X$36:$X$41"</definedName>
    <definedName name="IQRX45">"$X$46:$X$51"</definedName>
    <definedName name="IQRX5">"$X$6:$X$11"</definedName>
    <definedName name="IQRX65">"$X$66:$X$71"</definedName>
    <definedName name="IQRY38">"$Y$39:$Y$43"</definedName>
    <definedName name="IQRY65">"$Y$66:$Y$69"</definedName>
    <definedName name="IQRZ22">"$Z$23:$Z$2539"</definedName>
    <definedName name="IQRZ38">"$Z$39:$Z$43"</definedName>
    <definedName name="iQShowHideColumns" hidden="1">"iQShowAnnual"</definedName>
    <definedName name="IQSKey2012IPOsB27">"$B$28:$B$46"</definedName>
    <definedName name="IQSL24MoDealsA3">"$A$4:$A$319"</definedName>
    <definedName name="IQSL24MoDealsB22">"$B$23:$B$125"</definedName>
    <definedName name="IQSL24MoDealsB26">"$B$27:$B$146"</definedName>
    <definedName name="IQSSheet1A1">"$A$2:$A$13"</definedName>
    <definedName name="IQSSheet1B2">"$C$2:$N$2"</definedName>
    <definedName name="IQSSheet2A1">"$B$1:$IQ$1"</definedName>
    <definedName name="IQSSheet2H21">"$H$22:$H$271"</definedName>
    <definedName name="IQSSheet3A1">"$A$2:$A$156"</definedName>
    <definedName name="IQSTransactionCompsA12" hidden="1">"$A$13:$A$56"</definedName>
    <definedName name="IQSTransactionsRedBrickA12" hidden="1">"$A$13:$A$52"</definedName>
    <definedName name="IQSTransactionsRedBrickA13" hidden="1">"$A$14:$A$43"</definedName>
    <definedName name="IR_Oven__speed">#REF!</definedName>
    <definedName name="IR_Oven_speed..">#REF!</definedName>
    <definedName name="irange_1_App">"ZEUS2"</definedName>
    <definedName name="irange_1_DB">"ACCOUNTS"</definedName>
    <definedName name="irange_1_Svr">"olympia.equant.com"</definedName>
    <definedName name="irange_1_Updated">"12/07/2002 17:26:32"</definedName>
    <definedName name="irange_2_App">"ZEUS2"</definedName>
    <definedName name="irange_2_DB">"ACCOUNTS"</definedName>
    <definedName name="irange_2_Svr">"olympia.equant.com"</definedName>
    <definedName name="irange_2_Updated">"12/07/2002 17:32:59"</definedName>
    <definedName name="irange_3_App">"ZEUS2"</definedName>
    <definedName name="irange_3_DB">"ACCOUNTS"</definedName>
    <definedName name="irange_3_Svr">"olympia.equant.com"</definedName>
    <definedName name="irange_3_Updated">"12/07/2002 17:37:42"</definedName>
    <definedName name="irange_4_App">"ZEUS2"</definedName>
    <definedName name="irange_4_DB">"ACCOUNTS"</definedName>
    <definedName name="irange_4_Svr">"olympia.equant.com"</definedName>
    <definedName name="irange_4_Updated">"12/07/2002 17:43:57"</definedName>
    <definedName name="irange_5_App">"ZEUS2"</definedName>
    <definedName name="irange_5_DB">"ACCOUNTS"</definedName>
    <definedName name="irange_5_Svr">"olympia.equant.com"</definedName>
    <definedName name="irange_5_Updated">"12/07/2002 18:01:54"</definedName>
    <definedName name="irange_6_App">"ZEUS2"</definedName>
    <definedName name="irange_6_DB">"ACCOUNTS"</definedName>
    <definedName name="irange_6_Svr">"olympia.equant.com"</definedName>
    <definedName name="irange_6_Updated">"16/07/2002 13:05:30"</definedName>
    <definedName name="irange_7_App">"ZEUS2"</definedName>
    <definedName name="irange_7_DB">"ACCOUNTS"</definedName>
    <definedName name="irange_7_Svr">"olympia.equant.com"</definedName>
    <definedName name="irange_7_Updated">"12/07/2002 18:02:12"</definedName>
    <definedName name="irange_A_Updated">"03/07/2002 09:49:04"</definedName>
    <definedName name="irange_B_Updated">"03/07/2002 11:10:47"</definedName>
    <definedName name="iRange_P10_App">"Icarus2"</definedName>
    <definedName name="iRange_P10_DB">"Revenue"</definedName>
    <definedName name="iRange_P10_Svr">"Olympia.Equant.Com"</definedName>
    <definedName name="iRange_P10_Updated">"02/07/2002 11:03:32"</definedName>
    <definedName name="iRange_P11_App">"Icarus2"</definedName>
    <definedName name="iRange_P11_DB">"Revenue"</definedName>
    <definedName name="iRange_P11_Svr">"Olympia.Equant.Com"</definedName>
    <definedName name="iRange_P11_Updated">"02/07/2002 11:03:56"</definedName>
    <definedName name="iRange_p12_App">"Icarus2"</definedName>
    <definedName name="iRange_p12_DB">"Revenue"</definedName>
    <definedName name="iRange_p12_Svr">"Olympia.Equant.Com"</definedName>
    <definedName name="iRange_p12_Updated">"02/07/2002 11:03:59"</definedName>
    <definedName name="iRange_P13_App">"Icarus2"</definedName>
    <definedName name="iRange_P13_DB">"Revenue"</definedName>
    <definedName name="iRange_P13_Svr">"Olympia.Equant.Com"</definedName>
    <definedName name="iRange_P13_Updated">"02/07/2002 11:04:04"</definedName>
    <definedName name="iRange_P14_App">"Icarus2"</definedName>
    <definedName name="iRange_P14_DB">"Revenue"</definedName>
    <definedName name="iRange_P14_Svr">"Olympia.Equant.Com"</definedName>
    <definedName name="iRange_P14_Updated">"02/07/2002 11:04:13"</definedName>
    <definedName name="iRange_P15_App">"Icarus2"</definedName>
    <definedName name="iRange_P15_DB">"Revenue"</definedName>
    <definedName name="iRange_P15_Svr">"Olympia.Equant.Com"</definedName>
    <definedName name="iRange_P15_Updated">"02/07/2002 11:04:35"</definedName>
    <definedName name="iRange_P2_App">"Zeus2"</definedName>
    <definedName name="iRange_P2_DB">"Accounts"</definedName>
    <definedName name="iRange_P2_Svr">"Olympia.Equant.Com"</definedName>
    <definedName name="iRange_P2_Updated">"02/07/2002 11:04:38"</definedName>
    <definedName name="iRange_p3_App">"Zeus2"</definedName>
    <definedName name="iRange_p3_DB">"Accounts"</definedName>
    <definedName name="iRange_p3_Svr">"Olympia.Equant.Com"</definedName>
    <definedName name="iRange_p3_Updated">"02/07/2002 11:04:42"</definedName>
    <definedName name="iRange_P4_App">"Zeus2"</definedName>
    <definedName name="iRange_P4_DB">"Accounts"</definedName>
    <definedName name="iRange_P4_Svr">"Olympia.Equant.Com"</definedName>
    <definedName name="iRange_P4_Updated">"02/07/2002 11:04:44"</definedName>
    <definedName name="iRange_P5_App">"ZEUS2"</definedName>
    <definedName name="iRange_P5_DB">"Accounts"</definedName>
    <definedName name="iRange_P5_Svr">"Olympia.Equant.Com"</definedName>
    <definedName name="iRange_P5_Updated">"02/07/2002 11:04:46"</definedName>
    <definedName name="iRange_P6_App">"ZEUS2"</definedName>
    <definedName name="iRange_P6_DB">"Accounts"</definedName>
    <definedName name="iRange_P6_Svr">"Olympia.Equant.Com"</definedName>
    <definedName name="iRange_P6_Updated">"02/07/2002 11:04:48"</definedName>
    <definedName name="iRange_P7_App">"ZEUS2"</definedName>
    <definedName name="iRange_P7_DB">"Accounts"</definedName>
    <definedName name="iRange_P7_Svr">"Olympia.Equant.Com"</definedName>
    <definedName name="iRange_P7_Updated">"02/07/2002 11:04:50"</definedName>
    <definedName name="iRange_P7b_App">"ZEUS2"</definedName>
    <definedName name="iRange_P7b_DB">"Accounts"</definedName>
    <definedName name="iRange_P7b_Svr">"Olympia.Equant.Com"</definedName>
    <definedName name="iRange_P7b_Updated">"02/07/2002 11:04:51"</definedName>
    <definedName name="irange_P9_App">"ZEUS2"</definedName>
    <definedName name="irange_P9_DB">"Accounts"</definedName>
    <definedName name="irange_P9_Svr">"Olympia.Equant.Com"</definedName>
    <definedName name="irange_P9_Updated">"02/07/2002 11:04:53"</definedName>
    <definedName name="iRANGE_RECON_Updated">"10/07/2002 11:04:49"</definedName>
    <definedName name="iRANGE1_App">"ZEUS2"</definedName>
    <definedName name="iRANGE1_DB">"ACCOUNTS"</definedName>
    <definedName name="iRANGE1_Svr">"olympia.equant.com"</definedName>
    <definedName name="iRANGE1_Updated">"23/07/2002 18:34:38"</definedName>
    <definedName name="Irbe" hidden="1">{#N/A,#N/A,FALSE,"Pharm";#N/A,#N/A,FALSE,"WWCM"}</definedName>
    <definedName name="IRG">#REF!</definedName>
    <definedName name="IRO_L">#REF!</definedName>
    <definedName name="IRR">#REF!</definedName>
    <definedName name="IS">'Income Statement'!$A$1:$BA$61</definedName>
    <definedName name="IS_goodwill">#REF!</definedName>
    <definedName name="IS_intconvert">#REF!</definedName>
    <definedName name="IS_otherexp">#REF!</definedName>
    <definedName name="is2012after_adj">#REF!</definedName>
    <definedName name="ISBL_K">#REF!</definedName>
    <definedName name="IsColHidden" hidden="1">FALSE</definedName>
    <definedName name="ISG">#REF!</definedName>
    <definedName name="IsLTMColHidden" hidden="1">FALSE</definedName>
    <definedName name="Ismael" hidden="1">{#N/A,#N/A,TRUE,"CPRD";#N/A,#N/A,TRUE,"BCCPDR";#N/A,#N/A,TRUE,"EWRD";#N/A,#N/A,TRUE,"5100";#N/A,#N/A,TRUE,"5110"}</definedName>
    <definedName name="Isolate">#REF!</definedName>
    <definedName name="IS최종" hidden="1">{#N/A,#N/A,FALSE,"Aging Summary";#N/A,#N/A,FALSE,"Ratio Analysis";#N/A,#N/A,FALSE,"Test 120 Day Accts";#N/A,#N/A,FALSE,"Tickmarks"}</definedName>
    <definedName name="IT" hidden="1">{"'Sheet1'!$A$1:$H$36"}</definedName>
    <definedName name="ITAL">#REF!</definedName>
    <definedName name="ITALY">#REF!</definedName>
    <definedName name="itc">#REF!</definedName>
    <definedName name="ITCLtd">#REF!</definedName>
    <definedName name="itdep">#REF!</definedName>
    <definedName name="Item_Master">#REF!</definedName>
    <definedName name="ITJ工場">#REF!</definedName>
    <definedName name="ITJ神戸">#REF!</definedName>
    <definedName name="ITLeXToEUR" hidden="1">1/EUReXToITL</definedName>
    <definedName name="itri" hidden="1">{#N/A,#N/A,FALSE,"REPORT"}</definedName>
    <definedName name="IT수정" hidden="1">{"'Sheet1'!$A$1:$H$36"}</definedName>
    <definedName name="IU">{"'Check Request'!$A$1:$BF$37"}</definedName>
    <definedName name="IU_1">#REF!</definedName>
    <definedName name="IU_2">#REF!</definedName>
    <definedName name="iui" hidden="1">{#N/A,#N/A,FALSE,"Pharm";#N/A,#N/A,FALSE,"WWCM"}</definedName>
    <definedName name="iup" hidden="1">{#N/A,#N/A,FALSE,"REPORT"}</definedName>
    <definedName name="iuu">#REF!</definedName>
    <definedName name="iuw5i">#REF!</definedName>
    <definedName name="iv">#REF!</definedName>
    <definedName name="iv_1">#REF!</definedName>
    <definedName name="iv_10">#REF!</definedName>
    <definedName name="iv_12">#REF!</definedName>
    <definedName name="iv_2">#REF!</definedName>
    <definedName name="iv_9">#REF!</definedName>
    <definedName name="IWJJJJ" hidden="1">{#N/A,#N/A,FALSE,"Aging Summary";#N/A,#N/A,FALSE,"Ratio Analysis";#N/A,#N/A,FALSE,"Test 120 Day Accts";#N/A,#N/A,FALSE,"Tickmarks"}</definedName>
    <definedName name="IWJJJJ_3">#REF!</definedName>
    <definedName name="j" hidden="1">{"PL_no_inflated",#N/A,FALSE,"P&amp;L"}</definedName>
    <definedName name="j_1">#REF!</definedName>
    <definedName name="j_2">#REF!</definedName>
    <definedName name="j_3">#REF!</definedName>
    <definedName name="j_4">#REF!</definedName>
    <definedName name="J2F1">#REF!</definedName>
    <definedName name="J2F2">#REF!</definedName>
    <definedName name="J2F3">#REF!</definedName>
    <definedName name="J2F4">#REF!</definedName>
    <definedName name="J2F5">#REF!</definedName>
    <definedName name="J2FB">#REF!</definedName>
    <definedName name="J2R1">#REF!</definedName>
    <definedName name="J2R2">#REF!</definedName>
    <definedName name="J2기타">#REF!</definedName>
    <definedName name="J3F1">#REF!</definedName>
    <definedName name="J3F2">#REF!</definedName>
    <definedName name="J3F3">#REF!</definedName>
    <definedName name="J3F4">#REF!</definedName>
    <definedName name="J3F5">#REF!</definedName>
    <definedName name="J3FB">#REF!</definedName>
    <definedName name="J3R1">#REF!</definedName>
    <definedName name="J3R2">#REF!</definedName>
    <definedName name="J4F1">#REF!</definedName>
    <definedName name="J4F2">#REF!</definedName>
    <definedName name="J4F3">#REF!</definedName>
    <definedName name="J4F4">#REF!</definedName>
    <definedName name="J4F5">#REF!</definedName>
    <definedName name="J4FB">#REF!</definedName>
    <definedName name="J4R1">#REF!</definedName>
    <definedName name="J4R2">#REF!</definedName>
    <definedName name="J5F1">#REF!</definedName>
    <definedName name="J5F2">#REF!</definedName>
    <definedName name="J5F3">#REF!</definedName>
    <definedName name="J5F4">#REF!</definedName>
    <definedName name="J5F5">#REF!</definedName>
    <definedName name="J5FB">#REF!</definedName>
    <definedName name="J5R1">#REF!</definedName>
    <definedName name="J5R2">#REF!</definedName>
    <definedName name="J6F1">#REF!</definedName>
    <definedName name="J6F2">#REF!</definedName>
    <definedName name="J6F3">#REF!</definedName>
    <definedName name="J6F4">#REF!</definedName>
    <definedName name="J6F5">#REF!</definedName>
    <definedName name="J6FB">#REF!</definedName>
    <definedName name="J6R1">#REF!</definedName>
    <definedName name="J6R2">#REF!</definedName>
    <definedName name="J7_F5">#REF!</definedName>
    <definedName name="J7F1">#REF!</definedName>
    <definedName name="J7F2">#REF!</definedName>
    <definedName name="J7F3">#REF!</definedName>
    <definedName name="J7F4">#REF!</definedName>
    <definedName name="J7FB">#REF!</definedName>
    <definedName name="J7R1">#REF!</definedName>
    <definedName name="J7R2">#REF!</definedName>
    <definedName name="JA">#REF!</definedName>
    <definedName name="jack">{"'Feb 99'!$A$1:$G$30"}</definedName>
    <definedName name="JAI">#REF!</definedName>
    <definedName name="jakdjsjfd">57</definedName>
    <definedName name="jaksdjfkajsf">15</definedName>
    <definedName name="JAN">#REF!</definedName>
    <definedName name="Jan_00">#REF!</definedName>
    <definedName name="Jan_01">#REF!</definedName>
    <definedName name="Jan_02">#REF!</definedName>
    <definedName name="Jan_03">#REF!</definedName>
    <definedName name="Jan_04">"3gstart"</definedName>
    <definedName name="Jan_18">#REF!</definedName>
    <definedName name="Jan_19">#REF!</definedName>
    <definedName name="Jan_20">#REF!</definedName>
    <definedName name="Jan_21">#REF!</definedName>
    <definedName name="Jan_Master_totals">#REF!</definedName>
    <definedName name="janaud">#REF!</definedName>
    <definedName name="JANDATA?">#REF!</definedName>
    <definedName name="jane">#REF!</definedName>
    <definedName name="Janevents">#REF!</definedName>
    <definedName name="janhkd">#REF!</definedName>
    <definedName name="Jannames">#REF!</definedName>
    <definedName name="jansgd">#REF!</definedName>
    <definedName name="janthb">#REF!</definedName>
    <definedName name="jantwd">#REF!</definedName>
    <definedName name="January_Control_Totals">#REF!</definedName>
    <definedName name="JAPA">#REF!</definedName>
    <definedName name="japafx">" "</definedName>
    <definedName name="JAPAN">#REF!</definedName>
    <definedName name="Jas">{"'Feb 99'!$A$1:$G$30"}</definedName>
    <definedName name="jasdkfaksdfj">3</definedName>
    <definedName name="jaskdfjkasdjf">57</definedName>
    <definedName name="jaskfaskdjfa">4</definedName>
    <definedName name="JBNAM">"GL291KS08"</definedName>
    <definedName name="JBNMB">"261143"</definedName>
    <definedName name="jde">#REF!</definedName>
    <definedName name="jdf">#REF!</definedName>
    <definedName name="jdf_1">#REF!</definedName>
    <definedName name="jdf_2">#REF!</definedName>
    <definedName name="jdf_3">#REF!</definedName>
    <definedName name="jdf_4">#REF!</definedName>
    <definedName name="jdfakskajsfd">3</definedName>
    <definedName name="jdjdj">{"'WS Sales by Rep'!$A$24:$L$46"}</definedName>
    <definedName name="jdjdj_1">{"'WS Sales by Rep'!$A$24:$L$46"}</definedName>
    <definedName name="jdk">0</definedName>
    <definedName name="jdkfjdkfjdkfj">#REF!</definedName>
    <definedName name="jdlandnk">#REF!</definedName>
    <definedName name="je">#REF!</definedName>
    <definedName name="jeeeee">#REF!</definedName>
    <definedName name="jeeeee_1">#REF!</definedName>
    <definedName name="jei">#REF!</definedName>
    <definedName name="jeld" hidden="1">{#N/A,#N/A,FALSE,"Sheet5"}</definedName>
    <definedName name="JENS">#REF!</definedName>
    <definedName name="Jerry" hidden="1">{#N/A,#N/A,FALSE,"Title Page (4)";#N/A,#N/A,FALSE,"YTD - Total";#N/A,#N/A,FALSE,"MTH - Total"}</definedName>
    <definedName name="Jerry1" hidden="1">{#N/A,#N/A,FALSE,"Sales Graph";#N/A,#N/A,FALSE,"BUC Graph";#N/A,#N/A,FALSE,"P&amp;L - YTD"}</definedName>
    <definedName name="Jerry2" hidden="1">{#N/A,#N/A,FALSE,"Sales Graph";#N/A,#N/A,FALSE,"PSBM";#N/A,#N/A,FALSE,"BUC Graph";#N/A,#N/A,FALSE,"P&amp;L - YTD"}</definedName>
    <definedName name="Jerry3" hidden="1">{#N/A,#N/A,FALSE,"Pharm";#N/A,#N/A,FALSE,"WWCM"}</definedName>
    <definedName name="Jerry4" hidden="1">{#N/A,#N/A,FALSE,"Sales Graph";#N/A,#N/A,FALSE,"BUC Graph";#N/A,#N/A,FALSE,"P&amp;L - YTD"}</definedName>
    <definedName name="JESUS">#REF!</definedName>
    <definedName name="jet">#REF!</definedName>
    <definedName name="JEType">#REF!</definedName>
    <definedName name="JEType1">#REF!</definedName>
    <definedName name="JEType11">#REF!</definedName>
    <definedName name="JEType12">#REF!</definedName>
    <definedName name="JEType13">#REF!</definedName>
    <definedName name="JEType3">#REF!</definedName>
    <definedName name="JEType4">#REF!</definedName>
    <definedName name="JEType5">#REF!</definedName>
    <definedName name="JEType6">#REF!</definedName>
    <definedName name="JEType7">#REF!</definedName>
    <definedName name="JETypeLC">#REF!</definedName>
    <definedName name="JEV">#REF!</definedName>
    <definedName name="jfgjfgj">#REF!</definedName>
    <definedName name="jfgw" hidden="1">{#N/A,#N/A,FALSE,"Pharm";#N/A,#N/A,FALSE,"WWCM"}</definedName>
    <definedName name="jfiek20d02">#REF!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f">#REF!</definedName>
    <definedName name="jgf_1">#REF!</definedName>
    <definedName name="jgf_2">#REF!</definedName>
    <definedName name="jgf_3">#REF!</definedName>
    <definedName name="jgf_4">#REF!</definedName>
    <definedName name="jgfj">#REF!</definedName>
    <definedName name="jgfj_1">#REF!</definedName>
    <definedName name="jgfj_2">#REF!</definedName>
    <definedName name="jgfj_3">#REF!</definedName>
    <definedName name="jgfj_4">#REF!</definedName>
    <definedName name="jgfjgfj">#REF!</definedName>
    <definedName name="jgh">#REF!</definedName>
    <definedName name="jgh_1">#REF!</definedName>
    <definedName name="jgh_2">#REF!</definedName>
    <definedName name="jgh_3">#REF!</definedName>
    <definedName name="jgh_4">#REF!</definedName>
    <definedName name="JHBGVC">#REF!</definedName>
    <definedName name="JHBGVC_1">#REF!</definedName>
    <definedName name="jhbjkhkj" hidden="1">{#N/A,#N/A,TRUE,"Summary";#N/A,#N/A,TRUE,"IS";#N/A,#N/A,TRUE,"Adj";#N/A,#N/A,TRUE,"BS";#N/A,#N/A,TRUE,"CF";#N/A,#N/A,TRUE,"Debt";#N/A,#N/A,TRUE,"IRR"}</definedName>
    <definedName name="jhfg">#REF!</definedName>
    <definedName name="jhfg_1">#REF!</definedName>
    <definedName name="JHGD" hidden="1">{#N/A,#N/A,FALSE,"REPORT"}</definedName>
    <definedName name="jhgg">#REF!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F" hidden="1">{#N/A,#N/A,FALSE,"Pharm";#N/A,#N/A,FALSE,"WWCM"}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GFGJ" hidden="1">{#N/A,#N/A,FALSE,"Pharm";#N/A,#N/A,FALSE,"WWCM"}</definedName>
    <definedName name="jhkjh">#REF!</definedName>
    <definedName name="jhljlk" hidden="1">{#N/A,#N/A,FALSE,"Pharm";#N/A,#N/A,FALSE,"WWCM"}</definedName>
    <definedName name="ji">#REF!</definedName>
    <definedName name="jim">#REF!</definedName>
    <definedName name="jj">#REF!</definedName>
    <definedName name="jjf">#REF!</definedName>
    <definedName name="jjf_1">#REF!</definedName>
    <definedName name="jjf_2">#REF!</definedName>
    <definedName name="jjf_3">#REF!</definedName>
    <definedName name="jjf_4">#REF!</definedName>
    <definedName name="jjj" hidden="1">{#N/A,#N/A,TRUE,"4Q BCG";#N/A,#N/A,TRUE,"4Q w|o Wireless";#N/A,#N/A,TRUE,"4Q Wireless"}</definedName>
    <definedName name="jjj_1">#REF!</definedName>
    <definedName name="JJJJ" hidden="1">#N/A</definedName>
    <definedName name="jjjjj">#REF!</definedName>
    <definedName name="jjjjj_1">#REF!</definedName>
    <definedName name="jjjjjjjj">#REF!</definedName>
    <definedName name="JJJJJJJJJJJ">#REF!</definedName>
    <definedName name="jjkk" hidden="1">{"'Planning Data'!$A$2:$X$120"}</definedName>
    <definedName name="jjkl">#REF!</definedName>
    <definedName name="jjl">{"'표지'!$B$5"}</definedName>
    <definedName name="JK">#REF!</definedName>
    <definedName name="jke">#REF!</definedName>
    <definedName name="jkhjfghkjfc" hidden="1">{#N/A,#N/A,FALSE,"Summary";#N/A,#N/A,FALSE,"1991";#N/A,#N/A,FALSE,"91 AMT";#N/A,#N/A,FALSE,"1992";#N/A,#N/A,FALSE,"92 AMT";#N/A,#N/A,FALSE,"1993";#N/A,#N/A,FALSE,"93 AMT"}</definedName>
    <definedName name="jkhjfghkjfc_3">#REF!</definedName>
    <definedName name="jkhjhjk">#REF!</definedName>
    <definedName name="jkhjkhlkj">#REF!</definedName>
    <definedName name="jkj">#REF!</definedName>
    <definedName name="jkj_1">#REF!</definedName>
    <definedName name="jkjklj">#REF!</definedName>
    <definedName name="jkjkljkljlk">#REF!</definedName>
    <definedName name="jkjlk">#REF!</definedName>
    <definedName name="jkjlkj">#REF!</definedName>
    <definedName name="jkkjkljlkj">#REF!</definedName>
    <definedName name="jkkkk">#REF!</definedName>
    <definedName name="jklj">#REF!</definedName>
    <definedName name="jklji">#REF!</definedName>
    <definedName name="jkljkl">#REF!</definedName>
    <definedName name="jkljklj">#REF!</definedName>
    <definedName name="jkljl">#REF!</definedName>
    <definedName name="jkljli">#REF!</definedName>
    <definedName name="jkljlk">#REF!</definedName>
    <definedName name="jkljlkj">#REF!</definedName>
    <definedName name="jkljlkjl" hidden="1">{#N/A,#N/A,FALSE,"UNIT";#N/A,#N/A,FALSE,"UNIT";#N/A,#N/A,FALSE,"계정"}</definedName>
    <definedName name="jklki">#REF!</definedName>
    <definedName name="jklkj">#REF!</definedName>
    <definedName name="jklkjkj">#REF!</definedName>
    <definedName name="jkllj">#REF!</definedName>
    <definedName name="jkyuk">#REF!</definedName>
    <definedName name="jkyuk_1">#REF!</definedName>
    <definedName name="jl">#REF!</definedName>
    <definedName name="jl_1">#REF!</definedName>
    <definedName name="jljlkj">#REF!</definedName>
    <definedName name="jlkjkjl">#REF!</definedName>
    <definedName name="jllk">#REF!</definedName>
    <definedName name="jllk_1">#REF!</definedName>
    <definedName name="JM">#REF!</definedName>
    <definedName name="JNPRpublish">#REF!</definedName>
    <definedName name="JNPRpublish_1">#REF!</definedName>
    <definedName name="JNPRpublish_2">#REF!</definedName>
    <definedName name="JNPRpublish_3">#REF!</definedName>
    <definedName name="JNPRpublish_4">#REF!</definedName>
    <definedName name="job">#REF!</definedName>
    <definedName name="job_run">#REF!</definedName>
    <definedName name="JobID">#REF!</definedName>
    <definedName name="Joerg">#REF!</definedName>
    <definedName name="joñjhlk" hidden="1">{#N/A,#N/A,FALSE,"Pharm";#N/A,#N/A,FALSE,"WWCM"}</definedName>
    <definedName name="JOUR1">#REF!</definedName>
    <definedName name="JOURNAL">#REF!</definedName>
    <definedName name="Journal_Entries">#REF!</definedName>
    <definedName name="JOURT">#REF!</definedName>
    <definedName name="JPY">#REF!</definedName>
    <definedName name="JPY_PL_3">#REF!</definedName>
    <definedName name="JRcomp">#REF!</definedName>
    <definedName name="JSDKFJ">4</definedName>
    <definedName name="jskljsljslk">#REF!</definedName>
    <definedName name="jtdy">#REF!</definedName>
    <definedName name="jtdy_1">#REF!</definedName>
    <definedName name="jtrj">#REF!</definedName>
    <definedName name="jtrj_1">#REF!</definedName>
    <definedName name="jtrj_2">#REF!</definedName>
    <definedName name="jtrj_3">#REF!</definedName>
    <definedName name="jtrj_4">#REF!</definedName>
    <definedName name="jty">#REF!</definedName>
    <definedName name="jty_1">#REF!</definedName>
    <definedName name="jty_2">#REF!</definedName>
    <definedName name="jty_3">#REF!</definedName>
    <definedName name="jty_4">#REF!</definedName>
    <definedName name="jtyj">#REF!</definedName>
    <definedName name="jtyj_1">#REF!</definedName>
    <definedName name="jtyj_2">#REF!</definedName>
    <definedName name="jtyj_3">#REF!</definedName>
    <definedName name="jtyj_4">#REF!</definedName>
    <definedName name="jtyjk">#REF!</definedName>
    <definedName name="jtyjk_1">#REF!</definedName>
    <definedName name="jtyjk_2">#REF!</definedName>
    <definedName name="jtyjk_3">#REF!</definedName>
    <definedName name="jtyjk_4">#REF!</definedName>
    <definedName name="ju">#REF!</definedName>
    <definedName name="judy" hidden="1">{#N/A,#N/A,FALSE,"Pharm";#N/A,#N/A,FALSE,"WWCM"}</definedName>
    <definedName name="judy1" hidden="1">{#N/A,#N/A,FALSE,"Pharm";#N/A,#N/A,FALSE,"WWCM"}</definedName>
    <definedName name="jufn">#REF!</definedName>
    <definedName name="Jul_01">#REF!</definedName>
    <definedName name="Jul_18">#REF!</definedName>
    <definedName name="Jul_19">#REF!</definedName>
    <definedName name="Jul_20">#REF!</definedName>
    <definedName name="Jul_21">#REF!</definedName>
    <definedName name="julaud">#REF!</definedName>
    <definedName name="JULDATA?">#REF!</definedName>
    <definedName name="julhkd">#REF!</definedName>
    <definedName name="julsgd">#REF!</definedName>
    <definedName name="julthb">#REF!</definedName>
    <definedName name="jultwd">#REF!</definedName>
    <definedName name="July">#REF!</definedName>
    <definedName name="July_1">#REF!</definedName>
    <definedName name="July_Control_Totals">#REF!</definedName>
    <definedName name="july1">#REF!</definedName>
    <definedName name="july2001" hidden="1">{#N/A,#N/A,FALSE,"1";#N/A,#N/A,FALSE,"2";#N/A,#N/A,FALSE,"16 - 17";#N/A,#N/A,FALSE,"18 - 19";#N/A,#N/A,FALSE,"26";#N/A,#N/A,FALSE,"27";#N/A,#N/A,FALSE,"28"}</definedName>
    <definedName name="JulyNZ">#REF!</definedName>
    <definedName name="Jun_03">#REF!</definedName>
    <definedName name="Jun_18">#REF!</definedName>
    <definedName name="Jun_19">#REF!</definedName>
    <definedName name="Jun_20">#REF!</definedName>
    <definedName name="Jun_21">#REF!</definedName>
    <definedName name="junaud">#REF!</definedName>
    <definedName name="JUNDATA?">#REF!</definedName>
    <definedName name="June">#REF!</definedName>
    <definedName name="June_1">#REF!</definedName>
    <definedName name="June_Control_Totals">#REF!</definedName>
    <definedName name="junhkd">#REF!</definedName>
    <definedName name="junsgd">#REF!</definedName>
    <definedName name="junthb">#REF!</definedName>
    <definedName name="juntwd">#REF!</definedName>
    <definedName name="juu">#REF!</definedName>
    <definedName name="jv">#REF!</definedName>
    <definedName name="JV_Form">#REF!</definedName>
    <definedName name="JVBDJVDSJVD" hidden="1">#REF!</definedName>
    <definedName name="jy">#REF!</definedName>
    <definedName name="JYBUD">#REF!</definedName>
    <definedName name="jygy">#REF!</definedName>
    <definedName name="jytjty">#REF!</definedName>
    <definedName name="jytyj">#REF!</definedName>
    <definedName name="K">#REF!</definedName>
    <definedName name="K_1">#REF!</definedName>
    <definedName name="K2__MAXEXPCOLS__">100</definedName>
    <definedName name="K2__MAXEXPROWS__">1000</definedName>
    <definedName name="K2__WBEVMODE__">1</definedName>
    <definedName name="K2__WBREFOPTIONS__">134217728</definedName>
    <definedName name="K2_WBEVMODE">-1</definedName>
    <definedName name="k2m">"Ptnr is Final--wp K2"</definedName>
    <definedName name="K7a">255</definedName>
    <definedName name="ka">#REF!</definedName>
    <definedName name="KACr95">#REF!</definedName>
    <definedName name="KACr96">#REF!</definedName>
    <definedName name="KACr97">#REF!</definedName>
    <definedName name="KACr98">#REF!</definedName>
    <definedName name="KACr98.10">#REF!</definedName>
    <definedName name="KACr98.11">#REF!</definedName>
    <definedName name="KADr95">#REF!</definedName>
    <definedName name="KADr96">#REF!</definedName>
    <definedName name="KADr97">#REF!</definedName>
    <definedName name="KADr98">#REF!</definedName>
    <definedName name="KADr98.10">#REF!</definedName>
    <definedName name="KADr98.11">#REF!</definedName>
    <definedName name="kai">{"'OCT  VOIDS'!$A$1:$G$33","'OCT '!$A$1:$G$48","'OCT Adj'!$A$1:$L$37"}</definedName>
    <definedName name="kajsdkjfkajsdfjasdfkjasjdkf">3</definedName>
    <definedName name="kaminami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karnatakabank">#REF!</definedName>
    <definedName name="kay">#REF!</definedName>
    <definedName name="kb">#REF!</definedName>
    <definedName name="KBRHill">#REF!</definedName>
    <definedName name="KC" hidden="1">{#N/A,#N/A,FALSE,"을지 (4)";#N/A,#N/A,FALSE,"을지 (5)";#N/A,#N/A,FALSE,"을지 (6)"}</definedName>
    <definedName name="Kd">#REF!</definedName>
    <definedName name="KDD">#REF!</definedName>
    <definedName name="KDDD">#REF!</definedName>
    <definedName name="KDilSwitch">#REF!</definedName>
    <definedName name="kdjfkasf">"AS2DocumentBrowse"</definedName>
    <definedName name="KDJHSKDSKH">BLCH</definedName>
    <definedName name="kdkdkkdk">{"'ASIENTOS'!$C$11:$G$144"}</definedName>
    <definedName name="Kent">#REF!</definedName>
    <definedName name="Key_A_CAT">#REF!</definedName>
    <definedName name="Key_A_ELEM">#REF!</definedName>
    <definedName name="Key_A_OPSEC">#REF!</definedName>
    <definedName name="Key_A_PER">#REF!</definedName>
    <definedName name="Key_A_TCUR">#REF!</definedName>
    <definedName name="Key_A_TOFR">#REF!</definedName>
    <definedName name="Key_A_UNIT">#REF!</definedName>
    <definedName name="Key_A1_CAT">#REF!</definedName>
    <definedName name="Key_A1_ELEM">#REF!</definedName>
    <definedName name="Key_A1_OPSEC">#REF!</definedName>
    <definedName name="Key_A1_PER">#REF!</definedName>
    <definedName name="Key_A1_TCUR">#REF!</definedName>
    <definedName name="Key_A1_TOFR">#REF!</definedName>
    <definedName name="Key_A1_UNIT">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#REF!</definedName>
    <definedName name="KEY_HELP_ACC">#REF!</definedName>
    <definedName name="KEY_UNADJ_ACC">#REF!</definedName>
    <definedName name="keysum">#REF!</definedName>
    <definedName name="KFDHVRDATA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Gaap95">#REF!</definedName>
    <definedName name="KGaap96">#REF!</definedName>
    <definedName name="KGaap97">#REF!</definedName>
    <definedName name="KGaap98">#REF!</definedName>
    <definedName name="KGaap98.10">#REF!</definedName>
    <definedName name="KGaap98.11">#REF!</definedName>
    <definedName name="kgdata">#REF!</definedName>
    <definedName name="kgh" hidden="1">{#N/A,#N/A,FALSE,"Pharm";#N/A,#N/A,FALSE,"WWCM"}</definedName>
    <definedName name="kgjlhjmkjmgf">#REF!</definedName>
    <definedName name="kgjlhjmkjmgf_1">#REF!</definedName>
    <definedName name="kgjlhjmkjmgf_2">#REF!</definedName>
    <definedName name="kgjlhjmkjmgf_3">#REF!</definedName>
    <definedName name="kgjlhjmkjmgf_4">#REF!</definedName>
    <definedName name="KGP">#REF!</definedName>
    <definedName name="KGS">#REF!</definedName>
    <definedName name="kh">#REF!</definedName>
    <definedName name="khg" hidden="1">{#N/A,#N/A,FALSE,"Pharm";#N/A,#N/A,FALSE,"WWCM"}</definedName>
    <definedName name="KI_Dev_QA">#REF!</definedName>
    <definedName name="kinis">#REF!</definedName>
    <definedName name="kinop">#REF!</definedName>
    <definedName name="kjh">#REF!</definedName>
    <definedName name="kjh_1">#REF!</definedName>
    <definedName name="KJHG">#REF!</definedName>
    <definedName name="KJHG_1">#REF!</definedName>
    <definedName name="KJHGG" hidden="1">{#N/A,#N/A,FALSE,"Pharm";#N/A,#N/A,FALSE,"WWCM"}</definedName>
    <definedName name="kjj">binary</definedName>
    <definedName name="kjk">#REF!</definedName>
    <definedName name="kjkhui">#REF!</definedName>
    <definedName name="kjkl">#REF!</definedName>
    <definedName name="kjkli">#REF!</definedName>
    <definedName name="kjklji">#REF!</definedName>
    <definedName name="kjkljl">#REF!</definedName>
    <definedName name="kjlkji">#REF!</definedName>
    <definedName name="kjlkjli">#REF!</definedName>
    <definedName name="KJNK">BLCH</definedName>
    <definedName name="kjo">#REF!</definedName>
    <definedName name="kk" hidden="1">{"inflated_pl",#N/A,FALSE,"P&amp;L"}</definedName>
    <definedName name="kka">#REF!</definedName>
    <definedName name="KKK" hidden="1">255</definedName>
    <definedName name="kkk.pp">#REF!</definedName>
    <definedName name="kkkk">#REF!</definedName>
    <definedName name="kkkkk">{"'1-TheatreBkgs'!$A$1:$L$102"}</definedName>
    <definedName name="kkkkkkkk">#REF!</definedName>
    <definedName name="KKKKKKKKKKK">#REF!</definedName>
    <definedName name="KKKLL">#REF!</definedName>
    <definedName name="kkl">{"'Customer Support Trends'!$A$1:$AB$13"}</definedName>
    <definedName name="kl" hidden="1">{#N/A,#N/A,FALSE,"Income";#N/A,#N/A,FALSE,"Cost of Goods Sold";#N/A,#N/A,FALSE,"Other Costs";#N/A,#N/A,FALSE,"Other Income";#N/A,#N/A,FALSE,"Taxes";#N/A,#N/A,FALSE,"Other Deductions";#N/A,#N/A,FALSE,"Compensation of Officers"}</definedName>
    <definedName name="klhj">#REF!</definedName>
    <definedName name="kljklji">#REF!</definedName>
    <definedName name="klk">#REF!</definedName>
    <definedName name="klkl" hidden="1">{#N/A,#N/A,FALSE,"Description"}</definedName>
    <definedName name="klklklkl">#REF!</definedName>
    <definedName name="klklklkl_1">#REF!</definedName>
    <definedName name="klklklkl_2">#REF!</definedName>
    <definedName name="klklklkl_3">#REF!</definedName>
    <definedName name="klklklkl_4">#REF!</definedName>
    <definedName name="kll">#REF!</definedName>
    <definedName name="klop" hidden="1">#REF!</definedName>
    <definedName name="KN" hidden="1">{#N/A,#N/A,FALSE,"을지 (4)";#N/A,#N/A,FALSE,"을지 (5)";#N/A,#N/A,FALSE,"을지 (6)"}</definedName>
    <definedName name="knitplub" hidden="1">{#N/A,#N/A,FALSE,"Income";#N/A,#N/A,FALSE,"Cost of Goods Sold";#N/A,#N/A,FALSE,"Other Costs";#N/A,#N/A,FALSE,"Other Income";#N/A,#N/A,FALSE,"Taxes";#N/A,#N/A,FALSE,"Other Deductions";#N/A,#N/A,FALSE,"Compensation of Officers"}</definedName>
    <definedName name="ko">#REF!</definedName>
    <definedName name="KOLLO">#REF!</definedName>
    <definedName name="Komarla">#REF!</definedName>
    <definedName name="KOREA_PLASTIC_in_KUSD">#REF!</definedName>
    <definedName name="Kotakmahindra">#REF!</definedName>
    <definedName name="KPDCHAR">#REF!</definedName>
    <definedName name="KPDRECAP">#REF!</definedName>
    <definedName name="KPI">#REF!</definedName>
    <definedName name="krutnh">#REF!</definedName>
    <definedName name="krutnh_1">#REF!</definedName>
    <definedName name="KRW">#REF!</definedName>
    <definedName name="kslkjkjlkjd" hidden="1">{#N/A,#N/A,FALSE,"REPORT"}</definedName>
    <definedName name="KUULSD">#REF!</definedName>
    <definedName name="KV_AC">#REF!</definedName>
    <definedName name="kyd.ChngCell.01.">"x"</definedName>
    <definedName name="kyd.CounterLimitCell.01.">"x"</definedName>
    <definedName name="kyd.Dim.01.">"CLG:SUBS"</definedName>
    <definedName name="kyd.ElementList.01.">"x"</definedName>
    <definedName name="kyd.ElementType.01.">1</definedName>
    <definedName name="kyd.FileSaveDir.">"F:\FP&amp;A\Monciela\Test\"</definedName>
    <definedName name="kyd.GroupFileName.">""</definedName>
    <definedName name="kyd.GroupFiles.">-4146</definedName>
    <definedName name="kyd.ItemType.01.">1</definedName>
    <definedName name="kyd.KillLinks.">-4146</definedName>
    <definedName name="kyd.MacroAfterMemoRow.">""</definedName>
    <definedName name="kyd.MacroAfterZap.">""</definedName>
    <definedName name="kyd.MacroAtEnd.">""</definedName>
    <definedName name="kyd.MacroEachCycle.">""</definedName>
    <definedName name="kyd.MacroEndOfEachCycle.">""</definedName>
    <definedName name="kyd.MacroStartOfProc.">""</definedName>
    <definedName name="kyd.MemKillRows.">-4146</definedName>
    <definedName name="kyd.MemoSortHide.">FALSE</definedName>
    <definedName name="kyd.NumLevels.01.">999</definedName>
    <definedName name="kyd.PanicStop.">FALSE</definedName>
    <definedName name="kyd.ParentName.01.">"World Wide"</definedName>
    <definedName name="kyd.Password.">""</definedName>
    <definedName name="kyd.PreScreenData.">FALSE</definedName>
    <definedName name="kyd.PrintMemo.">FALSE</definedName>
    <definedName name="kyd.PrintParent.01.">TRUE</definedName>
    <definedName name="kyd.PrintStdWhen.">3</definedName>
    <definedName name="kyd.PrintToWbk.">FALSE</definedName>
    <definedName name="kyd.ProtWbkStruct.">-4146</definedName>
    <definedName name="kyd.ProtWbkWin.">-4146</definedName>
    <definedName name="kyd.ReplaceFile.">-4146</definedName>
    <definedName name="kyd.SaveAsFile.">FALSE</definedName>
    <definedName name="kyd.SaveCopy.">3</definedName>
    <definedName name="kyd.SaveMemo.">FALSE</definedName>
    <definedName name="kyd.SelectString.01.">"*"</definedName>
    <definedName name="kyd.Shortcut.">FALSE</definedName>
    <definedName name="kyd.StdHasFooterRow." hidden="1">-4146</definedName>
    <definedName name="kyd.StdHasHeaderRow." hidden="1">-4146</definedName>
    <definedName name="kyd.StdHideRowRange." hidden="1">#REF!</definedName>
    <definedName name="kyd.StdKillRows.">-4146</definedName>
    <definedName name="kyd.StdKillSheets.">-4146</definedName>
    <definedName name="kyd.StdRecalcAfterSort." hidden="1">-4146</definedName>
    <definedName name="kyd.StdSortHide.">FALSE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topRow.">65536</definedName>
    <definedName name="kyd.SuspendEmail.">-4146</definedName>
    <definedName name="kyd.UsePrintCtrlRange.">TRUE</definedName>
    <definedName name="kyd.WriteMemWhenOptn.">3</definedName>
    <definedName name="kyujkgfujhy">#REF!</definedName>
    <definedName name="kyujkgfujhy_1">#REF!</definedName>
    <definedName name="kyujkgfujhy_2">#REF!</definedName>
    <definedName name="kyujkgfujhy_3">#REF!</definedName>
    <definedName name="kyujkgfujhy_4">#REF!</definedName>
    <definedName name="l" hidden="1">{"'Sheet1'!$A$1:$H$36"}</definedName>
    <definedName name="l_3">#REF!</definedName>
    <definedName name="L_AcctDes1">#REF!</definedName>
    <definedName name="L_Adjust">#REF!</definedName>
    <definedName name="L_Adjust_GT1">#REF!</definedName>
    <definedName name="L_Adjust1">#REF!</definedName>
    <definedName name="L_AJE_Tot">#REF!</definedName>
    <definedName name="L_AJE_Tot_GT1">#REF!</definedName>
    <definedName name="L_AJE_Tot1">#REF!</definedName>
    <definedName name="L_CompNum1">#REF!</definedName>
    <definedName name="L_CY_Beg">#REF!</definedName>
    <definedName name="L_CY_Beg_GT1">#REF!</definedName>
    <definedName name="L_CY_Beg1">#REF!</definedName>
    <definedName name="L_CY_End">#REF!</definedName>
    <definedName name="L_CY_End_GT1">#REF!</definedName>
    <definedName name="L_CY_End1">#REF!</definedName>
    <definedName name="L_GrpNum1">#REF!</definedName>
    <definedName name="L_Headings1">#REF!</definedName>
    <definedName name="L_PY_End">#REF!</definedName>
    <definedName name="L_RJE_Tot">#REF!</definedName>
    <definedName name="L_TCost">#REF!</definedName>
    <definedName name="L1_">#REF!</definedName>
    <definedName name="L23_">#REF!</definedName>
    <definedName name="LA_PALMA">#REF!</definedName>
    <definedName name="lab" hidden="1">{#N/A,#N/A,FALSE,"91NOLCB";#N/A,#N/A,FALSE,"92NOLCB";#N/A,#N/A,FALSE,"93NOLCB"}</definedName>
    <definedName name="Labeltable">#REF!</definedName>
    <definedName name="LABELTEXTCOLUMN1">#REF!</definedName>
    <definedName name="LABELTEXTCOLUMN2">#REF!</definedName>
    <definedName name="LABELTEXTCOLUMN3">#REF!</definedName>
    <definedName name="LABELTEXTCOLUMN4">#REF!</definedName>
    <definedName name="LABELTEXTCOLUMN5">#REF!</definedName>
    <definedName name="LABELTEXTCOLUMN6">#REF!</definedName>
    <definedName name="LABELTEXTROW1">#REF!</definedName>
    <definedName name="LABELTEXTROW2">#REF!</definedName>
    <definedName name="LABELTEXTROW3">#REF!</definedName>
    <definedName name="LABELTEXTROW4">#REF!</definedName>
    <definedName name="LABELTEXTROW5">#REF!</definedName>
    <definedName name="LABELTEXTROW6">#REF!</definedName>
    <definedName name="LABOR3">#REF!</definedName>
    <definedName name="lac">#REF!</definedName>
    <definedName name="Land">#REF!</definedName>
    <definedName name="LAND_DEV">#REF!</definedName>
    <definedName name="LandFtPerAcre">43560</definedName>
    <definedName name="LANDIMP">#REF!</definedName>
    <definedName name="LANDREV">#REF!</definedName>
    <definedName name="Language">#REF!</definedName>
    <definedName name="LANprod1">#REF!</definedName>
    <definedName name="LANprod2">#REF!</definedName>
    <definedName name="LAP">#REF!</definedName>
    <definedName name="LAPP">#REF!</definedName>
    <definedName name="laptopcost">#REF!</definedName>
    <definedName name="larry">#REF!</definedName>
    <definedName name="larsen_toubro">#REF!</definedName>
    <definedName name="LASER_MU">#REF!</definedName>
    <definedName name="LASER_MU2">#REF!</definedName>
    <definedName name="LASER_MU3">#REF!</definedName>
    <definedName name="LASJKXNLK">#REF!</definedName>
    <definedName name="LAST_PRINT">#REF!</definedName>
    <definedName name="Last_year_s_numbers_FooterType">"INTERNAL"</definedName>
    <definedName name="Last_yr_s_nos_FooterType">"EXTERNAL"</definedName>
    <definedName name="LastRowA">4</definedName>
    <definedName name="LaundryMonth">#REF!</definedName>
    <definedName name="LaundryYTD">#REF!</definedName>
    <definedName name="laura">{"'1-TheatreBkgs'!$A$1:$L$102"}</definedName>
    <definedName name="Lavelle">#REF!</definedName>
    <definedName name="lawrence">#REF!</definedName>
    <definedName name="lawrencee">#REF!</definedName>
    <definedName name="lbo">#REF!</definedName>
    <definedName name="lbo_1">#REF!</definedName>
    <definedName name="lbo_2">#REF!</definedName>
    <definedName name="lbo_3">#REF!</definedName>
    <definedName name="lbo_4">#REF!</definedName>
    <definedName name="LBOCreditConsol">#REF!</definedName>
    <definedName name="lc">#REF!</definedName>
    <definedName name="LC_Price">#REF!</definedName>
    <definedName name="LC256PY">#REF!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urveMultiplier">#REF!</definedName>
    <definedName name="LCW">#REF!</definedName>
    <definedName name="LC명">#REF!</definedName>
    <definedName name="lease_comm_date">#REF!</definedName>
    <definedName name="lease_incentives">#REF!</definedName>
    <definedName name="Lease_obligation">#REF!</definedName>
    <definedName name="LEASE_RENT">#REF!</definedName>
    <definedName name="Leasehold">#REF!</definedName>
    <definedName name="LEAVE">#REF!</definedName>
    <definedName name="LEAVEs">#REF!</definedName>
    <definedName name="Ledger">#REF!</definedName>
    <definedName name="lee" hidden="1">{#N/A,#N/A,FALSE,"Sheet5"}</definedName>
    <definedName name="lef">#REF!</definedName>
    <definedName name="LEFT">#REF!</definedName>
    <definedName name="LEFT1">#REF!</definedName>
    <definedName name="leftcol">#REF!</definedName>
    <definedName name="Legacy1">{"'표지'!$B$5"}</definedName>
    <definedName name="Legal">#REF!</definedName>
    <definedName name="Legal_entity_name">#REF!</definedName>
    <definedName name="legal_entity_number">#REF!</definedName>
    <definedName name="lek">#REF!</definedName>
    <definedName name="lel">#REF!</definedName>
    <definedName name="les" hidden="1">{#N/A,#N/A,TRUE,"R&amp;D";#N/A,#N/A,TRUE,"Drct exp";#N/A,#N/A,TRUE,"OPEX";#N/A,#N/A,TRUE,"R&amp;D";#N/A,#N/A,TRUE,"S&amp;M";#N/A,#N/A,TRUE,"G&amp;A"}</definedName>
    <definedName name="LETTER">#REF!</definedName>
    <definedName name="letter1">#REF!</definedName>
    <definedName name="Level_BOM">#REF!</definedName>
    <definedName name="lever2">1920/1500*#REF!</definedName>
    <definedName name="LevMaint_">#REF!</definedName>
    <definedName name="lf">#REF!</definedName>
    <definedName name="LG_16">#REF!</definedName>
    <definedName name="LG_17">#REF!</definedName>
    <definedName name="LG64PY">#REF!</definedName>
    <definedName name="li">#REF!</definedName>
    <definedName name="LI.">#REF!</definedName>
    <definedName name="li_qu">#REF!</definedName>
    <definedName name="LIAB">#REF!</definedName>
    <definedName name="liabilities">#REF!</definedName>
    <definedName name="Liabilities_FooterType">"INTERNAL"</definedName>
    <definedName name="Lib">5.8</definedName>
    <definedName name="LibelléEuro">"M.USD"</definedName>
    <definedName name="Libo">#REF!</definedName>
    <definedName name="LIBOR">#REF!</definedName>
    <definedName name="Library">"a1"</definedName>
    <definedName name="LICENSE">#REF!</definedName>
    <definedName name="LicenseCOS">0.01</definedName>
    <definedName name="LicGrant">#REF!</definedName>
    <definedName name="LicLook">#REF!</definedName>
    <definedName name="lidhalsfdhe.f">{"'Feb 99'!$A$1:$G$30"}</definedName>
    <definedName name="life_bal">#REF!</definedName>
    <definedName name="life_capex">#REF!</definedName>
    <definedName name="LIFO">#REF!</definedName>
    <definedName name="lig">{"'1-TheatreBkgs'!$A$1:$L$102"}</definedName>
    <definedName name="limcount" hidden="1">1</definedName>
    <definedName name="LINE">#REF!</definedName>
    <definedName name="LINE_ITEM">#REF!</definedName>
    <definedName name="line1">#REF!</definedName>
    <definedName name="LineCount">#REF!</definedName>
    <definedName name="LineCount1">#REF!</definedName>
    <definedName name="LineNbr">#REF!</definedName>
    <definedName name="LINE검토2" hidden="1">{#N/A,#N/A,TRUE,"Y생산";#N/A,#N/A,TRUE,"Y판매";#N/A,#N/A,TRUE,"Y총물량";#N/A,#N/A,TRUE,"Y능력";#N/A,#N/A,TRUE,"YKD"}</definedName>
    <definedName name="link">#REF!</definedName>
    <definedName name="LinkedArea1">#REF!</definedName>
    <definedName name="LinkedArea10">#REF!</definedName>
    <definedName name="LinkedArea11">#REF!</definedName>
    <definedName name="LinkedArea2">#REF!</definedName>
    <definedName name="LinkedArea3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nkpt">#REF!</definedName>
    <definedName name="linr">#REF!</definedName>
    <definedName name="LiquidationScenarios">#REF!</definedName>
    <definedName name="Lire">#REF!</definedName>
    <definedName name="Lisa_extract_ML_080825">#REF!</definedName>
    <definedName name="list">#REF!</definedName>
    <definedName name="list_1">#REF!</definedName>
    <definedName name="list_10">#REF!</definedName>
    <definedName name="list_12">#REF!</definedName>
    <definedName name="list_2">#REF!</definedName>
    <definedName name="list_9">#REF!</definedName>
    <definedName name="LIST_ALL">#REF!</definedName>
    <definedName name="LIST_FIELD">#REF!</definedName>
    <definedName name="List_SR">#REF!</definedName>
    <definedName name="list2">#REF!</definedName>
    <definedName name="ListOffset" hidden="1">1</definedName>
    <definedName name="ListOffset_1">16</definedName>
    <definedName name="ListSheetsMacroButton">#REF!</definedName>
    <definedName name="LITTER">#REF!</definedName>
    <definedName name="ljflkjdlkfjldf" hidden="1">#REF!</definedName>
    <definedName name="ljh" hidden="1">{#N/A,#N/A,FALSE,"Sheet5"}</definedName>
    <definedName name="lk">{"'Feb 99'!$A$1:$G$30"}</definedName>
    <definedName name="lkhkgj" hidden="1">{#N/A,#N/A,FALSE,"Taxblinc";#N/A,#N/A,FALSE,"Rsvsacls"}</definedName>
    <definedName name="lkhkgj_3">#REF!</definedName>
    <definedName name="lkj" hidden="1">#REF!</definedName>
    <definedName name="lkjhmn" hidden="1">#REF!</definedName>
    <definedName name="lkjlkj">#REF!</definedName>
    <definedName name="lkjlkj_1">#REF!</definedName>
    <definedName name="lkjlkj_2">#REF!</definedName>
    <definedName name="lkjlkj_3">#REF!</definedName>
    <definedName name="lkjlkj_4">#REF!</definedName>
    <definedName name="LKK">#REF!</definedName>
    <definedName name="lkk_1">{"'WS Sales by Rep'!$A$24:$L$46"}</definedName>
    <definedName name="lkletter">#REF!</definedName>
    <definedName name="LKLKLKLK">#REF!</definedName>
    <definedName name="lkmn">#REF!</definedName>
    <definedName name="lkmn_1">#REF!</definedName>
    <definedName name="LKUP">#REF!</definedName>
    <definedName name="ll" hidden="1">#REF!</definedName>
    <definedName name="ll.pp">#REF!</definedName>
    <definedName name="LL_10">#REF!</definedName>
    <definedName name="LL_12">#REF!</definedName>
    <definedName name="LL_16">#REF!</definedName>
    <definedName name="llc.Info">#REF!</definedName>
    <definedName name="llkkj" hidden="1">{#N/A,#N/A,TRUE,"CPRD";#N/A,#N/A,TRUE,"BCCPDR";#N/A,#N/A,TRUE,"EWRD";#N/A,#N/A,TRUE,"5100";#N/A,#N/A,TRUE,"5110"}</definedName>
    <definedName name="lll" hidden="1">{#N/A,#N/A,FALSE,"Title Page (2)";#N/A,#N/A,FALSE,"YTD - Pharm";#N/A,#N/A,FALSE,"MTH - Pharm"}</definedName>
    <definedName name="lll.ll">#REF!</definedName>
    <definedName name="lll_1">{"'WS Sales by Rep'!$A$24:$L$46"}</definedName>
    <definedName name="llll">#REF!</definedName>
    <definedName name="llll3" hidden="1">#REF!</definedName>
    <definedName name="LLLLLL">#REF!</definedName>
    <definedName name="lllllll" hidden="1">#REF!</definedName>
    <definedName name="lllpo" hidden="1">{#N/A,#N/A,FALSE,"Pharm";#N/A,#N/A,FALSE,"WWCM"}</definedName>
    <definedName name="ln">#REF!</definedName>
    <definedName name="Load">" 'Cryptic Employee Info'!$G$338"</definedName>
    <definedName name="loan">#REF!</definedName>
    <definedName name="Loan_Amount">#REF!</definedName>
    <definedName name="Loan_Amountneu">#REF!</definedName>
    <definedName name="Loan_Loss_Provision_fore">#REF!</definedName>
    <definedName name="Loan_Start">#REF!</definedName>
    <definedName name="Loan_Years">#REF!</definedName>
    <definedName name="LOANS___ADVANCES">#REF!</definedName>
    <definedName name="LOANS__A">#REF!</definedName>
    <definedName name="LoansandAdvances">#REF!</definedName>
    <definedName name="LoanTable">#REF!</definedName>
    <definedName name="LOC">#REF!</definedName>
    <definedName name="local">#REF!</definedName>
    <definedName name="LOCAL_FINAL">#REF!</definedName>
    <definedName name="LOCAL_MONTHLY">#REF!</definedName>
    <definedName name="LOCAL_MYSQL_DATE_FORMAT" hidden="1">REPT(#REF!,4)&amp;_288__FDSAUDITLINK__&amp;REPT(#REF!,2)&amp;_288__FDSAUDITLINK__&amp;REPT(#REF!,2)&amp;" "&amp;REPT(#REF!,2)&amp;#REF!&amp;REPT(_28main_form_account_grants_list_20_j_id1022,2)&amp;#REF!&amp;REPT(_29__123Graph_DQRE_S_BY_CO.,2)</definedName>
    <definedName name="LOCALOS">#REF!</definedName>
    <definedName name="LocationsValid">#REF!</definedName>
    <definedName name="Locator">#REF!</definedName>
    <definedName name="Lock_Send_Practice">#REF!</definedName>
    <definedName name="Lock_Send_Range_1">#REF!</definedName>
    <definedName name="Lock_Send_Range_2">#REF!</definedName>
    <definedName name="LOGS">#REF!</definedName>
    <definedName name="Lokhouse">#REF!</definedName>
    <definedName name="lokllk">#REF!</definedName>
    <definedName name="lokm">#REF!</definedName>
    <definedName name="lokm_1">#REF!</definedName>
    <definedName name="lol">{"'vert'!$A$1:$T$117"}</definedName>
    <definedName name="lola">#REF!</definedName>
    <definedName name="lola_1">#REF!</definedName>
    <definedName name="lola_2">#REF!</definedName>
    <definedName name="lola_3">#REF!</definedName>
    <definedName name="lola_4">#REF!</definedName>
    <definedName name="lolal">#REF!</definedName>
    <definedName name="lolal_1">#REF!</definedName>
    <definedName name="lolal_2">#REF!</definedName>
    <definedName name="lolal_3">#REF!</definedName>
    <definedName name="lolal_4">#REF!</definedName>
    <definedName name="lolas">#REF!</definedName>
    <definedName name="lolas_1">#REF!</definedName>
    <definedName name="lolas_2">#REF!</definedName>
    <definedName name="lolas_3">#REF!</definedName>
    <definedName name="lolas_4">#REF!</definedName>
    <definedName name="lolass">#REF!</definedName>
    <definedName name="lolass_1">#REF!</definedName>
    <definedName name="lolass_2">#REF!</definedName>
    <definedName name="lolass_3">#REF!</definedName>
    <definedName name="lolass_4">#REF!</definedName>
    <definedName name="lolasss">#REF!</definedName>
    <definedName name="lolasss_1">#REF!</definedName>
    <definedName name="lolasss_2">#REF!</definedName>
    <definedName name="lolasss_3">#REF!</definedName>
    <definedName name="lolasss_4">#REF!</definedName>
    <definedName name="lolin" hidden="1">{#N/A,#N/A,FALSE,"Pharm";#N/A,#N/A,FALSE,"WWCM"}</definedName>
    <definedName name="loliuuu" hidden="1">{#N/A,#N/A,FALSE,"Pharm";#N/A,#N/A,FALSE,"WWCM"}</definedName>
    <definedName name="LOlmv">72591092.1875</definedName>
    <definedName name="LOLO" hidden="1">{#N/A,#N/A,FALSE,"Pharm";#N/A,#N/A,FALSE,"WWCM"}</definedName>
    <definedName name="lon" hidden="1">{#N/A,#N/A,FALSE,"91NOLCB";#N/A,#N/A,FALSE,"92NOLCB";#N/A,#N/A,FALSE,"93NOLCB"}</definedName>
    <definedName name="loo">#REF!</definedName>
    <definedName name="look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kParent">#REF!</definedName>
    <definedName name="LookPO">#REF!</definedName>
    <definedName name="lookup">#REF!</definedName>
    <definedName name="LookupConcatenate3">#REF!</definedName>
    <definedName name="lookupdata">#REF!</definedName>
    <definedName name="lookupdata2">#REF!</definedName>
    <definedName name="LookupLoad">#REF!</definedName>
    <definedName name="LookupQ4">#REF!</definedName>
    <definedName name="LookupRange">#REF!</definedName>
    <definedName name="lop" hidden="1">{#N/A,#N/A,FALSE,"Title";#N/A,#N/A,FALSE,"Index";#N/A,#N/A,FALSE,"1";#N/A,#N/A,FALSE,"2";#N/A,#N/A,FALSE,"3";#N/A,#N/A,FALSE,"4";#N/A,#N/A,FALSE,"5";#N/A,#N/A,FALSE,"6";#N/A,#N/A,FALSE,"7";#N/A,#N/A,FALSE,"8"}</definedName>
    <definedName name="LOsmv">-170743312.5</definedName>
    <definedName name="LOV_FinGlDesktopEntryPageDef_CurrencyCode" hidden="1">#REF!</definedName>
    <definedName name="LOV_FinGlDesktopEntryPageDef_HeaderAccountingPeriodList" hidden="1">#REF!</definedName>
    <definedName name="LOV_FinGlDesktopEntryPageDef_HeaderLedgerIdList" hidden="1">#REF!</definedName>
    <definedName name="LOV_FinGlDesktopEntryPageDef_HeaderReversalPeriodList" hidden="1">#REF!</definedName>
    <definedName name="LOV_FinGlDesktopEntryPageDef_HeaderSourceList" hidden="1">#REF!</definedName>
    <definedName name="LOV_FinGlDesktopEntryPageDef_UserCurrencyConversionType" hidden="1">#REF!</definedName>
    <definedName name="LOV_oracle_apps_financials_generalLedger_journals_desktopEntry_di_FinGlDesktopBulkEntryPageDef_CurrencyCode" hidden="1">#REF!</definedName>
    <definedName name="LOV_oracle_apps_financials_generalLedger_journals_desktopEntry_di_FinGlDesktopBulkEntryPageDef_LedgerId" hidden="1">#REF!</definedName>
    <definedName name="LOV_oracle_apps_financials_generalLedger_journals_desktopEntry_di_FinGlDesktopBulkEntryPageDef_PeriodName" hidden="1">#REF!</definedName>
    <definedName name="LOV_oracle_apps_financials_generalLedger_journals_desktopEntry_di_FinGlDesktopBulkEntryPageDef_ReversalPeriodName" hidden="1">#REF!</definedName>
    <definedName name="LOV_oracle_apps_financials_generalLedger_journals_desktopEntry_di_FinGlDesktopBulkEntryPageDef_UserCurrencyConversionType" hidden="1">#REF!</definedName>
    <definedName name="LOV_oracle_apps_financials_generalLedger_journals_desktopEntry_di_FinGlDesktopBulkEntryPageDef_UserJeSourceName" hidden="1">#REF!</definedName>
    <definedName name="LOV_oracle_apps_financials_generalLedger_journals_desktopEntry_di_FinGlDesktopMultibatchEntryPageDef_CurrencyCode" hidden="1">#REF!</definedName>
    <definedName name="LOV_oracle_apps_financials_generalLedger_journals_desktopEntry_di_FinGlDesktopMultibatchEntryPageDef_LedgerId" hidden="1">#REF!</definedName>
    <definedName name="LOV_oracle_apps_financials_generalLedger_journals_desktopEntry_di_FinGlDesktopMultibatchEntryPageDef_PeriodName" hidden="1">#REF!</definedName>
    <definedName name="LOV_oracle_apps_financials_generalLedger_journals_desktopEntry_di_FinGlDesktopMultibatchEntryPageDef_ReversalPeriodName" hidden="1">#REF!</definedName>
    <definedName name="LOV_oracle_apps_financials_generalLedger_journals_desktopEntry_di_FinGlDesktopMultibatchEntryPageDef_UserCurrencyConversionType" hidden="1">#REF!</definedName>
    <definedName name="LOV_oracle_apps_financials_generalLedger_journals_desktopEntry_di_FinGlDesktopMultibatchEntryPageDef_UserJeSourceName" hidden="1">#REF!</definedName>
    <definedName name="Lowk">#REF!</definedName>
    <definedName name="LP">#REF!</definedName>
    <definedName name="LP_1">#REF!</definedName>
    <definedName name="LP_2">#REF!</definedName>
    <definedName name="LPA_서울">#REF!</definedName>
    <definedName name="LPD">#REF!</definedName>
    <definedName name="Lprice">#REF!</definedName>
    <definedName name="LR">#REF!</definedName>
    <definedName name="ls_temp1">"  "</definedName>
    <definedName name="ls_temp2">"FOURTH QUARTER 2004 - YEAR TO DATE"</definedName>
    <definedName name="LS104.CalcTables">#REF!</definedName>
    <definedName name="lsl">#REF!</definedName>
    <definedName name="LT">#REF!</definedName>
    <definedName name="LT_AHNA">#REF!</definedName>
    <definedName name="LT_CONSOL">#REF!</definedName>
    <definedName name="LT_FIN48">#REF!</definedName>
    <definedName name="LT_FIN48A">#REF!</definedName>
    <definedName name="LT_LIAB">#REF!</definedName>
    <definedName name="LT_LIABA">#REF!</definedName>
    <definedName name="LT_PARENT">#REF!</definedName>
    <definedName name="LT_UNCONSOL">#REF!</definedName>
    <definedName name="lt0">_lt01,_lt02</definedName>
    <definedName name="ltaccr">#REF!</definedName>
    <definedName name="ltamort">#REF!</definedName>
    <definedName name="ltinvest">#REF!</definedName>
    <definedName name="LTL_Inp">#REF!,#REF!,#REF!,#REF!,#REF!,#REF!,#REF!,#REF!,#REF!,#REF!,#REF!,#REF!,#REF!,#REF!</definedName>
    <definedName name="ltpaid">#REF!</definedName>
    <definedName name="ltpurch">#REF!</definedName>
    <definedName name="LTR">#REF!</definedName>
    <definedName name="ltugl">#REF!</definedName>
    <definedName name="ltunreal">#REF!</definedName>
    <definedName name="LUFeXToEUR" hidden="1">1/EUReXToLUF</definedName>
    <definedName name="luoñioñkñ" hidden="1">{#N/A,#N/A,FALSE,"REPORT"}</definedName>
    <definedName name="LWI">#REF!</definedName>
    <definedName name="LWIP">#REF!</definedName>
    <definedName name="LWK">{"'NPL @ 30 June 00'!$B$22"}</definedName>
    <definedName name="LWSALES">#REF!</definedName>
    <definedName name="LWSALES.">#REF!</definedName>
    <definedName name="LYBin">#REF!</definedName>
    <definedName name="Lybin.">#REF!</definedName>
    <definedName name="lye">"31/12/"&amp;LEFT(dc,4)-1</definedName>
    <definedName name="lyec">LEFT(dc,4)-1&amp;"年12月31日"</definedName>
    <definedName name="lyhkd">#REF!</definedName>
    <definedName name="LYHolds">#REF!</definedName>
    <definedName name="LYHolds.">#REF!</definedName>
    <definedName name="LYN">#REF!</definedName>
    <definedName name="LYNet">#REF!</definedName>
    <definedName name="LYNet.">#REF!</definedName>
    <definedName name="LYoos">#REF!</definedName>
    <definedName name="LYoos.">#REF!</definedName>
    <definedName name="LYReselects">#REF!</definedName>
    <definedName name="LYReselects.">#REF!</definedName>
    <definedName name="LYReturns">#REF!</definedName>
    <definedName name="LYReturns.">#REF!</definedName>
    <definedName name="LYSales">#REF!</definedName>
    <definedName name="LYSales.">#REF!</definedName>
    <definedName name="lysgd">#REF!</definedName>
    <definedName name="LYTotal">#REF!</definedName>
    <definedName name="LYTotal.">#REF!</definedName>
    <definedName name="m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M_ACost">#REF!</definedName>
    <definedName name="M_Corp">#REF!</definedName>
    <definedName name="M_O_R_________MAY__2000">#REF!</definedName>
    <definedName name="M_PlaceofPath" hidden="1">"H:\Tobacco General\Philip Morris\VDF\Mo_vdf.xls"</definedName>
    <definedName name="M_START">#REF!</definedName>
    <definedName name="ma">#REF!</definedName>
    <definedName name="MA_CE">#REF!</definedName>
    <definedName name="MA_CE.">#REF!</definedName>
    <definedName name="MA_OE">#REF!</definedName>
    <definedName name="MAC">#REF!</definedName>
    <definedName name="macmillan">#REF!</definedName>
    <definedName name="macro">#REF!</definedName>
    <definedName name="macro_name">#REF!</definedName>
    <definedName name="Macro16">#REF!</definedName>
    <definedName name="macro2">#REF!</definedName>
    <definedName name="Macro28">#REF!</definedName>
    <definedName name="Macro29">#REF!</definedName>
    <definedName name="macro3">#REF!</definedName>
    <definedName name="Macro30">#REF!</definedName>
    <definedName name="Macro32">#REF!</definedName>
    <definedName name="Macro33">#REF!</definedName>
    <definedName name="Macro34">#REF!</definedName>
    <definedName name="Macro35">#REF!</definedName>
    <definedName name="Macro37">#REF!</definedName>
    <definedName name="Macro38">#REF!</definedName>
    <definedName name="macro4">#REF!</definedName>
    <definedName name="macro6">#REF!</definedName>
    <definedName name="Macro67">#REF!</definedName>
    <definedName name="MACROMENU">#REF!</definedName>
    <definedName name="MACROS">#REF!</definedName>
    <definedName name="MadrasCement">#REF!</definedName>
    <definedName name="Magie" hidden="1">{#N/A,#N/A,TRUE,"Key Indices";#N/A,#N/A,TRUE,"Mfg Spending";#N/A,#N/A,TRUE,"Mfg Spending Per Unit";#N/A,#N/A,TRUE,"Spending by Organization";#N/A,#N/A,TRUE,"Inventory";#N/A,#N/A,TRUE,"IDM";#N/A,#N/A,TRUE,"Equipment";#N/A,#N/A,TRUE,"Headcount"}</definedName>
    <definedName name="Magix_Sales___JFM_2001">#REF!</definedName>
    <definedName name="mahesh">#REF!</definedName>
    <definedName name="mahindra">#REF!</definedName>
    <definedName name="mahindra_mah">#REF!</definedName>
    <definedName name="main">#REF!</definedName>
    <definedName name="Main_5">#REF!</definedName>
    <definedName name="Main_calcs_FooterType">"INTERNAL"</definedName>
    <definedName name="main_comp">#REF!</definedName>
    <definedName name="MAINCOMP">#REF!</definedName>
    <definedName name="MainOptOlive">"OptionButton1"</definedName>
    <definedName name="maint">0</definedName>
    <definedName name="Maintenance">0.15</definedName>
    <definedName name="MAINTENANCE_FACILITIES">#REF!</definedName>
    <definedName name="MaintenanceMonth">#REF!</definedName>
    <definedName name="MaintenanceYTD">#REF!</definedName>
    <definedName name="MAJOR">#REF!</definedName>
    <definedName name="MAJORFUND">#REF!</definedName>
    <definedName name="MakeUpGPH">#REF!</definedName>
    <definedName name="MALA_Aug03">#REF!</definedName>
    <definedName name="Malaysia">#REF!</definedName>
    <definedName name="Malcolm">#REF!</definedName>
    <definedName name="malli">#REF!</definedName>
    <definedName name="mama">#REF!</definedName>
    <definedName name="Manpower">#REF!</definedName>
    <definedName name="MansBDA">#REF!</definedName>
    <definedName name="Mansion">#REF!</definedName>
    <definedName name="MANU_EXP">#REF!</definedName>
    <definedName name="manufacturing">#REF!</definedName>
    <definedName name="map">#REF!</definedName>
    <definedName name="Mar_01">#REF!</definedName>
    <definedName name="Mar_18">#REF!</definedName>
    <definedName name="Mar_19">#REF!</definedName>
    <definedName name="Mar_20">#REF!</definedName>
    <definedName name="Mar_21">#REF!</definedName>
    <definedName name="maraud">#REF!</definedName>
    <definedName name="MARCH">#REF!</definedName>
    <definedName name="March_Control_Total">#REF!</definedName>
    <definedName name="March_Control_totals">#REF!</definedName>
    <definedName name="Marchiis">#REF!</definedName>
    <definedName name="marchiopass">#REF!</definedName>
    <definedName name="MARDATA?">#REF!</definedName>
    <definedName name="marg">#REF!</definedName>
    <definedName name="Margin">#REF!</definedName>
    <definedName name="MARGIN_SUM">#REF!</definedName>
    <definedName name="MARGINPLAN">#REF!</definedName>
    <definedName name="MARGINPLAN.">#REF!</definedName>
    <definedName name="MARGINPROJ">#REF!</definedName>
    <definedName name="MARGINS">#REF!</definedName>
    <definedName name="marhkd">#REF!</definedName>
    <definedName name="Maria" hidden="1">{#N/A,#N/A,FALSE,"REPORT"}</definedName>
    <definedName name="maricel">1</definedName>
    <definedName name="MARK">#REF!</definedName>
    <definedName name="Market_capitalization">#REF!</definedName>
    <definedName name="Market_Value">"columna"</definedName>
    <definedName name="marketing">#REF!</definedName>
    <definedName name="marketing_1">#REF!</definedName>
    <definedName name="MarketingMtg">#REF!</definedName>
    <definedName name="marsgd">#REF!</definedName>
    <definedName name="MARTH">#REF!</definedName>
    <definedName name="marthb">#REF!</definedName>
    <definedName name="martin2" hidden="1">{"M3E_3_PT3",#N/A,FALSE,"Support Sch"}</definedName>
    <definedName name="martine">#REF!</definedName>
    <definedName name="martine1">#REF!</definedName>
    <definedName name="martwd">#REF!</definedName>
    <definedName name="mary">#REF!</definedName>
    <definedName name="mastek">#REF!</definedName>
    <definedName name="Master" hidden="1">{#N/A,#N/A,TRUE,"CPRD";#N/A,#N/A,TRUE,"BCCPDR";#N/A,#N/A,TRUE,"EWRD";#N/A,#N/A,TRUE,"5100";#N/A,#N/A,TRUE,"5110"}</definedName>
    <definedName name="MAT">#REF!</definedName>
    <definedName name="matcomp">#REF!</definedName>
    <definedName name="Material_Quote">#REF!</definedName>
    <definedName name="Materiality">#REF!</definedName>
    <definedName name="matnotes">#REF!</definedName>
    <definedName name="MATRICE1">#REF!</definedName>
    <definedName name="MATRICE2">#REF!</definedName>
    <definedName name="matrix">#REF!</definedName>
    <definedName name="maturity">#REF!</definedName>
    <definedName name="Mauritius">#REF!</definedName>
    <definedName name="Max">#REF!</definedName>
    <definedName name="MaxMIPFactor">#REF!</definedName>
    <definedName name="MAY">#REF!</definedName>
    <definedName name="May_18">#REF!</definedName>
    <definedName name="May_19">#REF!</definedName>
    <definedName name="May_20">#REF!</definedName>
    <definedName name="May_21">#REF!</definedName>
    <definedName name="May_Control_Totals">#REF!</definedName>
    <definedName name="mayaud">#REF!</definedName>
    <definedName name="MAYDATA?">#REF!</definedName>
    <definedName name="mayhkd">#REF!</definedName>
    <definedName name="mayo">#REF!</definedName>
    <definedName name="maysgd">#REF!</definedName>
    <definedName name="maythb">#REF!</definedName>
    <definedName name="maytwd">#REF!</definedName>
    <definedName name="mbnmbmb">#REF!</definedName>
    <definedName name="mcdowell">#REF!</definedName>
    <definedName name="mcomm">0</definedName>
    <definedName name="MD_CE">#REF!</definedName>
    <definedName name="MD_OE">#REF!</definedName>
    <definedName name="MDEVISES">#REF!</definedName>
    <definedName name="MDI">#REF!</definedName>
    <definedName name="MDL">#REF!</definedName>
    <definedName name="MDS">#REF!</definedName>
    <definedName name="mef">155000</definedName>
    <definedName name="MEIWA">#REF!</definedName>
    <definedName name="mel">73788</definedName>
    <definedName name="Member_Info_Practice_1">#REF!</definedName>
    <definedName name="Member_Info_Practice_2">#REF!</definedName>
    <definedName name="Member_Info_Practice_Name1">#REF!</definedName>
    <definedName name="Member_Info_Practice_Name2">#REF!</definedName>
    <definedName name="MEMORNDM">#REF!</definedName>
    <definedName name="MENO">#REF!</definedName>
    <definedName name="MENU">#REF!</definedName>
    <definedName name="menu_button_Click">#REF!</definedName>
    <definedName name="Menu1">#REF!</definedName>
    <definedName name="menu11">#REF!</definedName>
    <definedName name="menu12">#REF!</definedName>
    <definedName name="Menu2">#REF!</definedName>
    <definedName name="menus">#REF!</definedName>
    <definedName name="MerrillPrintIt" hidden="1">#REF!</definedName>
    <definedName name="Metrics">#REF!</definedName>
    <definedName name="Metrics_Data">#REF!</definedName>
    <definedName name="MetroSort">#REF!</definedName>
    <definedName name="MEWarning">1</definedName>
    <definedName name="MEX_SUB">#REF!</definedName>
    <definedName name="mf">#REF!</definedName>
    <definedName name="Mfg_OH">#REF!</definedName>
    <definedName name="MFRF">#REF!</definedName>
    <definedName name="MG_A">#REF!</definedName>
    <definedName name="MGA">#REF!</definedName>
    <definedName name="Mgmt_Svc_Fee_Exp_AHNA">#REF!</definedName>
    <definedName name="Mgmt_Svc_Fee_Exp_ConsolGrp">#REF!</definedName>
    <definedName name="Mgmt_Svc_Fee_Exp_RHCO">#REF!</definedName>
    <definedName name="Mgmt_Svc_Fee_Exp_Uncon_Affil">#REF!</definedName>
    <definedName name="Mgmt_Svc_Fee_Inc_AHNA">#REF!</definedName>
    <definedName name="Mgmt_Svc_Fee_Inc_ConsolGrp">#REF!</definedName>
    <definedName name="Mgmt_Svc_Fee_Inc_RHCO">#REF!</definedName>
    <definedName name="Mgmt_Svc_Fee_Inc_Uncon_Affil">#REF!</definedName>
    <definedName name="mgrannpay">#REF!</definedName>
    <definedName name="mgrmopay">#REF!</definedName>
    <definedName name="mh">#REF!</definedName>
    <definedName name="mhjgm" hidden="1">{#N/A,#N/A,FALSE,"1";#N/A,#N/A,FALSE,"2";#N/A,#N/A,FALSE,"16 - 17";#N/A,#N/A,FALSE,"18 - 19";#N/A,#N/A,FALSE,"26";#N/A,#N/A,FALSE,"27";#N/A,#N/A,FALSE,"28"}</definedName>
    <definedName name="MI_ME08">#REF!</definedName>
    <definedName name="MICON">#N/A</definedName>
    <definedName name="MidPoint">#REF!</definedName>
    <definedName name="Midwest">#REF!</definedName>
    <definedName name="Mill">#REF!</definedName>
    <definedName name="MIN">#REF!</definedName>
    <definedName name="Minimum">#REF!</definedName>
    <definedName name="Misc">#REF!</definedName>
    <definedName name="Misc._Questions">#REF!</definedName>
    <definedName name="misc.questions">#REF!</definedName>
    <definedName name="MISC_EXP">#REF!</definedName>
    <definedName name="mj">#REF!</definedName>
    <definedName name="mjgr" hidden="1">#REF!</definedName>
    <definedName name="MK11USD">#REF!</definedName>
    <definedName name="MKI">#REF!</definedName>
    <definedName name="mkjl" hidden="1">{"PL_no_inflated",#N/A,FALSE,"P&amp;L"}</definedName>
    <definedName name="MKT_2">#REF!</definedName>
    <definedName name="MKT10LC">#REF!</definedName>
    <definedName name="Mkt10Local">#REF!</definedName>
    <definedName name="Mkt10USD">#REF!</definedName>
    <definedName name="MKT11LC">#REF!</definedName>
    <definedName name="Mkt11Local">#REF!</definedName>
    <definedName name="Mkt11USD">#REF!</definedName>
    <definedName name="MKT1LC">#REF!</definedName>
    <definedName name="Mkt1Local">#REF!</definedName>
    <definedName name="Mkt1USD">#REF!</definedName>
    <definedName name="MKT2LC">#REF!</definedName>
    <definedName name="Mkt2Local">#REF!</definedName>
    <definedName name="Mkt2USD">#REF!</definedName>
    <definedName name="MKT3LC">#REF!</definedName>
    <definedName name="Mkt3Local">#REF!</definedName>
    <definedName name="Mkt3USD">#REF!</definedName>
    <definedName name="MKT4LC">#REF!</definedName>
    <definedName name="Mkt4Local">#REF!</definedName>
    <definedName name="Mkt4USD">#REF!</definedName>
    <definedName name="MKT5LC">#REF!</definedName>
    <definedName name="Mkt5Local">#REF!</definedName>
    <definedName name="Mkt5USD">#REF!</definedName>
    <definedName name="MKT6LC">#REF!</definedName>
    <definedName name="Mkt6Local">#REF!</definedName>
    <definedName name="Mkt6USD">#REF!</definedName>
    <definedName name="MKT7LC">#REF!</definedName>
    <definedName name="Mkt7Local">#REF!</definedName>
    <definedName name="Mkt7USD">#REF!</definedName>
    <definedName name="MKT8LC">#REF!</definedName>
    <definedName name="Mkt8Local">#REF!</definedName>
    <definedName name="Mkt8USD">#REF!</definedName>
    <definedName name="MKT9LC">#REF!</definedName>
    <definedName name="Mkt9Local">#REF!</definedName>
    <definedName name="Mkt9USD">#REF!</definedName>
    <definedName name="mln">#REF!</definedName>
    <definedName name="MLP">#REF!</definedName>
    <definedName name="mlr">#REF!</definedName>
    <definedName name="mlw" hidden="1">{#N/A,#N/A,FALSE,"Pharm";#N/A,#N/A,FALSE,"WWCM"}</definedName>
    <definedName name="mm">#REF!</definedName>
    <definedName name="MMLB_SO_DECEMBE">#REF!</definedName>
    <definedName name="MMLB_SO_FEBRUAR">#REF!</definedName>
    <definedName name="MMLB_SO_JANUARY">#REF!</definedName>
    <definedName name="MMLB_SO_NOVEMBE">#REF!</definedName>
    <definedName name="MMLB_SO_OCTOBER">#REF!</definedName>
    <definedName name="MMLB_SO_SEPTEMB">#REF!</definedName>
    <definedName name="MMLB_SOLD_ANNUA">#REF!</definedName>
    <definedName name="MMLB_SOLD_APRIL">#REF!</definedName>
    <definedName name="MMLB_SOLD_AUGUS">#REF!</definedName>
    <definedName name="MMLB_SOLD_JULY">#REF!</definedName>
    <definedName name="MMLB_SOLD_JUNE">#REF!</definedName>
    <definedName name="MMLB_SOLD_MARCH">#REF!</definedName>
    <definedName name="MMLB_SOLD_MAY">#REF!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3">#REF!</definedName>
    <definedName name="mmmm" hidden="1">{#N/A,#N/A,TRUE,"Condensed IS";#N/A,#N/A,TRUE,"Condensed BS";#N/A,#N/A,TRUE,"Outlook";#N/A,#N/A,TRUE,"Condensed CF";#N/A,#N/A,TRUE,"Condensed CF - qtr"}</definedName>
    <definedName name="mmmmm">#REF!</definedName>
    <definedName name="mn" hidden="1">{"HAYWARD",#N/A,FALSE,"M-1"}</definedName>
    <definedName name="MNB" hidden="1">{#N/A,#N/A,FALSE,"Pharm";#N/A,#N/A,FALSE,"WWCM"}</definedName>
    <definedName name="mnmn" hidden="1">{#N/A,#N/A,FALSE,"Pharm";#N/A,#N/A,FALSE,"WWCM"}</definedName>
    <definedName name="mnnf" hidden="1">{#N/A,#N/A,FALSE,"1";#N/A,#N/A,FALSE,"2";#N/A,#N/A,FALSE,"16 - 17";#N/A,#N/A,FALSE,"18 - 19";#N/A,#N/A,FALSE,"26";#N/A,#N/A,FALSE,"27";#N/A,#N/A,FALSE,"28"}</definedName>
    <definedName name="MntSupport">#REF!</definedName>
    <definedName name="MO" hidden="1">#REF!</definedName>
    <definedName name="MO_1">#REF!</definedName>
    <definedName name="MO_2">#REF!</definedName>
    <definedName name="Mo_Bk_Disc">#REF!</definedName>
    <definedName name="Mo_disc_Trend">#REF!</definedName>
    <definedName name="MODEL">#N/A</definedName>
    <definedName name="Module">#REF!</definedName>
    <definedName name="Mohit">#REF!</definedName>
    <definedName name="moisval">35947</definedName>
    <definedName name="mom">#REF!</definedName>
    <definedName name="momma">#REF!</definedName>
    <definedName name="MON">#REF!</definedName>
    <definedName name="Mondal">#REF!</definedName>
    <definedName name="Monetary_Precision">#REF!</definedName>
    <definedName name="MoneyMarket">#REF!</definedName>
    <definedName name="monst">#REF!</definedName>
    <definedName name="MONTH">#REF!</definedName>
    <definedName name="Month_Actual">#REF!</definedName>
    <definedName name="MONTH_DEPT">#REF!</definedName>
    <definedName name="Month_End">#REF!</definedName>
    <definedName name="MONTH_EXP">#REF!</definedName>
    <definedName name="Month_Year">#REF!</definedName>
    <definedName name="MONTH1">"June 30, 2008"</definedName>
    <definedName name="Month1_Ending_Bal">#REF!</definedName>
    <definedName name="Month10">#REF!</definedName>
    <definedName name="Month11">#REF!</definedName>
    <definedName name="Month12">#REF!</definedName>
    <definedName name="Month13">#REF!</definedName>
    <definedName name="MONTH2">"June 30, 2008"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nthly">#REF!</definedName>
    <definedName name="MONTHLY_BS">#REF!</definedName>
    <definedName name="MONTHLY_GM">#REF!</definedName>
    <definedName name="MONTHLY_GM_D">#REF!</definedName>
    <definedName name="MONTHLY_GM_FJ">#REF!</definedName>
    <definedName name="MONTHLY_GM_FK">#REF!</definedName>
    <definedName name="MONTHLY_GM_FS">#REF!</definedName>
    <definedName name="MONTHLY_GM_FT">#REF!</definedName>
    <definedName name="MONTHLY_GM_HJ">#REF!</definedName>
    <definedName name="MONTHLY_GM_HK">#REF!</definedName>
    <definedName name="MONTHLY_GM_HS">#REF!</definedName>
    <definedName name="MONTHLY_GM_HT">#REF!</definedName>
    <definedName name="MONTHLY_GM_O">#REF!</definedName>
    <definedName name="MONTHLY_GM_P">#REF!</definedName>
    <definedName name="MONTHLY_GM_Q">#REF!</definedName>
    <definedName name="MONTHLY_GM_QJ">#REF!</definedName>
    <definedName name="MONTHLY_GM_QK">#REF!</definedName>
    <definedName name="MONTHLY_GM_QS">#REF!</definedName>
    <definedName name="MONTHLY_GM_QT">#REF!</definedName>
    <definedName name="MONTHLY_GM_RI">#REF!</definedName>
    <definedName name="Monthly_income" hidden="1">{#N/A,#N/A,FALSE,"Annual income statement";#N/A,#N/A,FALSE,"Annual balance sheet";#N/A,#N/A,FALSE,"Annual cash flow";#N/A,#N/A,FALSE,"2-year Income statement";#N/A,#N/A,FALSE,"2 year balance sheet";#N/A,#N/A,FALSE,"2- year cash flow statement";#N/A,#N/A,FALSE,"Sales drivers"}</definedName>
    <definedName name="MONTHLY_NET">#REF!</definedName>
    <definedName name="MONTHLY_NET_D">#REF!</definedName>
    <definedName name="MONTHLY_NET_FJ">#REF!</definedName>
    <definedName name="MONTHLY_NET_FK">#REF!</definedName>
    <definedName name="MONTHLY_NET_FS">#REF!</definedName>
    <definedName name="MONTHLY_NET_FT">#REF!</definedName>
    <definedName name="MONTHLY_NET_HJ">#REF!</definedName>
    <definedName name="MONTHLY_NET_HK">#REF!</definedName>
    <definedName name="MONTHLY_NET_HS">#REF!</definedName>
    <definedName name="MONTHLY_NET_HT">#REF!</definedName>
    <definedName name="MONTHLY_NET_O">#REF!</definedName>
    <definedName name="MONTHLY_NET_P">#REF!</definedName>
    <definedName name="MONTHLY_NET_Q">#REF!</definedName>
    <definedName name="MONTHLY_NET_QJ">#REF!</definedName>
    <definedName name="MONTHLY_NET_QK">#REF!</definedName>
    <definedName name="MONTHLY_NET_QS">#REF!</definedName>
    <definedName name="MONTHLY_NET_QT">#REF!</definedName>
    <definedName name="MONTHLY_NET_RI">#REF!</definedName>
    <definedName name="MONTHLY_PL">#REF!</definedName>
    <definedName name="Months_BS">#REF!</definedName>
    <definedName name="Months_PL">#REF!</definedName>
    <definedName name="MOO" hidden="1">{#N/A,#N/A,TRUE,"91AMTNOL";#N/A,#N/A,TRUE,"92AMTNOL";#N/A,#N/A,TRUE,"93AMTNOL"}</definedName>
    <definedName name="Mooootorindust">#REF!</definedName>
    <definedName name="MOR">#REF!</definedName>
    <definedName name="Motar_Car">#REF!</definedName>
    <definedName name="motorindust">#REF!</definedName>
    <definedName name="MOVED" hidden="1">{"CHART",#N/A,FALSE,"Arch Communications"}</definedName>
    <definedName name="mow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MP">#REF!</definedName>
    <definedName name="MPBOH">#N/A</definedName>
    <definedName name="MPEOH">#N/A</definedName>
    <definedName name="MPM">#REF!</definedName>
    <definedName name="mr">#REF!</definedName>
    <definedName name="MRCalcCode">#REF!</definedName>
    <definedName name="MRG" hidden="1">{"INCOME",#N/A,FALSE,"ProNet";"VALUE",#N/A,FALSE,"ProNet"}</definedName>
    <definedName name="mrn.全体">#REF!</definedName>
    <definedName name="MRV_FooterType">"INTERNAL"</definedName>
    <definedName name="ms">#REF!</definedName>
    <definedName name="MS.CreatedAt">"19.03.1999 14:28:19"</definedName>
    <definedName name="MS.CreatedBy">"TB"</definedName>
    <definedName name="MS.ModifiedAt">"25.06.1999 09:34:53"</definedName>
    <definedName name="MS.ModifiedBy">"TB"</definedName>
    <definedName name="MS.Version">"4.1"</definedName>
    <definedName name="msaprtwd">#REF!</definedName>
    <definedName name="MSCCFCost">#REF!</definedName>
    <definedName name="Msia">#REF!</definedName>
    <definedName name="MST_MU">#REF!</definedName>
    <definedName name="MSU_1">#REF!</definedName>
    <definedName name="MTD_DEPT">#REF!</definedName>
    <definedName name="MTD_DEPT_VALUE">#REF!</definedName>
    <definedName name="MTD_DEPT_VALUE1">#REF!</definedName>
    <definedName name="MTD_DEPT_VALUE2">#REF!</definedName>
    <definedName name="MTD_DEPT_VALUE3">#REF!</definedName>
    <definedName name="MTD_DEPT_VALUE4">#REF!</definedName>
    <definedName name="MTD_DEPT1">#REF!</definedName>
    <definedName name="mth">#REF!</definedName>
    <definedName name="mthcov">#REF!</definedName>
    <definedName name="mthsum">#REF!</definedName>
    <definedName name="MTNL">#REF!</definedName>
    <definedName name="mud" hidden="1">{#N/A,#N/A,FALSE,"MP Cover";#N/A,#N/A,FALSE,"MP Table of Contents";#N/A,#N/A,FALSE,"MP Metrics";"MP Mgmt Report",#N/A,FALSE,"P&amp;L- MP (w Seed)";#N/A,#N/A,FALSE,"P&amp;L- Landec";#N/A,#N/A,FALSE,"P&amp;L- Seed";"MP Mgmt Report",#N/A,FALSE,"Prod Line P&amp;L";#N/A,#N/A,FALSE,"MP (w Seed) BS";#N/A,#N/A,FALSE,"Cash Flow-MP (w Seed)"}</definedName>
    <definedName name="muhsnr">#REF!</definedName>
    <definedName name="muhsnr_1">#REF!</definedName>
    <definedName name="Muliplicator">#REF!</definedName>
    <definedName name="mult">#REF!</definedName>
    <definedName name="mult_sen">#REF!</definedName>
    <definedName name="MULTIPLICATOR">#REF!</definedName>
    <definedName name="Multmtr">#REF!</definedName>
    <definedName name="MURTHY">#REF!</definedName>
    <definedName name="MV">#REF!</definedName>
    <definedName name="MVA_L">#REF!</definedName>
    <definedName name="mw" hidden="1">{#N/A,#N/A,FALSE,"Pharm";#N/A,#N/A,FALSE,"WWCM"}</definedName>
    <definedName name="MW_PA">#REF!</definedName>
    <definedName name="MWScale">#REF!</definedName>
    <definedName name="MyBegOfYEar">IF(BegOfYear5253week&lt;&gt;"",BegOfYear5253week,IF(#REF!="","",#REF!-364))</definedName>
    <definedName name="MyBookIncome">IF(BookIncome = "","",BookIncome)</definedName>
    <definedName name="MYJ" hidden="1">{#N/A,#N/A,FALSE,"UNIT";#N/A,#N/A,FALSE,"UNIT";#N/A,#N/A,FALSE,"계정"}</definedName>
    <definedName name="MyLastYear">IF(#REF!="","",#REF!-366)</definedName>
    <definedName name="MyName">IF(#REF! = "","",#REF!)</definedName>
    <definedName name="MyNextYear">IF(#REF!="","",#REF!+365)</definedName>
    <definedName name="MYR">#REF!</definedName>
    <definedName name="MyTaxYear">IF(#REF!="","",#REF!)</definedName>
    <definedName name="MZ">#REF!</definedName>
    <definedName name="m記" hidden="1">{"'買掛金'!$J$6"}</definedName>
    <definedName name="n" hidden="1">{"Central",#N/A,FALSE,"Total"}</definedName>
    <definedName name="n.." hidden="1">{"Central",#N/A,FALSE,"Total"}</definedName>
    <definedName name="Na">#REF!</definedName>
    <definedName name="nada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nam">#REF!</definedName>
    <definedName name="Nama">#REF!</definedName>
    <definedName name="NAME">#REF!</definedName>
    <definedName name="Name_and_Federal_Tax">#REF!</definedName>
    <definedName name="name_cap">#REF!</definedName>
    <definedName name="NAME1">""</definedName>
    <definedName name="name2">#REF!</definedName>
    <definedName name="nameconf1">#REF!</definedName>
    <definedName name="NAMELOOK">#REF!</definedName>
    <definedName name="namelookup">#REF!</definedName>
    <definedName name="namename">#REF!</definedName>
    <definedName name="NAMES">#REF!</definedName>
    <definedName name="Nametable">#REF!</definedName>
    <definedName name="NANewCasesPerHead">#REF!</definedName>
    <definedName name="Natalum">#REF!</definedName>
    <definedName name="NationalAluminium">#REF!</definedName>
    <definedName name="NBM">#REF!</definedName>
    <definedName name="nbmbmnm">#REF!</definedName>
    <definedName name="NBV">#REF!</definedName>
    <definedName name="NBV_1">#REF!</definedName>
    <definedName name="nca_form_name">#REF!</definedName>
    <definedName name="ncas">#REF!</definedName>
    <definedName name="NCDTA_FED">#REF!</definedName>
    <definedName name="NCDTA_FEDA">#REF!</definedName>
    <definedName name="NCDTA_STATE">#REF!</definedName>
    <definedName name="NCDTA_STATEA">#REF!</definedName>
    <definedName name="NCDTL_FED">#REF!</definedName>
    <definedName name="NCDTL_FEDA">#REF!</definedName>
    <definedName name="NCDTL_STATE">#REF!</definedName>
    <definedName name="NCDTL_STATEA">#REF!</definedName>
    <definedName name="nck">#REF!</definedName>
    <definedName name="ncn">#REF!</definedName>
    <definedName name="NCNB">#REF!</definedName>
    <definedName name="NCNB2">#REF!</definedName>
    <definedName name="nd">#REF!</definedName>
    <definedName name="Nektar">#REF!</definedName>
    <definedName name="Net_Income">#REF!</definedName>
    <definedName name="Net_income_growth_avg">#REF!</definedName>
    <definedName name="Net_margin_fore">#REF!</definedName>
    <definedName name="Net_Range">"SOR_DB"</definedName>
    <definedName name="Net_Revenues">#REF!</definedName>
    <definedName name="Net_Sales">#REF!</definedName>
    <definedName name="NET_SALES_AHNA">#REF!</definedName>
    <definedName name="NET_SALES_CONSOL">#REF!</definedName>
    <definedName name="NET_SALES_UNCONSOL">#REF!</definedName>
    <definedName name="netamort">#REF!</definedName>
    <definedName name="NETAP">#REF!</definedName>
    <definedName name="NETAPP">#REF!</definedName>
    <definedName name="NetAppSecTable">#REF!</definedName>
    <definedName name="Netcost">#REF!</definedName>
    <definedName name="Netherlands_FooterType">"INTERNAL"</definedName>
    <definedName name="NetRate97PremDiscount">#REF!</definedName>
    <definedName name="NetRate97SchedRate">#REF!</definedName>
    <definedName name="NetRate97XMod">#REF!</definedName>
    <definedName name="NetRate98PremDiscount">#REF!</definedName>
    <definedName name="NetRate98SchedRate">#REF!</definedName>
    <definedName name="NetRate98XMod">#REF!</definedName>
    <definedName name="netsales">#REF!</definedName>
    <definedName name="NETSCREEN_DISCOUNT">50%</definedName>
    <definedName name="networksensitivity">#REF!</definedName>
    <definedName name="NEUC">#REF!</definedName>
    <definedName name="NEUCHATEL">#REF!</definedName>
    <definedName name="new">#REF!</definedName>
    <definedName name="New.." hidden="1">{"West",#N/A,FALSE,"Total"}</definedName>
    <definedName name="new\" hidden="1">{"quarterly",#N/A,FALSE,"Consol by Mo";"monthly",#N/A,FALSE,"Consol by Mo";#N/A,#N/A,FALSE,"Dock by Mo";#N/A,#N/A,FALSE,"ProdP&amp;L";#N/A,#N/A,FALSE,"MP by Mo";#N/A,#N/A,FALSE,"FC by Mo";#N/A,#N/A,FALSE,"Intellicoat+FC"}</definedName>
    <definedName name="new_3">#REF!</definedName>
    <definedName name="new_accounts">#REF!</definedName>
    <definedName name="New_DCF">#REF!</definedName>
    <definedName name="NEW_JERS.">#REF!</definedName>
    <definedName name="new_name">{"'1-TheatreBkgs'!$A$1:$L$102"}</definedName>
    <definedName name="New_Subs">#REF!</definedName>
    <definedName name="new1.." hidden="1">{"Central",#N/A,FALSE,"Total"}</definedName>
    <definedName name="new2.." hidden="1">{"Central",#N/A,FALSE,"Total"}</definedName>
    <definedName name="newack2">#REF!</definedName>
    <definedName name="NewAConvRatio">#REF!</definedName>
    <definedName name="newbp1">#REF!</definedName>
    <definedName name="NewCases">#REF!</definedName>
    <definedName name="NewCasesPerCustomer">#REF!</definedName>
    <definedName name="NewCasesPerHead">#REF!</definedName>
    <definedName name="newcoa">#REF!</definedName>
    <definedName name="newer">#REF!</definedName>
    <definedName name="newers">#REF!</definedName>
    <definedName name="NEWFROMCW">#REF!</definedName>
    <definedName name="newfromcw2">#REF!</definedName>
    <definedName name="newfromcw3">#REF!</definedName>
    <definedName name="newfromcw4">#REF!</definedName>
    <definedName name="newfromcw5">#REF!</definedName>
    <definedName name="NewHire">8500</definedName>
    <definedName name="NewName_1">#REF!</definedName>
    <definedName name="newnewnew" hidden="1">{#N/A,#N/A,FALSE,"Pharm";#N/A,#N/A,FALSE,"WWCM"}</definedName>
    <definedName name="newpdt">#REF!</definedName>
    <definedName name="newprod">#REF!</definedName>
    <definedName name="NewRange" hidden="1">#REF!</definedName>
    <definedName name="newret">#REF!</definedName>
    <definedName name="newsa">#REF!</definedName>
    <definedName name="NewTaxGW">#REF!</definedName>
    <definedName name="NewTaxIntangibles">#REF!</definedName>
    <definedName name="neww">#REF!</definedName>
    <definedName name="neww4">#REF!</definedName>
    <definedName name="NEWZE_Aug03">#REF!</definedName>
    <definedName name="NEXT">#REF!</definedName>
    <definedName name="Next_run_date">#REF!</definedName>
    <definedName name="Next_yr_FooterType">"EXTERNAL"</definedName>
    <definedName name="next2">#REF!</definedName>
    <definedName name="nextcell">#REF!</definedName>
    <definedName name="neyveli">#REF!</definedName>
    <definedName name="nhtt">#REF!</definedName>
    <definedName name="ni_terminal">#REF!</definedName>
    <definedName name="nice">#REF!</definedName>
    <definedName name="nifty">#REF!</definedName>
    <definedName name="NIIT">#REF!</definedName>
    <definedName name="nine">#REF!</definedName>
    <definedName name="Niva">{"'Feb 99'!$A$1:$G$30"}</definedName>
    <definedName name="nj">#REF!</definedName>
    <definedName name="NJ_ce">#REF!</definedName>
    <definedName name="NJ_OE">#REF!</definedName>
    <definedName name="ñjhñ" hidden="1">{#N/A,#N/A,FALSE,"Pharm";#N/A,#N/A,FALSE,"WWCM"}</definedName>
    <definedName name="njhteg">#REF!</definedName>
    <definedName name="njhteg_1">#REF!</definedName>
    <definedName name="njkh">#REF!</definedName>
    <definedName name="NKSJDFKJA">8</definedName>
    <definedName name="NL_Strat1">#REF!</definedName>
    <definedName name="NL_Strat1b">#REF!</definedName>
    <definedName name="NL_Strat2">#REF!</definedName>
    <definedName name="NL_Strat2b">#REF!</definedName>
    <definedName name="NL_Strat3">#REF!</definedName>
    <definedName name="NL_Strat3b">#REF!</definedName>
    <definedName name="NL_Strat4">#REF!</definedName>
    <definedName name="NL_Strat4b">#REF!</definedName>
    <definedName name="NL_Strat5">#REF!</definedName>
    <definedName name="NL_Strat5b">#REF!</definedName>
    <definedName name="NLGeXToEUR" hidden="1">1/EUReXToNLG</definedName>
    <definedName name="NM">#REF!</definedName>
    <definedName name="nmbv">#REF!</definedName>
    <definedName name="nmbv_1">#REF!</definedName>
    <definedName name="nmnmm">#REF!</definedName>
    <definedName name="nmnmm_1">#REF!</definedName>
    <definedName name="nmnmm_2">#REF!</definedName>
    <definedName name="nmnmm_3">#REF!</definedName>
    <definedName name="nmnmm_4">#REF!</definedName>
    <definedName name="NMWH_ANNUAL">#REF!</definedName>
    <definedName name="NMWH_APRIL">#REF!</definedName>
    <definedName name="NMWH_AUGUST">#REF!</definedName>
    <definedName name="NMWH_DECEMBER">#REF!</definedName>
    <definedName name="NMWH_FEBRUARY">#REF!</definedName>
    <definedName name="NMWH_JANUARY">#REF!</definedName>
    <definedName name="NMWH_JULY">#REF!</definedName>
    <definedName name="NMWH_JUNE">#REF!</definedName>
    <definedName name="NMWH_MARCH">#REF!</definedName>
    <definedName name="NMWH_MAY">#REF!</definedName>
    <definedName name="NMWH_NOVEMBER">#REF!</definedName>
    <definedName name="NMWH_OCTOBER">#REF!</definedName>
    <definedName name="NMWH_SEPTEMBER">#REF!</definedName>
    <definedName name="nn">#REF!</definedName>
    <definedName name="nna">#REF!</definedName>
    <definedName name="NNAAMMEE">#REF!</definedName>
    <definedName name="NNN" hidden="1">{"Resale_Cover",#N/A,FALSE,"COVERS";"ResaleC_1",#N/A,FALSE,"IS BY DIV";"ResaleC_2",#N/A,FALSE,"COGS BY DIV";"ResaleC_3",#N/A,FALSE,"TOTAL PF";"ResaleC_4",#N/A,FALSE,"TOTAL PF";"Resale_PL",#N/A,FALSE,"Sales by PL"}</definedName>
    <definedName name="nnnn" hidden="1">{#N/A,#N/A,FALSE,"Pharm";#N/A,#N/A,FALSE,"WWCM"}</definedName>
    <definedName name="nnnnn">#REF!</definedName>
    <definedName name="NnxElapsedTime">0.000416666662204079</definedName>
    <definedName name="no" hidden="1">{#N/A,#N/A,FALSE,"Summary";#N/A,#N/A,FALSE,"1991";#N/A,#N/A,FALSE,"91 AMT";#N/A,#N/A,FALSE,"1992";#N/A,#N/A,FALSE,"92 AMT";#N/A,#N/A,FALSE,"1993";#N/A,#N/A,FALSE,"93 AMT"}</definedName>
    <definedName name="No_Class">"No Class"</definedName>
    <definedName name="No_Renewal_Pnlty">#REF!</definedName>
    <definedName name="No_term_Pnlty">#REF!</definedName>
    <definedName name="No_term_pnlty_period">#REF!</definedName>
    <definedName name="nod">#REF!</definedName>
    <definedName name="NoDepartment">#REF!</definedName>
    <definedName name="NODES_per_Panel">#REF!</definedName>
    <definedName name="NOI_Min">5000</definedName>
    <definedName name="noidea">#REF!</definedName>
    <definedName name="NOIDEA2">#REF!</definedName>
    <definedName name="NOK">#REF!</definedName>
    <definedName name="nol">#REF!</definedName>
    <definedName name="nol_1">#REF!</definedName>
    <definedName name="nol_3">#REF!</definedName>
    <definedName name="NOMEANING1">#REF!</definedName>
    <definedName name="NOMO">#REF!</definedName>
    <definedName name="non_exec">#REF!</definedName>
    <definedName name="non_executives">#REF!</definedName>
    <definedName name="NON_GROUP_APRIL">"RECHERCHEV($D80;PL_GSA_TABLE;3;FAUX)"</definedName>
    <definedName name="Non_Moving_COL_Detail">#REF!</definedName>
    <definedName name="Non_Moving_PrePay_Detail">#REF!</definedName>
    <definedName name="none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NonF_Inp">#REF!,#REF!,#REF!,#REF!,#REF!</definedName>
    <definedName name="NoOfFFSegments1">#REF!</definedName>
    <definedName name="NOOFFFSEGMENTS2">#REF!</definedName>
    <definedName name="NOOFFFSEGMENTS3">#REF!</definedName>
    <definedName name="NOOFFFSEGMENTS4">#REF!</definedName>
    <definedName name="NOOFFFSEGMENTS5">#REF!</definedName>
    <definedName name="NOOFFFSEGMENTS6">#REF!</definedName>
    <definedName name="NOOFPERIODS1">#REF!</definedName>
    <definedName name="NOPAT_growth_avg">#REF!</definedName>
    <definedName name="NOPAT_Share">#REF!</definedName>
    <definedName name="NORIN">#N/A</definedName>
    <definedName name="NORM">#REF!</definedName>
    <definedName name="northeastcs">#REF!</definedName>
    <definedName name="northeastfin">#REF!</definedName>
    <definedName name="northeastrenewal">#REF!</definedName>
    <definedName name="NoSAF">"2-Closed-No SAF"</definedName>
    <definedName name="not" hidden="1">#REF!</definedName>
    <definedName name="note">#REF!</definedName>
    <definedName name="NOTE_1">#REF!</definedName>
    <definedName name="NOTE_1_4">#REF!</definedName>
    <definedName name="Note_10_12">#REF!</definedName>
    <definedName name="note_1to7">#REF!</definedName>
    <definedName name="note_2">#REF!</definedName>
    <definedName name="NOTE_3">#REF!</definedName>
    <definedName name="NOTE_4">#REF!</definedName>
    <definedName name="NOTE_5_7">#REF!</definedName>
    <definedName name="Note_7_9">#REF!</definedName>
    <definedName name="NOTE_8">#REF!</definedName>
    <definedName name="Note_GGM">#REF!</definedName>
    <definedName name="NOTE13">#REF!</definedName>
    <definedName name="Note1JR">#REF!</definedName>
    <definedName name="NOTE2">#REF!</definedName>
    <definedName name="Note2JR">#REF!</definedName>
    <definedName name="Note3JR">#REF!</definedName>
    <definedName name="Notes">#REF!</definedName>
    <definedName name="Notes_1_6">#REF!</definedName>
    <definedName name="NOTEs_AT">#REF!</definedName>
    <definedName name="NOTEs_AT1">#REF!</definedName>
    <definedName name="NOTEs_AV">#REF!</definedName>
    <definedName name="NOTEs_AV1">#REF!</definedName>
    <definedName name="NOTEs_AV2">#REF!</definedName>
    <definedName name="NOTES_MAINCOMP">#REF!</definedName>
    <definedName name="NOTES_UJ">#REF!</definedName>
    <definedName name="NOTES_VJ">#REF!</definedName>
    <definedName name="notes1">#REF!</definedName>
    <definedName name="NoteStatus">#REF!</definedName>
    <definedName name="NoteType">#REF!</definedName>
    <definedName name="notused" hidden="1">{#N/A,#N/A,TRUE,"CPRD";#N/A,#N/A,TRUE,"BCCPDR";#N/A,#N/A,TRUE,"EWRD";#N/A,#N/A,TRUE,"5100";#N/A,#N/A,TRUE,"5110"}</definedName>
    <definedName name="nouv" hidden="1">{#N/A,#N/A,FALSE,"Pharm";#N/A,#N/A,FALSE,"WWCM"}</definedName>
    <definedName name="NOV">#REF!</definedName>
    <definedName name="Nov_00">#REF!</definedName>
    <definedName name="Nov_01">#REF!</definedName>
    <definedName name="Nov_18">#REF!</definedName>
    <definedName name="Nov_19">#REF!</definedName>
    <definedName name="Nov_20">#REF!</definedName>
    <definedName name="nov_Control_Totals">#REF!</definedName>
    <definedName name="novaud">#REF!</definedName>
    <definedName name="NOVDATA?">#REF!</definedName>
    <definedName name="November">#REF!</definedName>
    <definedName name="November_Control_Totals">#REF!</definedName>
    <definedName name="November2018">#REF!</definedName>
    <definedName name="novhkd">#REF!</definedName>
    <definedName name="novsgd">#REF!</definedName>
    <definedName name="novthb">#REF!</definedName>
    <definedName name="novtwd">#REF!</definedName>
    <definedName name="NOW_DATE">#REF!</definedName>
    <definedName name="NOW_TIME">#REF!</definedName>
    <definedName name="NP">#REF!</definedName>
    <definedName name="NP_AHNA">#REF!</definedName>
    <definedName name="NP_CONSOL">#REF!</definedName>
    <definedName name="NP_PARENT">#REF!</definedName>
    <definedName name="NP_SNS">#REF!</definedName>
    <definedName name="NP_UNCONSOL_AFFIL">#REF!</definedName>
    <definedName name="npallin">#REF!</definedName>
    <definedName name="npint">#REF!</definedName>
    <definedName name="NPV">#REF!</definedName>
    <definedName name="NR_1203" hidden="1">{"'Sheet1'!$A$1:$H$36"}</definedName>
    <definedName name="NR_AHNA">#REF!</definedName>
    <definedName name="NR_Consol">#REF!</definedName>
    <definedName name="NR_Parent">#REF!</definedName>
    <definedName name="NR_SNS">#REF!</definedName>
    <definedName name="NR_Unconsol">#REF!</definedName>
    <definedName name="ns">#REF!</definedName>
    <definedName name="nt">#REF!</definedName>
    <definedName name="ntpc">#REF!</definedName>
    <definedName name="NTRO">#REF!</definedName>
    <definedName name="NTT仙台">#REF!</definedName>
    <definedName name="NTT大阪">#REF!</definedName>
    <definedName name="NTT工場">#REF!</definedName>
    <definedName name="NTT工場2">#REF!</definedName>
    <definedName name="NTT広島">#REF!</definedName>
    <definedName name="NTT本社">#REF!</definedName>
    <definedName name="NTT神戸">#REF!</definedName>
    <definedName name="NTT福岡">#REF!</definedName>
    <definedName name="nu">#REF!</definedName>
    <definedName name="NU_Strat1">#REF!</definedName>
    <definedName name="Nu_Strat1b">#REF!</definedName>
    <definedName name="NU_Strat2">#REF!</definedName>
    <definedName name="NU_Strat2b">#REF!</definedName>
    <definedName name="NU_Strat3">#REF!</definedName>
    <definedName name="NU_Strat3b">#REF!</definedName>
    <definedName name="NU_Strat4">#REF!</definedName>
    <definedName name="NU_Strat4b">#REF!</definedName>
    <definedName name="nu_strat5">#REF!</definedName>
    <definedName name="NU_Strat5b">#REF!</definedName>
    <definedName name="NU_Strat6">#REF!</definedName>
    <definedName name="NU_Strat6b">#REF!</definedName>
    <definedName name="NU_Strat7">#REF!</definedName>
    <definedName name="NU_Strat7b">#REF!</definedName>
    <definedName name="NU_Strat8">#REF!</definedName>
    <definedName name="NU_Strat8b">#REF!</definedName>
    <definedName name="NU_Strat9">#REF!</definedName>
    <definedName name="NU_Strat9b">#REF!</definedName>
    <definedName name="Num_Pmt_Per_Year">#REF!</definedName>
    <definedName name="NUMBER">#REF!</definedName>
    <definedName name="Number_of_Payments">MATCH(0.01,End_Bal,-1)+1</definedName>
    <definedName name="Number_of_Pins">#REF!</definedName>
    <definedName name="Number_of_pins..">#REF!</definedName>
    <definedName name="Number_of_Shares">#REF!</definedName>
    <definedName name="Number_Periods1">#REF!</definedName>
    <definedName name="NumberArea">#REF!</definedName>
    <definedName name="NUMBEROFDETAILFIELDS1">#REF!</definedName>
    <definedName name="NUMBEROFDETAILFIELDS2">#REF!</definedName>
    <definedName name="NUMBEROFDETAILFIELDS3">#REF!</definedName>
    <definedName name="NUMBEROFDETAILFIELDS4">#REF!</definedName>
    <definedName name="NUMBEROFDETAILFIELDS5">#REF!</definedName>
    <definedName name="NUMBEROFDETAILFIELDS6">#REF!</definedName>
    <definedName name="NUMBEROFHEADERFIELDS1">#REF!</definedName>
    <definedName name="NUMBEROFHEADERFIELDS2">#REF!</definedName>
    <definedName name="NUMBEROFHEADERFIELDS3">#REF!</definedName>
    <definedName name="NUMBEROFHEADERFIELDS4">#REF!</definedName>
    <definedName name="NUMBEROFHEADERFIELDS5">#REF!</definedName>
    <definedName name="NUMBEROFHEADERFIELDS6">#REF!</definedName>
    <definedName name="NUMCHECK">AND(ISNUMBER(#REF!),ISNUMBER(#REF!),ISNUMBER(#REF!),ISNUMBER(#REF!))</definedName>
    <definedName name="NUMENTRIES">#REF!</definedName>
    <definedName name="NVS">38000.4076273148</definedName>
    <definedName name="NvsASD">"V2001-03-31"</definedName>
    <definedName name="NvsASD_1">"V1999-11-08"</definedName>
    <definedName name="NvsASD1">"V2004-07-31"</definedName>
    <definedName name="NvsAutoDrillOk">"VN"</definedName>
    <definedName name="NvsBranchASD">"V2001-01-01"</definedName>
    <definedName name="NvsDateToNumber">"Y"</definedName>
    <definedName name="NvsElapsedTime">0.0000971064800978638</definedName>
    <definedName name="NvsElapsedTime_1">0.000231481484661344</definedName>
    <definedName name="NvsElapsedTime_2">0.000072222224844154</definedName>
    <definedName name="NvsEndDate">TODAY()</definedName>
    <definedName name="NvsEndTime">37032.7249042824</definedName>
    <definedName name="NvsEndTime_1">38999.5725462963</definedName>
    <definedName name="NvsEndTime_2">36923.4785111111</definedName>
    <definedName name="NvsEndTime2">38797.4003240741</definedName>
    <definedName name="NvsInstanceHook">#REF!</definedName>
    <definedName name="NvsInstLang">"VENG"</definedName>
    <definedName name="NvsInstSpec">"%"</definedName>
    <definedName name="NvsInstSpec_1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"%,X,R"</definedName>
    <definedName name="NvsNplSpec_1">"%,X,RZF..FORMAT,CZF.."</definedName>
    <definedName name="NvsPanelBusUnit">"V"</definedName>
    <definedName name="NvsPanelBusUnit_1">"V"</definedName>
    <definedName name="NvsPanelEffdt">"V1998-01-01"</definedName>
    <definedName name="NvsPanelEffdt_1">"V2005-01-01"</definedName>
    <definedName name="NvsPanelSetid">"VEPNY1"</definedName>
    <definedName name="NvsPanelSetid_1">"VSHARE"</definedName>
    <definedName name="NvsReqBU">"VEPNY1"</definedName>
    <definedName name="NvsReqBU_1">"V10000"</definedName>
    <definedName name="NvsReqBUOnly">"VY"</definedName>
    <definedName name="NvsReqBUOnly_1">"VN"</definedName>
    <definedName name="NvsSkipDetailStyle">1</definedName>
    <definedName name="NvsStyleNme">"TC_CLASSIC.xls"</definedName>
    <definedName name="NvsTransLed">"VN"</definedName>
    <definedName name="NvsTreeASD">"V2001-03-31"</definedName>
    <definedName name="NvsTreeASD_1">"V1999-11-08"</definedName>
    <definedName name="NvsValTbl.ACCOUNT">"GL_ACCOUNT_TBL"</definedName>
    <definedName name="NvsValTbl.AFFILIATE">"AFFILIATE_VW"</definedName>
    <definedName name="NvsValTbl.BOOK_CODE">"BOOK_CODE_TBL"</definedName>
    <definedName name="NvsValTbl.BUSINESS_UNIT">"BUS_UNIT_TBL_FS"</definedName>
    <definedName name="NvsValTbl.CHARTFIELD1">"CF1_ALL_VW"</definedName>
    <definedName name="NvsValTbl.CURRENCY_CD">"CURRENCY_CD_TBL"</definedName>
    <definedName name="NvsValTbl.DEPTID">"DEPT_TBL"</definedName>
    <definedName name="NvsValTbl.FUND_CODE">"FUND_TBL"</definedName>
    <definedName name="NvsValTbl.PRODUCT">"PRODUCT_TBL"</definedName>
    <definedName name="NvsValTbl.PROJECT_ID">"PROJECT"</definedName>
    <definedName name="NvsValTbl.SCENARIO">"BD_SCENARIO_TBL"</definedName>
    <definedName name="NvsValTbl.STATISTICS_CODE">"STAT_TBL"</definedName>
    <definedName name="NWC_Return">#REF!</definedName>
    <definedName name="o">#REF!</definedName>
    <definedName name="O4.1">#REF!</definedName>
    <definedName name="O4.10">#REF!</definedName>
    <definedName name="O4.11">#REF!</definedName>
    <definedName name="O4.12">#REF!</definedName>
    <definedName name="O4.13">#REF!</definedName>
    <definedName name="O4.2">#REF!</definedName>
    <definedName name="O4.3">#REF!</definedName>
    <definedName name="O4.4">#REF!</definedName>
    <definedName name="O4.5">#REF!</definedName>
    <definedName name="O4.6">#REF!</definedName>
    <definedName name="O4.7">#REF!</definedName>
    <definedName name="O4.8">#REF!</definedName>
    <definedName name="O4.9">#REF!</definedName>
    <definedName name="O6.5">#REF!</definedName>
    <definedName name="O6.6">#REF!</definedName>
    <definedName name="O6.7">#REF!</definedName>
    <definedName name="O6.8">#REF!</definedName>
    <definedName name="OA">#REF!</definedName>
    <definedName name="OBAL">#REF!</definedName>
    <definedName name="OBC">#REF!</definedName>
    <definedName name="oc">#REF!</definedName>
    <definedName name="oc_1">#REF!</definedName>
    <definedName name="ocf" hidden="1">#REF!</definedName>
    <definedName name="Oct">#REF!</definedName>
    <definedName name="Oct_18">#REF!</definedName>
    <definedName name="Oct_19">#REF!</definedName>
    <definedName name="Oct_20">#REF!</definedName>
    <definedName name="OCt_srn">#REF!</definedName>
    <definedName name="octaud">#REF!</definedName>
    <definedName name="OCTDATA?">#REF!</definedName>
    <definedName name="octhkd">#REF!</definedName>
    <definedName name="October">#REF!</definedName>
    <definedName name="October2018">#REF!</definedName>
    <definedName name="octsgd">#REF!</definedName>
    <definedName name="octthb">#REF!</definedName>
    <definedName name="octtwd">#REF!</definedName>
    <definedName name="od">#REF!</definedName>
    <definedName name="OE">#REF!</definedName>
    <definedName name="OEM">#REF!</definedName>
    <definedName name="OER">#REF!</definedName>
    <definedName name="Office_Equipments">#REF!</definedName>
    <definedName name="OFFLOAD">#REF!</definedName>
    <definedName name="OFFLOAD..">#REF!</definedName>
    <definedName name="ogl" hidden="1">#REF!,#REF!,#REF!,#REF!,#REF!</definedName>
    <definedName name="ohjn">#REF!</definedName>
    <definedName name="ohjn_1">#REF!</definedName>
    <definedName name="OHMKAccounts">#REF!</definedName>
    <definedName name="OHMKDepartmentCode">#REF!</definedName>
    <definedName name="OHMKFirstHalf">#REF!</definedName>
    <definedName name="OHMKSecondHalf">#REF!</definedName>
    <definedName name="oi" hidden="1">#REF!</definedName>
    <definedName name="oijnhyu" hidden="1">#REF!</definedName>
    <definedName name="OIK" hidden="1">{#N/A,#N/A,FALSE,"REPORT"}</definedName>
    <definedName name="OIO" hidden="1">{#N/A,#N/A,FALSE,"REPORT"}</definedName>
    <definedName name="oioioi" hidden="1">#REF!</definedName>
    <definedName name="oipi" hidden="1">#REF!</definedName>
    <definedName name="oiu">#REF!</definedName>
    <definedName name="OIUYT">#REF!</definedName>
    <definedName name="OIUYT_1">#REF!</definedName>
    <definedName name="oiwea">#REF!</definedName>
    <definedName name="ok">#REF!</definedName>
    <definedName name="OKCHECK">#REF!</definedName>
    <definedName name="olan">5</definedName>
    <definedName name="old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_1">#REF!</definedName>
    <definedName name="old_3">#REF!</definedName>
    <definedName name="old_NC">#REF!</definedName>
    <definedName name="old_sale">#REF!</definedName>
    <definedName name="old2_NC">#REF!</definedName>
    <definedName name="old3_NC">#REF!</definedName>
    <definedName name="old4_NC">#REF!</definedName>
    <definedName name="old5_NC">#REF!</definedName>
    <definedName name="old8_NC">#REF!</definedName>
    <definedName name="old9_NC">#REF!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mfsfsa">#REF!</definedName>
    <definedName name="on" hidden="1">{#N/A,#N/A,FALSE,"91NOLCB";#N/A,#N/A,FALSE,"92NOLCB";#N/A,#N/A,FALSE,"93NOLCB"}</definedName>
    <definedName name="one">#REF!</definedName>
    <definedName name="ongc">#REF!</definedName>
    <definedName name="OnShow">#REF!</definedName>
    <definedName name="oo">#REF!</definedName>
    <definedName name="OOlmv">521021500.783901</definedName>
    <definedName name="ooo">#REF!</definedName>
    <definedName name="OOOOOOOOOOOOO">#REF!</definedName>
    <definedName name="ooop" hidden="1">{"'매출'!$A$1:$I$22"}</definedName>
    <definedName name="OOsmv">-694880256.448615</definedName>
    <definedName name="OP">#REF!</definedName>
    <definedName name="Op_Income">#REF!</definedName>
    <definedName name="opbs">#REF!</definedName>
    <definedName name="OPCAP">#REF!</definedName>
    <definedName name="OpenCases">#REF!</definedName>
    <definedName name="OpenCasesPerCustomer">#REF!</definedName>
    <definedName name="OpenCasesPerHead">#REF!</definedName>
    <definedName name="Opentable">#REF!</definedName>
    <definedName name="operating">#REF!</definedName>
    <definedName name="Operating_Income">#REF!</definedName>
    <definedName name="operatingexp.">#REF!</definedName>
    <definedName name="OperatingHrs">#REF!</definedName>
    <definedName name="OperatingWorkingCapital">#REF!</definedName>
    <definedName name="OPERATIONAL___BUSINESS_DEVELOPMENT">#REF!</definedName>
    <definedName name="Operations">#REF!</definedName>
    <definedName name="OperisTopLeft">#REF!</definedName>
    <definedName name="opex">{"'Feb 99'!$A$1:$G$30"}</definedName>
    <definedName name="OpStats">#REF!</definedName>
    <definedName name="OPTexponents">"0 3 6"</definedName>
    <definedName name="OptionButton21_Click">#REF!</definedName>
    <definedName name="OptionPlanA">#REF!</definedName>
    <definedName name="OptionPlanB">#REF!</definedName>
    <definedName name="OptionPlanC">#REF!</definedName>
    <definedName name="OptionPlanD">#REF!</definedName>
    <definedName name="options">#REF!</definedName>
    <definedName name="options_cancelled">#REF!</definedName>
    <definedName name="options_exercised">#REF!</definedName>
    <definedName name="options_expired">#REF!</definedName>
    <definedName name="options_outstanding">#REF!</definedName>
    <definedName name="options_vested">#REF!</definedName>
    <definedName name="Optronics" hidden="1">{#N/A,#N/A,FALSE,"Title";#N/A,#N/A,FALSE,"Index";#N/A,#N/A,FALSE,"1";#N/A,#N/A,FALSE,"2";#N/A,#N/A,FALSE,"3";#N/A,#N/A,FALSE,"4";#N/A,#N/A,FALSE,"5";#N/A,#N/A,FALSE,"6";#N/A,#N/A,FALSE,"7";#N/A,#N/A,FALSE,"8"}</definedName>
    <definedName name="OPTvec">"1 1 1 3 1 0 0 1 1 0 2 8 7 1 0 34 1 1 0 1 1 2 1 0 1 0 0 0 0 0 0 0 100 300 0 0 0 0 13.78125 0 0 0 0"</definedName>
    <definedName name="OQLIB">"QUSRSYS"</definedName>
    <definedName name="OQNAM">"LANAR01"</definedName>
    <definedName name="ORDER">#REF!</definedName>
    <definedName name="Order1">255</definedName>
    <definedName name="OrderQty">#REF!</definedName>
    <definedName name="OrderTable">#REF!</definedName>
    <definedName name="OrdLinNo">"Edit Box 5"</definedName>
    <definedName name="orglookup">#REF!</definedName>
    <definedName name="orientalbank">#REF!</definedName>
    <definedName name="Orig_Bank_Statement">#REF!</definedName>
    <definedName name="Original">#REF!</definedName>
    <definedName name="originalvaluestable">#REF!</definedName>
    <definedName name="OS">#REF!</definedName>
    <definedName name="osbal">0</definedName>
    <definedName name="OSBL_K">#REF!</definedName>
    <definedName name="OSD">#REF!</definedName>
    <definedName name="osdty">#REF!</definedName>
    <definedName name="osexprt">#REF!</definedName>
    <definedName name="osfdy">#REF!</definedName>
    <definedName name="osspun">#REF!</definedName>
    <definedName name="otbb">IF(ISERROR(#REF!*1),#REF!,#REF!*1)</definedName>
    <definedName name="OTC_DERIVATIVES">"TraderSpreads"</definedName>
    <definedName name="OTE">#REF!</definedName>
    <definedName name="OTH_INC">#REF!</definedName>
    <definedName name="OTH_LIAB">#REF!</definedName>
    <definedName name="OTH_UC">#N/A</definedName>
    <definedName name="OTHAMT">#N/A</definedName>
    <definedName name="OTHBOH">#N/A</definedName>
    <definedName name="OTHEOH">#N/A</definedName>
    <definedName name="OTHER">#REF!</definedName>
    <definedName name="Other_dividends">#REF!</definedName>
    <definedName name="other_expense">#REF!</definedName>
    <definedName name="OTHER_INCOME">#REF!</definedName>
    <definedName name="Other_Segment_Revenues">#REF!</definedName>
    <definedName name="other1590" hidden="1">{#N/A,#N/A,FALSE,"REPORT"}</definedName>
    <definedName name="Other2007">{"'Check Request'!$A$1:$BF$37"}</definedName>
    <definedName name="other33" hidden="1">{#N/A,#N/A,FALSE,"Pharm";#N/A,#N/A,FALSE,"WWCM"}</definedName>
    <definedName name="otheraccruals">#REF!</definedName>
    <definedName name="OtherCurrentAssets">#REF!</definedName>
    <definedName name="othermar" hidden="1">{#N/A,#N/A,FALSE,"Pharm";#N/A,#N/A,FALSE,"WWCM"}</definedName>
    <definedName name="others">#REF!</definedName>
    <definedName name="OTHours">#REF!</definedName>
    <definedName name="otpr">#REF!</definedName>
    <definedName name="OUT">#REF!</definedName>
    <definedName name="OUT_TOTAL">#N/A</definedName>
    <definedName name="OUTAMT">#N/A</definedName>
    <definedName name="Outlook">#REF!</definedName>
    <definedName name="Outlook_Date">#REF!</definedName>
    <definedName name="OUTPUT">#REF!</definedName>
    <definedName name="Output_data_FooterType">"EXTERNAL"</definedName>
    <definedName name="Output1_FooterType">"INTERNAL"</definedName>
    <definedName name="Output2_FooterType">"INTERNAL"</definedName>
    <definedName name="Output3_FooterType">"INTERNAL"</definedName>
    <definedName name="Output4_FooterType">"INTERNAL"</definedName>
    <definedName name="Output5_FooterType">"INTERNAL"</definedName>
    <definedName name="OutputEV">#REF!,#REF!</definedName>
    <definedName name="OutputMarketCap">#REF!,#REF!</definedName>
    <definedName name="OutputPrice">#REF!</definedName>
    <definedName name="OUTQTY">#N/A</definedName>
    <definedName name="OUTSTANDING">#REF!</definedName>
    <definedName name="Overall">#REF!</definedName>
    <definedName name="Overveiw">#REF!</definedName>
    <definedName name="OVERVIEW">#REF!</definedName>
    <definedName name="overviewaa">#REF!</definedName>
    <definedName name="OvrUndrAccrued">#REF!</definedName>
    <definedName name="Own">#REF!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P">#REF!</definedName>
    <definedName name="P_?">#REF!</definedName>
    <definedName name="P__">#REF!</definedName>
    <definedName name="P___L___Statement">#REF!</definedName>
    <definedName name="P_L">#REF!</definedName>
    <definedName name="P_LA_C">#REF!</definedName>
    <definedName name="P_M">#REF!</definedName>
    <definedName name="p_m1">#REF!</definedName>
    <definedName name="P3_NumberHigh">#REF!</definedName>
    <definedName name="P3_NumberLow">#REF!</definedName>
    <definedName name="P3_NumberMid">#REF!</definedName>
    <definedName name="PA">#REF!</definedName>
    <definedName name="PA_TXd">#REF!</definedName>
    <definedName name="Package" hidden="1">{"IS no EPS",#N/A,FALSE,"FINANCIALS";"Bal Sheet P1",#N/A,FALSE,"FINANCIALS";"Bal Sheet P2",#N/A,FALSE,"FINANCIALS";"Bal Sheet Ratios",#N/A,FALSE,"FINANCIALS";"Cash Flow Stmt",#N/A,FALSE,"FINANCIALS"}</definedName>
    <definedName name="PACKER">#REF!</definedName>
    <definedName name="PAC물정보비">#REF!</definedName>
    <definedName name="PAC실정보비">#REF!</definedName>
    <definedName name="PAG">#REF!</definedName>
    <definedName name="PAGE">#REF!</definedName>
    <definedName name="PAGE_1">#REF!</definedName>
    <definedName name="PAGE_10">#REF!</definedName>
    <definedName name="PAGE_2">#REF!</definedName>
    <definedName name="PAGE_3">#REF!</definedName>
    <definedName name="Page_4">#REF!</definedName>
    <definedName name="PAGE_5">#REF!</definedName>
    <definedName name="PAGE_6">#REF!</definedName>
    <definedName name="PAGE_7">#REF!</definedName>
    <definedName name="PAGE_8">#REF!</definedName>
    <definedName name="PAGE_9">#REF!</definedName>
    <definedName name="PAGE0">"'YTD Deferred Tax Expense'!$A$1:$J$55"</definedName>
    <definedName name="PAGE1">#REF!</definedName>
    <definedName name="PAGE2">#REF!</definedName>
    <definedName name="PAGE2A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id">#REF!</definedName>
    <definedName name="PaidDept">#REF!</definedName>
    <definedName name="Pal_Workbook_GUID">"MM7DBJWXIFT28ZN6YF84Q6YE"</definedName>
    <definedName name="PAN">#REF!</definedName>
    <definedName name="PandL">#REF!</definedName>
    <definedName name="pao">#REF!</definedName>
    <definedName name="Par">#REF!</definedName>
    <definedName name="Parameters_FooterType">"INTERNAL"</definedName>
    <definedName name="PARAMS">#REF!</definedName>
    <definedName name="parent_pps">#REF!</definedName>
    <definedName name="Parent_table">#REF!</definedName>
    <definedName name="ParNetApp">#REF!</definedName>
    <definedName name="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PART_DETAIL">#REF!</definedName>
    <definedName name="part1a1">VLOOKUP(IF(ISNUMBER(INDIRECT("rc",FALSE)),INDIRECT("rc",FALSE)*1,INDIRECT("rc",FALSE)),#REF!,3,FALSE)</definedName>
    <definedName name="PartFile">"PartMaster.xls"</definedName>
    <definedName name="PartsArray">#REF!</definedName>
    <definedName name="parvalue">#REF!</definedName>
    <definedName name="PASTE_DATA">#REF!</definedName>
    <definedName name="pat">#REF!</definedName>
    <definedName name="PAWHELP">{"'Page 2-4'!$A$1:$O$47","'Page 2-2'!$A$1:$P$58"}</definedName>
    <definedName name="PaxA">#REF!</definedName>
    <definedName name="PaxT">#REF!</definedName>
    <definedName name="pay" hidden="1">#REF!</definedName>
    <definedName name="Pay_Num">#REF!</definedName>
    <definedName name="payable">0</definedName>
    <definedName name="PAYACCR">#REF!</definedName>
    <definedName name="PAYINPUT">#REF!</definedName>
    <definedName name="Payment">#REF!</definedName>
    <definedName name="Payment_Number">ROW()-Header_Row</definedName>
    <definedName name="Payment_system">#REF!</definedName>
    <definedName name="Payment_type">#REF!</definedName>
    <definedName name="payment1" hidden="1">#REF!</definedName>
    <definedName name="Payments">#REF!</definedName>
    <definedName name="PayoutAmount">#REF!</definedName>
    <definedName name="PayoutDept">#REF!</definedName>
    <definedName name="PAYROLL">#REF!</definedName>
    <definedName name="Payroll_Statement">#REF!</definedName>
    <definedName name="payrolltax">#REF!</definedName>
    <definedName name="PayrollTaxRate">#REF!</definedName>
    <definedName name="paytiming">#REF!</definedName>
    <definedName name="PBC">#REF!</definedName>
    <definedName name="PBC_List">#REF!</definedName>
    <definedName name="PBT">#REF!</definedName>
    <definedName name="PC">#REF!</definedName>
    <definedName name="PCC">#REF!</definedName>
    <definedName name="PCDAT">"8/18/2008"</definedName>
    <definedName name="PCDT2">"20080818"</definedName>
    <definedName name="pcomm">0</definedName>
    <definedName name="PCTIM">"8:55:34 AM"</definedName>
    <definedName name="pcttot">398826</definedName>
    <definedName name="PData">#REF!</definedName>
    <definedName name="PDVT">#REF!</definedName>
    <definedName name="pe">#REF!</definedName>
    <definedName name="PEA">#REF!</definedName>
    <definedName name="Pechous">#REF!</definedName>
    <definedName name="Pel" hidden="1">{#N/A,#N/A,TRUE,"R&amp;D";#N/A,#N/A,TRUE,"Drct exp";#N/A,#N/A,TRUE,"OPEX";#N/A,#N/A,TRUE,"R&amp;D";#N/A,#N/A,TRUE,"S&amp;M";#N/A,#N/A,TRUE,"G&amp;A"}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er_Annum_Rent_First_USD">#REF!</definedName>
    <definedName name="Per_Annum_Rent_Ground_USD">#REF!</definedName>
    <definedName name="Percent">"Debtcost"</definedName>
    <definedName name="percent_multiplier">100</definedName>
    <definedName name="percent_range">#REF!</definedName>
    <definedName name="percent_range.">#REF!</definedName>
    <definedName name="percent_range..">#REF!</definedName>
    <definedName name="PERFAcctgReturn">#REF!</definedName>
    <definedName name="PERFAcctgReturnAnnlzd">#REF!</definedName>
    <definedName name="PERFAvgBal">#REF!</definedName>
    <definedName name="PERFBalDetails">#REF!</definedName>
    <definedName name="PERFChecks">#REF!</definedName>
    <definedName name="PERFHardCode">#REF!</definedName>
    <definedName name="PERFmodifieddietz">#REF!</definedName>
    <definedName name="PERFORMANCE">#REF!</definedName>
    <definedName name="PERFTaxRate">#REF!</definedName>
    <definedName name="PERFTotalReturn">#REF!</definedName>
    <definedName name="PERFTotalReturnAnnlzd">#REF!</definedName>
    <definedName name="PERFValueCheck">#REF!</definedName>
    <definedName name="PERFZeros">#REF!</definedName>
    <definedName name="Period">#REF!</definedName>
    <definedName name="PERIOD_END">#REF!</definedName>
    <definedName name="Period_From">#REF!</definedName>
    <definedName name="Period_To">#REF!</definedName>
    <definedName name="Period1">#REF!</definedName>
    <definedName name="Period11">#REF!</definedName>
    <definedName name="Period12">#REF!</definedName>
    <definedName name="Period13">#REF!</definedName>
    <definedName name="Period3">#REF!</definedName>
    <definedName name="Period4">#REF!</definedName>
    <definedName name="Period5">#REF!</definedName>
    <definedName name="Period6">#REF!</definedName>
    <definedName name="Period7">#REF!</definedName>
    <definedName name="Periodic_rate">Annual_interest_rate/#REF!</definedName>
    <definedName name="PeriodSetName1">#REF!</definedName>
    <definedName name="PERIODSETNAME2">#REF!</definedName>
    <definedName name="PERIODSETNAME3">#REF!</definedName>
    <definedName name="PERIODSETNAME4">#REF!</definedName>
    <definedName name="PERIODSETNAME5">#REF!</definedName>
    <definedName name="PERIODSETNAME6">#REF!</definedName>
    <definedName name="PERIODYEAR1">#REF!</definedName>
    <definedName name="perp_unlev">#REF!</definedName>
    <definedName name="perp_unlev_sen">#REF!</definedName>
    <definedName name="perp_unlev1">#REF!</definedName>
    <definedName name="perp_unlev2">#REF!</definedName>
    <definedName name="perp_unlev3">#REF!</definedName>
    <definedName name="perp_unlev4">#REF!</definedName>
    <definedName name="perp_unlev5">#REF!</definedName>
    <definedName name="perro">#REF!</definedName>
    <definedName name="PERSONAL">"Button 31"</definedName>
    <definedName name="Personnel">#REF!</definedName>
    <definedName name="Perth">#REF!</definedName>
    <definedName name="PERYR">#REF!</definedName>
    <definedName name="pes" hidden="1">{#N/A,#N/A,TRUE,"CPRD";#N/A,#N/A,TRUE,"BCCPDR";#N/A,#N/A,TRUE,"EWRD";#N/A,#N/A,TRUE,"5100";#N/A,#N/A,TRUE,"5110"}</definedName>
    <definedName name="pete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PeterTEST">#REF!</definedName>
    <definedName name="PETTY">#REF!</definedName>
    <definedName name="PF1_L">#REF!</definedName>
    <definedName name="PFIC">#REF!</definedName>
    <definedName name="Pfizer">#REF!</definedName>
    <definedName name="PFKLE">#REF!</definedName>
    <definedName name="PG">#REF!</definedName>
    <definedName name="PG_16_104">#REF!</definedName>
    <definedName name="PG_16_150">#REF!</definedName>
    <definedName name="PG_2">#REF!</definedName>
    <definedName name="PG_4">#REF!</definedName>
    <definedName name="PG_5">#REF!</definedName>
    <definedName name="PG_Convert">#REF!</definedName>
    <definedName name="PG_LENGTH">#REF!</definedName>
    <definedName name="pg10a">#REF!</definedName>
    <definedName name="PG11A">#REF!</definedName>
    <definedName name="pg1a">#REF!</definedName>
    <definedName name="Pg1India" hidden="1">{"M3H.370",#N/A,FALSE,"SupportDetail"}</definedName>
    <definedName name="ph">#REF!</definedName>
    <definedName name="pharma" hidden="1">{#N/A,#N/A,FALSE,"Sales Graph";#N/A,#N/A,FALSE,"PSBM";#N/A,#N/A,FALSE,"BUC Graph";#N/A,#N/A,FALSE,"P&amp;L - YTD"}</definedName>
    <definedName name="PhaseOut">IF(YEAR(#REF!)=2006,60%,IF(YEAR(#REF!)=2007,40%,IF(YEAR(#REF!)=2008,20%,0)))</definedName>
    <definedName name="phil">#REF!</definedName>
    <definedName name="Philippines">#REF!</definedName>
    <definedName name="Phone">#REF!</definedName>
    <definedName name="pi">#REF!</definedName>
    <definedName name="pi_2">#REF!</definedName>
    <definedName name="pig" hidden="1">{#N/A,#N/A,TRUE,"CPRD";#N/A,#N/A,TRUE,"BCCPDR";#N/A,#N/A,TRUE,"EWRD";#N/A,#N/A,TRUE,"5100";#N/A,#N/A,TRUE,"5110"}</definedName>
    <definedName name="PillarFilename">#REF!</definedName>
    <definedName name="PingCompSheet">#REF!</definedName>
    <definedName name="PIPage2">+#REF!</definedName>
    <definedName name="Pipeline">"6-Pipeline"</definedName>
    <definedName name="pipi" hidden="1">{#N/A,#N/A,FALSE,"Pharm";#N/A,#N/A,FALSE,"WWCM"}</definedName>
    <definedName name="PIPPO">#REF!</definedName>
    <definedName name="PITTWAY">#REF!</definedName>
    <definedName name="PivotTable5.doc">#REF!</definedName>
    <definedName name="PivotTable8.doc">#REF!</definedName>
    <definedName name="PivotTableRange">#REF!</definedName>
    <definedName name="PJ_RPK">#REF!</definedName>
    <definedName name="PJAM3Yr" hidden="1">{"INCOME",#N/A,FALSE,"ProNet";"VALUE",#N/A,FALSE,"ProNet"}</definedName>
    <definedName name="pjj_pa">#REF!</definedName>
    <definedName name="PKG_LD">#N/A</definedName>
    <definedName name="PkgBrlFlow">#REF!</definedName>
    <definedName name="P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_12">#REF!</definedName>
    <definedName name="PL_12_60">#REF!</definedName>
    <definedName name="PL_16">#REF!</definedName>
    <definedName name="PL_3">#REF!</definedName>
    <definedName name="PL_Statement">#REF!</definedName>
    <definedName name="PL_YTD">#REF!</definedName>
    <definedName name="PL1_Calc">#REF!,#REF!,#REF!,#REF!,#REF!,#REF!,#REF!,#REF!,#REF!,#REF!,#REF!,#REF!,#REF!,#REF!,#REF!,#REF!,#REF!,#REF!,#REF!,#REF!,#REF!,#REF!</definedName>
    <definedName name="PL2_Calc">#REF!,#REF!,#REF!,#REF!,#REF!,#REF!,#REF!,#REF!,#REF!,#REF!,#REF!,#REF!,#REF!,#REF!,#REF!,#REF!,#REF!,#REF!</definedName>
    <definedName name="PL3_Calc">#REF!,#REF!,#REF!,#REF!,#REF!</definedName>
    <definedName name="plac">#REF!</definedName>
    <definedName name="plan">#REF!</definedName>
    <definedName name="Plan_Type">#REF!</definedName>
    <definedName name="PLAN99FILE">#REF!</definedName>
    <definedName name="Plant">#REF!</definedName>
    <definedName name="PLANT___MACHINERY">#REF!</definedName>
    <definedName name="PLANT___MACHINERY__PRODUCTION_EQUIPMENTS">#REF!</definedName>
    <definedName name="PLANTCOST_99">#REF!</definedName>
    <definedName name="PlanTypes">#REF!</definedName>
    <definedName name="PlanVLE">#REF!</definedName>
    <definedName name="planvsact">#REF!</definedName>
    <definedName name="Plaza">#REF!</definedName>
    <definedName name="PLbeforeadj.95">#REF!</definedName>
    <definedName name="PLbeforeadj.96">#REF!</definedName>
    <definedName name="PLbeforeadj.97">#REF!</definedName>
    <definedName name="PLbeforeadj.98">#REF!</definedName>
    <definedName name="PLbeforeadj.98.10">#REF!</definedName>
    <definedName name="PLbeforeadj.98.11">#REF!</definedName>
    <definedName name="PLBS">#REF!</definedName>
    <definedName name="plbsfeb">#REF!</definedName>
    <definedName name="PLBSFEBMTH">#REF!</definedName>
    <definedName name="PLBSJan">#REF!</definedName>
    <definedName name="PLBSYTDFEB">#REF!</definedName>
    <definedName name="PLFIN">#REF!</definedName>
    <definedName name="PLGR">#REF!</definedName>
    <definedName name="Pline">#REF!</definedName>
    <definedName name="PLKACr95">#REF!</definedName>
    <definedName name="PLKACr96">#REF!</definedName>
    <definedName name="PLKACr97">#REF!</definedName>
    <definedName name="PLKACr98">#REF!</definedName>
    <definedName name="PLKACr98.10">#REF!</definedName>
    <definedName name="PLKACr98.11">#REF!</definedName>
    <definedName name="PLKADr95">#REF!</definedName>
    <definedName name="PLKADr96">#REF!</definedName>
    <definedName name="PLKADr97">#REF!</definedName>
    <definedName name="PLKADr98">#REF!</definedName>
    <definedName name="PLKADr98.10">#REF!</definedName>
    <definedName name="PLKADr98.11">#REF!</definedName>
    <definedName name="PLKGaap95">#REF!</definedName>
    <definedName name="PLKGaap96">#REF!</definedName>
    <definedName name="PLKGaap97">#REF!</definedName>
    <definedName name="PLKGaap98">#REF!</definedName>
    <definedName name="PLKGaap98.10">#REF!</definedName>
    <definedName name="PLKGaap98.11">#REF!</definedName>
    <definedName name="plmkn" hidden="1">#REF!</definedName>
    <definedName name="plNote">#REF!</definedName>
    <definedName name="PLPRODUCT">#REF!</definedName>
    <definedName name="PLrate">#REF!</definedName>
    <definedName name="pls">#REF!</definedName>
    <definedName name="PLSCH">{"'Sch B'!$B$15:$L$17"}</definedName>
    <definedName name="plsummth">#REF!</definedName>
    <definedName name="PLtotCopy">#REF!</definedName>
    <definedName name="PLUACr95">#REF!</definedName>
    <definedName name="PLUACr96">#REF!</definedName>
    <definedName name="PLUACr97">#REF!</definedName>
    <definedName name="PLUACr98">#REF!</definedName>
    <definedName name="PLUACr98.10">#REF!</definedName>
    <definedName name="PLUACr98.11">#REF!</definedName>
    <definedName name="PLUADr95">#REF!</definedName>
    <definedName name="PLUADr96">#REF!</definedName>
    <definedName name="PLUADr97">#REF!</definedName>
    <definedName name="PLUADr98">#REF!</definedName>
    <definedName name="PLUADr98.10">#REF!</definedName>
    <definedName name="PLUADr98.11">#REF!</definedName>
    <definedName name="PLUGaap95">#REF!</definedName>
    <definedName name="PLUGaap96">#REF!</definedName>
    <definedName name="PLUGaap97">#REF!</definedName>
    <definedName name="PLUGaap98">#REF!</definedName>
    <definedName name="PLUGaap98.10">#REF!</definedName>
    <definedName name="PLUGaap98.11">#REF!</definedName>
    <definedName name="PLYTD">#REF!</definedName>
    <definedName name="pm">#REF!</definedName>
    <definedName name="PMCHK">#REF!</definedName>
    <definedName name="PMIX">#REF!</definedName>
    <definedName name="pmnt">#REF!</definedName>
    <definedName name="PMTRX">#REF!</definedName>
    <definedName name="PmtTerms">#REF!</definedName>
    <definedName name="PMVPY">#REF!</definedName>
    <definedName name="PN_PA">#REF!</definedName>
    <definedName name="PN_VT">#REF!</definedName>
    <definedName name="PNAME">#REF!</definedName>
    <definedName name="pnb">#REF!</definedName>
    <definedName name="pnboptions">#REF!</definedName>
    <definedName name="Pnl" hidden="1">{#N/A,#N/A,FALSE,"Pharm";#N/A,#N/A,FALSE,"WWCM"}</definedName>
    <definedName name="PNL1_Inp">#REF!,#REF!,#REF!,#REF!,#REF!,#REF!,#REF!,#REF!,#REF!,#REF!,#REF!,#REF!,#REF!,#REF!,#REF!,#REF!,#REF!,#REF!,#REF!,#REF!</definedName>
    <definedName name="PNL2_Inp">#REF!,#REF!,#REF!,#REF!,#REF!,#REF!,#REF!,#REF!,#REF!,#REF!,#REF!,#REF!,#REF!,#REF!,#REF!,#REF!,#REF!,#REF!,#REF!,#REF!</definedName>
    <definedName name="PNT_DRAWS">#REF!</definedName>
    <definedName name="PNT_DRAWW">#REF!</definedName>
    <definedName name="PNT_INTS">#REF!</definedName>
    <definedName name="PNT_INTW">#REF!</definedName>
    <definedName name="PNT_PAYS">#REF!</definedName>
    <definedName name="PNT_PAYW">#REF!</definedName>
    <definedName name="PNT_ROLLS">#REF!</definedName>
    <definedName name="PNTMACROS">#REF!</definedName>
    <definedName name="po" hidden="1">{#N/A,#N/A,TRUE,"Monthly Wireless";#N/A,#N/A,TRUE,"Qrt Wireless";#N/A,#N/A,TRUE,"FY Wireless";#N/A,#N/A,TRUE,"1Q Wireless";#N/A,#N/A,TRUE,"2Q Wireless";#N/A,#N/A,TRUE,"3Q Wireless";#N/A,#N/A,TRUE,"4Q Wireless"}</definedName>
    <definedName name="po_2001">#REF!</definedName>
    <definedName name="poiu" hidden="1">{#N/A,#N/A,FALSE,"Actual";#N/A,#N/A,FALSE,"Normalized";#N/A,#N/A,FALSE,"Electric Actual";#N/A,#N/A,FALSE,"Electric Normalized"}</definedName>
    <definedName name="poiuy" hidden="1">#REF!</definedName>
    <definedName name="Pol">#REF!</definedName>
    <definedName name="POLICYclosedatecurrent">#REF!</definedName>
    <definedName name="polorisoft">#REF!</definedName>
    <definedName name="pols">#REF!</definedName>
    <definedName name="pols1">#REF!</definedName>
    <definedName name="POLY">#REF!</definedName>
    <definedName name="poop">39776.3847569444</definedName>
    <definedName name="PopCache_FA_MASS_ADDITIONS_AMORTIZE_NBV_FLAG" hidden="1">#REF!</definedName>
    <definedName name="PopCache_FA_MASS_ADDITIONS_ASSET_TYPE" hidden="1">#REF!</definedName>
    <definedName name="PopCache_FA_MASS_ADDITIONS_DEPRECIATE_FLAG" hidden="1">#REF!</definedName>
    <definedName name="PopCache_FA_MASS_ADDITIONS_IN_USE_FLAG" hidden="1">#REF!</definedName>
    <definedName name="PopCache_FA_MASS_ADDITIONS_INVENTORIAL" hidden="1">#REF!</definedName>
    <definedName name="PopCache_FA_MASS_ADDITIONS_NEW_USED" hidden="1">#REF!</definedName>
    <definedName name="PopCache_FA_MASS_ADDITIONS_OWNED_LEASED" hidden="1">#REF!</definedName>
    <definedName name="PopCache_FA_MASS_ADDITIONS_PROPERTY_1245_1250_CODE" hidden="1">#REF!</definedName>
    <definedName name="PopCache_FA_MASS_ADDITIONS_PROPERTY_TYPE_CODE" hidden="1">#REF!</definedName>
    <definedName name="PopCache_FA_MASS_ADDITIONS_SHORT_FISCAL_YEAR_FLAG" hidden="1">#REF!</definedName>
    <definedName name="PopCache_GL_INTERFACE_REFERENCE7" hidden="1">#REF!</definedName>
    <definedName name="Popn">{"'Sheet1'!$L$16"}</definedName>
    <definedName name="popopo" hidden="1">#REF!</definedName>
    <definedName name="porpweor" hidden="1">{#N/A,#N/A,FALSE,"Pharm";#N/A,#N/A,FALSE,"WWCM"}</definedName>
    <definedName name="port29" hidden="1">{#N/A,#N/A,FALSE,"Pharm";#N/A,#N/A,FALSE,"WWCM"}</definedName>
    <definedName name="PORTRAIT">#REF!</definedName>
    <definedName name="Post_Commence_Incentives_Period">#REF!</definedName>
    <definedName name="POSTERRORSTOSUSP1">#REF!</definedName>
    <definedName name="POSTERRORSTOSUSP2">#REF!</definedName>
    <definedName name="POSTERRORSTOSUSP3">#REF!</definedName>
    <definedName name="POSTERRORSTOSUSP4">#REF!</definedName>
    <definedName name="POSTERRORSTOSUSP5">#REF!</definedName>
    <definedName name="POSTERRORSTOSUSP6">#REF!</definedName>
    <definedName name="PostMoney">#REF!</definedName>
    <definedName name="pots">#REF!</definedName>
    <definedName name="POWER">#REF!</definedName>
    <definedName name="POY">#REF!</definedName>
    <definedName name="POYBE">#REF!</definedName>
    <definedName name="POYBE___0">#REF!</definedName>
    <definedName name="pp">#REF!</definedName>
    <definedName name="PPAccum">0</definedName>
    <definedName name="PPBOH">#N/A</definedName>
    <definedName name="PPCost">#REF!</definedName>
    <definedName name="PPEOH">#N/A</definedName>
    <definedName name="PPEuro">0</definedName>
    <definedName name="PPK" hidden="1">{#N/A,#N/A,FALSE,"96 3월물량표";#N/A,#N/A,FALSE,"96 4월물량표";#N/A,#N/A,FALSE,"96 5월물량표"}</definedName>
    <definedName name="PPL">#REF!</definedName>
    <definedName name="PPMIX">#REF!</definedName>
    <definedName name="ppp" hidden="1">{"Page1",#N/A,FALSE,"CF WKSHT";"Page2",#N/A,FALSE,"CF WKSHT"}</definedName>
    <definedName name="pppp" hidden="1">{"Page1",#N/A,FALSE,"CF WKSHT";"Page2",#N/A,FALSE,"CF WKSHT"}</definedName>
    <definedName name="pppppppppppppppppppppppppppppppppppp">#REF!</definedName>
    <definedName name="PPS">#REF!</definedName>
    <definedName name="PPSCS">#REF!</definedName>
    <definedName name="PPSPFD">#REF!</definedName>
    <definedName name="PPUpdate">0</definedName>
    <definedName name="PPWorkState">0</definedName>
    <definedName name="pq">#REF!</definedName>
    <definedName name="pr">#REF!</definedName>
    <definedName name="pra">#REF!</definedName>
    <definedName name="praba">#REF!</definedName>
    <definedName name="practicestraightline">#REF!</definedName>
    <definedName name="PRATIO">#REF!</definedName>
    <definedName name="Pravachol" hidden="1">{#N/A,#N/A,FALSE,"Pharm";#N/A,#N/A,FALSE,"WWCM"}</definedName>
    <definedName name="PRDN">#REF!</definedName>
    <definedName name="PRDump">#REF!</definedName>
    <definedName name="PRDump.">#REF!</definedName>
    <definedName name="PRE_INS">#REF!</definedName>
    <definedName name="Precision_Text">#REF!</definedName>
    <definedName name="prefrate">#REF!</definedName>
    <definedName name="preisfaktor">#REF!</definedName>
    <definedName name="premises">#REF!</definedName>
    <definedName name="PREOPS">#REF!</definedName>
    <definedName name="PREPAID">#REF!</definedName>
    <definedName name="PREPAID_DO">#REF!</definedName>
    <definedName name="PREPAID_DOA">#REF!</definedName>
    <definedName name="PREPAID_OTHER">#REF!</definedName>
    <definedName name="PREPAIDA">#REF!</definedName>
    <definedName name="Prepaids">#REF!</definedName>
    <definedName name="PREPARED_BY">#REF!</definedName>
    <definedName name="PREPARED_DATE">#REF!</definedName>
    <definedName name="Pres">#REF!</definedName>
    <definedName name="presen">#REF!</definedName>
    <definedName name="PresentationNormalA4">#REF!</definedName>
    <definedName name="PRETRIP">#REF!</definedName>
    <definedName name="PREV_DEPT_YTD">#REF!</definedName>
    <definedName name="PreviousPeriod">#REF!</definedName>
    <definedName name="prgrp">#REF!</definedName>
    <definedName name="PRI_CON">#REF!</definedName>
    <definedName name="Price">#REF!</definedName>
    <definedName name="price_share">#REF!</definedName>
    <definedName name="pricecomp">#REF!</definedName>
    <definedName name="PriceRev">#REF!</definedName>
    <definedName name="PriceWarning">#REF!</definedName>
    <definedName name="prift">#REF!</definedName>
    <definedName name="PRIME">#REF!</definedName>
    <definedName name="prin_bal">#REF!</definedName>
    <definedName name="prin_os">#REF!</definedName>
    <definedName name="Princ">#REF!</definedName>
    <definedName name="Principal">#REF!</definedName>
    <definedName name="principal_and_interest">#REF!</definedName>
    <definedName name="Principal_plus_Interest">#REF!</definedName>
    <definedName name="Print" hidden="1">{"Page1",#N/A,FALSE,"CF WKSHT";"Page2",#N/A,FALSE,"CF WKSHT"}</definedName>
    <definedName name="print.again" hidden="1">{"Page1",#N/A,FALSE,"CF WKSHT";"Page2",#N/A,FALSE,"CF WKSHT"}</definedName>
    <definedName name="Print_A1">#REF!</definedName>
    <definedName name="print_again" hidden="1">{"Page1",#N/A,FALSE,"CF WKSHT";"Page2",#N/A,FALSE,"CF WKSHT"}</definedName>
    <definedName name="print_again3" hidden="1">{"Page1",#N/A,FALSE,"CF WKSHT";"Page2",#N/A,FALSE,"CF WKSHT"}</definedName>
    <definedName name="PRINT_ALL">#REF!</definedName>
    <definedName name="_xlnm.Print_Area" localSheetId="3">'Balance Sheet'!$A$1:$BA$48</definedName>
    <definedName name="_xlnm.Print_Area" localSheetId="4">'Cash Flow'!$A$1:$BA$59</definedName>
    <definedName name="_xlnm.Print_Area" localSheetId="1">'Income Statement'!$A$1:$BA$72</definedName>
    <definedName name="_xlnm.Print_Area" localSheetId="2">'Revenue Build'!$A$1:$BB$139</definedName>
    <definedName name="_xlnm.Print_Area">#REF!</definedName>
    <definedName name="Print_Area.">#REF!</definedName>
    <definedName name="Print_Area..">#REF!</definedName>
    <definedName name="print_area_m2">#REF!</definedName>
    <definedName name="Print_Area_MI">#REF!</definedName>
    <definedName name="PRINT_AREA_MI.">#REF!</definedName>
    <definedName name="Print_Area_MI_1">#REF!</definedName>
    <definedName name="Print_Area_MI_2">#REF!</definedName>
    <definedName name="PRINT_AREA_MI1">#REF!</definedName>
    <definedName name="Print_Area_Reset">OFFSET(Full_Print,0,0,Last_Row)</definedName>
    <definedName name="Print_Area01">#REF!</definedName>
    <definedName name="Print_Area02">#REF!</definedName>
    <definedName name="Print_Areaa">#REF!</definedName>
    <definedName name="Print_B7">#REF!</definedName>
    <definedName name="PRINT_BOTH">#REF!</definedName>
    <definedName name="Print_C4">#REF!</definedName>
    <definedName name="Print_CASH_FLOW">#REF!</definedName>
    <definedName name="Print_CSC_Report_2">#REF!</definedName>
    <definedName name="Print_CSC_Report_2_1">#REF!</definedName>
    <definedName name="Print_CSC_Report_2_2">#REF!</definedName>
    <definedName name="Print_CSC_Report_2_3">#REF!</definedName>
    <definedName name="Print_CSC_Report_2_4">#REF!</definedName>
    <definedName name="PRINT_DETAILS">#REF!</definedName>
    <definedName name="Print_Instructions">#REF!</definedName>
    <definedName name="Print_macro.Print_macro">#REF!</definedName>
    <definedName name="Print_Range___0___0___0___0___0___0___0___0">#REF!</definedName>
    <definedName name="PRINT_SUMMARY">#REF!</definedName>
    <definedName name="Print_tiltes">#REF!</definedName>
    <definedName name="_xlnm.Print_Titles">#N/A</definedName>
    <definedName name="Print_Titles_MI">#REF!</definedName>
    <definedName name="PRINT1">#REF!</definedName>
    <definedName name="Print2" hidden="1">{"Page1",#N/A,FALSE,"CF WKSHT";"Page2",#N/A,FALSE,"CF WKSHT"}</definedName>
    <definedName name="Print3" hidden="1">{"Page1",#N/A,FALSE,"CF WKSHT";"Page2",#N/A,FALSE,"CF WKSHT"}</definedName>
    <definedName name="print6" hidden="1">{"Page1",#N/A,FALSE,"CF WKSHT";"Page2",#N/A,FALSE,"CF WKSHT"}</definedName>
    <definedName name="PRINTALL">#REF!</definedName>
    <definedName name="PrintManagerQuery">#REF!</definedName>
    <definedName name="PrintPreview">#REF!</definedName>
    <definedName name="PrintSelectedSheetsMacroButton">#REF!</definedName>
    <definedName name="PRIOR">" 5"</definedName>
    <definedName name="PRIOREOM">#REF!</definedName>
    <definedName name="pro">#REF!</definedName>
    <definedName name="probers">{"'327012'!$A$2:$L$63"}</definedName>
    <definedName name="problem1">#REF!</definedName>
    <definedName name="PROD">#REF!</definedName>
    <definedName name="prod2000">5445341</definedName>
    <definedName name="prod2001">5032306</definedName>
    <definedName name="ProdAcct">#REF!</definedName>
    <definedName name="ProdForm">#REF!</definedName>
    <definedName name="ProdForm1">#REF!</definedName>
    <definedName name="ProdMarket2">#REF!</definedName>
    <definedName name="prodndty">#REF!</definedName>
    <definedName name="prodnspun">#REF!</definedName>
    <definedName name="produa">{"'Trend_Total'!$A$7:$V$10","'Trend_Total'!$A$1:$V$4"}</definedName>
    <definedName name="product">#REF!</definedName>
    <definedName name="Product_Class">#REF!</definedName>
    <definedName name="product_set">{"'Trend_Total'!$A$7:$V$10","'Trend_Total'!$A$1:$V$4"}</definedName>
    <definedName name="product_set2">#REF!</definedName>
    <definedName name="PRODUCTION">#REF!</definedName>
    <definedName name="productivity">#REF!</definedName>
    <definedName name="Prof">#REF!</definedName>
    <definedName name="Prof_Loss">#REF!</definedName>
    <definedName name="PROFIT">#REF!</definedName>
    <definedName name="Profit___loss_account">#REF!</definedName>
    <definedName name="PROFIT___LOSS_ACCOUNT_FOR_THE_YEAR_ENDED_MARCH_31__2001">#REF!</definedName>
    <definedName name="Profit_Loss">#REF!</definedName>
    <definedName name="Profit_Loss.">#REF!</definedName>
    <definedName name="profit_Loss_Grouping1">#REF!</definedName>
    <definedName name="profit_Loss_Grouping2">#REF!</definedName>
    <definedName name="ProfitA">#REF!</definedName>
    <definedName name="ProfitA.">#REF!</definedName>
    <definedName name="ProfitA..">#REF!</definedName>
    <definedName name="profits">#REF!</definedName>
    <definedName name="Proforma">#REF!</definedName>
    <definedName name="Profservs1">#REF!</definedName>
    <definedName name="Profsvs2">#REF!</definedName>
    <definedName name="Program" hidden="1">{"PRVSN",#N/A,FALSE,"Q196";"PRVSN",#N/A,FALSE,"Q296";"PRVSN",#N/A,FALSE,"Q396";"PRVSN",#N/A,FALSE,"Q496";"VARIANCES",#N/A,FALSE,"Q196";"VARIANCES",#N/A,FALSE,"Q296"}</definedName>
    <definedName name="Program_for_output_FooterType">"INTERNAL"</definedName>
    <definedName name="Programs">#REF!</definedName>
    <definedName name="proj">#REF!</definedName>
    <definedName name="ProjDesc">#REF!</definedName>
    <definedName name="Project">#REF!</definedName>
    <definedName name="project_1">{"Client Name or Project Name"}</definedName>
    <definedName name="project_2">{"Client Name or Project Name"}</definedName>
    <definedName name="PROJECT_COST">#REF!</definedName>
    <definedName name="Project_name">#REF!</definedName>
    <definedName name="PROJECT_TYPES">#REF!</definedName>
    <definedName name="Projection_FooterType">"INTERNAL"</definedName>
    <definedName name="ProjectName">{"Client Name or Project Name"}</definedName>
    <definedName name="ProjectName_1">{"Client Name or Project Name"}</definedName>
    <definedName name="ProjectName_1_1">{"Client Name or Project Name"}</definedName>
    <definedName name="ProjectName_1_2">{"Client Name or Project Name"}</definedName>
    <definedName name="ProjectName_1_3">{"Client Name or Project Name"}</definedName>
    <definedName name="ProjectName_2">{"Client Name or Project Name"}</definedName>
    <definedName name="ProjectName_2_1">{"Client Name or Project Name"}</definedName>
    <definedName name="ProjectName_2_2">{"Client Name or Project Name"}</definedName>
    <definedName name="ProjectName_2_3">{"Client Name or Project Name"}</definedName>
    <definedName name="ProjectName_3">{"Client Name or Project Name"}</definedName>
    <definedName name="ProjectName_3_1">{"Client Name or Project Name"}</definedName>
    <definedName name="ProjectName_3_2">{"Client Name or Project Name"}</definedName>
    <definedName name="ProjectName_4">{"Client Name or Project Name"}</definedName>
    <definedName name="ProjectName_5">{"Client Name or Project Name"}</definedName>
    <definedName name="ProjectName1">{"Client Name or Project Name"}</definedName>
    <definedName name="projectname2">{"Client Name or Project Name"}</definedName>
    <definedName name="projectname2_1">{"Client Name or Project Name"}</definedName>
    <definedName name="projectname2_2">{"Client Name or Project Name"}</definedName>
    <definedName name="projectname2_3">{"Client Name or Project Name"}</definedName>
    <definedName name="projectname2_4">{"Client Name or Project Name"}</definedName>
    <definedName name="projectname2_5">{"Client Name or Project Name"}</definedName>
    <definedName name="projectname21">{"Client Name or Project Name"}</definedName>
    <definedName name="ProjName">#REF!</definedName>
    <definedName name="prolinks_12fca4561471421bbde6bb4c3b6559c9">#REF!</definedName>
    <definedName name="prolinks_27d8c586dacc494eb536ff3e924c5029">#REF!</definedName>
    <definedName name="prolinks_2b48bd77dff247f5821ba8660a159e0c">#REF!</definedName>
    <definedName name="prolinks_3a95135bf07e434ab6faa5ff8f1364a4">#REF!</definedName>
    <definedName name="prolinks_5331ac37af6f43619b93c542e2c9fea3">#REF!</definedName>
    <definedName name="prolinks_7de02fb113c748058a7a35438fccba94">#REF!</definedName>
    <definedName name="prolinks_954c8837c508456faef7ab9186ec2050">#REF!</definedName>
    <definedName name="prolinks_99ed6b79b94549a794ed1ea407d0f33a">#REF!</definedName>
    <definedName name="prolinks_c43d2076c9aa4e25ae3e908b99183320">#REF!</definedName>
    <definedName name="prolinks_ceac50bca970425da033a7639ce91efe">#REF!</definedName>
    <definedName name="prolinks_ee48fe29268c47cd817e4e2c616ea0ea">#REF!</definedName>
    <definedName name="property">680000</definedName>
    <definedName name="PROPERTY_DESCRIPTION">"rating"</definedName>
    <definedName name="property04">614491</definedName>
    <definedName name="PROPINC">1</definedName>
    <definedName name="prot">#REF!</definedName>
    <definedName name="proteus" hidden="1">#REF!</definedName>
    <definedName name="prov" hidden="1">{#N/A,#N/A,FALSE,"Taxblinc";#N/A,#N/A,FALSE,"Rsvsacls"}</definedName>
    <definedName name="prov.forinc.taxes">#REF!</definedName>
    <definedName name="PROV_DO">#REF!</definedName>
    <definedName name="PROV_DOA">#REF!</definedName>
    <definedName name="Prov1">#REF!</definedName>
    <definedName name="Prov2">#REF!</definedName>
    <definedName name="PROVA">#REF!</definedName>
    <definedName name="provcy">#REF!</definedName>
    <definedName name="provision">#REF!</definedName>
    <definedName name="PROVISIONS">#REF!</definedName>
    <definedName name="provly">#REF!</definedName>
    <definedName name="prpayment">0</definedName>
    <definedName name="PRR">{"'status'!$B$2:$H$15"}</definedName>
    <definedName name="PrtMajMaint">#REF!</definedName>
    <definedName name="PrtOffsite">#REF!</definedName>
    <definedName name="PrtPrecomm">#REF!</definedName>
    <definedName name="PrtSetup">#REF!</definedName>
    <definedName name="pry">#REF!</definedName>
    <definedName name="ps">#REF!</definedName>
    <definedName name="PSC_FooterType">"INTERNAL"</definedName>
    <definedName name="PSF">#REF!</definedName>
    <definedName name="PSF___0">#REF!</definedName>
    <definedName name="PSIdata">#REF!</definedName>
    <definedName name="PSM">#REF!</definedName>
    <definedName name="PSMBegMMF">#REF!</definedName>
    <definedName name="PSMColumnRefs">#REF!</definedName>
    <definedName name="PSMEndMMF">#REF!</definedName>
    <definedName name="PSMPurchID">#REF!</definedName>
    <definedName name="PSMSalesMatsID">#REF!</definedName>
    <definedName name="PSWSeries_0_0_Labels">#REF!</definedName>
    <definedName name="PSWSeries_0_0_Values">#REF!</definedName>
    <definedName name="PSWSeries_1_0_Labels">#REF!</definedName>
    <definedName name="PSWSeries_1_0_Values">#REF!</definedName>
    <definedName name="PSWSeries_2_0_Labels">#REF!</definedName>
    <definedName name="PSWSeries_2_0_Values">#REF!</definedName>
    <definedName name="PSWSeries_3_0_Labels">#REF!</definedName>
    <definedName name="PSWSeries_3_0_Values">#REF!</definedName>
    <definedName name="PSWSeries_3_1_Labels">#REF!</definedName>
    <definedName name="PSWSeries_3_1_Values">#REF!</definedName>
    <definedName name="PSWSeries_3_2_Labels">#REF!</definedName>
    <definedName name="PSWSeries_3_2_Values">#REF!</definedName>
    <definedName name="Ptas">#REF!</definedName>
    <definedName name="PTEeXToEUR" hidden="1">1/EUReXToPTE</definedName>
    <definedName name="PTree_SensitivityAnalysis_AnalysisType">0</definedName>
    <definedName name="PTree_SensitivityAnalysis_GraphsDisplayPercentageChange">FALSE</definedName>
    <definedName name="PTree_SensitivityAnalysis_IncludeSensitivityGraph">FALSE</definedName>
    <definedName name="PTree_SensitivityAnalysis_IncludeSpiderGraph">FALSE</definedName>
    <definedName name="PTree_SensitivityAnalysis_IncludeStrategyRegion">TRUE</definedName>
    <definedName name="PTree_SensitivityAnalysis_IncludeTornadoGraph">TRUE</definedName>
    <definedName name="PTree_SensitivityAnalysis_Inputs_1_AlternateCellLabel">""</definedName>
    <definedName name="PTree_SensitivityAnalysis_Inputs_1_BaseValueIsAutomatic">TRUE</definedName>
    <definedName name="PTree_SensitivityAnalysis_Inputs_1_MaintainProbabilityNormalization">FALSE</definedName>
    <definedName name="PTree_SensitivityAnalysis_Inputs_1_ManualBaseValue">0</definedName>
    <definedName name="PTree_SensitivityAnalysis_Inputs_1_Maximum">25</definedName>
    <definedName name="PTree_SensitivityAnalysis_Inputs_1_Minimum">-25</definedName>
    <definedName name="PTree_SensitivityAnalysis_Inputs_1_OneWayAnalysis">1</definedName>
    <definedName name="PTree_SensitivityAnalysis_Inputs_1_Steps">11</definedName>
    <definedName name="PTree_SensitivityAnalysis_Inputs_1_TwoWayAnalysis">0</definedName>
    <definedName name="PTree_SensitivityAnalysis_Inputs_1_VariationMethod">0</definedName>
    <definedName name="PTree_SensitivityAnalysis_Inputs_2_AlternateCellLabel">""</definedName>
    <definedName name="PTree_SensitivityAnalysis_Inputs_2_BaseValueIsAutomatic">TRUE</definedName>
    <definedName name="PTree_SensitivityAnalysis_Inputs_2_MaintainProbabilityNormalization">FALSE</definedName>
    <definedName name="PTree_SensitivityAnalysis_Inputs_2_ManualBaseValue">0</definedName>
    <definedName name="PTree_SensitivityAnalysis_Inputs_2_Maximum">25</definedName>
    <definedName name="PTree_SensitivityAnalysis_Inputs_2_Minimum">-25</definedName>
    <definedName name="PTree_SensitivityAnalysis_Inputs_2_OneWayAnalysis">1</definedName>
    <definedName name="PTree_SensitivityAnalysis_Inputs_2_Steps">11</definedName>
    <definedName name="PTree_SensitivityAnalysis_Inputs_2_TwoWayAnalysis">0</definedName>
    <definedName name="PTree_SensitivityAnalysis_Inputs_2_VariationMethod">0</definedName>
    <definedName name="PTree_SensitivityAnalysis_Inputs_3_AlternateCellLabel">""</definedName>
    <definedName name="PTree_SensitivityAnalysis_Inputs_3_BaseValueIsAutomatic">TRUE</definedName>
    <definedName name="PTree_SensitivityAnalysis_Inputs_3_MaintainProbabilityNormalization">FALSE</definedName>
    <definedName name="PTree_SensitivityAnalysis_Inputs_3_ManualBaseValue">0</definedName>
    <definedName name="PTree_SensitivityAnalysis_Inputs_3_Maximum">25</definedName>
    <definedName name="PTree_SensitivityAnalysis_Inputs_3_Minimum">-25</definedName>
    <definedName name="PTree_SensitivityAnalysis_Inputs_3_OneWayAnalysis">1</definedName>
    <definedName name="PTree_SensitivityAnalysis_Inputs_3_Steps">11</definedName>
    <definedName name="PTree_SensitivityAnalysis_Inputs_3_TwoWayAnalysis">0</definedName>
    <definedName name="PTree_SensitivityAnalysis_Inputs_3_VariationMethod">0</definedName>
    <definedName name="PTree_SensitivityAnalysis_Inputs_4_AlternateCellLabel">""</definedName>
    <definedName name="PTree_SensitivityAnalysis_Inputs_4_BaseValueIsAutomatic">TRUE</definedName>
    <definedName name="PTree_SensitivityAnalysis_Inputs_4_MaintainProbabilityNormalization">FALSE</definedName>
    <definedName name="PTree_SensitivityAnalysis_Inputs_4_ManualBaseValue">0</definedName>
    <definedName name="PTree_SensitivityAnalysis_Inputs_4_Maximum">25</definedName>
    <definedName name="PTree_SensitivityAnalysis_Inputs_4_Minimum">-25</definedName>
    <definedName name="PTree_SensitivityAnalysis_Inputs_4_OneWayAnalysis">1</definedName>
    <definedName name="PTree_SensitivityAnalysis_Inputs_4_Steps">11</definedName>
    <definedName name="PTree_SensitivityAnalysis_Inputs_4_TwoWayAnalysis">0</definedName>
    <definedName name="PTree_SensitivityAnalysis_Inputs_4_VariationMethod">0</definedName>
    <definedName name="PTree_SensitivityAnalysis_Inputs_5_AlternateCellLabel">"1 Year Shift in Commercial CFs"</definedName>
    <definedName name="PTree_SensitivityAnalysis_Inputs_5_BaseValueIsAutomatic">TRUE</definedName>
    <definedName name="PTree_SensitivityAnalysis_Inputs_5_MaintainProbabilityNormalization">FALSE</definedName>
    <definedName name="PTree_SensitivityAnalysis_Inputs_5_ManualBaseValue">0</definedName>
    <definedName name="PTree_SensitivityAnalysis_Inputs_5_Maximum">11.5</definedName>
    <definedName name="PTree_SensitivityAnalysis_Inputs_5_Minimum">-11.5</definedName>
    <definedName name="PTree_SensitivityAnalysis_Inputs_5_OneWayAnalysis">1</definedName>
    <definedName name="PTree_SensitivityAnalysis_Inputs_5_Steps">11</definedName>
    <definedName name="PTree_SensitivityAnalysis_Inputs_5_TwoWayAnalysis">0</definedName>
    <definedName name="PTree_SensitivityAnalysis_Inputs_5_VariationMethod">0</definedName>
    <definedName name="PTree_SensitivityAnalysis_Inputs_Count">5</definedName>
    <definedName name="PTree_SensitivityAnalysis_Output_AlternateCellLabel">""</definedName>
    <definedName name="PTree_SensitivityAnalysis_Output_OutputType">1</definedName>
    <definedName name="PTree_SensitivityAnalysis_Output_StartingNode">#REF!(#REF!,#REF!)</definedName>
    <definedName name="PTree_SensitivityAnalysis_UpdateDisplay">FALSE</definedName>
    <definedName name="Pts">#REF!</definedName>
    <definedName name="pub">#REF!</definedName>
    <definedName name="PUB_FileID">"L10003787.xls"</definedName>
    <definedName name="PUB_UserID">"MAYERX"</definedName>
    <definedName name="Pudding">#REF!</definedName>
    <definedName name="purch">#REF!</definedName>
    <definedName name="puui" hidden="1">{#N/A,#N/A,TRUE,"Qrt BCG";#N/A,#N/A,TRUE,"Qrt w|o Wireless";#N/A,#N/A,TRUE,"Qrt Wireless"}</definedName>
    <definedName name="PV_BPO">#REF!</definedName>
    <definedName name="PV_incentives">#REF!</definedName>
    <definedName name="PV_penalties">#REF!</definedName>
    <definedName name="pwc" hidden="1">{#N/A,#N/A,FALSE,"Aging Summary";#N/A,#N/A,FALSE,"Ratio Analysis";#N/A,#N/A,FALSE,"Test 120 Day Accts";#N/A,#N/A,FALSE,"Tickmarks"}</definedName>
    <definedName name="px">"PX8"</definedName>
    <definedName name="PY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qtrTotalExp">"$T$32"</definedName>
    <definedName name="q" hidden="1">{#N/A,#N/A,TRUE,"Condensed IS";#N/A,#N/A,TRUE,"Condensed BS";#N/A,#N/A,TRUE,"Outlook";#N/A,#N/A,TRUE,"Condensed CF";#N/A,#N/A,TRUE,"Condensed CF - qtr"}</definedName>
    <definedName name="Q_1">#REF!</definedName>
    <definedName name="q_3">#REF!</definedName>
    <definedName name="Q1_Table">#REF!</definedName>
    <definedName name="Q1_Table_x">#REF!</definedName>
    <definedName name="Q1fill" hidden="1">#REF!</definedName>
    <definedName name="Q2_Table">#REF!</definedName>
    <definedName name="Q2_Table_x">#REF!</definedName>
    <definedName name="Q218_Amort">#REF!</definedName>
    <definedName name="Q218_Bad_Debts">#REF!</definedName>
    <definedName name="Q2EP">#REF!</definedName>
    <definedName name="Q3_Table">#REF!</definedName>
    <definedName name="Q3_Table_x">#REF!</definedName>
    <definedName name="Q3versusSeg">#REF!</definedName>
    <definedName name="Q3vsSeg">#REF!</definedName>
    <definedName name="Q4_Optiplex_P4">#REF!</definedName>
    <definedName name="Q4_Table">#REF!</definedName>
    <definedName name="Q4_Table_x">#REF!</definedName>
    <definedName name="Q4BOQ">#REF!</definedName>
    <definedName name="qa" hidden="1">{#N/A,#N/A,FALSE,"Aging Summary";#N/A,#N/A,FALSE,"Ratio Analysis";#N/A,#N/A,FALSE,"Test 120 Day Accts";#N/A,#N/A,FALSE,"Tickmarks"}</definedName>
    <definedName name="qa_3">#REF!</definedName>
    <definedName name="QAMT86106">#N/A</definedName>
    <definedName name="qarere">{"'1-TheatreBkgs'!$A$1:$L$102"}</definedName>
    <definedName name="QAW" hidden="1">{#N/A,#N/A,FALSE,"을지 (4)";#N/A,#N/A,FALSE,"을지 (5)";#N/A,#N/A,FALSE,"을지 (6)"}</definedName>
    <definedName name="QB_COLUMN_2920">NA()</definedName>
    <definedName name="QB_COLUMN_2921">NA()</definedName>
    <definedName name="QB_COLUMN_2922">NA()</definedName>
    <definedName name="QB_COLUMN_2923">NA()</definedName>
    <definedName name="QB_COLUMN_2924">NA()</definedName>
    <definedName name="QB_COLUMN_2925">NA()</definedName>
    <definedName name="QB_FORMULA_0">NA()</definedName>
    <definedName name="QB_FORMULA_1">NA()</definedName>
    <definedName name="QB_FORMULA_2">NA()</definedName>
    <definedName name="QB_FORMULA_3">NA()</definedName>
    <definedName name="QB_FORMULA_4">NA()</definedName>
    <definedName name="QB_FORMULA_5">NA()</definedName>
    <definedName name="QB_FORMULA_6">NA()</definedName>
    <definedName name="QB_FORMULA_7">NA()</definedName>
    <definedName name="QB_FORMULA_8">NA()</definedName>
    <definedName name="QBCANSUPPORTUPDATE">1</definedName>
    <definedName name="QBCOMPANYFILENAME">"D:\qb\PuratoInc Jul 25 2012.QBW"</definedName>
    <definedName name="QBENDDATE">20130531</definedName>
    <definedName name="QBHEADERSONSCREEN">0</definedName>
    <definedName name="QBMETADATASIZE">5794</definedName>
    <definedName name="QBPRESERVECOLOR">1</definedName>
    <definedName name="QBPRESERVEFONT">1</definedName>
    <definedName name="QBPRESERVEROWHEIGHT">1</definedName>
    <definedName name="QBPRESERVESPACE">1</definedName>
    <definedName name="QBREPORTCOLAXIS">6</definedName>
    <definedName name="QBREPORTCOMPANYID">"915d10e64e1340228e0a86400f72d4df"</definedName>
    <definedName name="QBREPORTCOMPARECOL_ANNUALBUDGET">0</definedName>
    <definedName name="QBREPORTCOMPARECOL_AVGCOGS">0</definedName>
    <definedName name="QBREPORTCOMPARECOL_AVGPRICE">0</definedName>
    <definedName name="QBREPORTCOMPARECOL_BUDDIFF">0</definedName>
    <definedName name="QBREPORTCOMPARECOL_BUDGET">0</definedName>
    <definedName name="QBREPORTCOMPARECOL_BUDPCT">0</definedName>
    <definedName name="QBREPORTCOMPARECOL_COGS">0</definedName>
    <definedName name="QBREPORTCOMPARECOL_EXCLUDEAMOUNT">0</definedName>
    <definedName name="QBREPORTCOMPARECOL_EXCLUDECURPERIOD">0</definedName>
    <definedName name="QBREPORTCOMPARECOL_FORECAST">0</definedName>
    <definedName name="QBREPORTCOMPARECOL_GROSSMARGIN">0</definedName>
    <definedName name="QBREPORTCOMPARECOL_GROSSMARGINPCT">0</definedName>
    <definedName name="QBREPORTCOMPARECOL_HOURS">0</definedName>
    <definedName name="QBREPORTCOMPARECOL_PCTCOL">0</definedName>
    <definedName name="QBREPORTCOMPARECOL_PCTEXPENSE">0</definedName>
    <definedName name="QBREPORTCOMPARECOL_PCTINCOME">0</definedName>
    <definedName name="QBREPORTCOMPARECOL_PCTOFSALES">0</definedName>
    <definedName name="QBREPORTCOMPARECOL_PCTROW">0</definedName>
    <definedName name="QBREPORTCOMPARECOL_PPDIFF">0</definedName>
    <definedName name="QBREPORTCOMPARECOL_PPPCT">0</definedName>
    <definedName name="QBREPORTCOMPARECOL_PREVPERIOD">0</definedName>
    <definedName name="QBREPORTCOMPARECOL_PREVYEAR">0</definedName>
    <definedName name="QBREPORTCOMPARECOL_PYDIFF">0</definedName>
    <definedName name="QBREPORTCOMPARECOL_PYPCT">0</definedName>
    <definedName name="QBREPORTCOMPARECOL_QTY">0</definedName>
    <definedName name="QBREPORTCOMPARECOL_RATE">0</definedName>
    <definedName name="QBREPORTCOMPARECOL_TRIPBILLEDMILES">0</definedName>
    <definedName name="QBREPORTCOMPARECOL_TRIPBILLINGAMOUNT">0</definedName>
    <definedName name="QBREPORTCOMPARECOL_TRIPMILES">0</definedName>
    <definedName name="QBREPORTCOMPARECOL_TRIPNOTBILLABLEMILES">0</definedName>
    <definedName name="QBREPORTCOMPARECOL_TRIPTAXDEDUCTIBLEAMOUNT">0</definedName>
    <definedName name="QBREPORTCOMPARECOL_TRIPUNBILLEDMILES">0</definedName>
    <definedName name="QBREPORTCOMPARECOL_YTD">0</definedName>
    <definedName name="QBREPORTCOMPARECOL_YTDBUDGET">0</definedName>
    <definedName name="QBREPORTCOMPARECOL_YTDPCT">0</definedName>
    <definedName name="QBREPORTROWAXIS">9</definedName>
    <definedName name="QBREPORTSUBCOLAXIS">0</definedName>
    <definedName name="QBREPORTTYPE">5</definedName>
    <definedName name="QBROWHEADERS">6</definedName>
    <definedName name="QBSTARTDATE">20121231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date">#REF!</definedName>
    <definedName name="qeeeeq">#REF!</definedName>
    <definedName name="qer" hidden="1">{#N/A,#N/A,FALSE,"Pharm";#N/A,#N/A,FALSE,"WWCM"}</definedName>
    <definedName name="qew" hidden="1">{#N/A,#N/A,FALSE,"Pharm";#N/A,#N/A,FALSE,"WWCM"}</definedName>
    <definedName name="qff">{"'1-TheatreBkgs'!$A$1:$L$102"}</definedName>
    <definedName name="qGLJE_Sum">#REF!</definedName>
    <definedName name="qher" hidden="1">{#N/A,#N/A,FALSE,"REPORT"}</definedName>
    <definedName name="qINVA_Sum">#REF!</definedName>
    <definedName name="qITMC_Sum">#REF!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_3">#REF!</definedName>
    <definedName name="qkrtnwls" hidden="1">{#N/A,#N/A,FALSE,"Aging Summary";#N/A,#N/A,FALSE,"Ratio Analysis";#N/A,#N/A,FALSE,"Test 120 Day Accts";#N/A,#N/A,FALSE,"Tickmarks"}</definedName>
    <definedName name="qkrtnwls_3">#REF!</definedName>
    <definedName name="QLGC" hidden="1">{"CHART",#N/A,FALSE,"Arch Communications"}</definedName>
    <definedName name="qlqnsshdk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Mnthly_Inven_Trans">#REF!</definedName>
    <definedName name="qMORV_Sum">#REF!</definedName>
    <definedName name="qOn_Hold">#REF!</definedName>
    <definedName name="qOVAR_Sum">#REF!</definedName>
    <definedName name="qpayment">0</definedName>
    <definedName name="qq" hidden="1">{"CF",#N/A,FALSE,"Cash Flow"}</definedName>
    <definedName name="qq_3">#REF!</definedName>
    <definedName name="qq0">#REF!</definedName>
    <definedName name="qqq" hidden="1">{"KOREA",#N/A,FALSE,"M-1"}</definedName>
    <definedName name="qqqq" hidden="1">{"Page1",#N/A,FALSE,"CF WKSHT";"Page2",#N/A,FALSE,"CF WKSHT"}</definedName>
    <definedName name="qqqqq" hidden="1">#REF!</definedName>
    <definedName name="qqqqqq" hidden="1">#REF!</definedName>
    <definedName name="QQQQQQQQQQQQQQQ">#REF!</definedName>
    <definedName name="qqweq">{0,0,FALSE,0,FALSE,TRUE,0,0,0,0,0,0,0,#VALUE!,0,0,0,0,0,0,0,0,0,0,#VALUE!,0,FALSE,0,0,0,0,0,0,0,0,0,0,0,0,0,0,0,0,0,0,0,0,0,0,0,0}</definedName>
    <definedName name="QQWQ">#REF!</definedName>
    <definedName name="qr">#REF!</definedName>
    <definedName name="QRABOH">#N/A</definedName>
    <definedName name="QRAEOH">#N/A</definedName>
    <definedName name="qregt3yg">#REF!</definedName>
    <definedName name="qrwd" hidden="1">{#N/A,#N/A,FALSE,"Pharm";#N/A,#N/A,FALSE,"WWCM"}</definedName>
    <definedName name="QRYCOUNT">0</definedName>
    <definedName name="qryExcelPriceBook">#REF!</definedName>
    <definedName name="qryExcelPriceBook.">#REF!</definedName>
    <definedName name="qryFailed_Batch_Mnthly_Trans">#REF!</definedName>
    <definedName name="qryFwdDaySup_BHV">#REF!</definedName>
    <definedName name="qryFwdDaySup_DHV_Dips">#REF!</definedName>
    <definedName name="qryFwdDaySup_KCM_mar">#REF!</definedName>
    <definedName name="qryFwdDaySup_KCM_Sauces">#REF!</definedName>
    <definedName name="qryFwdDaySup_Total_Food">#REF!</definedName>
    <definedName name="qryGLJE">#REF!</definedName>
    <definedName name="qryInspection">#REF!</definedName>
    <definedName name="qryINVA">#REF!</definedName>
    <definedName name="qryITMC">#REF!</definedName>
    <definedName name="qryMnth_Hold">#REF!</definedName>
    <definedName name="qryMnth_Inspection">#REF!</definedName>
    <definedName name="qryMnth_On_Hand">#REF!</definedName>
    <definedName name="qryMnth_On_Hold">#REF!</definedName>
    <definedName name="qryMORV">#REF!</definedName>
    <definedName name="QRYNAME1">"Qlimberg"</definedName>
    <definedName name="QRYNAME2">"Qlimbergdivision"</definedName>
    <definedName name="QRYNAME20">"BQ w-o Quante &amp; Gore"</definedName>
    <definedName name="QRYNAME21">"Div P&amp;L by Qtr-without Q &amp; Gore"</definedName>
    <definedName name="QRYNAME22">"bqSlsOIWW"</definedName>
    <definedName name="QRYNAME23">"bqSlsOIWW MPP"</definedName>
    <definedName name="QRYNAME24">"bqSlsOIWW MSD"</definedName>
    <definedName name="QRYNAME25">"bqEP OP Plan"</definedName>
    <definedName name="QRYNAME26">"bqIndirectOpPlan"</definedName>
    <definedName name="QRYNAME27">"bqIndirectOpPlanHK"</definedName>
    <definedName name="QRYNAME28">"bqP&amp;LUSFcstHK"</definedName>
    <definedName name="QRYNAME29">"bqP&amp;LOUSFcstHK"</definedName>
    <definedName name="QRYNAME3">"BQ EP Dtl for OI Var OUS"</definedName>
    <definedName name="QRYNAME30">"bqEPOPPlanHK"</definedName>
    <definedName name="QRYNAME4">"BQ WWAcctspayable"</definedName>
    <definedName name="QRYNAME5">"BQ OI Var BU99998"</definedName>
    <definedName name="QRYNAME6">"BQ Hdct"</definedName>
    <definedName name="QRYNEXT">1</definedName>
    <definedName name="qryOVAR">#REF!</definedName>
    <definedName name="qryPICK">#REF!</definedName>
    <definedName name="qryPORV">#REF!</definedName>
    <definedName name="qryReserv_Roll_FG">#REF!</definedName>
    <definedName name="qryReserve_Current_By_Account">#REF!</definedName>
    <definedName name="QryRowStrCount">2</definedName>
    <definedName name="qrySHIPC">#REF!</definedName>
    <definedName name="QRYSOURCE1">"EXCELRANGE-EXPAND-BQ"</definedName>
    <definedName name="QRYSOURCE16">"IW P&amp;L Data"</definedName>
    <definedName name="QRYSOURCE2">"EXCELRANGE-EXPAND-BQ"</definedName>
    <definedName name="QRYSOURCE20">"EXCELRANGE-EXPAND"</definedName>
    <definedName name="QRYSOURCE22">"EXCELRANGE-EXPAND-BQ"</definedName>
    <definedName name="QRYSOURCE23">"EXCELRANGE-EXPAND-BQ"</definedName>
    <definedName name="QRYSOURCE24">"EXCELRANGE-EXPAND-BQ"</definedName>
    <definedName name="QRYSOURCE25">"EXCELRANGE-EXPAND-BQ"</definedName>
    <definedName name="QRYSOURCE26">"EXCELRANGE-EXPAND-BQ"</definedName>
    <definedName name="QRYSOURCE27">"EXCELRANGE-EXPAND-BQ"</definedName>
    <definedName name="QRYSOURCE28">"EXCELRANGE-EXPAND-BQ"</definedName>
    <definedName name="QRYSOURCE29">"EXCELRANGE-EXPAND-BQ"</definedName>
    <definedName name="QRYSOURCE3">"EXCELRANGE-EXPAND-BQ"</definedName>
    <definedName name="QRYSOURCE30">"EXCELRANGE-EXPAND-BQ"</definedName>
    <definedName name="QRYSOURCE4">"EXCELRANGE-EXPAND-BQ"</definedName>
    <definedName name="QRYSOURCE5">"EXCELRANGE-EXPAND-BQ"</definedName>
    <definedName name="QRYSOURCE6">"EXCELRANGE-EXPAND-BQ"</definedName>
    <definedName name="QRYWKS1">0</definedName>
    <definedName name="qscvbuh" hidden="1">#REF!</definedName>
    <definedName name="qSHIPC_Sum">#REF!</definedName>
    <definedName name="qsMTDSold_Container">#REF!</definedName>
    <definedName name="qsSPA_Trans_Detail">#REF!</definedName>
    <definedName name="qt">#REF!</definedName>
    <definedName name="QT_12">#REF!</definedName>
    <definedName name="QTD_Q2_18">#REF!</definedName>
    <definedName name="QTD_Q2_19">#REF!</definedName>
    <definedName name="QTD_Q3_18">#REF!</definedName>
    <definedName name="QTdec">#REF!</definedName>
    <definedName name="QTR">#REF!</definedName>
    <definedName name="QTR_CORP">#REF!</definedName>
    <definedName name="Qtr_dropdown">#REF!</definedName>
    <definedName name="QTR_FCST">#REF!</definedName>
    <definedName name="qtrstub">#REF!</definedName>
    <definedName name="qtrstubrate">#REF!</definedName>
    <definedName name="Qty">#REF!</definedName>
    <definedName name="qtyex">#REF!</definedName>
    <definedName name="qua">#REF!</definedName>
    <definedName name="QUANTITY">#REF!</definedName>
    <definedName name="quarter">#REF!</definedName>
    <definedName name="quarter_1">#REF!</definedName>
    <definedName name="quarter_2">#REF!</definedName>
    <definedName name="quarter_3">#REF!</definedName>
    <definedName name="quarter_4">#REF!</definedName>
    <definedName name="Quarterly">#REF!</definedName>
    <definedName name="QuarterlyBalanceSheet">#REF!</definedName>
    <definedName name="QuarterlyCashFlow">#REF!</definedName>
    <definedName name="QuarterlyIncomeStatement">#REF!</definedName>
    <definedName name="Quarterspm1">#REF!</definedName>
    <definedName name="Quarterspm2">#REF!</definedName>
    <definedName name="Quarterspm3">#REF!</definedName>
    <definedName name="Quarterspm4">#REF!</definedName>
    <definedName name="Quarterspm5">#REF!</definedName>
    <definedName name="Quarterspm6">#REF!</definedName>
    <definedName name="Query_from_TallyODBC_5">#REF!</definedName>
    <definedName name="Query1">#REF!</definedName>
    <definedName name="Query15">#REF!</definedName>
    <definedName name="Query16">#REF!</definedName>
    <definedName name="QUIT">#REF!</definedName>
    <definedName name="quit_button_Click">#REF!</definedName>
    <definedName name="QUIT2">#REF!</definedName>
    <definedName name="Quotation">#REF!</definedName>
    <definedName name="Quotation..">#REF!</definedName>
    <definedName name="QuotationSummary">#REF!</definedName>
    <definedName name="Quote">#REF!</definedName>
    <definedName name="QuoteLine">#REF!</definedName>
    <definedName name="Quyen">#REF!</definedName>
    <definedName name="qw" hidden="1">{#N/A,#N/A,FALSE,"Aging Summary";#N/A,#N/A,FALSE,"Ratio Analysis";#N/A,#N/A,FALSE,"Test 120 Day Accts";#N/A,#N/A,FALSE,"Tickmarks"}</definedName>
    <definedName name="qw_3">#REF!</definedName>
    <definedName name="QWA" hidden="1">{#N/A,#N/A,FALSE,"을지 (4)";#N/A,#N/A,FALSE,"을지 (5)";#N/A,#N/A,FALSE,"을지 (6)"}</definedName>
    <definedName name="qwcww">#REF!</definedName>
    <definedName name="qwdqwd">#REF!</definedName>
    <definedName name="qwdwdw">#REF!</definedName>
    <definedName name="qwdwqd">#REF!</definedName>
    <definedName name="QWE">#REF!</definedName>
    <definedName name="qwee.erty" hidden="1">#REF!</definedName>
    <definedName name="QWEQWEEW">#REF!</definedName>
    <definedName name="qwer" hidden="1">#REF!</definedName>
    <definedName name="qwerdngf">#REF!</definedName>
    <definedName name="qwerdngf_1">#REF!</definedName>
    <definedName name="qwerrt">#REF!</definedName>
    <definedName name="qwertyu" hidden="1">#REF!</definedName>
    <definedName name="qwerwr">#REF!</definedName>
    <definedName name="qwewqe">{"'1-TheatreBkgs'!$A$1:$L$102"}</definedName>
    <definedName name="qwqe">#REF!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">#REF!</definedName>
    <definedName name="qwwe">#REF!</definedName>
    <definedName name="qwwqwqw" hidden="1">{#N/A,#N/A,FALSE,"UNIT";#N/A,#N/A,FALSE,"UNIT";#N/A,#N/A,FALSE,"계정"}</definedName>
    <definedName name="qzqzqz10">#REF!</definedName>
    <definedName name="qzqzqz1000000000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33">#REF!</definedName>
    <definedName name="qzqzqz34">#REF!</definedName>
    <definedName name="qzqzqz35">#REF!</definedName>
    <definedName name="qzqzqz36">#REF!</definedName>
    <definedName name="qzqzqz37">#REF!</definedName>
    <definedName name="qzqzqz38">#REF!</definedName>
    <definedName name="qzqzqz39">#REF!</definedName>
    <definedName name="qzqzqz40">#REF!</definedName>
    <definedName name="qzqzqz41">#REF!</definedName>
    <definedName name="qzqzqz42">#REF!</definedName>
    <definedName name="qzqzqz43">#REF!</definedName>
    <definedName name="qzqzqz44">#REF!</definedName>
    <definedName name="qzqzqz45">#REF!</definedName>
    <definedName name="qzqzqz46">#REF!</definedName>
    <definedName name="qzqzqz47">#REF!</definedName>
    <definedName name="qzqzqz48">#REF!</definedName>
    <definedName name="qzqzqz49">#REF!</definedName>
    <definedName name="qzqzqz50">#REF!</definedName>
    <definedName name="qzqzqz51">#REF!</definedName>
    <definedName name="qzqzqz52">#REF!</definedName>
    <definedName name="qzqzqz53">#REF!</definedName>
    <definedName name="qzqzqz54">#REF!</definedName>
    <definedName name="qzqzqz55">#REF!</definedName>
    <definedName name="qzqzqz56">#REF!</definedName>
    <definedName name="qzqzqz57">#REF!</definedName>
    <definedName name="qzqzqz58">#REF!</definedName>
    <definedName name="qzqzqz59">#REF!</definedName>
    <definedName name="qzqzqz6">#REF!</definedName>
    <definedName name="qzqzqz60">#REF!</definedName>
    <definedName name="qzqzqz61">#REF!</definedName>
    <definedName name="qzqzqz7">#REF!</definedName>
    <definedName name="qzqzqz8">#REF!</definedName>
    <definedName name="qzqzqz9">#REF!</definedName>
    <definedName name="R_">#REF!</definedName>
    <definedName name="R_1M">#REF!</definedName>
    <definedName name="R_2M">#REF!</definedName>
    <definedName name="R_3M">#REF!</definedName>
    <definedName name="R_6M">#REF!</definedName>
    <definedName name="R_COVER" hidden="1">{#N/A,#N/A,FALSE,"단축1";#N/A,#N/A,FALSE,"단축2";#N/A,#N/A,FALSE,"단축3";#N/A,#N/A,FALSE,"장축";#N/A,#N/A,FALSE,"4WD"}</definedName>
    <definedName name="R_D">#REF!</definedName>
    <definedName name="R_Factor">#REF!</definedName>
    <definedName name="RAC물정보비">#REF!</definedName>
    <definedName name="RAC실정보제외">#REF!</definedName>
    <definedName name="RAD">#REF!</definedName>
    <definedName name="radg">#REF!</definedName>
    <definedName name="radha">#REF!</definedName>
    <definedName name="RADIALE">#REF!</definedName>
    <definedName name="Radnor">binary</definedName>
    <definedName name="RAFRFD">#REF!</definedName>
    <definedName name="RAM">#REF!</definedName>
    <definedName name="rama1">#REF!</definedName>
    <definedName name="RAMCO">#REF!</definedName>
    <definedName name="ramcoindus">#REF!</definedName>
    <definedName name="ramcosys">#REF!</definedName>
    <definedName name="ramp">#REF!</definedName>
    <definedName name="Ranbaxy">#REF!</definedName>
    <definedName name="ranbaxylabs">#REF!</definedName>
    <definedName name="range">#REF!</definedName>
    <definedName name="RANGE1">#REF!</definedName>
    <definedName name="range2">#REF!</definedName>
    <definedName name="RANGEA">#N/A</definedName>
    <definedName name="RANGEA1">#N/A</definedName>
    <definedName name="RANGEB">#N/A</definedName>
    <definedName name="RANGEB1">#N/A</definedName>
    <definedName name="RANGEB1B">#N/A</definedName>
    <definedName name="RANGEBB">#N/A</definedName>
    <definedName name="RANGEC">#N/A</definedName>
    <definedName name="RANGEC1">#N/A</definedName>
    <definedName name="RANGED">#N/A</definedName>
    <definedName name="RANGED1">#N/A</definedName>
    <definedName name="RANGEE">#N/A</definedName>
    <definedName name="RANGEE1">#N/A</definedName>
    <definedName name="RANGEF">#N/A</definedName>
    <definedName name="RANGEF1">#N/A</definedName>
    <definedName name="RANGEG">#N/A</definedName>
    <definedName name="RANGEG1">#N/A</definedName>
    <definedName name="RangeLookup">#REF!</definedName>
    <definedName name="RAO">#REF!</definedName>
    <definedName name="RATE">#REF!</definedName>
    <definedName name="Rate_Max">4910</definedName>
    <definedName name="Rate_Min">35</definedName>
    <definedName name="RATE1">#REF!</definedName>
    <definedName name="rate10">#REF!</definedName>
    <definedName name="rate11">#REF!</definedName>
    <definedName name="rate12">#REF!</definedName>
    <definedName name="rate13">#REF!</definedName>
    <definedName name="rate14">#REF!</definedName>
    <definedName name="rate15">#REF!</definedName>
    <definedName name="rate2">#REF!</definedName>
    <definedName name="rate3">#REF!</definedName>
    <definedName name="rate4">#REF!</definedName>
    <definedName name="rate5">#REF!</definedName>
    <definedName name="rate6">#REF!</definedName>
    <definedName name="rate7">#REF!</definedName>
    <definedName name="rate8">#REF!</definedName>
    <definedName name="rate9">#REF!</definedName>
    <definedName name="ratebyname">#REF!</definedName>
    <definedName name="RATEMASTER_99">#REF!</definedName>
    <definedName name="rates">#REF!</definedName>
    <definedName name="Rating">#REF!</definedName>
    <definedName name="Ratings">#REF!</definedName>
    <definedName name="ratingslook">#REF!</definedName>
    <definedName name="RATIO">#REF!</definedName>
    <definedName name="RATIOS">#REF!</definedName>
    <definedName name="RATIOWORK">#REF!</definedName>
    <definedName name="raw">#REF!</definedName>
    <definedName name="RAW_PACK">#REF!</definedName>
    <definedName name="RawAgencyPrice">#REF!</definedName>
    <definedName name="RawAgencyprice.">#REF!</definedName>
    <definedName name="RawData">#REF!</definedName>
    <definedName name="RawHeader">#REF!</definedName>
    <definedName name="ray">#REF!</definedName>
    <definedName name="RBData">#REF!</definedName>
    <definedName name="RBData.">#REF!</definedName>
    <definedName name="RC0_서울">#REF!</definedName>
    <definedName name="RCArea">#REF!</definedName>
    <definedName name="RCOA">#REF!</definedName>
    <definedName name="RCP">#REF!</definedName>
    <definedName name="RCS2Q2">#REF!</definedName>
    <definedName name="RCS3Q2">#REF!</definedName>
    <definedName name="RD">#REF!</definedName>
    <definedName name="RD___0">#REF!</definedName>
    <definedName name="rdrhd">#REF!</definedName>
    <definedName name="re">#REF!</definedName>
    <definedName name="RE_DEV">#REF!</definedName>
    <definedName name="REACAR">#REF!</definedName>
    <definedName name="READONLYBACKCOLOUR1">#REF!</definedName>
    <definedName name="READWRITEBACKCOLOUR1">#REF!</definedName>
    <definedName name="real_average">#REF!</definedName>
    <definedName name="real_ye">#REF!</definedName>
    <definedName name="Realisations_salevalue">#REF!</definedName>
    <definedName name="ReasonId">0</definedName>
    <definedName name="reasons">#REF!</definedName>
    <definedName name="Rebate" hidden="1">{#N/A,#N/A,FALSE,"Aging Summary";#N/A,#N/A,FALSE,"Ratio Analysis";#N/A,#N/A,FALSE,"Test 120 Day Accts";#N/A,#N/A,FALSE,"Tickmarks"}</definedName>
    <definedName name="Rebate_3">#REF!</definedName>
    <definedName name="REC">#REF!</definedName>
    <definedName name="RECAmortBeg">#REF!</definedName>
    <definedName name="RECAmortEnd">#REF!</definedName>
    <definedName name="RECAP">#REF!</definedName>
    <definedName name="RECAR">#REF!</definedName>
    <definedName name="RECBookBeg">#REF!</definedName>
    <definedName name="RECBookEnd">#REF!</definedName>
    <definedName name="RECCarryingBeg">#REF!</definedName>
    <definedName name="RECCarryingEnd">#REF!</definedName>
    <definedName name="RECCurrentBalBeg">#REF!</definedName>
    <definedName name="RECCurrentBalDiff">#REF!</definedName>
    <definedName name="RECCurrentBalEnd">#REF!</definedName>
    <definedName name="receipts">#REF!</definedName>
    <definedName name="Receivables">#REF!</definedName>
    <definedName name="RECIntRcvblBeg">#REF!</definedName>
    <definedName name="RECIntRcvblEnd">#REF!</definedName>
    <definedName name="Reclass11">#REF!</definedName>
    <definedName name="Reclass12">#REF!</definedName>
    <definedName name="Reclass13">#REF!</definedName>
    <definedName name="reclass2">#REF!</definedName>
    <definedName name="RECLiquidityBeg">#REF!</definedName>
    <definedName name="RECLiquidityEnd">#REF!</definedName>
    <definedName name="reco">#REF!</definedName>
    <definedName name="Reco_Xai">#REF!</definedName>
    <definedName name="reco1">#REF!</definedName>
    <definedName name="recon">#REF!</definedName>
    <definedName name="Recons">#REF!</definedName>
    <definedName name="_xlnm.Recorder">#REF!</definedName>
    <definedName name="Records">#REF!</definedName>
    <definedName name="Recover">#REF!</definedName>
    <definedName name="RECPositionBeg">#REF!</definedName>
    <definedName name="RECPositionEnd">#REF!</definedName>
    <definedName name="RECPrincipalBeg">#REF!</definedName>
    <definedName name="RECPrincipalEnd">#REF!</definedName>
    <definedName name="RECUnrlzdGLBeg">#REF!</definedName>
    <definedName name="RECUnrlzdGLEnd">#REF!</definedName>
    <definedName name="RECValueCheck1">#REF!</definedName>
    <definedName name="RECValueCheck2">#REF!</definedName>
    <definedName name="RedefinePrintTableRange" hidden="1">#REF!</definedName>
    <definedName name="REDEV">#REF!</definedName>
    <definedName name="redo">#REF!</definedName>
    <definedName name="REF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3">#REF!</definedName>
    <definedName name="Ref_4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f_Sheet">#REF!</definedName>
    <definedName name="Ref_Sheet2">#REF!</definedName>
    <definedName name="reference1" hidden="1">{#N/A,#N/A,FALSE,"Aging Summary";#N/A,#N/A,FALSE,"Ratio Analysis";#N/A,#N/A,FALSE,"Test 120 Day Accts";#N/A,#N/A,FALSE,"Tickmarks"}</definedName>
    <definedName name="Refr_Cell">#REF!</definedName>
    <definedName name="RefreshArea">#REF!</definedName>
    <definedName name="REFRV">#REF!</definedName>
    <definedName name="Refund">#REF!</definedName>
    <definedName name="refunds">#REF!</definedName>
    <definedName name="RegenCost">#REF!</definedName>
    <definedName name="Regency">#REF!</definedName>
    <definedName name="region" hidden="1">{#N/A,#N/A,FALSE,"Aging Summary";#N/A,#N/A,FALSE,"Ratio Analysis";#N/A,#N/A,FALSE,"Test 120 Day Accts";#N/A,#N/A,FALSE,"Tickmarks"}</definedName>
    <definedName name="region_international">#REF!</definedName>
    <definedName name="Region_US">#REF!</definedName>
    <definedName name="regiondty">#REF!</definedName>
    <definedName name="regionytd">#REF!</definedName>
    <definedName name="Registered_Capital">#REF!</definedName>
    <definedName name="RegisteredUsers">{"'Customer Support Trends'!$A$1:$AB$13"}</definedName>
    <definedName name="RegisteredUsers2">{"'Customer Support Trends'!$A$1:$AB$13"}</definedName>
    <definedName name="Regression">#REF!</definedName>
    <definedName name="REGULAR">#REF!</definedName>
    <definedName name="regvervgervg">#REF!</definedName>
    <definedName name="regvervgervg_1">#REF!</definedName>
    <definedName name="regvervgervg_2">#REF!</definedName>
    <definedName name="regvervgervg_3">#REF!</definedName>
    <definedName name="regvervgervg_4">#REF!</definedName>
    <definedName name="RegY">#REF!</definedName>
    <definedName name="rel">#REF!</definedName>
    <definedName name="relenergy">#REF!</definedName>
    <definedName name="RELIANCE">#REF!</definedName>
    <definedName name="relindus">#REF!</definedName>
    <definedName name="remaining_warrants">#REF!</definedName>
    <definedName name="remove">#REF!</definedName>
    <definedName name="rename">#REF!</definedName>
    <definedName name="Rene">{"'Customer Support Trends'!$A$1:$AB$13"}</definedName>
    <definedName name="rene_registered3">{"'Customer Support Trends'!$A$1:$AB$13"}</definedName>
    <definedName name="rene_registeredusers2">{"'Customer Support Trends'!$A$1:$AB$13"}</definedName>
    <definedName name="Rene2">{"'Customer Support Trends'!$A$1:$AB$13"}</definedName>
    <definedName name="Renew_Subs">#REF!</definedName>
    <definedName name="Rent_Start_Date_First">#REF!</definedName>
    <definedName name="Rent_Start_Date_Ground">#REF!</definedName>
    <definedName name="rentadv">#REF!</definedName>
    <definedName name="Rental_Exp_AHNA">#REF!</definedName>
    <definedName name="Rental_Exp_ConsolGrp">#REF!</definedName>
    <definedName name="Rental_Exp_RHCO">#REF!</definedName>
    <definedName name="Rental_Exp_Uncon_Affil">#REF!</definedName>
    <definedName name="Rental_Inc_ConsolGrp">#REF!</definedName>
    <definedName name="Rental_Inc_RHCO">#REF!</definedName>
    <definedName name="Rental_Inc_Uncon_Affil">#REF!</definedName>
    <definedName name="REP">#REF!</definedName>
    <definedName name="REPAIR">#REF!</definedName>
    <definedName name="REPAIR..">#REF!</definedName>
    <definedName name="RepairedName0435">"iQShowAnnual"</definedName>
    <definedName name="RepairedName0679">"iQShowAnnual"</definedName>
    <definedName name="Repay">#REF!</definedName>
    <definedName name="REPBY">#REF!</definedName>
    <definedName name="REPLACE_AREA">#REF!</definedName>
    <definedName name="REPNAME">#REF!</definedName>
    <definedName name="REPNAME1">#REF!</definedName>
    <definedName name="REPNAME3">#REF!</definedName>
    <definedName name="report">#REF!</definedName>
    <definedName name="Report_DIM.01">"hr_emp"</definedName>
    <definedName name="REPORT_ID">#REF!</definedName>
    <definedName name="Report_MemoSortHide">TRUE</definedName>
    <definedName name="Report_ParentName.01">"Total"</definedName>
    <definedName name="Report_Version_3">"A1"</definedName>
    <definedName name="Report_WriteMemWhenOptn">2</definedName>
    <definedName name="ReportCreated">TRUE</definedName>
    <definedName name="ReportGroup" hidden="1">0</definedName>
    <definedName name="ReportPage1">#REF!</definedName>
    <definedName name="reportPl">#REF!</definedName>
    <definedName name="REPORTPRINT">#REF!</definedName>
    <definedName name="ReportTitle1">#REF!</definedName>
    <definedName name="ReportTitle2">#REF!</definedName>
    <definedName name="reps">#REF!</definedName>
    <definedName name="REQUIREBUDGETJOURNALSFLAG1">#REF!</definedName>
    <definedName name="REre.ageg._.adfd._fff._.fwefwf.">#REF!</definedName>
    <definedName name="resapr">#REF!</definedName>
    <definedName name="Reselects">#REF!</definedName>
    <definedName name="Reselects.">#REF!</definedName>
    <definedName name="Reserve">#REF!</definedName>
    <definedName name="RESERVES___SURPLUS">#REF!</definedName>
    <definedName name="Reset">#REF!</definedName>
    <definedName name="resfeb">#REF!</definedName>
    <definedName name="Residual_difference">#REF!</definedName>
    <definedName name="Residual_difference_1">#REF!</definedName>
    <definedName name="resjan">#REF!</definedName>
    <definedName name="resmar">#REF!</definedName>
    <definedName name="ResponsibilityApplicationID1">#REF!</definedName>
    <definedName name="RESPONSIBILITYAPPLICATIONID2">#REF!</definedName>
    <definedName name="RESPONSIBILITYAPPLICATIONID3">#REF!</definedName>
    <definedName name="RESPONSIBILITYAPPLICATIONID4">#REF!</definedName>
    <definedName name="RESPONSIBILITYAPPLICATIONID5">#REF!</definedName>
    <definedName name="RESPONSIBILITYAPPLICATIONID6">#REF!</definedName>
    <definedName name="ResponsibilityID1">#REF!</definedName>
    <definedName name="RESPONSIBILITYID2">#REF!</definedName>
    <definedName name="RESPONSIBILITYID3">#REF!</definedName>
    <definedName name="RESPONSIBILITYID4">#REF!</definedName>
    <definedName name="RESPONSIBILITYID5">#REF!</definedName>
    <definedName name="RESPONSIBILITYID6">#REF!</definedName>
    <definedName name="ResponsibilityName1">#REF!</definedName>
    <definedName name="RESPONSIBILITYNAME2">#REF!</definedName>
    <definedName name="RESPONSIBILITYNAME3">#REF!</definedName>
    <definedName name="RESPONSIBILITYNAME4">#REF!</definedName>
    <definedName name="RESPONSIBILITYNAME5">#REF!</definedName>
    <definedName name="RESPONSIBILITYNAME6">#REF!</definedName>
    <definedName name="resq3">#REF!</definedName>
    <definedName name="resq4">#REF!</definedName>
    <definedName name="RESTART">#REF!</definedName>
    <definedName name="RESTATED197">#REF!</definedName>
    <definedName name="Restructuring_charges">#REF!</definedName>
    <definedName name="Results">#REF!</definedName>
    <definedName name="ret">#REF!</definedName>
    <definedName name="retail" hidden="1">{#N/A,#N/A,FALSE,"Loans";#N/A,#N/A,FALSE,"Program Costs";#N/A,#N/A,FALSE,"Measures";#N/A,#N/A,FALSE,"Net Lost Rev";#N/A,#N/A,FALSE,"Incentive"}</definedName>
    <definedName name="retail_CC" hidden="1">{#N/A,#N/A,FALSE,"Loans";#N/A,#N/A,FALSE,"Program Costs";#N/A,#N/A,FALSE,"Measures";#N/A,#N/A,FALSE,"Net Lost Rev";#N/A,#N/A,FALSE,"Incentive"}</definedName>
    <definedName name="retail_CC1" hidden="1">{#N/A,#N/A,FALSE,"Loans";#N/A,#N/A,FALSE,"Program Costs";#N/A,#N/A,FALSE,"Measures";#N/A,#N/A,FALSE,"Net Lost Rev";#N/A,#N/A,FALSE,"Incentive"}</definedName>
    <definedName name="RETCARCLN">#REF!</definedName>
    <definedName name="RetChar">"
"</definedName>
    <definedName name="RETDET">#REF!</definedName>
    <definedName name="RETGLCLN">#REF!</definedName>
    <definedName name="RETGLOSS">#REF!</definedName>
    <definedName name="RETINT">#REF!</definedName>
    <definedName name="RETLCLN">#REF!</definedName>
    <definedName name="RETMPC">#REF!</definedName>
    <definedName name="RETORIG">#REF!</definedName>
    <definedName name="RETULTRA">#REF!</definedName>
    <definedName name="return">#REF!</definedName>
    <definedName name="returns">#REF!</definedName>
    <definedName name="REV" localSheetId="2">'Revenue Build'!$A$1:$AZ$701</definedName>
    <definedName name="REV_NOW">[1]Rev!$A$1:$EU$190</definedName>
    <definedName name="REV_Q1">#REF!</definedName>
    <definedName name="REV_Q2">#REF!</definedName>
    <definedName name="REV_Q3">#REF!</definedName>
    <definedName name="REV_Q4">#REF!</definedName>
    <definedName name="REV_Reclass">#REF!</definedName>
    <definedName name="Rev2Q04">#REF!</definedName>
    <definedName name="Rev3Q04">#REF!</definedName>
    <definedName name="Rev4Q04">#REF!</definedName>
    <definedName name="reval">#REF!</definedName>
    <definedName name="RevConclusion">#REF!</definedName>
    <definedName name="REVCOST">#REF!</definedName>
    <definedName name="REvCY01">#REF!</definedName>
    <definedName name="revenue">#REF!</definedName>
    <definedName name="Revenue_Licenses">"Invoice Type"</definedName>
    <definedName name="Revenue_Rate">0.05</definedName>
    <definedName name="reversal">#REF!</definedName>
    <definedName name="review">{"'Sch B'!$B$15:$L$17"}</definedName>
    <definedName name="ReviewBy">#REF!</definedName>
    <definedName name="REVLINE">#REF!</definedName>
    <definedName name="RevModel2">#REF!</definedName>
    <definedName name="revseg3sensitivitytemp">#REF!</definedName>
    <definedName name="revseg4sensitivitytemp">#REF!</definedName>
    <definedName name="revseg5sensitivitytemp">#REF!</definedName>
    <definedName name="RevStatus">#REF!</definedName>
    <definedName name="rewq">#REF!</definedName>
    <definedName name="rewq_1">#REF!</definedName>
    <definedName name="rews" hidden="1">#N/A</definedName>
    <definedName name="rewtwe">#REF!</definedName>
    <definedName name="rf">#REF!</definedName>
    <definedName name="rf2e" hidden="1">{#N/A,#N/A,FALSE,"Pharm";#N/A,#N/A,FALSE,"WWCM"}</definedName>
    <definedName name="rfbn">#REF!</definedName>
    <definedName name="rfbn_1">#REF!</definedName>
    <definedName name="rfgfg">{"'1-TheatreBkgs'!$A$1:$L$102"}</definedName>
    <definedName name="rfgvbvgsdfb">#REF!</definedName>
    <definedName name="rfgvbvgsdfb_1">#REF!</definedName>
    <definedName name="rfgvbvgsdfb_2">#REF!</definedName>
    <definedName name="rfgvbvgsdfb_3">#REF!</definedName>
    <definedName name="rfgvbvgsdfb_4">#REF!</definedName>
    <definedName name="RFSDF">BLCH</definedName>
    <definedName name="rg" hidden="1">#REF!</definedName>
    <definedName name="rgbegbver">#REF!</definedName>
    <definedName name="rgbegbver_1">#REF!</definedName>
    <definedName name="rgbegbver_2">#REF!</definedName>
    <definedName name="rgbegbver_3">#REF!</definedName>
    <definedName name="rgbegbver_4">#REF!</definedName>
    <definedName name="rgegb">{"'1-TheatreBkgs'!$A$1:$L$102"}</definedName>
    <definedName name="RGHKJH">{"'표지'!$B$5"}</definedName>
    <definedName name="RGL">#REF!</definedName>
    <definedName name="rgnyjk" hidden="1">#REF!</definedName>
    <definedName name="rhdrh">#REF!</definedName>
    <definedName name="rhrh">#REF!</definedName>
    <definedName name="rhrhr">#REF!</definedName>
    <definedName name="rhsdrhr">#REF!</definedName>
    <definedName name="ri7yk">#REF!</definedName>
    <definedName name="ri7yk_1">#REF!</definedName>
    <definedName name="Rick">#REF!</definedName>
    <definedName name="RID">#REF!</definedName>
    <definedName name="rig">#REF!</definedName>
    <definedName name="RIGHT">#REF!</definedName>
    <definedName name="rina">{"'Feb 99'!$A$1:$G$30"}</definedName>
    <definedName name="RISK">#REF!</definedName>
    <definedName name="Risk_free_rate">#REF!</definedName>
    <definedName name="Risk_level__H__M__L">#REF!</definedName>
    <definedName name="RiskAfterRecalcMacro">""</definedName>
    <definedName name="RiskAfterSimMacro">""</definedName>
    <definedName name="RiskAutoStopPercChange">1.5</definedName>
    <definedName name="RiskBeforeRecalcMacro">""</definedName>
    <definedName name="RiskBeforeSimMacro">""</definedName>
    <definedName name="RiskCollectDistributionSamples">2</definedName>
    <definedName name="RiskExcelReportsGoInNewWorkbook">TRUE</definedName>
    <definedName name="RiskExcelReportsToGenerate">6335</definedName>
    <definedName name="RiskFixedSeed">1</definedName>
    <definedName name="RiskGenerateExcelReportsAtEndOfSimulation">FALSE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">#REF!</definedName>
    <definedName name="RiskSamplingType">3</definedName>
    <definedName name="RiskShowRiskWindowAtEndOfSimulation">TRUE</definedName>
    <definedName name="RiskStandardRecalc">2</definedName>
    <definedName name="RiskStatFunctionsUpdateFreq">1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UseMultipleCPUs">TRUE</definedName>
    <definedName name="RISK내용" hidden="1">{#N/A,#N/A,FALSE,"UNIT";#N/A,#N/A,FALSE,"UNIT";#N/A,#N/A,FALSE,"계정"}</definedName>
    <definedName name="RIT">g1clear,G1Clear2</definedName>
    <definedName name="rjhhhhhhhhhhpok">#REF!</definedName>
    <definedName name="rk" hidden="1">{#N/A,#N/A,FALSE,"BS";#N/A,#N/A,FALSE,"PL";#N/A,#N/A,FALSE,"처분";#N/A,#N/A,FALSE,"현금";#N/A,#N/A,FALSE,"매출";#N/A,#N/A,FALSE,"원가";#N/A,#N/A,FALSE,"경영"}</definedName>
    <definedName name="rkq">#REF!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SK" hidden="1">#REF!</definedName>
    <definedName name="rla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RLDBRange">#REF!</definedName>
    <definedName name="RLDBRange1">#REF!</definedName>
    <definedName name="rldbrange2">#REF!</definedName>
    <definedName name="rldbrange3">#REF!</definedName>
    <definedName name="RM">#REF!</definedName>
    <definedName name="RM___0">#REF!</definedName>
    <definedName name="RMA">#REF!</definedName>
    <definedName name="RMC">#REF!</definedName>
    <definedName name="rmcAccount">"C71120"</definedName>
    <definedName name="rmcApplication">"PROD"</definedName>
    <definedName name="rmcCategory">"ACTCD"</definedName>
    <definedName name="rmcFrequency">"QTD"</definedName>
    <definedName name="rmcName">"DMANSQ"</definedName>
    <definedName name="RMCOptions">"*200000000000000"</definedName>
    <definedName name="RMIN">#N/A</definedName>
    <definedName name="RMREOH">#N/A</definedName>
    <definedName name="RMRNOT">#N/A</definedName>
    <definedName name="RMRT">#REF!</definedName>
    <definedName name="RNAO" hidden="1">{#N/A,#N/A,FALSE,"Aging Summary";#N/A,#N/A,FALSE,"Ratio Analysis";#N/A,#N/A,FALSE,"Test 120 Day Accts";#N/A,#N/A,FALSE,"Tickmarks"}</definedName>
    <definedName name="RNAO_3">#REF!</definedName>
    <definedName name="rnarh">#REF!</definedName>
    <definedName name="rnarh_1">#REF!</definedName>
    <definedName name="RNDBOH">#N/A</definedName>
    <definedName name="RNDEOH">#N/A</definedName>
    <definedName name="RNG">#REF!</definedName>
    <definedName name="rngAddress1">#REF!</definedName>
    <definedName name="rngAddress2">#REF!</definedName>
    <definedName name="rngCoName" hidden="1">#REF!</definedName>
    <definedName name="rngContactName">#REF!</definedName>
    <definedName name="rngData_Level">OFFSET(#REF!,0,-1)</definedName>
    <definedName name="rngEmailAddress">#REF!</definedName>
    <definedName name="rngFax">#REF!</definedName>
    <definedName name="rngHead">OFFSET(#REF!,0,1)</definedName>
    <definedName name="rngLegend">OFFSET(#REF!,0,6)</definedName>
    <definedName name="rngLicenseeName">#REF!</definedName>
    <definedName name="rngMonth_Number">OFFSET(#REF!,0,3)</definedName>
    <definedName name="rngQuarter">OFFSET(#REF!,0,4)</definedName>
    <definedName name="rngRoyaltyPeriodEndDate">#REF!</definedName>
    <definedName name="rngRoyaltyPeriodStartDate">#REF!</definedName>
    <definedName name="rngTelephone">#REF!</definedName>
    <definedName name="rngUserDef_PA">OFFSET(#REF!,5,0,25,6)</definedName>
    <definedName name="rngValue_">OFFSET(#REF!,0,2)</definedName>
    <definedName name="rngYear">OFFSET(#REF!,0,5)</definedName>
    <definedName name="ro">#REF!</definedName>
    <definedName name="RO?">#REF!</definedName>
    <definedName name="ROA">#REF!</definedName>
    <definedName name="robot">#REF!</definedName>
    <definedName name="Rock2">#REF!</definedName>
    <definedName name="Rockwell">#REF!</definedName>
    <definedName name="roe">#REF!</definedName>
    <definedName name="ROI">#REF!</definedName>
    <definedName name="ROLL">#REF!</definedName>
    <definedName name="Rolta">#REF!</definedName>
    <definedName name="Ron" hidden="1">{"Page1",#N/A,FALSE,"CF WKSHT";"Page2",#N/A,FALSE,"CF WKSHT"}</definedName>
    <definedName name="RoomRevenueYTD">#REF!</definedName>
    <definedName name="RoomRevMonth">#REF!</definedName>
    <definedName name="ROOTL1">#REF!</definedName>
    <definedName name="ROOTL2">#REF!</definedName>
    <definedName name="RORIC__3_yr_rolling">#REF!</definedName>
    <definedName name="rosid">#REF!</definedName>
    <definedName name="ross">#REF!</definedName>
    <definedName name="RossJrnl">#REF!</definedName>
    <definedName name="RossJrnl1">#REF!</definedName>
    <definedName name="RossJrnl11">#REF!</definedName>
    <definedName name="RossJrnl12">#REF!</definedName>
    <definedName name="RossJrnl13">#REF!</definedName>
    <definedName name="RossJrnl3">#REF!</definedName>
    <definedName name="RossJrnl4">#REF!</definedName>
    <definedName name="RossJrnl5">#REF!</definedName>
    <definedName name="RossJrnl6">#REF!</definedName>
    <definedName name="RossJrnl7">#REF!</definedName>
    <definedName name="RossJrnlTemplate1313">#REF!</definedName>
    <definedName name="RossJrnlTemplate1841">#REF!</definedName>
    <definedName name="RossJrnlTemplate4013">#REF!</definedName>
    <definedName name="RossJrnlTemplate4014">#REF!</definedName>
    <definedName name="RossJrnlTemplate4042">#REF!</definedName>
    <definedName name="RossJrnlTemplate4046">#REF!</definedName>
    <definedName name="RossJrnlTemplate4065">#REF!</definedName>
    <definedName name="RossJrnlTemplate4545">#REF!</definedName>
    <definedName name="RossJrnlTemplate8242">#REF!</definedName>
    <definedName name="RossJrnlTemplate8270">#REF!</definedName>
    <definedName name="row">#REF!</definedName>
    <definedName name="RowDetails1">#REF!</definedName>
    <definedName name="RowDetails2">#REF!</definedName>
    <definedName name="rows_array">{"סעיף",0,"Auto","Auto",""}</definedName>
    <definedName name="rows_array00">{"סעיף",0,"Auto","Auto",""}</definedName>
    <definedName name="ROWSTOUPLOAD1">#REF!</definedName>
    <definedName name="ROWSTOUPLOAD2">#REF!</definedName>
    <definedName name="ROWSTOUPLOAD3">#REF!</definedName>
    <definedName name="ROWSTOUPLOAD4">#REF!</definedName>
    <definedName name="ROWSTOUPLOAD5">#REF!</definedName>
    <definedName name="ROWSTOUPLOAD6">#REF!</definedName>
    <definedName name="Roy_exp_Consol">#REF!</definedName>
    <definedName name="roy_exp_unconsol">#REF!</definedName>
    <definedName name="ROY_INC_CONSOL">#REF!</definedName>
    <definedName name="ROY_INC_UNCONSOL">#REF!</definedName>
    <definedName name="ROYAL">#REF!</definedName>
    <definedName name="royalties">#REF!</definedName>
    <definedName name="rp">#REF!</definedName>
    <definedName name="RP_1M">#REF!</definedName>
    <definedName name="RP_2M">#REF!</definedName>
    <definedName name="RP_3M">#REF!</definedName>
    <definedName name="RP_6M">#REF!</definedName>
    <definedName name="rPghlr" hidden="1">{#N/A,#N/A,FALSE,"기술료 비교"}</definedName>
    <definedName name="RPK_PA">#REF!</definedName>
    <definedName name="RPSP">#REF!</definedName>
    <definedName name="RPT">#REF!</definedName>
    <definedName name="RPTCOUNT">1</definedName>
    <definedName name="RPTID">0</definedName>
    <definedName name="RPTM">#REF!</definedName>
    <definedName name="RPTNEXT">2</definedName>
    <definedName name="RPTQRY1">1</definedName>
    <definedName name="RPTQRY10">"sRptNo"</definedName>
    <definedName name="RPTQRY11">5</definedName>
    <definedName name="RPTQRY12">6</definedName>
    <definedName name="RPTQRY13">16</definedName>
    <definedName name="RPTQRY14">22</definedName>
    <definedName name="RPTQRY15">18</definedName>
    <definedName name="RPTQRY16">18</definedName>
    <definedName name="RPTQRY17">19</definedName>
    <definedName name="RPTQRY18">17</definedName>
    <definedName name="RPTQRY19">17</definedName>
    <definedName name="RPTQRY2">2</definedName>
    <definedName name="RPTQRY20">17</definedName>
    <definedName name="RPTQRY21">17</definedName>
    <definedName name="RPTQRY22">17</definedName>
    <definedName name="RPTQRY23">17</definedName>
    <definedName name="RPTQRY24">17</definedName>
    <definedName name="RPTQRY25">17</definedName>
    <definedName name="RPTQRY26">17</definedName>
    <definedName name="RPTQRY27">" "</definedName>
    <definedName name="RPTQRY28">17</definedName>
    <definedName name="RPTQRY29">17</definedName>
    <definedName name="RPTQRY3">2</definedName>
    <definedName name="RPTQRY30">17</definedName>
    <definedName name="RPTQRY31">17</definedName>
    <definedName name="RPTQRY32">17</definedName>
    <definedName name="RPTQRY33">20</definedName>
    <definedName name="RPTQRY34">17</definedName>
    <definedName name="RPTQRY35">20</definedName>
    <definedName name="RPTQRY36">20</definedName>
    <definedName name="RPTQRY37">22</definedName>
    <definedName name="RPTQRY38">22</definedName>
    <definedName name="RPTQRY39">22</definedName>
    <definedName name="RPTQRY4">2</definedName>
    <definedName name="RPTQRY40">22</definedName>
    <definedName name="RPTQRY41">22</definedName>
    <definedName name="RPTQRY42">23</definedName>
    <definedName name="RPTQRY43">23</definedName>
    <definedName name="RPTQRY44">23</definedName>
    <definedName name="RPTQRY45">22</definedName>
    <definedName name="RPTQRY46">24</definedName>
    <definedName name="RPTQRY47">22</definedName>
    <definedName name="RPTQRY48">22</definedName>
    <definedName name="RPTQRY49">22</definedName>
    <definedName name="RPTQRY5">3</definedName>
    <definedName name="RPTQRY50">20</definedName>
    <definedName name="RPTQRY51">20</definedName>
    <definedName name="RPTQRY52">20</definedName>
    <definedName name="RPTQRY53">20</definedName>
    <definedName name="RPTQRY54">20</definedName>
    <definedName name="RPTQRY55">20</definedName>
    <definedName name="RPTQRY56">21</definedName>
    <definedName name="RPTQRY57">20</definedName>
    <definedName name="RPTQRY58">20</definedName>
    <definedName name="RPTQRY59">21</definedName>
    <definedName name="RPTQRY6">3</definedName>
    <definedName name="RPTQRY60">20</definedName>
    <definedName name="RPTQRY61">20</definedName>
    <definedName name="RPTQRY62">21</definedName>
    <definedName name="RPTQRY63">20</definedName>
    <definedName name="RPTQRY64">24</definedName>
    <definedName name="RPTQRY65">23</definedName>
    <definedName name="RPTQRY66">25</definedName>
    <definedName name="RPTQRY67">25</definedName>
    <definedName name="RPTQRY68">25</definedName>
    <definedName name="RPTQRY69">26</definedName>
    <definedName name="RPTQRY7">2</definedName>
    <definedName name="RPTQRY70">25</definedName>
    <definedName name="RPTQRY71">24</definedName>
    <definedName name="RPTQRY72">29</definedName>
    <definedName name="RPTQRY8">1</definedName>
    <definedName name="RPTQRY9">4</definedName>
    <definedName name="RR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ate">#REF!</definedName>
    <definedName name="RRR" hidden="1">#REF!</definedName>
    <definedName name="rrrrr" hidden="1">#REF!</definedName>
    <definedName name="rrrrrr">#REF!</definedName>
    <definedName name="rrrrrrrr" hidden="1">{#N/A,#N/A,FALSE,"Pharm";#N/A,#N/A,FALSE,"WWCM"}</definedName>
    <definedName name="rrrrrrrrr" hidden="1">{#N/A,#N/A,FALSE,"Pharm";#N/A,#N/A,FALSE,"WWCM"}</definedName>
    <definedName name="RRRRRRRRRR">#REF!</definedName>
    <definedName name="RRRRRRRRRRRRRR">#REF!</definedName>
    <definedName name="rrrrrrrrrrrrrrrr" hidden="1">{#N/A,#N/A,FALSE,"Pharm";#N/A,#N/A,FALSE,"WWCM"}</definedName>
    <definedName name="rrrrrrrrrrrrrrrrrrrrrr" hidden="1">{#N/A,#N/A,FALSE,"Pharm";#N/A,#N/A,FALSE,"WWCM"}</definedName>
    <definedName name="rrrrrrrrrrrrrrrrrrrrrrrrrrrrrr" hidden="1">{#N/A,#N/A,FALSE,"Pharm";#N/A,#N/A,FALSE,"WWCM"}</definedName>
    <definedName name="rrrrrrrrrrrrrrrrrrrrrrrrrrrrrrr" hidden="1">{#N/A,#N/A,FALSE,"Pharm";#N/A,#N/A,FALSE,"WWCM"}</definedName>
    <definedName name="rs">#REF!</definedName>
    <definedName name="Rs.2.25">#REF!</definedName>
    <definedName name="rse">#REF!</definedName>
    <definedName name="RSP">#REF!</definedName>
    <definedName name="RSprod1">#REF!</definedName>
    <definedName name="RSprod2">#REF!</definedName>
    <definedName name="RSU">#REF!</definedName>
    <definedName name="RSUdata">#REF!</definedName>
    <definedName name="rsurp">#REF!</definedName>
    <definedName name="RT">#REF!</definedName>
    <definedName name="RTE">{"'Planning Data'!$A$2:$X$120"}</definedName>
    <definedName name="rth">{"'표지'!$B$5"}</definedName>
    <definedName name="RTHHGH">{"'표지'!$B$5"}</definedName>
    <definedName name="RTIN">#N/A</definedName>
    <definedName name="RTM">#REF!</definedName>
    <definedName name="rtrt">{"'1-TheatreBkgs'!$A$1:$L$102"}</definedName>
    <definedName name="rtrttrttrtr">#REF!</definedName>
    <definedName name="rtsslk" hidden="1">{"'Planning Data'!$A$2:$X$120"}</definedName>
    <definedName name="rtty" hidden="1">{#N/A,#N/A,FALSE,"UNIT";#N/A,#N/A,FALSE,"UNIT";#N/A,#N/A,FALSE,"계정"}</definedName>
    <definedName name="rttyu" hidden="1">#REF!</definedName>
    <definedName name="rttyyu" hidden="1">#REF!</definedName>
    <definedName name="rtukytk">#REF!</definedName>
    <definedName name="rtukytk_1">#REF!</definedName>
    <definedName name="rtyu">#REF!</definedName>
    <definedName name="rtyu_1">#REF!</definedName>
    <definedName name="RunBugyo">#REF!</definedName>
    <definedName name="RUNBY">#REF!</definedName>
    <definedName name="RUNDATE">#REF!</definedName>
    <definedName name="RunName">#REF!</definedName>
    <definedName name="russ">{"'Inventory &amp; Anal-Cur Wkbk'!$A$7:$AP$71"}</definedName>
    <definedName name="RV_TM">#REF!</definedName>
    <definedName name="rw">{"'Standalone List Price Trends'!$A$1:$X$56"}</definedName>
    <definedName name="rwrwr">{"'Standalone List Price Trends'!$A$1:$X$56"}</definedName>
    <definedName name="rwrwrwrwr">{"'Standalone List Price Trends'!$A$1:$X$56"}</definedName>
    <definedName name="Rwvu.Analysis." hidden="1">#REF!,#REF!,#REF!,#REF!,#REF!,#REF!</definedName>
    <definedName name="Rwvu.CurF1997." hidden="1">#REF!,#REF!,#REF!,#REF!,#REF!</definedName>
    <definedName name="Rwvu.Current." hidden="1">#REF!,#REF!,#REF!,#REF!,#REF!</definedName>
    <definedName name="Rwvu.CurrentYear." hidden="1">#REF!,#REF!,#REF!,#REF!,#REF!</definedName>
    <definedName name="Rwvu.FY_97MB." hidden="1">#REF!,#REF!</definedName>
    <definedName name="Rwvu.FY_97MF." hidden="1">#REF!,#REF!</definedName>
    <definedName name="Rwvu.FY_97REF1." hidden="1">#REF!,#REF!</definedName>
    <definedName name="Rwvu.FY_98_V2." hidden="1">#REF!,#REF!,#REF!,#REF!,#REF!</definedName>
    <definedName name="Rwvu.FY94_95Qtr." hidden="1">#REF!,#REF!,#REF!,#REF!,#REF!,#REF!</definedName>
    <definedName name="Rwvu.FY96ACTUAL." hidden="1">#REF!,#REF!</definedName>
    <definedName name="Rwvu.incearn." hidden="1">#REF!,#REF!,#REF!,#REF!,#REF!</definedName>
    <definedName name="Rwvu.PRT.">#REF!</definedName>
    <definedName name="Rwvu.qtr._.view." hidden="1">#REF!,#REF!,#REF!,#REF!,#REF!,#REF!,#REF!,#REF!,#REF!,#REF!,#REF!,#REF!</definedName>
    <definedName name="Rwvu.Report1." hidden="1">#REF!,#REF!</definedName>
    <definedName name="Rwvu.Standard._.Report." hidden="1">#REF!,#REF!,#REF!</definedName>
    <definedName name="rwwr">{"'Standalone List Price Trends'!$A$1:$X$56"}</definedName>
    <definedName name="ry">#REF!</definedName>
    <definedName name="rydhn">#REF!</definedName>
    <definedName name="rydhn_1">#REF!</definedName>
    <definedName name="ryik">#REF!</definedName>
    <definedName name="ryik_1">#REF!</definedName>
    <definedName name="ryjhn">#REF!</definedName>
    <definedName name="ryjhn_1">#REF!</definedName>
    <definedName name="ryjhtyj">#REF!</definedName>
    <definedName name="ryjhtyj_1">#REF!</definedName>
    <definedName name="ryjyj">#REF!</definedName>
    <definedName name="ryjyj_1">#REF!</definedName>
    <definedName name="RzAccounts">#REF!</definedName>
    <definedName name="RzAccounts1">#REF!</definedName>
    <definedName name="RzGroups">#REF!</definedName>
    <definedName name="s">#REF!</definedName>
    <definedName name="S_1_2">#REF!</definedName>
    <definedName name="S_10_11_12">#REF!</definedName>
    <definedName name="S_13_14___15">#REF!</definedName>
    <definedName name="S_16_17">#REF!</definedName>
    <definedName name="S_18___19">#REF!</definedName>
    <definedName name="S_20_21___22">#REF!</definedName>
    <definedName name="S_23">#REF!</definedName>
    <definedName name="S_3_4">#REF!</definedName>
    <definedName name="S_8_9">#REF!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RS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fb">#REF!</definedName>
    <definedName name="s_fb_10">#REF!</definedName>
    <definedName name="s_fb_9">#REF!</definedName>
    <definedName name="s_fbi">#REF!</definedName>
    <definedName name="s_fbi_10">#REF!</definedName>
    <definedName name="s_fbi_9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_U">#REF!</definedName>
    <definedName name="S3a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>#REF!</definedName>
    <definedName name="SA_PA">#REF!</definedName>
    <definedName name="saasdsf">#REF!</definedName>
    <definedName name="saasdsf_1">#REF!</definedName>
    <definedName name="saasdsf_2">#REF!</definedName>
    <definedName name="saasdsf_3">#REF!</definedName>
    <definedName name="saasdsf_4">#REF!</definedName>
    <definedName name="sabi">#REF!</definedName>
    <definedName name="SAD">#REF!</definedName>
    <definedName name="sadf">#REF!</definedName>
    <definedName name="sadfdg">{"'1-TheatreBkgs'!$A$1:$L$102"}</definedName>
    <definedName name="sadfds">{"'Trend_Total'!$A$7:$V$10","'Trend_Total'!$A$1:$V$4"}</definedName>
    <definedName name="sadfdsa">#REF!</definedName>
    <definedName name="sadfdsafsdf">#REF!</definedName>
    <definedName name="sadfg">{"'Trend_Total'!$A$7:$V$10","'Trend_Total'!$A$1:$V$4"}</definedName>
    <definedName name="sadfsadfasadf">#REF!</definedName>
    <definedName name="sadfsdfsdfsaf">#REF!</definedName>
    <definedName name="sadg" hidden="1">{#N/A,#N/A,FALSE,"Pharm";#N/A,#N/A,FALSE,"WWCM"}</definedName>
    <definedName name="SADGF">#REF!</definedName>
    <definedName name="saf">#REF!</definedName>
    <definedName name="saff" hidden="1">{#N/A,#N/A,FALSE,"KMC최종회의(7월) 자료"}</definedName>
    <definedName name="sail">#REF!</definedName>
    <definedName name="SAINT_GOBAIN_CRYSTALS___DETECTORS_INDIA_PRIVATE_LIMITED">#REF!</definedName>
    <definedName name="sajasas">#REF!</definedName>
    <definedName name="sakuseibi">#REF!</definedName>
    <definedName name="Sal">#REF!</definedName>
    <definedName name="Salary">#REF!</definedName>
    <definedName name="Salary_Worksheets">#REF!</definedName>
    <definedName name="SALE">#N/A</definedName>
    <definedName name="SALE_SUM">#REF!</definedName>
    <definedName name="SALEBOH">#N/A</definedName>
    <definedName name="SALEEOH">#N/A</definedName>
    <definedName name="Sales">#REF!</definedName>
    <definedName name="Sales_by_Country_by_Group_99">#REF!</definedName>
    <definedName name="Sales_Funnel">#REF!</definedName>
    <definedName name="Sales_INR">#REF!</definedName>
    <definedName name="Sales_Rs">#REF!</definedName>
    <definedName name="Sales_Tax_Rate_2015">#REF!</definedName>
    <definedName name="Sales_USD">#REF!</definedName>
    <definedName name="Sales_USD_48.614">#REF!</definedName>
    <definedName name="Sales1">#REF!</definedName>
    <definedName name="Sales2">#REF!</definedName>
    <definedName name="SalesA">#REF!</definedName>
    <definedName name="salesdata">#REF!</definedName>
    <definedName name="SalesJ">#REF!</definedName>
    <definedName name="SALESPLAN">#REF!</definedName>
    <definedName name="SALESPLAN.">#REF!</definedName>
    <definedName name="SALESPROJ">#REF!</definedName>
    <definedName name="SALESPROJ.">#REF!</definedName>
    <definedName name="SalesR">#REF!</definedName>
    <definedName name="salesrep">#REF!</definedName>
    <definedName name="sally" hidden="1">{#N/A,#N/A,FALSE,"Pharm";#N/A,#N/A,FALSE,"WWCM"}</definedName>
    <definedName name="salsum">#REF!</definedName>
    <definedName name="sam">#REF!</definedName>
    <definedName name="SAMBOH">#N/A</definedName>
    <definedName name="same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AMEOH">#N/A</definedName>
    <definedName name="sample">{"'Customer Support Trends'!$A$1:$AB$13"}</definedName>
    <definedName name="sANOFI" hidden="1">{#N/A,#N/A,FALSE,"Pharm";#N/A,#N/A,FALSE,"WWCM"}</definedName>
    <definedName name="sao">#REF!</definedName>
    <definedName name="SAP_ByDesign_R0001">#REF!</definedName>
    <definedName name="SAP_ByDesign_R0002">#REF!</definedName>
    <definedName name="SAP_ByDesign_R0003">#REF!</definedName>
    <definedName name="SAP_ByDesign_R0004">#REF!</definedName>
    <definedName name="SAP_ByDesign_R0005">#REF!</definedName>
    <definedName name="SAP_ByDesign_R0006">#REF!</definedName>
    <definedName name="SAP_ByDesign_R0007">#REF!</definedName>
    <definedName name="SAP_ByDesign_R0008">#REF!</definedName>
    <definedName name="SAP_ByDesign_R0009">#REF!</definedName>
    <definedName name="SAP_ByDesign_R0010">#REF!</definedName>
    <definedName name="SAP_ByDesign_R0015">#REF!</definedName>
    <definedName name="SAP_ByDesign_T0002RP_TITLE">#REF!</definedName>
    <definedName name="SAP_ByDesign_T0003RP_TITLE">#REF!</definedName>
    <definedName name="SAP_ByDesign_T0004RP_TITLE">#REF!</definedName>
    <definedName name="SAP_ByDesign_T0005RP_TITLE">#REF!</definedName>
    <definedName name="SAP_ByDesign_T0006RP_TITLE">#REF!</definedName>
    <definedName name="SAP_ByDesign_T0007RP_TITLE">#REF!</definedName>
    <definedName name="SAP_ByDesign_T0009RP_TITLE">#REF!</definedName>
    <definedName name="SAP_ByDesign_T0010RP_TITLE">#REF!</definedName>
    <definedName name="SAPBEX">5</definedName>
    <definedName name="SAPBEXdnldView" hidden="1">"447PMR2NX272FB4OX3679YRJI"</definedName>
    <definedName name="SAPBEXhrIndnt" hidden="1">1</definedName>
    <definedName name="SAPBEXr">9</definedName>
    <definedName name="SAPBEXrevision" hidden="1">1</definedName>
    <definedName name="SAPBEXrevision_1">159</definedName>
    <definedName name="SAPBEXsysID" hidden="1">"BWP"</definedName>
    <definedName name="SAPBEXw">"3TZDSACWB6YEYPZ98R0Y0CK07"</definedName>
    <definedName name="SAPBEXwbID" hidden="1">"437R7F6551XMDJ6GBZFJ8D5BE"</definedName>
    <definedName name="SAPBEXwbID_1">"ER8Y4QNGQ0TZGTOU3DGOBEICT"</definedName>
    <definedName name="SAPBEXwbID2">"3TZDSACWB6YEYPZ98R0Y0CK07"</definedName>
    <definedName name="SAPFuncF4Help">#REF!()</definedName>
    <definedName name="SAPsysID" hidden="1">"708C5W7SBKP804JT78WJ0JNKI"</definedName>
    <definedName name="SAPwbID" hidden="1">"ARS"</definedName>
    <definedName name="sary">#REF!</definedName>
    <definedName name="sasa">#REF!</definedName>
    <definedName name="sasd" hidden="1">{#N/A,#N/A,FALSE,"KMC최종회의(7월) 자료"}</definedName>
    <definedName name="sasdf" hidden="1">{#N/A,#N/A,FALSE,"KMC최종회의(7월) 자료"}</definedName>
    <definedName name="sasdfkj">#REF!</definedName>
    <definedName name="sasdsaf">#REF!</definedName>
    <definedName name="sasf" hidden="1">{#N/A,#N/A,FALSE,"KMC최종회의(7월) 자료"}</definedName>
    <definedName name="satyamcomp">#REF!</definedName>
    <definedName name="Save_Delay">#REF!</definedName>
    <definedName name="SaveReason">FALSE</definedName>
    <definedName name="SaveReasonCell">0</definedName>
    <definedName name="SaveReasonPosHdrId">0</definedName>
    <definedName name="SaveWorkbookNo">#REF!</definedName>
    <definedName name="SaveWorkbookYes">#REF!</definedName>
    <definedName name="sb">#REF!</definedName>
    <definedName name="SBC">#REF!</definedName>
    <definedName name="SBI">#REF!</definedName>
    <definedName name="SBI__APCC_">#REF!</definedName>
    <definedName name="SBI_APCC">#REF!</definedName>
    <definedName name="SBR_TOP_Rs">#REF!</definedName>
    <definedName name="SBR_TOP_USD">#REF!</definedName>
    <definedName name="sc" hidden="1">{#N/A,#N/A,TRUE,"Condensed IS";#N/A,#N/A,TRUE,"Condensed BS";#N/A,#N/A,TRUE,"Outlook";#N/A,#N/A,TRUE,"Condensed CF";#N/A,#N/A,TRUE,"Condensed CF - qtr"}</definedName>
    <definedName name="Scenarios">#REF!</definedName>
    <definedName name="SCf">#REF!</definedName>
    <definedName name="sch">#REF!</definedName>
    <definedName name="SCH_D">#REF!</definedName>
    <definedName name="Sch_M_Table">#REF!</definedName>
    <definedName name="Sch_to_Bs">#REF!</definedName>
    <definedName name="SCH_WH_TAX">#REF!</definedName>
    <definedName name="Sch11to13">#REF!</definedName>
    <definedName name="Sch1to5">#REF!</definedName>
    <definedName name="Sch6to10">#REF!</definedName>
    <definedName name="Sched_Pay">#REF!</definedName>
    <definedName name="SCHEDA_1.3">#REF!</definedName>
    <definedName name="Schedule">#REF!</definedName>
    <definedName name="SCHEDULE____5">#REF!</definedName>
    <definedName name="SCHEDULE___9">#REF!</definedName>
    <definedName name="SCHEDULE_1">#REF!</definedName>
    <definedName name="SCHEDULE_10_K_15">"print title"</definedName>
    <definedName name="Scheduled_Extra_Payments">#REF!</definedName>
    <definedName name="Scheduled_Monthly_Payment">#REF!</definedName>
    <definedName name="ScheduleDate">#REF!</definedName>
    <definedName name="schs">#REF!</definedName>
    <definedName name="SCHVI_IV">#REF!</definedName>
    <definedName name="scms">580000</definedName>
    <definedName name="SCOA">#REF!</definedName>
    <definedName name="SCOAREC">#REF!</definedName>
    <definedName name="scomm">0</definedName>
    <definedName name="ScoreFrcstCategory">#REF!</definedName>
    <definedName name="ScoreFrcstMargin">#REF!</definedName>
    <definedName name="ScoreFrcstRevenue">#REF!</definedName>
    <definedName name="ScoreMargin">#REF!</definedName>
    <definedName name="SCRAP">{"'subnets'!$A$1:$F$20"}</definedName>
    <definedName name="SCRAP_1">{"'subnets'!$A$1:$F$20"}</definedName>
    <definedName name="SCRAP_2">{"'subnets'!$A$1:$F$20"}</definedName>
    <definedName name="SCRAP_3">{"'subnets'!$A$1:$F$20"}</definedName>
    <definedName name="SCRAP_4">{"'subnets'!$A$1:$F$20"}</definedName>
    <definedName name="SCRAP_5">{"'subnets'!$A$1:$F$20"}</definedName>
    <definedName name="SCRBOH">#N/A</definedName>
    <definedName name="SCREOH">#N/A</definedName>
    <definedName name="scs">#REF!</definedName>
    <definedName name="sd">#REF!</definedName>
    <definedName name="sd_1">#REF!</definedName>
    <definedName name="sd_2">#REF!</definedName>
    <definedName name="sd_3">#REF!</definedName>
    <definedName name="sd_4">#REF!</definedName>
    <definedName name="SD_SB">#REF!</definedName>
    <definedName name="sda">#REF!</definedName>
    <definedName name="sda_1">#REF!</definedName>
    <definedName name="sda_2">#REF!</definedName>
    <definedName name="sda_3">#REF!</definedName>
    <definedName name="sda_4">#REF!</definedName>
    <definedName name="sdaddsa">#REF!</definedName>
    <definedName name="sdaddsa_3">#REF!</definedName>
    <definedName name="sdaf">#REF!</definedName>
    <definedName name="sdaf_1">#REF!</definedName>
    <definedName name="sdaf_2">#REF!</definedName>
    <definedName name="sdaf_3">#REF!</definedName>
    <definedName name="sdaf_4">#REF!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dadfad" hidden="1">{#N/A,#N/A,FALSE,"Aging Summary";#N/A,#N/A,FALSE,"Ratio Analysis";#N/A,#N/A,FALSE,"Test 120 Day Accts";#N/A,#N/A,FALSE,"Tickmarks"}</definedName>
    <definedName name="sdafdadfad_3">#REF!</definedName>
    <definedName name="sdafds">#REF!</definedName>
    <definedName name="sdafe">#REF!</definedName>
    <definedName name="sdaff">#REF!</definedName>
    <definedName name="sdaff_1">#REF!</definedName>
    <definedName name="sdaff_2">#REF!</definedName>
    <definedName name="sdaff_3">#REF!</definedName>
    <definedName name="sdaff_4">#REF!</definedName>
    <definedName name="sdaffdsafd">#REF!</definedName>
    <definedName name="sdaffdsafd_1">#REF!</definedName>
    <definedName name="sdaffdsafd_2">#REF!</definedName>
    <definedName name="sdaffdsafd_3">#REF!</definedName>
    <definedName name="sdaffdsafd_4">#REF!</definedName>
    <definedName name="sdaflkej">#REF!</definedName>
    <definedName name="sdafsdafsaf">#REF!</definedName>
    <definedName name="sdafsdfadsfasfa">#REF!</definedName>
    <definedName name="sdas" hidden="1">{"Total",#N/A,FALSE,"Six Fields";"PDP",#N/A,FALSE,"Six Fields";"PNP",#N/A,FALSE,"Six Fields";"PUD",#N/A,FALSE,"Six Fields";"Prob",#N/A,FALSE,"Six Fields"}</definedName>
    <definedName name="sdas_1">#REF!</definedName>
    <definedName name="sdas_2">#REF!</definedName>
    <definedName name="sdas_3">#REF!</definedName>
    <definedName name="sdas_4">#REF!</definedName>
    <definedName name="sdasd">#REF!</definedName>
    <definedName name="Sdate">#REF!</definedName>
    <definedName name="sdAWSD">{"'Feb 99'!$A$1:$G$30"}</definedName>
    <definedName name="sddas">#REF!</definedName>
    <definedName name="sddas_1">#REF!</definedName>
    <definedName name="sddas_2">#REF!</definedName>
    <definedName name="sddas_3">#REF!</definedName>
    <definedName name="sddas_4">#REF!</definedName>
    <definedName name="sdf" hidden="1">{"Central",#N/A,FALSE,"Total"}</definedName>
    <definedName name="sdf_1">#REF!</definedName>
    <definedName name="sdf_2">#REF!</definedName>
    <definedName name="sdf_3">#REF!</definedName>
    <definedName name="sdf_4">#REF!</definedName>
    <definedName name="sdfa">#REF!</definedName>
    <definedName name="sdfa1">#REF!</definedName>
    <definedName name="sdfasd">#REF!</definedName>
    <definedName name="sdfasdf">#REF!</definedName>
    <definedName name="sdfasdf_1">#REF!</definedName>
    <definedName name="sdfasdf_2">#REF!</definedName>
    <definedName name="sdfasdf_3">#REF!</definedName>
    <definedName name="sdfasdf_4">#REF!</definedName>
    <definedName name="SDFASFASDF">#REF!</definedName>
    <definedName name="sdfasr">#REF!</definedName>
    <definedName name="sdfd" hidden="1">{#N/A,#N/A,TRUE,"CPRD";#N/A,#N/A,TRUE,"BCCPDR";#N/A,#N/A,TRUE,"EWRD";#N/A,#N/A,TRUE,"5100";#N/A,#N/A,TRUE,"5110"}</definedName>
    <definedName name="sdfdf">#REF!</definedName>
    <definedName name="sdfds" hidden="1">{#N/A,#N/A,FALSE,"KMC최종회의(7월) 자료"}</definedName>
    <definedName name="sdfdsf">#REF!</definedName>
    <definedName name="sdff">#REF!</definedName>
    <definedName name="sdffsd">"36AUZS02UM0VDE8AJ25O096WO"</definedName>
    <definedName name="sdfg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gdsggfsg">#REF!</definedName>
    <definedName name="SDFGF" hidden="1">{#N/A,#N/A,FALSE,"1";#N/A,#N/A,FALSE,"2";#N/A,#N/A,FALSE,"16 - 17";#N/A,#N/A,FALSE,"18 - 19";#N/A,#N/A,FALSE,"26";#N/A,#N/A,FALSE,"27";#N/A,#N/A,FALSE,"28"}</definedName>
    <definedName name="sdfgfds">#REF!</definedName>
    <definedName name="sdfgs">#REF!</definedName>
    <definedName name="sdfgsdfg">#REF!</definedName>
    <definedName name="sdfgsdfg_1">#REF!</definedName>
    <definedName name="sdfgsdfg_2">#REF!</definedName>
    <definedName name="sdfgsdfg_3">#REF!</definedName>
    <definedName name="sdfgsdfg_4">#REF!</definedName>
    <definedName name="sdfgsdfgbve">#REF!</definedName>
    <definedName name="sdfgsdfgbve_1">#REF!</definedName>
    <definedName name="sdfgsdfgbve_2">#REF!</definedName>
    <definedName name="sdfgsdfgbve_3">#REF!</definedName>
    <definedName name="sdfgsdfgbve_4">#REF!</definedName>
    <definedName name="sdfgsdfgsdfgs">#REF!</definedName>
    <definedName name="sdfgsdfgsdfgs_1">#REF!</definedName>
    <definedName name="sdfgsdfgsdfgs_2">#REF!</definedName>
    <definedName name="sdfgsdfgsdfgs_3">#REF!</definedName>
    <definedName name="sdfgsdfgsdfgs_4">#REF!</definedName>
    <definedName name="sdfgsdg">#REF!</definedName>
    <definedName name="sdfgsfd">#REF!</definedName>
    <definedName name="sdfgsfd_1">#REF!</definedName>
    <definedName name="sdfgsfd_2">#REF!</definedName>
    <definedName name="sdfgsfd_3">#REF!</definedName>
    <definedName name="sdfgsfd_4">#REF!</definedName>
    <definedName name="sdfh">#REF!</definedName>
    <definedName name="sdfhbtgbhtr">#REF!</definedName>
    <definedName name="sdfhbtgbhtr_1">#REF!</definedName>
    <definedName name="sdfhbtgbhtr_2">#REF!</definedName>
    <definedName name="sdfhbtgbhtr_3">#REF!</definedName>
    <definedName name="sdfhbtgbhtr_4">#REF!</definedName>
    <definedName name="sdfhdgfhdgfhdgd">#REF!</definedName>
    <definedName name="sdfhdgfhdgfhdgd_1">#REF!</definedName>
    <definedName name="sdfhdgfhdgfhdgd_2">#REF!</definedName>
    <definedName name="sdfhdgfhdgfhdgd_3">#REF!</definedName>
    <definedName name="sdfhdgfhdgfhdgd_4">#REF!</definedName>
    <definedName name="sdfhsdfgsdfgsdfg">#REF!</definedName>
    <definedName name="sdfhsdfgsdfgsdfg_1">#REF!</definedName>
    <definedName name="sdfhsdfgsdfgsdfg_2">#REF!</definedName>
    <definedName name="sdfhsdfgsdfgsdfg_3">#REF!</definedName>
    <definedName name="sdfhsdfgsdfgsdfg_4">#REF!</definedName>
    <definedName name="sdfjaskdjfkasdjfaskdfjasdf">"AS2DocumentBrowse"</definedName>
    <definedName name="sdfjdfjdfk">#REF!</definedName>
    <definedName name="sdfjh">#REF!</definedName>
    <definedName name="sdfs">#REF!</definedName>
    <definedName name="sdfs1">#REF!</definedName>
    <definedName name="sdfsa" hidden="1">{#N/A,#N/A,FALSE,"KMC최종회의(7월) 자료"}</definedName>
    <definedName name="sdfsadf">#REF!</definedName>
    <definedName name="sdfsd">#REF!</definedName>
    <definedName name="sdfsdf">#REF!</definedName>
    <definedName name="sdfsdfsdf">#REF!</definedName>
    <definedName name="sdfsdfsdfsafsdf">#REF!</definedName>
    <definedName name="sdfsdgfdfhsfdhfgshfgsjhfsh">#REF!</definedName>
    <definedName name="sdfstf">#REF!</definedName>
    <definedName name="sdfstw">{"'1-TheatreBkgs'!$A$1:$L$102"}</definedName>
    <definedName name="sdft">#REF!</definedName>
    <definedName name="sdfv">#REF!</definedName>
    <definedName name="sdfv_1">#REF!</definedName>
    <definedName name="sdg">{"'1-TheatreBkgs'!$A$1:$L$102"}</definedName>
    <definedName name="SDGSDB">#REF!</definedName>
    <definedName name="sdhr">#REF!</definedName>
    <definedName name="sdhrsh">#REF!</definedName>
    <definedName name="SDJFKSDJF">71</definedName>
    <definedName name="sdjlk">#REF!</definedName>
    <definedName name="sdrfse">#REF!</definedName>
    <definedName name="sdrgesrgergsdf">#REF!</definedName>
    <definedName name="sdrgesrgergsdf_1">#REF!</definedName>
    <definedName name="sdrgesrgergsdf_2">#REF!</definedName>
    <definedName name="sdrgesrgergsdf_3">#REF!</definedName>
    <definedName name="sdrgesrgergsdf_4">#REF!</definedName>
    <definedName name="SDS">#REF!</definedName>
    <definedName name="sds_1">{"'WS Sales by Rep'!$A$24:$L$46"}</definedName>
    <definedName name="sdsa">{"'Sheet1'!$A$5:$E$42"}</definedName>
    <definedName name="sdsd">#REF!</definedName>
    <definedName name="sdvsdvsDVVd" hidden="1">{"'Planning Data'!$A$2:$X$120"}</definedName>
    <definedName name="sdz">#REF!</definedName>
    <definedName name="SE" hidden="1">{"Q3_Fcst_Fcst_Var_Detail",#N/A,FALSE,"REPORT FORMAT";"Q3_Fcst_Fcst_Var_Summary",#N/A,FALSE,"REPORT FORMAT";"QTR_TREND_DETAIL",#N/A,FALSE,"REPORT FORMAT";"QTR_TREND_SUMMARY",#N/A,FALSE,"REPORT FORMAT"}</definedName>
    <definedName name="SEAT">#REF!</definedName>
    <definedName name="SEC">#REF!</definedName>
    <definedName name="SEC_LOAN">#REF!</definedName>
    <definedName name="SEC_서울">#REF!</definedName>
    <definedName name="section.SheduleFB">#REF!</definedName>
    <definedName name="section.SheduleFB_10">#REF!</definedName>
    <definedName name="section.SheduleFB_9">#REF!</definedName>
    <definedName name="section.SheduleFBI">#REF!</definedName>
    <definedName name="section.SheduleFBI_10">#REF!</definedName>
    <definedName name="section.SheduleFBI_9">#REF!</definedName>
    <definedName name="sectionNames">#REF!</definedName>
    <definedName name="sectionpm1">#REF!</definedName>
    <definedName name="sectionpm2">#REF!</definedName>
    <definedName name="sectionpm3">#REF!</definedName>
    <definedName name="sectionpm4">#REF!</definedName>
    <definedName name="sectionpm5">#REF!</definedName>
    <definedName name="sectionpm6">#REF!</definedName>
    <definedName name="SectionTotalRow">1</definedName>
    <definedName name="sef">#REF!</definedName>
    <definedName name="seg_equity">#REF!</definedName>
    <definedName name="Seg_LBO_Summ">#REF!</definedName>
    <definedName name="SEG1_DIRECTION1">#REF!</definedName>
    <definedName name="SEG1_FROM1">#REF!</definedName>
    <definedName name="SEG1_SORT1">#REF!</definedName>
    <definedName name="SEG1_TO1">#REF!</definedName>
    <definedName name="SEG2_DIRECTION1">#REF!</definedName>
    <definedName name="SEG2_FROM1">#REF!</definedName>
    <definedName name="SEG2_SORT1">#REF!</definedName>
    <definedName name="SEG2_TO1">#REF!</definedName>
    <definedName name="SEG3_DIRECTION1">#REF!</definedName>
    <definedName name="SEG3_FROM1">#REF!</definedName>
    <definedName name="SEG3_SORT1">#REF!</definedName>
    <definedName name="SEG3_TO1">#REF!</definedName>
    <definedName name="SEG4_DIRECTION1">#REF!</definedName>
    <definedName name="SEG4_FROM1">#REF!</definedName>
    <definedName name="SEG4_SORT1">#REF!</definedName>
    <definedName name="SEG4_TO1">#REF!</definedName>
    <definedName name="SEG5_DIRECTION1">#REF!</definedName>
    <definedName name="SEG5_FROM1">#REF!</definedName>
    <definedName name="SEG5_SORT1">#REF!</definedName>
    <definedName name="SEG5_TO1">#REF!</definedName>
    <definedName name="SEG6_DIRECTION1">#REF!</definedName>
    <definedName name="SEG6_FROM1">#REF!</definedName>
    <definedName name="SEG6_SORT1">#REF!</definedName>
    <definedName name="SEG6_TO1">#REF!</definedName>
    <definedName name="segfsdvgfsd">#REF!</definedName>
    <definedName name="SEGGEOTYPECL">#REF!</definedName>
    <definedName name="Segment">#REF!</definedName>
    <definedName name="SEGTYPEMTB">#REF!</definedName>
    <definedName name="SEGTYPEMTV">#REF!</definedName>
    <definedName name="segvx" hidden="1">{"'買掛金'!$J$6"}</definedName>
    <definedName name="SEI_rate">643000/35000000</definedName>
    <definedName name="SEJINBS" hidden="1">{#N/A,#N/A,FALSE,"정공"}</definedName>
    <definedName name="SEK">#REF!</definedName>
    <definedName name="SelCom">"Button 8"</definedName>
    <definedName name="SELECT_EPSON">#REF!</definedName>
    <definedName name="Select_Inp">#REF!,#REF!,#REF!,#REF!</definedName>
    <definedName name="SELECT_MENU">#REF!</definedName>
    <definedName name="SELECT_PRINTER">#REF!</definedName>
    <definedName name="SELECT_RESULT">#REF!</definedName>
    <definedName name="Select1_sheet0">"'Sheet1'
0
"</definedName>
    <definedName name="Select1_sheets">1</definedName>
    <definedName name="SelectedPosDtlId">1</definedName>
    <definedName name="SelectedPosHdrId">10003691</definedName>
    <definedName name="seller_note_sweep">#REF!</definedName>
    <definedName name="SellingExp">#REF!</definedName>
    <definedName name="sellingexp.">#REF!</definedName>
    <definedName name="SEMIIN">#N/A</definedName>
    <definedName name="sencount" hidden="1">1</definedName>
    <definedName name="Sep_18">#REF!</definedName>
    <definedName name="Sep_19">#REF!</definedName>
    <definedName name="Sep_20">#REF!</definedName>
    <definedName name="Sep_21">#REF!</definedName>
    <definedName name="sepaud">#REF!</definedName>
    <definedName name="SEPDATA?">#REF!</definedName>
    <definedName name="sephkd">#REF!</definedName>
    <definedName name="sepsgd">#REF!</definedName>
    <definedName name="SEPT">#REF!</definedName>
    <definedName name="sept_control_totals">#REF!</definedName>
    <definedName name="sept2000">#REF!</definedName>
    <definedName name="September">#REF!</definedName>
    <definedName name="septhb">#REF!</definedName>
    <definedName name="septwd">#REF!</definedName>
    <definedName name="sere">#REF!</definedName>
    <definedName name="sergse">#REF!</definedName>
    <definedName name="sergse_1">#REF!</definedName>
    <definedName name="Series_A_1_Preferred">#REF!</definedName>
    <definedName name="Series_A_Preferred">#REF!</definedName>
    <definedName name="serjhs">#REF!</definedName>
    <definedName name="serjhs_1">#REF!</definedName>
    <definedName name="serthtj">#REF!</definedName>
    <definedName name="serthtj_1">#REF!</definedName>
    <definedName name="sertxk">#REF!</definedName>
    <definedName name="sertxk_1">#REF!</definedName>
    <definedName name="servfee">#REF!</definedName>
    <definedName name="service">0</definedName>
    <definedName name="SERVICE_RECOVER">#REF!</definedName>
    <definedName name="ServiceLogistics">#REF!</definedName>
    <definedName name="SERVICES">#REF!</definedName>
    <definedName name="Seshmahal">#REF!</definedName>
    <definedName name="Set">" "</definedName>
    <definedName name="SetOfBooksID1">#REF!</definedName>
    <definedName name="SETOFBOOKSID2">#REF!</definedName>
    <definedName name="SETOFBOOKSID3">#REF!</definedName>
    <definedName name="SETOFBOOKSID4">#REF!</definedName>
    <definedName name="SETOFBOOKSID5">#REF!</definedName>
    <definedName name="SETOFBOOKSID6">#REF!</definedName>
    <definedName name="SetOfBooksName1">#REF!</definedName>
    <definedName name="SETOFBOOKSNAME2">#REF!</definedName>
    <definedName name="SETOFBOOKSNAME3">#REF!</definedName>
    <definedName name="SETOFBOOKSNAME4">#REF!</definedName>
    <definedName name="SETOFBOOKSNAME5">#REF!</definedName>
    <definedName name="SETOFBOOKSNAME6">#REF!</definedName>
    <definedName name="SETTINGS">#REF!</definedName>
    <definedName name="Settlement">#REF!</definedName>
    <definedName name="Setup_Practice_Number">#REF!</definedName>
    <definedName name="SETUP_PRINT">#REF!</definedName>
    <definedName name="seven">#REF!</definedName>
    <definedName name="SEVENDAY">#REF!</definedName>
    <definedName name="sex">{"'1-TheatreBkgs'!$A$1:$L$102"}</definedName>
    <definedName name="sf">#REF!</definedName>
    <definedName name="SF_ACT">#REF!</definedName>
    <definedName name="sfads">#REF!</definedName>
    <definedName name="sfasd">#REF!</definedName>
    <definedName name="sfasd_1">#REF!</definedName>
    <definedName name="sfasd_2">#REF!</definedName>
    <definedName name="sfasd_3">#REF!</definedName>
    <definedName name="sfasd_4">#REF!</definedName>
    <definedName name="sfdas">#REF!</definedName>
    <definedName name="sfdas_1">#REF!</definedName>
    <definedName name="sfdas_2">#REF!</definedName>
    <definedName name="sfdas_3">#REF!</definedName>
    <definedName name="sfdas_4">#REF!</definedName>
    <definedName name="sfdg">#REF!</definedName>
    <definedName name="SFDGD">#REF!</definedName>
    <definedName name="sfdgsar">#REF!</definedName>
    <definedName name="sfgdfg">#REF!</definedName>
    <definedName name="sfghr">#REF!</definedName>
    <definedName name="sforrest93" hidden="1">#REF!</definedName>
    <definedName name="SFS" hidden="1">#REF!</definedName>
    <definedName name="sfsdcf">#REF!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fss" hidden="1">{#N/A,#N/A,FALSE,"KMC최종회의(7월) 자료"}</definedName>
    <definedName name="SG_LCAClient">#REF!</definedName>
    <definedName name="SGA">#REF!</definedName>
    <definedName name="SGA_growth">#REF!</definedName>
    <definedName name="SGA_margin_fore">#REF!</definedName>
    <definedName name="sgadg">#REF!</definedName>
    <definedName name="sgadgd">#REF!</definedName>
    <definedName name="sgag">#REF!</definedName>
    <definedName name="SGALINE">#REF!</definedName>
    <definedName name="sgasensitivitytemp">#REF!</definedName>
    <definedName name="sgd">#REF!</definedName>
    <definedName name="sgdg" hidden="1">{#N/A,#N/A,FALSE,"REPORT"}</definedName>
    <definedName name="sgdgs">#REF!</definedName>
    <definedName name="SGDXTO">"Hyperion"</definedName>
    <definedName name="sgegeg">#REF!</definedName>
    <definedName name="sgeseg">#REF!</definedName>
    <definedName name="sgf">"8S22574HODOIDG88FCJT9A4QP"</definedName>
    <definedName name="sgherhe">#REF!</definedName>
    <definedName name="sghser">#REF!</definedName>
    <definedName name="SGP_India">#REF!</definedName>
    <definedName name="SGQERVY">#REF!</definedName>
    <definedName name="sgsdfgsd" hidden="1">#REF!</definedName>
    <definedName name="sgsdg">#REF!</definedName>
    <definedName name="sGSGkj" hidden="1">{"'Planning Data'!$A$2:$X$120"}</definedName>
    <definedName name="SH">#REF!</definedName>
    <definedName name="sha">#REF!</definedName>
    <definedName name="SHAPE">#REF!</definedName>
    <definedName name="SHARE__CAPITAL">#REF!</definedName>
    <definedName name="Share_Data">#REF!</definedName>
    <definedName name="Share_Data.">#REF!</definedName>
    <definedName name="Share_Price">#REF!</definedName>
    <definedName name="share_tog">#REF!</definedName>
    <definedName name="SHARED_FORMULA_11">60958/18</definedName>
    <definedName name="SHARED_FORMULA_12">11825/18</definedName>
    <definedName name="shares_granted">#REF!</definedName>
    <definedName name="Shares_repurchase_liability">#REF!</definedName>
    <definedName name="Sheet" hidden="1">#REF!</definedName>
    <definedName name="Sheet1" hidden="1">210</definedName>
    <definedName name="Sheet1_BNE_MESSAGES">#REF!</definedName>
    <definedName name="Sheet1_BNE_MESSAGES_HIDDEN">#REF!</definedName>
    <definedName name="Sheet1_BNE_MESSAGES_LAMP">#REF!</definedName>
    <definedName name="Sheet1_BNE_UPLOAD">#REF!</definedName>
    <definedName name="Sheet1_FooterType">"EXTERNAL"</definedName>
    <definedName name="Sheet1_GL_INTERFACE_ACCOUNTING_DATE">#REF!</definedName>
    <definedName name="Sheet1_GL_INTERFACE_ACTUAL_FLAG">#REF!</definedName>
    <definedName name="Sheet1_GL_INTERFACE_CURRENCY_CODE">#REF!</definedName>
    <definedName name="Sheet1_GL_INTERFACE_DATABASE">#REF!</definedName>
    <definedName name="Sheet1_GL_INTERFACE_ENTERED_CR">#REF!</definedName>
    <definedName name="Sheet1_GL_INTERFACE_ENTERED_DR">#REF!</definedName>
    <definedName name="Sheet1_GL_INTERFACE_REFERENCE1">#REF!</definedName>
    <definedName name="Sheet1_GL_INTERFACE_REFERENCE10">#REF!</definedName>
    <definedName name="Sheet1_GL_INTERFACE_REFERENCE4">#REF!</definedName>
    <definedName name="Sheet1_GL_INTERFACE_REFERENCE5">#REF!</definedName>
    <definedName name="Sheet1_GL_INTERFACE_REFERENCE7">#REF!</definedName>
    <definedName name="Sheet1_GL_INTERFACE_REFERENCE8">#REF!</definedName>
    <definedName name="Sheet1_GL_INTERFACE_SEGMENT1">#REF!</definedName>
    <definedName name="Sheet1_GL_INTERFACE_SEGMENT2">#REF!</definedName>
    <definedName name="Sheet1_GL_INTERFACE_SEGMENT3">#REF!</definedName>
    <definedName name="Sheet1_GL_INTERFACE_SEGMENT4">#REF!</definedName>
    <definedName name="Sheet1_GL_INTERFACE_SEGMENT5">#REF!</definedName>
    <definedName name="Sheet1_GL_INTERFACE_SEGMENT6">#REF!</definedName>
    <definedName name="Sheet1_GL_INTERFACE_SET_OF_BOOKS_ID">#REF!</definedName>
    <definedName name="Sheet1_GL_INTERFACE_USER_JE_CATEGORY_NAME">#REF!</definedName>
    <definedName name="Sheet1_GL_INTERFACE_USER_JE_SOURCE_NAME">#REF!</definedName>
    <definedName name="SHEET13">#REF!</definedName>
    <definedName name="Sheet1NvsInstanceHook">Collapse_Columns</definedName>
    <definedName name="sheet2">CELL("filename")</definedName>
    <definedName name="SHEETC">#REF!</definedName>
    <definedName name="SHEETC2">#REF!</definedName>
    <definedName name="SHEETC3">#REF!</definedName>
    <definedName name="SHEETC4">#REF!</definedName>
    <definedName name="SHEETF">#REF!</definedName>
    <definedName name="SHEETF2">#REF!</definedName>
    <definedName name="SHEETF3">#REF!</definedName>
    <definedName name="SHEETF4">#REF!</definedName>
    <definedName name="SHEETG">#REF!</definedName>
    <definedName name="SHEETH">#REF!</definedName>
    <definedName name="SHEETI">#REF!</definedName>
    <definedName name="SHEETJ">#REF!</definedName>
    <definedName name="SHEETK">#REF!</definedName>
    <definedName name="SHEETL">#REF!</definedName>
    <definedName name="SHEETM">#REF!</definedName>
    <definedName name="SHEETN">#REF!</definedName>
    <definedName name="SHEETO">#REF!</definedName>
    <definedName name="SHEETP">#REF!</definedName>
    <definedName name="SHEETQ">#REF!</definedName>
    <definedName name="SHEETR">#REF!</definedName>
    <definedName name="shettetrws">#REF!</definedName>
    <definedName name="shfklashdfilasjfoiwaejoi">#REF!</definedName>
    <definedName name="shfsdfjsjf">#REF!</definedName>
    <definedName name="Shhet3" hidden="1">{#N/A,#N/A,FALSE,"Aging Summary";#N/A,#N/A,FALSE,"Ratio Analysis";#N/A,#N/A,FALSE,"Test 120 Day Accts";#N/A,#N/A,FALSE,"Tickmarks"}</definedName>
    <definedName name="SHIN" hidden="1">{#N/A,#N/A,FALSE,"P.C.B"}</definedName>
    <definedName name="ShippingCorp.">#REF!</definedName>
    <definedName name="shirley">#REF!</definedName>
    <definedName name="shirley_1">#REF!</definedName>
    <definedName name="shit">#REF!</definedName>
    <definedName name="shitttt">255</definedName>
    <definedName name="ShortTermInterestRate">0.038</definedName>
    <definedName name="shos">#REF!</definedName>
    <definedName name="ShowSeparator1">#REF!</definedName>
    <definedName name="shpr">#REF!</definedName>
    <definedName name="shrh">#REF!</definedName>
    <definedName name="Shridhar">#REF!</definedName>
    <definedName name="shrihdarsd">#REF!</definedName>
    <definedName name="shrsdh">#REF!</definedName>
    <definedName name="shsgr">#REF!</definedName>
    <definedName name="shsr">#REF!</definedName>
    <definedName name="SHT">#REF!</definedName>
    <definedName name="SHT_1">#REF!</definedName>
    <definedName name="SHT_2">#REF!</definedName>
    <definedName name="shtName" xml:space="preserve"> INDEX(#REF!,#REF!)</definedName>
    <definedName name="shuling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i">#REF!</definedName>
    <definedName name="siannpay">#REF!</definedName>
    <definedName name="sibina" hidden="1">{#N/A,#N/A,TRUE,"CPRD";#N/A,#N/A,TRUE,"BCCPDR";#N/A,#N/A,TRUE,"EWRD";#N/A,#N/A,TRUE,"5100";#N/A,#N/A,TRUE,"5110"}</definedName>
    <definedName name="SICK">#REF!</definedName>
    <definedName name="SIDEWAYS">#REF!</definedName>
    <definedName name="Siemen">#REF!</definedName>
    <definedName name="siemens">#REF!</definedName>
    <definedName name="SierraOptima">#REF!</definedName>
    <definedName name="sig_dig">#REF!</definedName>
    <definedName name="Signatory_level">#REF!</definedName>
    <definedName name="sihrpay">#REF!</definedName>
    <definedName name="sim">#REF!</definedName>
    <definedName name="SING_Aug03">#REF!</definedName>
    <definedName name="Singapore">#REF!</definedName>
    <definedName name="siotpr">#REF!</definedName>
    <definedName name="SIP">#REF!</definedName>
    <definedName name="sirf">#REF!</definedName>
    <definedName name="SITYN">#REF!</definedName>
    <definedName name="SIW">#REF!</definedName>
    <definedName name="SIWneu">#REF!</definedName>
    <definedName name="Six">#REF!</definedName>
    <definedName name="sixty_pct">#REF!</definedName>
    <definedName name="sixty_pctneu">#REF!</definedName>
    <definedName name="SIZE">#REF!</definedName>
    <definedName name="SizingColumn">#REF!</definedName>
    <definedName name="sjfj">#REF!</definedName>
    <definedName name="sjhydjgyjufkf">#REF!</definedName>
    <definedName name="sjhydjgyjufkf_1">#REF!</definedName>
    <definedName name="sjhydjgyjufkf_2">#REF!</definedName>
    <definedName name="sjhydjgyjufkf_3">#REF!</definedName>
    <definedName name="sjhydjgyjufkf_4">#REF!</definedName>
    <definedName name="sjtshgth">#REF!</definedName>
    <definedName name="sjtshgth_1">#REF!</definedName>
    <definedName name="sjtshgth_2">#REF!</definedName>
    <definedName name="sjtshgth_3">#REF!</definedName>
    <definedName name="sjtshgth_4">#REF!</definedName>
    <definedName name="sk">"1, 3, 1, False, 2, False, False, , 0, False, True, 3, 2"</definedName>
    <definedName name="skaaldu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dfksaj">{"'Planning Data'!$A$2:$X$120"}</definedName>
    <definedName name="skdjfksjdf">27</definedName>
    <definedName name="SKORE_Aug03">#REF!</definedName>
    <definedName name="SKU">#REF!</definedName>
    <definedName name="SKU_SGMAT">#REF!</definedName>
    <definedName name="SKU_SGPLST">#REF!</definedName>
    <definedName name="skurollup">#REF!</definedName>
    <definedName name="SL">#REF!</definedName>
    <definedName name="SL.NO.">#REF!</definedName>
    <definedName name="SL_NO">#REF!</definedName>
    <definedName name="SLEVIN">#REF!</definedName>
    <definedName name="SLG4_1">{"'status'!$B$2:$H$15"}</definedName>
    <definedName name="Slicer_Account">#REF!</definedName>
    <definedName name="Slicer_Requesting_Employee">#REF!</definedName>
    <definedName name="Slicer_Subsidiary">#REF!</definedName>
    <definedName name="slip">#REF!</definedName>
    <definedName name="Slmv">1541841812.17664</definedName>
    <definedName name="small_ch">#REF!</definedName>
    <definedName name="smallsmall">#REF!,#REF!</definedName>
    <definedName name="sng" hidden="1">{#N/A,#N/A,FALSE,"Aging Summary";#N/A,#N/A,FALSE,"Ratio Analysis";#N/A,#N/A,FALSE,"Test 120 Day Accts";#N/A,#N/A,FALSE,"Tickmarks"}</definedName>
    <definedName name="SNQ">#REF!</definedName>
    <definedName name="SOEDIFF">#REF!</definedName>
    <definedName name="Softchalk">#REF!</definedName>
    <definedName name="Software">#REF!</definedName>
    <definedName name="SoftwareOld">#REF!</definedName>
    <definedName name="solver_adj" localSheetId="4" hidden="1">'Cash Flow'!$J$33,'Cash Flow'!$K$33,'Cash Flow'!$L$33,'Cash Flow'!$M$33</definedName>
    <definedName name="solver_adj" localSheetId="1" hidden="1">'Income Statement'!#REF!,'Income Statement'!#REF!,'Income Statement'!#REF!,'Income Statement'!#REF!</definedName>
    <definedName name="solver_adj">#REF!</definedName>
    <definedName name="solver_cvg" localSheetId="4" hidden="1">0.0001</definedName>
    <definedName name="solver_cvg" localSheetId="1" hidden="1">0.0001</definedName>
    <definedName name="solver_cvg">0.0001</definedName>
    <definedName name="solver_drv" localSheetId="4" hidden="1">1</definedName>
    <definedName name="solver_drv" localSheetId="1" hidden="1">2</definedName>
    <definedName name="solver_drv">1</definedName>
    <definedName name="solver_eng" localSheetId="4" hidden="1">1</definedName>
    <definedName name="solver_eng" localSheetId="1" hidden="1">1</definedName>
    <definedName name="solver_eng" hidden="1">1</definedName>
    <definedName name="solver_est" localSheetId="4" hidden="1">1</definedName>
    <definedName name="solver_est" localSheetId="1" hidden="1">1</definedName>
    <definedName name="solver_est">1</definedName>
    <definedName name="solver_itr" localSheetId="4" hidden="1">2147483647</definedName>
    <definedName name="solver_itr" localSheetId="1" hidden="1">2147483647</definedName>
    <definedName name="solver_itr">100</definedName>
    <definedName name="solver_lhs1">#REF!</definedName>
    <definedName name="solver_lin" hidden="1">0</definedName>
    <definedName name="solver_lin_1">2</definedName>
    <definedName name="solver_mip" localSheetId="4" hidden="1">2147483647</definedName>
    <definedName name="solver_mip" localSheetId="1" hidden="1">2147483647</definedName>
    <definedName name="solver_mni" localSheetId="4" hidden="1">30</definedName>
    <definedName name="solver_mni" localSheetId="1" hidden="1">30</definedName>
    <definedName name="solver_mrt" localSheetId="4" hidden="1">0.075</definedName>
    <definedName name="solver_mrt" localSheetId="1" hidden="1">0.075</definedName>
    <definedName name="solver_msl" localSheetId="4" hidden="1">2</definedName>
    <definedName name="solver_msl" localSheetId="1" hidden="1">2</definedName>
    <definedName name="solver_neg" localSheetId="4" hidden="1">2</definedName>
    <definedName name="solver_neg" localSheetId="1" hidden="1">1</definedName>
    <definedName name="solver_neg">2</definedName>
    <definedName name="solver_nod" localSheetId="4" hidden="1">2147483647</definedName>
    <definedName name="solver_nod" localSheetId="1" hidden="1">2147483647</definedName>
    <definedName name="solver_ntri">1000</definedName>
    <definedName name="solver_num" localSheetId="4" hidden="1">0</definedName>
    <definedName name="solver_num" localSheetId="1" hidden="1">0</definedName>
    <definedName name="solver_num" hidden="1">0</definedName>
    <definedName name="solver_nwt" localSheetId="4" hidden="1">1</definedName>
    <definedName name="solver_nwt" localSheetId="1" hidden="1">1</definedName>
    <definedName name="solver_nwt">1</definedName>
    <definedName name="solver_oldobj">1543721.6579517</definedName>
    <definedName name="solver_opt" localSheetId="4" hidden="1">'Cash Flow'!$M$28</definedName>
    <definedName name="solver_opt" localSheetId="1" hidden="1">'Income Statement'!#REF!</definedName>
    <definedName name="solver_opt">#REF!</definedName>
    <definedName name="solver_pre" localSheetId="4" hidden="1">0.000001</definedName>
    <definedName name="solver_pre" localSheetId="1" hidden="1">0.000001</definedName>
    <definedName name="solver_pre">0.000001</definedName>
    <definedName name="solver_rbv" localSheetId="4" hidden="1">1</definedName>
    <definedName name="solver_rbv" localSheetId="1" hidden="1">2</definedName>
    <definedName name="solver_rel1">1</definedName>
    <definedName name="solver_rel10">5</definedName>
    <definedName name="solver_rel11">5</definedName>
    <definedName name="solver_rel12">5</definedName>
    <definedName name="solver_rel13">5</definedName>
    <definedName name="solver_rel14">5</definedName>
    <definedName name="solver_rel15">5</definedName>
    <definedName name="solver_rel16">5</definedName>
    <definedName name="solver_rel17">5</definedName>
    <definedName name="solver_rel18">5</definedName>
    <definedName name="solver_rel19">5</definedName>
    <definedName name="solver_rel2">2</definedName>
    <definedName name="solver_rel20">5</definedName>
    <definedName name="solver_rel21">5</definedName>
    <definedName name="solver_rel22">5</definedName>
    <definedName name="solver_rel23">1</definedName>
    <definedName name="solver_rel24">5</definedName>
    <definedName name="solver_rel25">5</definedName>
    <definedName name="solver_rel26">5</definedName>
    <definedName name="solver_rel27">5</definedName>
    <definedName name="solver_rel28">5</definedName>
    <definedName name="solver_rel29">5</definedName>
    <definedName name="solver_rel3">2</definedName>
    <definedName name="solver_rel30">5</definedName>
    <definedName name="solver_rel31">5</definedName>
    <definedName name="solver_rel32">5</definedName>
    <definedName name="solver_rel33">5</definedName>
    <definedName name="solver_rel34">5</definedName>
    <definedName name="solver_rel35">5</definedName>
    <definedName name="solver_rel36">5</definedName>
    <definedName name="solver_rel37">5</definedName>
    <definedName name="solver_rel38">5</definedName>
    <definedName name="solver_rel39">5</definedName>
    <definedName name="solver_rel4">3</definedName>
    <definedName name="solver_rel40">5</definedName>
    <definedName name="solver_rel41">5</definedName>
    <definedName name="solver_rel42">5</definedName>
    <definedName name="solver_rel43">5</definedName>
    <definedName name="solver_rel44">5</definedName>
    <definedName name="solver_rel45">1</definedName>
    <definedName name="solver_rel46">5</definedName>
    <definedName name="solver_rel47">5</definedName>
    <definedName name="solver_rel48">5</definedName>
    <definedName name="solver_rel49">5</definedName>
    <definedName name="solver_rel5">3</definedName>
    <definedName name="solver_rel50">5</definedName>
    <definedName name="solver_rel51">5</definedName>
    <definedName name="solver_rel52">5</definedName>
    <definedName name="solver_rel53">5</definedName>
    <definedName name="solver_rel54">5</definedName>
    <definedName name="solver_rel55">5</definedName>
    <definedName name="solver_rel56">5</definedName>
    <definedName name="solver_rel57">5</definedName>
    <definedName name="solver_rel58">5</definedName>
    <definedName name="solver_rel59">5</definedName>
    <definedName name="solver_rel6">3</definedName>
    <definedName name="solver_rel60">5</definedName>
    <definedName name="solver_rel61">5</definedName>
    <definedName name="solver_rel62">5</definedName>
    <definedName name="solver_rel63">5</definedName>
    <definedName name="solver_rel64">5</definedName>
    <definedName name="solver_rel65">5</definedName>
    <definedName name="solver_rel66">5</definedName>
    <definedName name="solver_rel67">1</definedName>
    <definedName name="solver_rel68">5</definedName>
    <definedName name="solver_rel69">5</definedName>
    <definedName name="solver_rel7">2</definedName>
    <definedName name="solver_rel70">5</definedName>
    <definedName name="solver_rel71">5</definedName>
    <definedName name="solver_rel72">5</definedName>
    <definedName name="solver_rel73">5</definedName>
    <definedName name="solver_rel74">5</definedName>
    <definedName name="solver_rel75">5</definedName>
    <definedName name="solver_rel76">5</definedName>
    <definedName name="solver_rel77">5</definedName>
    <definedName name="solver_rel78">5</definedName>
    <definedName name="solver_rel79">5</definedName>
    <definedName name="solver_rel8">3</definedName>
    <definedName name="solver_rel80">5</definedName>
    <definedName name="solver_rel81">5</definedName>
    <definedName name="solver_rel82">5</definedName>
    <definedName name="solver_rel83">5</definedName>
    <definedName name="solver_rel84">5</definedName>
    <definedName name="solver_rel85">5</definedName>
    <definedName name="solver_rel86">5</definedName>
    <definedName name="solver_rel87">5</definedName>
    <definedName name="solver_rel88">5</definedName>
    <definedName name="solver_rel9">5</definedName>
    <definedName name="solver_rhs1">0.15</definedName>
    <definedName name="solver_rhs10">binary</definedName>
    <definedName name="solver_rhs11">binary</definedName>
    <definedName name="solver_rhs12">binary</definedName>
    <definedName name="solver_rhs13">binary</definedName>
    <definedName name="solver_rhs14">binary</definedName>
    <definedName name="solver_rhs15">binary</definedName>
    <definedName name="solver_rhs16">binary</definedName>
    <definedName name="solver_rhs17">binary</definedName>
    <definedName name="solver_rhs18">binary</definedName>
    <definedName name="solver_rhs19">binary</definedName>
    <definedName name="solver_rhs2">0</definedName>
    <definedName name="solver_rhs20">binary</definedName>
    <definedName name="solver_rhs21">binary</definedName>
    <definedName name="solver_rhs22">binary</definedName>
    <definedName name="solver_rhs24">binary</definedName>
    <definedName name="solver_rhs25">binary</definedName>
    <definedName name="solver_rhs26">binary</definedName>
    <definedName name="solver_rhs27">binary</definedName>
    <definedName name="solver_rhs28">binary</definedName>
    <definedName name="solver_rhs29">binary</definedName>
    <definedName name="solver_rhs3">0</definedName>
    <definedName name="solver_rhs30">binary</definedName>
    <definedName name="solver_rhs31">binary</definedName>
    <definedName name="solver_rhs32">binary</definedName>
    <definedName name="solver_rhs33">binary</definedName>
    <definedName name="solver_rhs34">binary</definedName>
    <definedName name="solver_rhs35">binary</definedName>
    <definedName name="solver_rhs36">binary</definedName>
    <definedName name="solver_rhs37">binary</definedName>
    <definedName name="solver_rhs38">binary</definedName>
    <definedName name="solver_rhs39">binary</definedName>
    <definedName name="solver_rhs4">5320</definedName>
    <definedName name="solver_rhs40">binary</definedName>
    <definedName name="solver_rhs41">binary</definedName>
    <definedName name="solver_rhs42">binary</definedName>
    <definedName name="solver_rhs43">binary</definedName>
    <definedName name="solver_rhs44">binary</definedName>
    <definedName name="solver_rhs46">binary</definedName>
    <definedName name="solver_rhs47">binary</definedName>
    <definedName name="solver_rhs48">binary</definedName>
    <definedName name="solver_rhs49">binary</definedName>
    <definedName name="solver_rhs5">214</definedName>
    <definedName name="solver_rhs50">binary</definedName>
    <definedName name="solver_rhs51">binary</definedName>
    <definedName name="solver_rhs52">binary</definedName>
    <definedName name="solver_rhs53">binary</definedName>
    <definedName name="solver_rhs54">binary</definedName>
    <definedName name="solver_rhs55">binary</definedName>
    <definedName name="solver_rhs56">binary</definedName>
    <definedName name="solver_rhs57">binary</definedName>
    <definedName name="solver_rhs58">binary</definedName>
    <definedName name="solver_rhs59">binary</definedName>
    <definedName name="solver_rhs6">350</definedName>
    <definedName name="solver_rhs60">binary</definedName>
    <definedName name="solver_rhs61">binary</definedName>
    <definedName name="solver_rhs62">binary</definedName>
    <definedName name="solver_rhs63">binary</definedName>
    <definedName name="solver_rhs64">binary</definedName>
    <definedName name="solver_rhs65">binary</definedName>
    <definedName name="solver_rhs66">binary</definedName>
    <definedName name="solver_rhs68">binary</definedName>
    <definedName name="solver_rhs69">binary</definedName>
    <definedName name="solver_rhs7">0</definedName>
    <definedName name="solver_rhs70">binary</definedName>
    <definedName name="solver_rhs71">binary</definedName>
    <definedName name="solver_rhs72">binary</definedName>
    <definedName name="solver_rhs73">binary</definedName>
    <definedName name="solver_rhs74">binary</definedName>
    <definedName name="solver_rhs75">binary</definedName>
    <definedName name="solver_rhs76">binary</definedName>
    <definedName name="solver_rhs77">binary</definedName>
    <definedName name="solver_rhs78">binary</definedName>
    <definedName name="solver_rhs79">binary</definedName>
    <definedName name="solver_rhs8">0</definedName>
    <definedName name="solver_rhs80">binary</definedName>
    <definedName name="solver_rhs81">binary</definedName>
    <definedName name="solver_rhs82">binary</definedName>
    <definedName name="solver_rhs83">binary</definedName>
    <definedName name="solver_rhs84">binary</definedName>
    <definedName name="solver_rhs85">binary</definedName>
    <definedName name="solver_rhs86">binary</definedName>
    <definedName name="solver_rhs87">binary</definedName>
    <definedName name="solver_rhs88">binary</definedName>
    <definedName name="solver_rhs9">binary</definedName>
    <definedName name="solver_rlx" localSheetId="4" hidden="1">2</definedName>
    <definedName name="solver_rlx" localSheetId="1" hidden="1">2</definedName>
    <definedName name="solver_rsd" localSheetId="4" hidden="1">0</definedName>
    <definedName name="solver_rsd" localSheetId="1" hidden="1">0</definedName>
    <definedName name="solver_rsmp">1</definedName>
    <definedName name="solver_scl" localSheetId="4" hidden="1">1</definedName>
    <definedName name="solver_scl" localSheetId="1" hidden="1">2</definedName>
    <definedName name="solver_scl">2</definedName>
    <definedName name="solver_seed">0</definedName>
    <definedName name="solver_sho" localSheetId="4" hidden="1">2</definedName>
    <definedName name="solver_sho" localSheetId="1" hidden="1">2</definedName>
    <definedName name="solver_sho">2</definedName>
    <definedName name="solver_ssz" localSheetId="4" hidden="1">100</definedName>
    <definedName name="solver_ssz" localSheetId="1" hidden="1">100</definedName>
    <definedName name="solver_tim" localSheetId="4" hidden="1">2147483647</definedName>
    <definedName name="solver_tim" localSheetId="1" hidden="1">2147483647</definedName>
    <definedName name="solver_tim">100</definedName>
    <definedName name="solver_tmp">0.15</definedName>
    <definedName name="solver_tol" localSheetId="4" hidden="1">0.01</definedName>
    <definedName name="solver_tol" localSheetId="1" hidden="1">0.01</definedName>
    <definedName name="solver_tol">0.05</definedName>
    <definedName name="solver_typ" localSheetId="4" hidden="1">3</definedName>
    <definedName name="solver_typ" localSheetId="1" hidden="1">3</definedName>
    <definedName name="solver_typ" hidden="1">3</definedName>
    <definedName name="solver_val" localSheetId="4" hidden="1">1458.7</definedName>
    <definedName name="solver_val" localSheetId="1" hidden="1">17.7</definedName>
    <definedName name="solver_val" hidden="1">0</definedName>
    <definedName name="solver_ver" localSheetId="4" hidden="1">3</definedName>
    <definedName name="solver_ver" localSheetId="1" hidden="1">3</definedName>
    <definedName name="sonaolhsadlkjfn">#REF!</definedName>
    <definedName name="SONBOH">#N/A</definedName>
    <definedName name="SONEOH">#N/A</definedName>
    <definedName name="SOON" hidden="1">{#N/A,#N/A,FALSE,"P.C.B"}</definedName>
    <definedName name="SORTAllpositions1">#REF!</definedName>
    <definedName name="SORTAllpositions2">#REF!</definedName>
    <definedName name="SortArea">#REF!</definedName>
    <definedName name="Sorted" hidden="1">{"PRVSN",#N/A,FALSE,"Q196";"PRVSN",#N/A,FALSE,"Q296";"PRVSN",#N/A,FALSE,"Q396";"PRVSN",#N/A,FALSE,"Q496";"VARIANCES",#N/A,FALSE,"Q196";"VARIANCES",#N/A,FALSE,"Q296"}</definedName>
    <definedName name="SORTPurchs1">#REF!</definedName>
    <definedName name="SORTPurchs2">#REF!</definedName>
    <definedName name="SortRange">#REF!</definedName>
    <definedName name="SORTSales1">#REF!</definedName>
    <definedName name="SORTSales2">#REF!</definedName>
    <definedName name="soul_patrol">{"'Census - Dallas'!$A$1:$S$76"}</definedName>
    <definedName name="soulpatrol">{"'Census - Dallas'!$A$1:$S$76"}</definedName>
    <definedName name="soulpatrol2">{"'Census - Dallas'!$A$1:$S$76"}</definedName>
    <definedName name="SourceRange">#REF!</definedName>
    <definedName name="SOURCES_OF_FUNDS">#REF!</definedName>
    <definedName name="Sourcing3">{"'vert'!$A$1:$T$117"}</definedName>
    <definedName name="southeastcs">#REF!</definedName>
    <definedName name="southeastfin">#REF!</definedName>
    <definedName name="southeastrenewal">#REF!</definedName>
    <definedName name="SP">#REF!</definedName>
    <definedName name="SPA.MN">#REF!</definedName>
    <definedName name="SPAIN">#REF!</definedName>
    <definedName name="Spalte4">"$4"</definedName>
    <definedName name="SPAN">#REF!</definedName>
    <definedName name="span1">#REF!</definedName>
    <definedName name="SPARELINE">#REF!</definedName>
    <definedName name="SPATH">"S1038720\LANAR01"</definedName>
    <definedName name="SPDAT">"8/18/2008"</definedName>
    <definedName name="SPDT2">"20080818"</definedName>
    <definedName name="Speaker_Session_Export_Qry_by_Last_Name">#REF!</definedName>
    <definedName name="SpecialPrice">#REF!</definedName>
    <definedName name="spiffs">#REF!</definedName>
    <definedName name="spippw" hidden="1">{#N/A,#N/A,FALSE,"Actual";#N/A,#N/A,FALSE,"Normalized";#N/A,#N/A,FALSE,"Electric Actual";#N/A,#N/A,FALSE,"Electric Normalized"}</definedName>
    <definedName name="Splitbs">#REF!</definedName>
    <definedName name="splitbs1">#REF!</definedName>
    <definedName name="spludge">#REF!</definedName>
    <definedName name="splurge2">#REF!</definedName>
    <definedName name="SPM">#REF!</definedName>
    <definedName name="SPNAM">"GL291_PRT"</definedName>
    <definedName name="SPNMB">"1"</definedName>
    <definedName name="spread">#REF!</definedName>
    <definedName name="SPSet">"current"</definedName>
    <definedName name="SPTAM">{"'Standalone List Price Trends'!$A$1:$X$56"}</definedName>
    <definedName name="SPTIM">"08:45:47"</definedName>
    <definedName name="spundisp">#REF!</definedName>
    <definedName name="SPVerticalAccountName">{"'1-TheatreBkgs'!$A$1:$L$102"}</definedName>
    <definedName name="SPWS_WBID">"F5875748-F9AC-4EAD-A86C-2ED852DC79DE"</definedName>
    <definedName name="Sq_Orchid">#REF!</definedName>
    <definedName name="srate">#REF!</definedName>
    <definedName name="SREX">#REF!</definedName>
    <definedName name="srf" hidden="1">{#N/A,#N/A,FALSE,"BS";#N/A,#N/A,FALSE,"PL";#N/A,#N/A,FALSE,"처분";#N/A,#N/A,FALSE,"현금";#N/A,#N/A,FALSE,"매출";#N/A,#N/A,FALSE,"원가";#N/A,#N/A,FALSE,"경영"}</definedName>
    <definedName name="srgserg">#REF!</definedName>
    <definedName name="srhsr">#REF!</definedName>
    <definedName name="Sri_Lanka">#REF!</definedName>
    <definedName name="srinivas">#REF!</definedName>
    <definedName name="Srinivasa">#REF!</definedName>
    <definedName name="SRLC">#REF!</definedName>
    <definedName name="SrRevMgr">#REF!</definedName>
    <definedName name="SRTAM">#REF!</definedName>
    <definedName name="srthd">#REF!</definedName>
    <definedName name="srthd_1">#REF!</definedName>
    <definedName name="SRU" localSheetId="0" hidden="1">{"fdsup://directions/FAT Viewer?action=UPDATE&amp;creator=factset&amp;DYN_ARGS=TRUE&amp;DOC_NAME=FAT:FQL_AUDITING_CLIENT_TEMPLATE.FAT&amp;display_string=Audit&amp;VAR:KEY=CFIHWBOHKR&amp;VAR:QUERY=Q1NGX0RJVl9ZTEQoUVRSX1IsMTIvMzEvMjAwNyk=&amp;WINDOW=FIRST_POPUP&amp;HEIGHT=450&amp;WIDTH=450&amp;STAR","T_MAXIMIZED=FALSE&amp;VAR:CALENDAR=US&amp;VAR:SYMBOL=MO&amp;VAR:INDEX=0"}</definedName>
    <definedName name="SRU" hidden="1">{"fdsup://directions/FAT Viewer?action=UPDATE&amp;creator=factset&amp;DYN_ARGS=TRUE&amp;DOC_NAME=FAT:FQL_AUDITING_CLIENT_TEMPLATE.FAT&amp;display_string=Audit&amp;VAR:KEY=CFIHWBOHKR&amp;VAR:QUERY=Q1NGX0RJVl9ZTEQoUVRSX1IsMTIvMzEvMjAwNyk=&amp;WINDOW=FIRST_POPUP&amp;HEIGHT=450&amp;WIDTH=450&amp;STAR","T_MAXIMIZED=FALSE&amp;VAR:CALENDAR=US&amp;VAR:SYMBOL=MO&amp;VAR:INDEX=0"}</definedName>
    <definedName name="ss" hidden="1">{"'Sheet1'!$A$1:$H$36"}</definedName>
    <definedName name="ssa">#REF!</definedName>
    <definedName name="SSAP24_rounded_FooterType">"INTERNAL"</definedName>
    <definedName name="ssd">#REF!</definedName>
    <definedName name="ssdsd">{"'Demand Units'!$Z$2:$AF$53"}</definedName>
    <definedName name="ssf">#REF!</definedName>
    <definedName name="Ssmv">-2522241697.50385</definedName>
    <definedName name="sss">#REF!</definedName>
    <definedName name="sssa">#REF!</definedName>
    <definedName name="ssss">#REF!</definedName>
    <definedName name="ssss_1">#REF!</definedName>
    <definedName name="SSSSS">#REF!</definedName>
    <definedName name="ssssssss">#REF!</definedName>
    <definedName name="sssssssssss">#REF!</definedName>
    <definedName name="SSSSSSSSSSSSS">#REF!</definedName>
    <definedName name="sssssssssssssssssss">#REF!</definedName>
    <definedName name="ST">#REF!</definedName>
    <definedName name="ST_1">#REF!</definedName>
    <definedName name="ST_2">#REF!</definedName>
    <definedName name="ST_Refund_Detail">#REF!</definedName>
    <definedName name="ST_SP">#REF!</definedName>
    <definedName name="st25a">#REF!</definedName>
    <definedName name="staccr">#REF!</definedName>
    <definedName name="staff">#REF!</definedName>
    <definedName name="Staffing">#REF!</definedName>
    <definedName name="StaffScale">#REF!</definedName>
    <definedName name="staffwel">#REF!</definedName>
    <definedName name="stamort">#REF!</definedName>
    <definedName name="standard1" hidden="1">{"YTD-Total",#N/A,FALSE,"Provision"}</definedName>
    <definedName name="stands">#REF!</definedName>
    <definedName name="stands1">#REF!</definedName>
    <definedName name="Staril" hidden="1">{#N/A,#N/A,FALSE,"REPORT"}</definedName>
    <definedName name="start_table1">#REF!</definedName>
    <definedName name="start_table2">#REF!</definedName>
    <definedName name="start_table3">#REF!</definedName>
    <definedName name="Start_Time">#REF!</definedName>
    <definedName name="Start10">#REF!</definedName>
    <definedName name="Start11">#REF!</definedName>
    <definedName name="Start12">#REF!</definedName>
    <definedName name="Start13">#REF!</definedName>
    <definedName name="Start14">#REF!</definedName>
    <definedName name="Start15">#REF!</definedName>
    <definedName name="Start16">#REF!</definedName>
    <definedName name="Start17">#REF!</definedName>
    <definedName name="Start18">#REF!</definedName>
    <definedName name="Start2">#REF!</definedName>
    <definedName name="Start5">#REF!</definedName>
    <definedName name="Start6">#REF!</definedName>
    <definedName name="Start7">#REF!</definedName>
    <definedName name="Start8">#REF!</definedName>
    <definedName name="Start9">#REF!</definedName>
    <definedName name="STARTBUDGETPOST1">#REF!</definedName>
    <definedName name="StartDate">#REF!</definedName>
    <definedName name="StartDelete">#REF!</definedName>
    <definedName name="StartDelete2">#REF!</definedName>
    <definedName name="StartFormat">#REF!</definedName>
    <definedName name="STARTJOURNALIMPORT1">#REF!</definedName>
    <definedName name="STARTJOURNALIMPORT2">#REF!</definedName>
    <definedName name="STARTJOURNALIMPORT3">#REF!</definedName>
    <definedName name="STARTJOURNALIMPORT4">#REF!</definedName>
    <definedName name="STARTJOURNALIMPORT5">#REF!</definedName>
    <definedName name="STARTJOURNALIMPORT6">#REF!</definedName>
    <definedName name="STARTPERIODNAME1">#REF!</definedName>
    <definedName name="STARTPERIODNUM1">#REF!</definedName>
    <definedName name="STARTPERIODYEAR1">#REF!</definedName>
    <definedName name="STAT">#REF!</definedName>
    <definedName name="stat_copy">#REF!</definedName>
    <definedName name="State_carryovers">#REF!</definedName>
    <definedName name="State_other">#REF!</definedName>
    <definedName name="STATUS">#REF!</definedName>
    <definedName name="status___All">#REF!</definedName>
    <definedName name="StatusFields">#REF!</definedName>
    <definedName name="stbhgthnsrt">#REF!</definedName>
    <definedName name="stbhgthnsrt_1">#REF!</definedName>
    <definedName name="stbhgthnsrt_2">#REF!</definedName>
    <definedName name="stbhgthnsrt_3">#REF!</definedName>
    <definedName name="stbhgthnsrt_4">#REF!</definedName>
    <definedName name="stckdty">#REF!</definedName>
    <definedName name="stckspun">#REF!</definedName>
    <definedName name="StdBom">#REF!</definedName>
    <definedName name="StdMargin_Dec04">#REF!</definedName>
    <definedName name="STDMrgn_Dec04">#REF!</definedName>
    <definedName name="STDTB">#REF!</definedName>
    <definedName name="stef">#REF!</definedName>
    <definedName name="Steve">#REF!</definedName>
    <definedName name="sti">#REF!</definedName>
    <definedName name="stinvest">#REF!</definedName>
    <definedName name="stk">#REF!</definedName>
    <definedName name="STL_Inp">#REF!,#REF!,#REF!</definedName>
    <definedName name="STMTacctgreturnbeg">#REF!</definedName>
    <definedName name="STMTacctgreturnend">#REF!</definedName>
    <definedName name="STMTCloseDateEnd">#REF!</definedName>
    <definedName name="STMTCloseDatePrev">#REF!</definedName>
    <definedName name="STMTprevanalytics">#REF!</definedName>
    <definedName name="STMTtotalreturnbeg">#REF!</definedName>
    <definedName name="STMTtotalreturnend">#REF!</definedName>
    <definedName name="STMTValueCheck">#REF!</definedName>
    <definedName name="STMTwambeg">#REF!</definedName>
    <definedName name="STMTwamend">#REF!</definedName>
    <definedName name="STMTyldbeg">#REF!</definedName>
    <definedName name="STMTyldend">#REF!</definedName>
    <definedName name="stock">#REF!</definedName>
    <definedName name="stock_status2001">#REF!</definedName>
    <definedName name="Stock_Take">#REF!</definedName>
    <definedName name="Stock_Valuation">#REF!</definedName>
    <definedName name="StockA">#REF!</definedName>
    <definedName name="stockdata">#REF!</definedName>
    <definedName name="StockJ">#REF!</definedName>
    <definedName name="StockR">#REF!</definedName>
    <definedName name="Stocks">#REF!</definedName>
    <definedName name="stpaid">#REF!</definedName>
    <definedName name="stpurch">#REF!</definedName>
    <definedName name="STRAT__UP">#REF!</definedName>
    <definedName name="Strat1">#REF!</definedName>
    <definedName name="strat1b">#REF!</definedName>
    <definedName name="strawbridge">#REF!</definedName>
    <definedName name="STREAM">#REF!</definedName>
    <definedName name="STREAM.">#REF!</definedName>
    <definedName name="StrID">#REF!</definedName>
    <definedName name="STScale">#REF!</definedName>
    <definedName name="stub">#REF!</definedName>
    <definedName name="stubrate">#REF!</definedName>
    <definedName name="stuff">#REF!</definedName>
    <definedName name="stugl">#REF!</definedName>
    <definedName name="Stunit">#REF!</definedName>
    <definedName name="stunreal">#REF!</definedName>
    <definedName name="Stupid" hidden="1">#REF!</definedName>
    <definedName name="SUB">#REF!</definedName>
    <definedName name="Sub.St.Appor">#REF!</definedName>
    <definedName name="SUBA">#REF!</definedName>
    <definedName name="subdate">#REF!</definedName>
    <definedName name="SUBFINAL">#REF!</definedName>
    <definedName name="Subject">#REF!</definedName>
    <definedName name="Sublease_End_Date">#REF!</definedName>
    <definedName name="Sublease_Per_Annum_Rent">#REF!</definedName>
    <definedName name="Sublease_Rent_Start_Date">#REF!</definedName>
    <definedName name="subpart">#REF!</definedName>
    <definedName name="subpart_1">#REF!</definedName>
    <definedName name="subpart_3">#REF!</definedName>
    <definedName name="subpart1">#REF!</definedName>
    <definedName name="SUBS">#REF!</definedName>
    <definedName name="Subs1">#REF!</definedName>
    <definedName name="SubsGrowth" hidden="1">#REF!</definedName>
    <definedName name="Subsidiary">#REF!</definedName>
    <definedName name="SUBTRACT">#REF!</definedName>
    <definedName name="subtract2">#REF!</definedName>
    <definedName name="SuhStatus">#REF!</definedName>
    <definedName name="sum">#REF!</definedName>
    <definedName name="Sum_KSheet2_2">#REF!</definedName>
    <definedName name="sum_of_3_holdbacks">#REF!</definedName>
    <definedName name="SumInvDB">#REF!</definedName>
    <definedName name="summ">#REF!</definedName>
    <definedName name="SUMM.">#REF!</definedName>
    <definedName name="SUMM_K">#REF!</definedName>
    <definedName name="SummAll">#REF!</definedName>
    <definedName name="SUMMARY">#REF!</definedName>
    <definedName name="Summary_11">#REF!</definedName>
    <definedName name="Summary_12">#REF!</definedName>
    <definedName name="Summary_167">#REF!</definedName>
    <definedName name="Summary_175">#REF!</definedName>
    <definedName name="Summary_177">#REF!</definedName>
    <definedName name="Summary_212">#REF!</definedName>
    <definedName name="Summary_258">#REF!</definedName>
    <definedName name="Summary_337">#REF!</definedName>
    <definedName name="Summary_339">#REF!</definedName>
    <definedName name="Summary_340">#REF!</definedName>
    <definedName name="Summary_341">#REF!</definedName>
    <definedName name="Summary_348">#REF!</definedName>
    <definedName name="Summary_350">#REF!</definedName>
    <definedName name="Summary_352">#REF!</definedName>
    <definedName name="Summary_360">#REF!</definedName>
    <definedName name="Summary_62">#REF!</definedName>
    <definedName name="Summary_71">#REF!</definedName>
    <definedName name="Summary_Budget_2016">#REF!</definedName>
    <definedName name="Summary_CoCode">#REF!</definedName>
    <definedName name="Summary_FA">#REF!</definedName>
    <definedName name="Summary_IS">#REF!</definedName>
    <definedName name="Summary_of_audit_differences">#REF!</definedName>
    <definedName name="SummaryCapTableFullyDilutedShares">#REF!</definedName>
    <definedName name="SummaryCapTableFullyDilutedSharesWithDrafts">#REF!</definedName>
    <definedName name="SUMMassetclassoptions">#REF!</definedName>
    <definedName name="SUMMAstCLsOpt">#REF!</definedName>
    <definedName name="SUMMCompName">#REF!</definedName>
    <definedName name="SummED">#REF!</definedName>
    <definedName name="SUMMEW">#REF!</definedName>
    <definedName name="SUMMmatdistribtools">#REF!</definedName>
    <definedName name="summplan">#REF!</definedName>
    <definedName name="SUMMValueCheck">#REF!</definedName>
    <definedName name="SumPoDB">#REF!</definedName>
    <definedName name="sumQry_FwdDaySup_Total_Food">#REF!</definedName>
    <definedName name="sumQryCaseFill_BHV">#REF!</definedName>
    <definedName name="sumQryCaseFill_DCL">#REF!</definedName>
    <definedName name="sumQryCaseFill_DHV_Dips">#REF!</definedName>
    <definedName name="sumQryCaseFill_Food">#REF!</definedName>
    <definedName name="sumQryCaseFill_KCM_mar">#REF!</definedName>
    <definedName name="sumQryCaseFill_KCM_Sauces">#REF!</definedName>
    <definedName name="sumQryCaseFill_LCL">#REF!</definedName>
    <definedName name="sumQryCaseFill_Total_C2">#REF!</definedName>
    <definedName name="sumQryCaseFill_Total_HVR">#REF!</definedName>
    <definedName name="sumQryCaseFill_Total_KCM">#REF!</definedName>
    <definedName name="sumQryFwdDaySupp_BHV">#REF!</definedName>
    <definedName name="sumQryFwdDaySupp_DCL">#REF!</definedName>
    <definedName name="sumQryFwdDaySupp_DHV_Dips">#REF!</definedName>
    <definedName name="sumQryFwdDaySupp_KCM_mar">#REF!</definedName>
    <definedName name="sumQryFwdDaySupp_KCM_sauce">#REF!</definedName>
    <definedName name="sumQryFwdDaySupp_LCL">#REF!</definedName>
    <definedName name="sumQryFwdDaySupp_Total_C2">#REF!</definedName>
    <definedName name="sumQryFwdDaySupp_Total_HVR">#REF!</definedName>
    <definedName name="sumQryFwdDaySupp_Total_KCM">#REF!</definedName>
    <definedName name="SUN_CRED_FINAL">#REF!</definedName>
    <definedName name="SUNAA">#REF!</definedName>
    <definedName name="SUNDRY">#REF!</definedName>
    <definedName name="Sundry_Crs">#REF!</definedName>
    <definedName name="sundry_Drs">#REF!</definedName>
    <definedName name="sunflag">#REF!</definedName>
    <definedName name="sunpharma">#REF!</definedName>
    <definedName name="super">#REF!</definedName>
    <definedName name="SUPER_COMPRESSE">#REF!</definedName>
    <definedName name="superannpay">#REF!</definedName>
    <definedName name="supermopay">#REF!</definedName>
    <definedName name="Supervisor_Name">#REF!</definedName>
    <definedName name="Support">#REF!</definedName>
    <definedName name="surtu">#REF!</definedName>
    <definedName name="suryapharma">#REF!</definedName>
    <definedName name="susan" hidden="1">{"Q3_Fcst_Fcst_Var_Detail",#N/A,FALSE,"REPORT FORMAT";"Q3_Fcst_Fcst_Var_Summary",#N/A,FALSE,"REPORT FORMAT";"QTR_TREND_DETAIL",#N/A,FALSE,"REPORT FORMAT";"QTR_TREND_SUMMARY",#N/A,FALSE,"REPORT FORMAT"}</definedName>
    <definedName name="SV_AUTO_CONN_CATALOG">"mas500_app"</definedName>
    <definedName name="SV_AUTO_CONN_SERVER">"SQL1"</definedName>
    <definedName name="SV_ENCPT_AUTO_CONN_PASSWORD">"083096084083070125102109101111113103"</definedName>
    <definedName name="SV_ENCPT_AUTO_CONN_USER">"095094088070084089098116099110099084101115104108108"</definedName>
    <definedName name="SV_ENCPT_LOGON_PWD">"078104085088070118116120102"</definedName>
    <definedName name="SV_ENCPT_LOGON_USER">"095094088070084089098116099110099084101115104108108"</definedName>
    <definedName name="SW">#REF!</definedName>
    <definedName name="swapna">#REF!</definedName>
    <definedName name="SWED">#REF!</definedName>
    <definedName name="SWEDEN">#REF!</definedName>
    <definedName name="Sweep">#REF!</definedName>
    <definedName name="SWIT">#REF!</definedName>
    <definedName name="SWITZERLAND">#REF!</definedName>
    <definedName name="swl">#REF!</definedName>
    <definedName name="SWlmv">220704992.7288</definedName>
    <definedName name="SWsmv">-7742425.3798</definedName>
    <definedName name="Swvu.All.">#REF!</definedName>
    <definedName name="Swvu.IMSD._.Only.">#REF!</definedName>
    <definedName name="Swvu.incearn." hidden="1">#REF!</definedName>
    <definedName name="Swvu.inputs._.raw._.data.">#REF!</definedName>
    <definedName name="Swvu.qtr._.view." hidden="1">#REF!</definedName>
    <definedName name="SXBNDDSP">0</definedName>
    <definedName name="SYM">#REF!</definedName>
    <definedName name="S시간">#REF!</definedName>
    <definedName name="t">#REF!</definedName>
    <definedName name="T_100">#REF!</definedName>
    <definedName name="T_200">#REF!</definedName>
    <definedName name="t_3">#REF!</definedName>
    <definedName name="T10C" hidden="1">{"West",#N/A,FALSE,"Total"}</definedName>
    <definedName name="T2_">"'T2'!$A$1:$AC$194"</definedName>
    <definedName name="t3tr">#REF!</definedName>
    <definedName name="t6ujru">#REF!</definedName>
    <definedName name="t6ujru_1">#REF!</definedName>
    <definedName name="t6uky">#REF!</definedName>
    <definedName name="t6uky_1">#REF!</definedName>
    <definedName name="ta" hidden="1">{#N/A,#N/A,FALSE,"Aging Summary";#N/A,#N/A,FALSE,"Ratio Analysis";#N/A,#N/A,FALSE,"Test 120 Day Accts";#N/A,#N/A,FALSE,"Tickmarks"}</definedName>
    <definedName name="ta_3">#REF!</definedName>
    <definedName name="Taaaatappppppower">#REF!</definedName>
    <definedName name="TAB">#REF!</definedName>
    <definedName name="tab_delay">#REF!</definedName>
    <definedName name="Tab1.">#REF!</definedName>
    <definedName name="TABLE">#REF!</definedName>
    <definedName name="TABLE1">#REF!</definedName>
    <definedName name="Table1.">#REF!</definedName>
    <definedName name="Table19">#REF!</definedName>
    <definedName name="table2">#REF!</definedName>
    <definedName name="table3">#REF!</definedName>
    <definedName name="TableFive">#REF!</definedName>
    <definedName name="TableFour">#REF!</definedName>
    <definedName name="TableName">"Dummy"</definedName>
    <definedName name="Tables">#REF!</definedName>
    <definedName name="TableThree">#REF!</definedName>
    <definedName name="TableTwo">#REF!</definedName>
    <definedName name="TAIWA_Aug03">#REF!</definedName>
    <definedName name="Tally">#REF!</definedName>
    <definedName name="TAM">#REF!</definedName>
    <definedName name="tar.retention">#REF!</definedName>
    <definedName name="Target">#REF!</definedName>
    <definedName name="TAta">#REF!</definedName>
    <definedName name="tatachemical">#REF!</definedName>
    <definedName name="TataInfo">#REF!</definedName>
    <definedName name="Tatapower">#REF!</definedName>
    <definedName name="TataTea">#REF!</definedName>
    <definedName name="TauxCT">0.038</definedName>
    <definedName name="Tauxdollar">#REF!</definedName>
    <definedName name="tax">#REF!</definedName>
    <definedName name="tax_1">#REF!</definedName>
    <definedName name="tax_3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_rate_for_WACC">#REF!</definedName>
    <definedName name="Tax_Rate1">#REF!</definedName>
    <definedName name="TAX2x">#REF!</definedName>
    <definedName name="TAXCOMP">#REF!</definedName>
    <definedName name="TAXCOMP1">#REF!</definedName>
    <definedName name="taxcy">#REF!</definedName>
    <definedName name="taxdepr">#REF!</definedName>
    <definedName name="Taxes">0.085</definedName>
    <definedName name="Taxformula">#REF!</definedName>
    <definedName name="Taxinfo">#REF!</definedName>
    <definedName name="taxliab">#REF!</definedName>
    <definedName name="taxly">#REF!</definedName>
    <definedName name="taxma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taxol" hidden="1">{#N/A,#N/A,FALSE,"Pharm";#N/A,#N/A,FALSE,"WWCM"}</definedName>
    <definedName name="TB">#REF!</definedName>
    <definedName name="tb_area">#REF!</definedName>
    <definedName name="TB_DOWNLOAD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17.04">#REF!</definedName>
    <definedName name="tb2010afteradj">#REF!</definedName>
    <definedName name="tb2010beforeadj">#REF!</definedName>
    <definedName name="tb2011afteradj">#REF!</definedName>
    <definedName name="tb2011beforeadj">#REF!</definedName>
    <definedName name="TB2012AfterAdj">#REF!</definedName>
    <definedName name="tb2012beforeadj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601.1">#REF!</definedName>
    <definedName name="TB605.1">#REF!</definedName>
    <definedName name="TB904.1">#REF!</definedName>
    <definedName name="TB904.2">#REF!</definedName>
    <definedName name="tbcheck">#REF!</definedName>
    <definedName name="tbdata">#REF!</definedName>
    <definedName name="TBDYN">#REF!</definedName>
    <definedName name="tberd">#REF!</definedName>
    <definedName name="TBFINAL">#REF!</definedName>
    <definedName name="TBHO">#REF!</definedName>
    <definedName name="tbl_ProdInfo">#REF!</definedName>
    <definedName name="TBL_SeasonalAdjustments">#REF!</definedName>
    <definedName name="tblTestInfo">#REF!</definedName>
    <definedName name="tbpow">#REF!</definedName>
    <definedName name="tbpt">#REF!</definedName>
    <definedName name="tbs">#REF!</definedName>
    <definedName name="tcredit">#REF!</definedName>
    <definedName name="tcs">#REF!</definedName>
    <definedName name="TD">#REF!</definedName>
    <definedName name="TDCost">#REF!</definedName>
    <definedName name="TDNumber">#REF!</definedName>
    <definedName name="TDS">#REF!</definedName>
    <definedName name="TDSCERTICATES">#REF!</definedName>
    <definedName name="te">#REF!</definedName>
    <definedName name="Team_Name">#REF!</definedName>
    <definedName name="telco">#REF!</definedName>
    <definedName name="telephone">#REF!</definedName>
    <definedName name="Temp">#REF!</definedName>
    <definedName name="Temp_1">#REF!</definedName>
    <definedName name="Temp_2">{"Client Name or Project Name"}</definedName>
    <definedName name="Temp_3">{"Client Name or Project Name"}</definedName>
    <definedName name="Temp_4">{"Client Name or Project Name"}</definedName>
    <definedName name="Temp_5">{"Client Name or Project Name"}</definedName>
    <definedName name="temp_range">#REF!</definedName>
    <definedName name="temp_range_hmc">#REF!</definedName>
    <definedName name="temp1">#REF!</definedName>
    <definedName name="temp1_1">#REF!</definedName>
    <definedName name="temp2">#REF!</definedName>
    <definedName name="temp3">#REF!</definedName>
    <definedName name="temp4">#REF!</definedName>
    <definedName name="temp5">#REF!</definedName>
    <definedName name="temp6">#REF!</definedName>
    <definedName name="temp7">#REF!</definedName>
    <definedName name="temp8">#REF!</definedName>
    <definedName name="temp9">#REF!</definedName>
    <definedName name="template">#REF!</definedName>
    <definedName name="Template.WIRE">"DBACCESS"</definedName>
    <definedName name="TEMPLATENUMBER1">#REF!</definedName>
    <definedName name="TEMPLATENUMBER2">#REF!</definedName>
    <definedName name="TEMPLATENUMBER3">#REF!</definedName>
    <definedName name="TEMPLATENUMBER4">#REF!</definedName>
    <definedName name="TEMPLATENUMBER5">#REF!</definedName>
    <definedName name="TEMPLATENUMBER6">#REF!</definedName>
    <definedName name="TemplatePrintArea">#REF!</definedName>
    <definedName name="templates">#REF!</definedName>
    <definedName name="TEMPLATESTYLE1">#REF!</definedName>
    <definedName name="TEMPLATESTYLE2">#REF!</definedName>
    <definedName name="TEMPLATESTYLE3">#REF!</definedName>
    <definedName name="TEMPLATESTYLE4">#REF!</definedName>
    <definedName name="TEMPLATESTYLE5">#REF!</definedName>
    <definedName name="TEMPLATESTYLE6">#REF!</definedName>
    <definedName name="TEMPLATETYPE1">#REF!</definedName>
    <definedName name="TEMPLATETYPE2">#REF!</definedName>
    <definedName name="TEMPLATETYPE3">#REF!</definedName>
    <definedName name="TEMPLATETYPE4">#REF!</definedName>
    <definedName name="TEMPLATETYPE5">#REF!</definedName>
    <definedName name="TEMPLATETYPE6">#REF!</definedName>
    <definedName name="TemplateVersion" hidden="1">#REF!</definedName>
    <definedName name="ten">#REF!</definedName>
    <definedName name="TENDAY">#REF!</definedName>
    <definedName name="tens">#REF!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" hidden="1">{#N/A,#N/A,FALSE,"REPORT"}</definedName>
    <definedName name="terfte">#REF!</definedName>
    <definedName name="term_value">#REF!</definedName>
    <definedName name="term_year">#REF!</definedName>
    <definedName name="Terminplan" hidden="1">{#N/A,#N/A,FALSE,"CshFlow"}</definedName>
    <definedName name="TermLoanStructure">#REF!</definedName>
    <definedName name="Terms">#REF!</definedName>
    <definedName name="tert" hidden="1">{#N/A,#N/A,FALSE,"Pharm";#N/A,#N/A,FALSE,"WWCM"}</definedName>
    <definedName name="tesdt">"3593bc82-bdfd-4640-a035-09ffc3942bb1"</definedName>
    <definedName name="TEST">#REF!</definedName>
    <definedName name="test.">#REF!</definedName>
    <definedName name="TEST..">#REF!</definedName>
    <definedName name="Test_1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1">{"'1-TheatreBkgs'!$A$1:$L$102"}</definedName>
    <definedName name="TEST23">{"'1-TheatreBkgs'!$A$1:$L$102"}</definedName>
    <definedName name="TEST25">{"'1-TheatreBkgs'!$A$1:$L$102"}</definedName>
    <definedName name="Test3" hidden="1">{"INCOME",#N/A,FALSE,"ProNet";"VALUE",#N/A,FALSE,"ProNet"}</definedName>
    <definedName name="test4" hidden="1">{"CHART",#N/A,FALSE,"Arch Communications"}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Add">"Test RefersTo1"</definedName>
    <definedName name="teste" hidden="1">{#N/A,#N/A,FALSE,"REPORT"}</definedName>
    <definedName name="TESTHKEY">#REF!</definedName>
    <definedName name="testing" hidden="1">{"bs",#N/A,FALSE,"Balance Sheet"}</definedName>
    <definedName name="TESTKEYS">#REF!</definedName>
    <definedName name="Testme">#REF!</definedName>
    <definedName name="testsss">#REF!</definedName>
    <definedName name="TESTVKEY">#REF!</definedName>
    <definedName name="tetre" hidden="1">{#N/A,#N/A,FALSE,"Pharm";#N/A,#N/A,FALSE,"WWCM"}</definedName>
    <definedName name="teujdtj">#REF!</definedName>
    <definedName name="teujdtj_1">#REF!</definedName>
    <definedName name="tewdh" hidden="1">{#N/A,#N/A,FALSE,"Pharm";#N/A,#N/A,FALSE,"WWCM"}</definedName>
    <definedName name="teww" hidden="1">#N/A</definedName>
    <definedName name="text">"($ in '000s)"</definedName>
    <definedName name="TextRefCopy1">#REF!</definedName>
    <definedName name="TextRefCopy10">#REF!</definedName>
    <definedName name="textrefcopy10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1</definedName>
    <definedName name="TextRefCopyRangeCount_1">287</definedName>
    <definedName name="TextRefVRangeCount">3</definedName>
    <definedName name="teyjt">#REF!</definedName>
    <definedName name="teyjt_1">#REF!</definedName>
    <definedName name="teytr">#REF!</definedName>
    <definedName name="teytr_1">#REF!</definedName>
    <definedName name="teytr_2">#REF!</definedName>
    <definedName name="teytr_3">#REF!</definedName>
    <definedName name="teytr_4">#REF!</definedName>
    <definedName name="tfd">#REF!</definedName>
    <definedName name="tfDataPivot">#REF!</definedName>
    <definedName name="TFO">#REF!</definedName>
    <definedName name="tfrdc">#REF!</definedName>
    <definedName name="tfrdc_1">#REF!</definedName>
    <definedName name="tftchristine">#REF!</definedName>
    <definedName name="tggf" hidden="1">#N/A</definedName>
    <definedName name="th">#REF!</definedName>
    <definedName name="THAI_PLASTIC_in_KUSD">#REF!</definedName>
    <definedName name="THAIL_Aug03">#REF!</definedName>
    <definedName name="Thailand">#REF!</definedName>
    <definedName name="that" hidden="1">{#N/A,#N/A,FALSE,"COVER";#N/A,#N/A,FALSE,"BS";#N/A,#N/A,FALSE,"P&amp;L ";#N/A,#N/A,FALSE,"P&amp;L Detail";#N/A,#N/A,FALSE,"P&amp;L Worksheet";#N/A,#N/A,FALSE,"BS Worksheet";#N/A,#N/A,FALSE,"M-VARIANCE"}</definedName>
    <definedName name="that_3">#REF!</definedName>
    <definedName name="thb">#REF!</definedName>
    <definedName name="the">#REF!</definedName>
    <definedName name="the_east_india_hotels">#REF!</definedName>
    <definedName name="Theatre">#REF!</definedName>
    <definedName name="TheDate">#REF!</definedName>
    <definedName name="THEME2" hidden="1">{#N/A,#N/A,FALSE,"96 3월물량표";#N/A,#N/A,FALSE,"96 4월물량표";#N/A,#N/A,FALSE,"96 5월물량표"}</definedName>
    <definedName name="Thermax">#REF!</definedName>
    <definedName name="Theta">#REF!</definedName>
    <definedName name="THIS_MONTH">#REF!</definedName>
    <definedName name="ThisDate">#REF!</definedName>
    <definedName name="thisDay">#REF!</definedName>
    <definedName name="thj">#REF!</definedName>
    <definedName name="thj_1">#REF!</definedName>
    <definedName name="thj_2">#REF!</definedName>
    <definedName name="thj_3">#REF!</definedName>
    <definedName name="thj_4">#REF!</definedName>
    <definedName name="thnbgr" hidden="1">#REF!</definedName>
    <definedName name="THNN">{"'표지'!$B$5"}</definedName>
    <definedName name="ThomasEliot">#REF!</definedName>
    <definedName name="thou">#REF!</definedName>
    <definedName name="Thous">#REF!</definedName>
    <definedName name="thousands">1000</definedName>
    <definedName name="three">#REF!</definedName>
    <definedName name="THREEDAY">#REF!</definedName>
    <definedName name="thresh.0">#REF!</definedName>
    <definedName name="thresh.125">#REF!</definedName>
    <definedName name="Threshold">#REF!</definedName>
    <definedName name="Threshold_1">#REF!</definedName>
    <definedName name="thsdls" hidden="1">{#N/A,#N/A,FALSE,"Aging Summary";#N/A,#N/A,FALSE,"Ratio Analysis";#N/A,#N/A,FALSE,"Test 120 Day Accts";#N/A,#N/A,FALSE,"Tickmarks"}</definedName>
    <definedName name="thsdls_3">#REF!</definedName>
    <definedName name="THYT">{"'표지'!$B$5"}</definedName>
    <definedName name="ti">#REF!</definedName>
    <definedName name="Ticker">""</definedName>
    <definedName name="tickers">#REF!</definedName>
    <definedName name="Tier">#REF!</definedName>
    <definedName name="Tigr_Exhibit4a5e6f98_68f7_4694_bbb6_7d6dc89ebdea">#REF!</definedName>
    <definedName name="Tigr_Exhibit77267613_a8ce_4be5_b413_b75023fbfe0d">#REF!</definedName>
    <definedName name="Tigr_Exhibit78cac291_f6a9_4b76_9033_8c46c8d3aa5c">#REF!</definedName>
    <definedName name="Tigr_Exhibita7cf4eca_ca82_427c_bcb3_1de62fe37631">#REF!</definedName>
    <definedName name="Tigr_Exhibitce8297a6_d66a_4851_b44e_ca99c933ce70">#REF!</definedName>
    <definedName name="TIME">#REF!</definedName>
    <definedName name="Time_required">#REF!</definedName>
    <definedName name="TIMES">#REF!</definedName>
    <definedName name="TimeSheetOnProjects">#REF!</definedName>
    <definedName name="TIna" hidden="1">{"Page1",#N/A,FALSE,"CF WKSHT";"Page2",#N/A,FALSE,"CF WKSHT"}</definedName>
    <definedName name="Tina_again" hidden="1">{"Page1",#N/A,FALSE,"CF WKSHT";"Page2",#N/A,FALSE,"CF WKSHT"}</definedName>
    <definedName name="Tina_again1" hidden="1">{"Page1",#N/A,FALSE,"CF WKSHT";"Page2",#N/A,FALSE,"CF WKSHT"}</definedName>
    <definedName name="Tina1" hidden="1">{"Page1",#N/A,FALSE,"CF WKSHT";"Page2",#N/A,FALSE,"CF WKSHT"}</definedName>
    <definedName name="TIna2" hidden="1">{"Page1",#N/A,FALSE,"CF WKSHT";"Page2",#N/A,FALSE,"CF WKSHT"}</definedName>
    <definedName name="tisco">#REF!</definedName>
    <definedName name="Titan">#REF!</definedName>
    <definedName name="titi">{"'SynthèsesAffaires'!$A$1:$D$82"}</definedName>
    <definedName name="Title">#REF!</definedName>
    <definedName name="TITLE_1">#REF!</definedName>
    <definedName name="TITLE_2">#REF!</definedName>
    <definedName name="TITLE_3">#REF!</definedName>
    <definedName name="TITLE_4">#REF!</definedName>
    <definedName name="TITLE_5">#REF!</definedName>
    <definedName name="TITLE_6">#REF!</definedName>
    <definedName name="TITLE_7">#REF!</definedName>
    <definedName name="title_date">#REF!</definedName>
    <definedName name="Title1">#REF!</definedName>
    <definedName name="Title2">#REF!</definedName>
    <definedName name="Title3">#REF!</definedName>
    <definedName name="Title4">#REF!</definedName>
    <definedName name="Title5">#REF!</definedName>
    <definedName name="Title6">#REF!</definedName>
    <definedName name="tix_rev_ebita">#REF!</definedName>
    <definedName name="TLA.004">#REF!</definedName>
    <definedName name="TLA.024">#REF!</definedName>
    <definedName name="TLA.027">#REF!</definedName>
    <definedName name="TLA.056">#REF!</definedName>
    <definedName name="TLBB">{"'Check Request'!$A$1:$BF$37"}</definedName>
    <definedName name="TLT">#REF!</definedName>
    <definedName name="TLT_1">#REF!</definedName>
    <definedName name="TLT_2">#REF!</definedName>
    <definedName name="TM">#REF!</definedName>
    <definedName name="TM_INPUT_C1">OFFSET(#REF!,1,0,EmpCount,1)</definedName>
    <definedName name="TM_PA">#REF!</definedName>
    <definedName name="TM_Red1.1">OFFSET(#REF!,1,0, EmpCount,1)</definedName>
    <definedName name="TM_Yellow1.1">OFFSET(#REF!,1,0, EmpCount,30)</definedName>
    <definedName name="TM_Yellow1.2">OFFSET(#REF!,1,0, EmpCount,20)</definedName>
    <definedName name="TM_Yellow1.3">OFFSET(#REF!,1,0, EmpCount,1)</definedName>
    <definedName name="TM_Yellow1.4">OFFSET(#REF!,1,0, EmpCount,81)</definedName>
    <definedName name="TM_Yellow2">OFFSET(#REF!,1,0, EmpCount,1)</definedName>
    <definedName name="TM_Yellow3">OFFSET(#REF!,1,0, EmpCount,7)</definedName>
    <definedName name="TM_Yellow4">OFFSET(#REF!,1,0, EmpCount,5)</definedName>
    <definedName name="TM_Yellow5">OFFSET(#REF!,1,0, EmpCount,1)</definedName>
    <definedName name="tm1\\_0_H">"{ ""server"" : ""http://10.128.160.37"", ""cube"" : ""{ \""server\"" : \""TM1\"", \""cube\"" : \""GL Line Item\""}""}"</definedName>
    <definedName name="tm1\\_1_H">"{ ""server"" : ""http://10.128.160.37"", ""cube"" : ""{ \""server\"" : \""TM1\"", \""cube\"" : \""GL Line Item\""}""}"</definedName>
    <definedName name="TM1REBUILDOPTION">1</definedName>
    <definedName name="tmp">#REF!</definedName>
    <definedName name="TNS">#REF!</definedName>
    <definedName name="TNV">#REF!</definedName>
    <definedName name="To">#REF!</definedName>
    <definedName name="TO_1">#REF!</definedName>
    <definedName name="to_10">#REF!</definedName>
    <definedName name="TO_2">#REF!</definedName>
    <definedName name="TO_3">#REF!</definedName>
    <definedName name="TO_4">#REF!</definedName>
    <definedName name="TO_5">#REF!</definedName>
    <definedName name="TO_6">#REF!</definedName>
    <definedName name="TO_7">#REF!</definedName>
    <definedName name="TO_8">#REF!</definedName>
    <definedName name="ToAcct">#REF!</definedName>
    <definedName name="tod">#REF!</definedName>
    <definedName name="TODAY">#REF!</definedName>
    <definedName name="TOJRNL">#REF!</definedName>
    <definedName name="tol">#REF!</definedName>
    <definedName name="Tolerance">0.0025</definedName>
    <definedName name="tom">#REF!</definedName>
    <definedName name="tomk" hidden="1">#REF!</definedName>
    <definedName name="toof_Control">{"'Sheet1'!$F$15"}</definedName>
    <definedName name="Tools">#REF!</definedName>
    <definedName name="Tools1">#REF!</definedName>
    <definedName name="TOP">#REF!</definedName>
    <definedName name="Top_20_BD_Listing">#REF!</definedName>
    <definedName name="top_arr_15">#REF!</definedName>
    <definedName name="top_arr_16">#REF!</definedName>
    <definedName name="top_bookings_15">#REF!</definedName>
    <definedName name="top_burn">#REF!</definedName>
    <definedName name="top_cac_16">#REF!</definedName>
    <definedName name="top_capital_raised">#REF!</definedName>
    <definedName name="top_churn_15">#REF!</definedName>
    <definedName name="top_churn_16">#REF!</definedName>
    <definedName name="top_cogs_15">#REF!</definedName>
    <definedName name="top_cogs_16">#REF!</definedName>
    <definedName name="top_customers_15">#REF!</definedName>
    <definedName name="top_ebitda_15">#REF!</definedName>
    <definedName name="top_ga_16">#REF!</definedName>
    <definedName name="top_gp_16">#REF!</definedName>
    <definedName name="top_ltv_15">#REF!</definedName>
    <definedName name="top_ltv_16">#REF!</definedName>
    <definedName name="Top_of_Page">#REF!</definedName>
    <definedName name="top_opex_16">#REF!</definedName>
    <definedName name="top_opinc_15">#REF!</definedName>
    <definedName name="top_opinc_16">#REF!</definedName>
    <definedName name="top_opinc_ltm">#REF!</definedName>
    <definedName name="top_rd_16">#REF!</definedName>
    <definedName name="top_rev_16">#REF!</definedName>
    <definedName name="top_sm_16">#REF!</definedName>
    <definedName name="top_update">#REF!</definedName>
    <definedName name="TOP1..">#REF!</definedName>
    <definedName name="topcell">#REF!</definedName>
    <definedName name="TOPFINAL">#REF!</definedName>
    <definedName name="TOPFINAL..">#REF!</definedName>
    <definedName name="TOPFRAMES">#REF!</definedName>
    <definedName name="TOPFRAMES..">#REF!</definedName>
    <definedName name="TOPHOURS">#REF!</definedName>
    <definedName name="TOPHOURS..">#REF!</definedName>
    <definedName name="topl">#REF!</definedName>
    <definedName name="topn">#REF!</definedName>
    <definedName name="TOPRD">#REF!</definedName>
    <definedName name="TOPTOTAL">#REF!</definedName>
    <definedName name="TOPTOTAL..">#REF!</definedName>
    <definedName name="TOPUNITS">#REF!</definedName>
    <definedName name="TOPUNITS.">#REF!</definedName>
    <definedName name="TORSION" hidden="1">{#N/A,#N/A,FALSE,"단축1";#N/A,#N/A,FALSE,"단축2";#N/A,#N/A,FALSE,"단축3";#N/A,#N/A,FALSE,"장축";#N/A,#N/A,FALSE,"4WD"}</definedName>
    <definedName name="TOT">#REF!</definedName>
    <definedName name="TOT_1">#REF!</definedName>
    <definedName name="TOT_2">#REF!</definedName>
    <definedName name="Tot_knw_Xfoot">#REF!</definedName>
    <definedName name="Tot_lik_Xfoot">#REF!</definedName>
    <definedName name="Tot_Outstand_Check">#REF!</definedName>
    <definedName name="TOTAL">#REF!</definedName>
    <definedName name="Total_COS_net_DnA_fore">#REF!</definedName>
    <definedName name="Total_Expenses">#REF!</definedName>
    <definedName name="Total_income_rounded_off_as_per_section_288A_of_the_Act">"main_2"</definedName>
    <definedName name="Total_Liabilities">#REF!</definedName>
    <definedName name="Total_Pay">#REF!</definedName>
    <definedName name="Total_Payment">#REF!+Extra_Payment</definedName>
    <definedName name="Total_Payment2">#REF!+Extra_Payment</definedName>
    <definedName name="Total_Payment3">#REF!+Extra_Payment</definedName>
    <definedName name="Total_Payment4">#REF!+Extra_Payment</definedName>
    <definedName name="Total_Payment5">#REF!+Extra_Payment</definedName>
    <definedName name="Total_Payment6">#REF!+Extra_Payment</definedName>
    <definedName name="Total_payments">#REF!*#REF!</definedName>
    <definedName name="Total_Principal_plus_Accrued_Interest">#REF!</definedName>
    <definedName name="Total_Sale">#REF!</definedName>
    <definedName name="Total_Sale_Pax">#REF!</definedName>
    <definedName name="total_shares">#REF!</definedName>
    <definedName name="Total_South_Asia">#REF!</definedName>
    <definedName name="TOTAL1">#REF!</definedName>
    <definedName name="TOTAL2">#REF!</definedName>
    <definedName name="TOTAL3">#REF!</definedName>
    <definedName name="TotalAllocCost">#REF!</definedName>
    <definedName name="TotalCases">#REF!</definedName>
    <definedName name="TOTALCC">#REF!</definedName>
    <definedName name="TotalLocal">#REF!</definedName>
    <definedName name="TOTALMACRO">#REF!</definedName>
    <definedName name="TotalMatlCost">#REF!</definedName>
    <definedName name="TotalPrice">#REF!</definedName>
    <definedName name="Totals">#REF!</definedName>
    <definedName name="TotalStmFlw">#REF!</definedName>
    <definedName name="TotalUSD">#REF!</definedName>
    <definedName name="TotalXformCost">#REF!</definedName>
    <definedName name="TOTBV" hidden="1">{"PRVSN",#N/A,FALSE,"Q196";"PRVSN",#N/A,FALSE,"Q296";"PRVSN",#N/A,FALSE,"Q396";"PRVSN",#N/A,FALSE,"Q496";"VARIANCES",#N/A,FALSE,"Q196";"VARIANCES",#N/A,FALSE,"Q296"}</definedName>
    <definedName name="TOTBVAW" hidden="1">{"PRVSN",#N/A,FALSE,"Q196";"PRVSN",#N/A,FALSE,"Q296";"PRVSN",#N/A,FALSE,"Q396";"PRVSN",#N/A,FALSE,"Q496";"VARIANCES",#N/A,FALSE,"Q196";"VARIANCES",#N/A,FALSE,"Q296"}</definedName>
    <definedName name="TotCC100">#REF!</definedName>
    <definedName name="TotCC110">#REF!</definedName>
    <definedName name="TotCC115">#REF!</definedName>
    <definedName name="TotCC120">#REF!</definedName>
    <definedName name="TotCC130">#REF!</definedName>
    <definedName name="TotCC140">#REF!</definedName>
    <definedName name="TotCC160">#REF!</definedName>
    <definedName name="TotCC170">#REF!</definedName>
    <definedName name="TotCC180">#REF!</definedName>
    <definedName name="TotCC200">#REF!</definedName>
    <definedName name="TotCC202">#REF!</definedName>
    <definedName name="TotCC204">#REF!</definedName>
    <definedName name="TotCC206">#REF!</definedName>
    <definedName name="TotCC208">#REF!</definedName>
    <definedName name="TotCC210">#REF!</definedName>
    <definedName name="TotCC212">#REF!</definedName>
    <definedName name="TotCC220">#REF!</definedName>
    <definedName name="TotCC230">#REF!</definedName>
    <definedName name="TotCC240">#REF!</definedName>
    <definedName name="TotCC250">#REF!</definedName>
    <definedName name="TotCC300">#REF!</definedName>
    <definedName name="TotCC310">#REF!</definedName>
    <definedName name="TotCC320">#REF!</definedName>
    <definedName name="TotCC330">#REF!</definedName>
    <definedName name="TotCC400">#REF!</definedName>
    <definedName name="TotCC410">#REF!</definedName>
    <definedName name="TotCC415">#REF!</definedName>
    <definedName name="TotCC420">#REF!</definedName>
    <definedName name="TotCC425">#REF!</definedName>
    <definedName name="TotCC430">#REF!</definedName>
    <definedName name="TotCC500">#REF!</definedName>
    <definedName name="TotCC504">#REF!</definedName>
    <definedName name="TotCC505">#REF!</definedName>
    <definedName name="TotCC510">#REF!</definedName>
    <definedName name="TotCC520">#REF!</definedName>
    <definedName name="TotCC521">#REF!</definedName>
    <definedName name="TotCC585">#REF!</definedName>
    <definedName name="TotCC590">#REF!</definedName>
    <definedName name="TotCC600">#REF!</definedName>
    <definedName name="TotCC604">#REF!</definedName>
    <definedName name="TotCC635">#REF!</definedName>
    <definedName name="TotCC675">#REF!</definedName>
    <definedName name="TOTINSURANCE">#REF!</definedName>
    <definedName name="TotLiab">#REF!</definedName>
    <definedName name="toto">#REF!</definedName>
    <definedName name="toto2">#REF!</definedName>
    <definedName name="TOTOHBUD">#REF!</definedName>
    <definedName name="tototo2">#REF!</definedName>
    <definedName name="TOTPG">"9"</definedName>
    <definedName name="TOTRNDT">#REF!</definedName>
    <definedName name="TOTRNREF">#REF!</definedName>
    <definedName name="totsum">#REF!</definedName>
    <definedName name="tou">#REF!</definedName>
    <definedName name="TP_Footer_Path">"S:\30876\03welf\othsys\levinel\FAS 112\"</definedName>
    <definedName name="TP_Footer_User">"levinel"</definedName>
    <definedName name="TP_Footer_Version">"v3.00"</definedName>
    <definedName name="tpm">#REF!</definedName>
    <definedName name="TPS">#REF!</definedName>
    <definedName name="tqmp10">#REF!</definedName>
    <definedName name="tr">#REF!</definedName>
    <definedName name="Trade_Creditors">#REF!</definedName>
    <definedName name="Trade_Debtors">#REF!</definedName>
    <definedName name="TradingPriceIncrement">#REF!</definedName>
    <definedName name="trans_C">#REF!</definedName>
    <definedName name="trans_D">#REF!</definedName>
    <definedName name="trans_per_training_dept17">120</definedName>
    <definedName name="TransactionCurrencyCode">#REF!</definedName>
    <definedName name="TRANSFERS">#REF!</definedName>
    <definedName name="TRANSITION_COST">#REF!</definedName>
    <definedName name="translation_adj">#REF!</definedName>
    <definedName name="TRATE">#REF!</definedName>
    <definedName name="travel">#REF!</definedName>
    <definedName name="trc_XLS_DATASHEET_ProtectDate">36881.5985416667</definedName>
    <definedName name="trdut">#REF!</definedName>
    <definedName name="tre">#REF!</definedName>
    <definedName name="Treasury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eList_1">"11100000000000000000000000000000000000000000000000000000000000000000000000000000000000000000000000000000000000000000000000000000000000000000000000000000000000000000000000000000000000000000000000000000"</definedName>
    <definedName name="trend">#REF!</definedName>
    <definedName name="Trg">#REF!</definedName>
    <definedName name="TRHTHJ">{"'표지'!$B$5"}</definedName>
    <definedName name="TRIA">#REF!</definedName>
    <definedName name="trial">#REF!</definedName>
    <definedName name="Trial_Balance">#REF!</definedName>
    <definedName name="Trial_Balance_Check_June_2014_BS">#REF!</definedName>
    <definedName name="Trial_Balance_Check_June_2014_PL">#REF!</definedName>
    <definedName name="trialbal">#REF!</definedName>
    <definedName name="triy" hidden="1">{#N/A,#N/A,FALSE,"REPORT"}</definedName>
    <definedName name="trjhtrhbtr">#REF!</definedName>
    <definedName name="trjhtrhbtr_1">#REF!</definedName>
    <definedName name="trjhtrhbtr_2">#REF!</definedName>
    <definedName name="trjhtrhbtr_3">#REF!</definedName>
    <definedName name="trjhtrhbtr_4">#REF!</definedName>
    <definedName name="TRS2Q2">#REF!</definedName>
    <definedName name="TRS3Q2">#REF!</definedName>
    <definedName name="trsf">#REF!</definedName>
    <definedName name="trucklease">#REF!</definedName>
    <definedName name="TRUE_UP">#REF!</definedName>
    <definedName name="truhydtrhdrth">#REF!</definedName>
    <definedName name="truhydtrhdrth_1">#REF!</definedName>
    <definedName name="truhydtrhdrth_2">#REF!</definedName>
    <definedName name="truhydtrhdrth_3">#REF!</definedName>
    <definedName name="truhydtrhdrth_4">#REF!</definedName>
    <definedName name="trust">#REF!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yt">#REF!</definedName>
    <definedName name="TS">#REF!</definedName>
    <definedName name="TSD">#REF!</definedName>
    <definedName name="tsi">#REF!</definedName>
    <definedName name="tste" hidden="1">{#N/A,#N/A,FALSE,"REPORT"}</definedName>
    <definedName name="tt" hidden="1">{"00000summary",#N/A,FALSE,"00000";"10000summary",#N/A,FALSE,"10000"}</definedName>
    <definedName name="tthh" hidden="1">#N/A</definedName>
    <definedName name="TTL">#REF!</definedName>
    <definedName name="TTL_COS">#N/A</definedName>
    <definedName name="TTL_SALE">#N/A</definedName>
    <definedName name="TTL_UC">#N/A</definedName>
    <definedName name="TTLSALE">#N/A</definedName>
    <definedName name="ttt">#REF!</definedName>
    <definedName name="TTTT" hidden="1">1</definedName>
    <definedName name="ttttt">#REF!</definedName>
    <definedName name="TTTTTTTTTTTT">#REF!</definedName>
    <definedName name="tttttttttttttttttttttttttttt">#REF!</definedName>
    <definedName name="tttwert">{"'1-TheatreBkgs'!$A$1:$L$102"}</definedName>
    <definedName name="tu">{"'Trend_Total'!$A$7:$V$10","'Trend_Total'!$A$1:$V$4"}</definedName>
    <definedName name="Tua">{"'Vendor Info'!$A$3:$G$56"}</definedName>
    <definedName name="tuiol">#REF!</definedName>
    <definedName name="tuiol_1">#REF!</definedName>
    <definedName name="tuv">#REF!</definedName>
    <definedName name="TUYJ">#REF!</definedName>
    <definedName name="TUYJ_1">#REF!</definedName>
    <definedName name="TVD">#REF!</definedName>
    <definedName name="TVRevenueMonth">#REF!</definedName>
    <definedName name="TVRevenueYTD">#REF!</definedName>
    <definedName name="tvs_suzuki">#REF!</definedName>
    <definedName name="TW">#REF!</definedName>
    <definedName name="twa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d">#REF!</definedName>
    <definedName name="twentytwo_pct">#REF!</definedName>
    <definedName name="twentytwo_pctneu">#REF!</definedName>
    <definedName name="twertert">#REF!</definedName>
    <definedName name="two">#REF!</definedName>
    <definedName name="TWO_YRS_BY_MTH">#REF!</definedName>
    <definedName name="TWOTOONE">#REF!</definedName>
    <definedName name="TX_CE">#REF!</definedName>
    <definedName name="TX_OE">#REF!</definedName>
    <definedName name="TX_OE.">#REF!</definedName>
    <definedName name="tyj">#REF!</definedName>
    <definedName name="tyj_1">#REF!</definedName>
    <definedName name="tyj_2">#REF!</definedName>
    <definedName name="tyj_3">#REF!</definedName>
    <definedName name="tyj_4">#REF!</definedName>
    <definedName name="TYKJY">#REF!</definedName>
    <definedName name="TYKJY_1">#REF!</definedName>
    <definedName name="tyler">#REF!</definedName>
    <definedName name="tyler1">#REF!</definedName>
    <definedName name="type">#REF!</definedName>
    <definedName name="Typist">"b1"</definedName>
    <definedName name="TYR" hidden="1">{#N/A,#N/A,FALSE,"REPORT"}</definedName>
    <definedName name="tytt">#REF!</definedName>
    <definedName name="tyty">{"'1-TheatreBkgs'!$A$1:$L$102"}</definedName>
    <definedName name="tyuiop" hidden="1">#REF!</definedName>
    <definedName name="tyukm">#REF!</definedName>
    <definedName name="tyukm_1">#REF!</definedName>
    <definedName name="tyututu">#REF!</definedName>
    <definedName name="tyyyy">8</definedName>
    <definedName name="U">#REF!</definedName>
    <definedName name="U_11_FG_Variance">#REF!</definedName>
    <definedName name="U_6_RM_Variance">#REF!</definedName>
    <definedName name="U30a57">#REF!</definedName>
    <definedName name="ua" hidden="1">{#N/A,#N/A,FALSE,"Aging Summary";#N/A,#N/A,FALSE,"Ratio Analysis";#N/A,#N/A,FALSE,"Test 120 Day Accts";#N/A,#N/A,FALSE,"Tickmarks"}</definedName>
    <definedName name="ua_3">#REF!</definedName>
    <definedName name="UACr95">#REF!</definedName>
    <definedName name="UACr96">#REF!</definedName>
    <definedName name="UACr97">#REF!</definedName>
    <definedName name="UACr98">#REF!</definedName>
    <definedName name="UACr98.10">#REF!</definedName>
    <definedName name="UACr98.11">#REF!</definedName>
    <definedName name="UADr95">#REF!</definedName>
    <definedName name="UADr96">#REF!</definedName>
    <definedName name="UADr97">#REF!</definedName>
    <definedName name="UADr98">#REF!</definedName>
    <definedName name="UADr98.10">#REF!</definedName>
    <definedName name="UADr98.11">#REF!</definedName>
    <definedName name="ubi">#REF!</definedName>
    <definedName name="ubv" hidden="1">{#N/A,#N/A,FALSE,"Aging Summary";#N/A,#N/A,FALSE,"Ratio Analysis";#N/A,#N/A,FALSE,"Test 120 Day Accts";#N/A,#N/A,FALSE,"Tickmarks"}</definedName>
    <definedName name="UER">#REF!</definedName>
    <definedName name="UER_1">#REF!</definedName>
    <definedName name="UER_2">#REF!</definedName>
    <definedName name="UGaap95">#REF!</definedName>
    <definedName name="UGaap96">#REF!</definedName>
    <definedName name="UGaap97">#REF!</definedName>
    <definedName name="UGaap98">#REF!</definedName>
    <definedName name="UGaap98.10">#REF!</definedName>
    <definedName name="UGaap98.11">#REF!</definedName>
    <definedName name="UI">#REF!</definedName>
    <definedName name="uihjyn" hidden="1">{#N/A,#N/A,TRUE,"CPRD";#N/A,#N/A,TRUE,"BCCPDR";#N/A,#N/A,TRUE,"EWRD";#N/A,#N/A,TRUE,"5100";#N/A,#N/A,TRUE,"5110"}</definedName>
    <definedName name="uilt">#REF!</definedName>
    <definedName name="uilt_1">#REF!</definedName>
    <definedName name="uioui">#REF!</definedName>
    <definedName name="uiui">#REF!</definedName>
    <definedName name="uiyg">#REF!</definedName>
    <definedName name="UJ">#REF!</definedName>
    <definedName name="UJ_1">#REF!</definedName>
    <definedName name="UK">#REF!</definedName>
    <definedName name="UK_Units">#REF!</definedName>
    <definedName name="uksgkhshas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CAP">#REF!</definedName>
    <definedName name="UNICAP_44">NA()</definedName>
    <definedName name="UNICAP_45">NA()</definedName>
    <definedName name="Unit_Cost">#REF!</definedName>
    <definedName name="Unit_Percent">#REF!</definedName>
    <definedName name="UNIT1">""</definedName>
    <definedName name="UNIT2">""</definedName>
    <definedName name="units">#REF!</definedName>
    <definedName name="UNITS.">#REF!</definedName>
    <definedName name="Units_Nos">#REF!</definedName>
    <definedName name="unkcolumnpm1">#REF!</definedName>
    <definedName name="unkcolumnpm2">#REF!</definedName>
    <definedName name="unkcolumnpm3">#REF!</definedName>
    <definedName name="unkcolumnpm4">#REF!</definedName>
    <definedName name="unkcolumnpm5">#REF!</definedName>
    <definedName name="unkcolumnpm6">#REF!</definedName>
    <definedName name="unknownpm1">#REF!</definedName>
    <definedName name="unknownpm2">#REF!</definedName>
    <definedName name="unknownpm3">#REF!</definedName>
    <definedName name="unknownpm4">#REF!</definedName>
    <definedName name="unknownpm5">#REF!</definedName>
    <definedName name="unknownpm6">#REF!</definedName>
    <definedName name="unlev_fcf_rate">#REF!</definedName>
    <definedName name="unnamed_0">#REF!</definedName>
    <definedName name="UnrealGLPrintArea">#REF!</definedName>
    <definedName name="Unrealised">#REF!</definedName>
    <definedName name="UNSEC_LOAN">#REF!</definedName>
    <definedName name="UNSECURED_LOANS">#REF!</definedName>
    <definedName name="Untitled">#REF!</definedName>
    <definedName name="unvested_repurchased">#REF!</definedName>
    <definedName name="UNZIPP" hidden="1">#REF!</definedName>
    <definedName name="UP">{"'Inventory &amp; Anal-Cur Wkbk'!$A$7:$AP$71"}</definedName>
    <definedName name="Upcomcables">#REF!</definedName>
    <definedName name="update">#REF!</definedName>
    <definedName name="Update_By">#REF!</definedName>
    <definedName name="Update_Date">#REF!</definedName>
    <definedName name="Update_NotesTrading">#REF!</definedName>
    <definedName name="Update_NotesUpdate">#REF!</definedName>
    <definedName name="updated">#REF!</definedName>
    <definedName name="UPDATELOGICTYPE1">#REF!</definedName>
    <definedName name="Upgrade">#REF!</definedName>
    <definedName name="Upside">"5-Upside"</definedName>
    <definedName name="ur">#REF!</definedName>
    <definedName name="URGENT">#REF!</definedName>
    <definedName name="us">#REF!</definedName>
    <definedName name="us_cpi">#REF!</definedName>
    <definedName name="US_FooterType">"EXTERNAL"</definedName>
    <definedName name="US_tax">#REF!</definedName>
    <definedName name="USAGE">#REF!</definedName>
    <definedName name="Usage_Country__if_outside_US">#REF!</definedName>
    <definedName name="USBS">#REF!</definedName>
    <definedName name="usd">#REF!</definedName>
    <definedName name="USD.A">#REF!</definedName>
    <definedName name="USD.E">#REF!</definedName>
    <definedName name="USD_B">#REF!</definedName>
    <definedName name="USDAT">"GL291"</definedName>
    <definedName name="UseMidPoint">#REF!</definedName>
    <definedName name="User" hidden="1">{#N/A,#N/A,FALSE,"Data"}</definedName>
    <definedName name="user1">#REF!</definedName>
    <definedName name="USERPD">#REF!</definedName>
    <definedName name="USERYR">#REF!</definedName>
    <definedName name="USF_FooterType">"INTERNAL"</definedName>
    <definedName name="USIS">#REF!</definedName>
    <definedName name="usis1">#REF!</definedName>
    <definedName name="USNAM">"LAWKSL"</definedName>
    <definedName name="USWest">#REF!</definedName>
    <definedName name="uti">#REF!</definedName>
    <definedName name="Util">#REF!</definedName>
    <definedName name="Util1">#REF!</definedName>
    <definedName name="UtilitiesMonth">#REF!</definedName>
    <definedName name="UtilitiesYTD">#REF!</definedName>
    <definedName name="UTO_FooterType">"INTERNAL"</definedName>
    <definedName name="uu">#REF!</definedName>
    <definedName name="uuuu">#REF!</definedName>
    <definedName name="UUUUUUUUUUUU">#REF!</definedName>
    <definedName name="UUUUUUUUUUUUU">#REF!</definedName>
    <definedName name="uy">#REF!</definedName>
    <definedName name="uyhgv">#REF!</definedName>
    <definedName name="uyhgv_1">#REF!</definedName>
    <definedName name="uyhjkuyhjdfezfd">#REF!</definedName>
    <definedName name="uytr">#REF!</definedName>
    <definedName name="uytr_1">#REF!</definedName>
    <definedName name="UYTRE">#REF!</definedName>
    <definedName name="UYTRE_1">#REF!</definedName>
    <definedName name="v">#REF!</definedName>
    <definedName name="v_3">#REF!</definedName>
    <definedName name="Vac">#REF!</definedName>
    <definedName name="VACATION">#REF!</definedName>
    <definedName name="ValidAccts">#REF!</definedName>
    <definedName name="value_date">#REF!</definedName>
    <definedName name="Value_of_Equity">#REF!</definedName>
    <definedName name="Value3">#REF!</definedName>
    <definedName name="Value4">#REF!</definedName>
    <definedName name="ValueDate">#REF!</definedName>
    <definedName name="Values_Entered">IF(#REF!*Interest_Rate*#REF!*#REF!&gt;0,1,0)</definedName>
    <definedName name="var" hidden="1">{"00000summary",#N/A,FALSE,"00000";"10000summary",#N/A,FALSE,"10000"}</definedName>
    <definedName name="varalakshmi">#REF!</definedName>
    <definedName name="VARAMT">#N/A</definedName>
    <definedName name="VAREOH">#N/A</definedName>
    <definedName name="Variance_Yellow1">OFFSET(#REF!,1,0, EmpCount,141)</definedName>
    <definedName name="Variances">#REF!</definedName>
    <definedName name="VarJ">#REF!</definedName>
    <definedName name="vars">#REF!</definedName>
    <definedName name="vasavi">#REF!</definedName>
    <definedName name="VAT">#REF!</definedName>
    <definedName name="vbmb">#REF!</definedName>
    <definedName name="vbmdg">#REF!</definedName>
    <definedName name="vbn" hidden="1">{#N/A,#N/A,FALSE,"Pharm";#N/A,#N/A,FALSE,"WWCM"}</definedName>
    <definedName name="VCBDVD" hidden="1">#REF!</definedName>
    <definedName name="VCD">#REF!</definedName>
    <definedName name="VCL_LS">#REF!</definedName>
    <definedName name="VDA_L">#REF!</definedName>
    <definedName name="vdasvda">#REF!</definedName>
    <definedName name="vds" hidden="1">{"'買掛金'!$J$6"}</definedName>
    <definedName name="Veeco1" hidden="1">{#N/A,#N/A,FALSE,"1263 Total"}</definedName>
    <definedName name="Vehicles">#REF!</definedName>
    <definedName name="VEHS">#REF!</definedName>
    <definedName name="VendorNumber">#REF!</definedName>
    <definedName name="VendorsValid">#REF!</definedName>
    <definedName name="ver">"1.1e"</definedName>
    <definedName name="VER_CF_BALANCES">#REF!</definedName>
    <definedName name="VER_SCH_1">#REF!</definedName>
    <definedName name="VER_SCH_10">#REF!</definedName>
    <definedName name="VER_SCH_11">#REF!</definedName>
    <definedName name="VER_SCH_12">#REF!</definedName>
    <definedName name="VER_SCH_13">#REF!</definedName>
    <definedName name="VER_SCH_14">#REF!</definedName>
    <definedName name="VER_SCH_15">#REF!</definedName>
    <definedName name="VER_SCH_16">#REF!</definedName>
    <definedName name="VER_SCH_17">#REF!</definedName>
    <definedName name="VER_SCH_18">#REF!</definedName>
    <definedName name="VER_SCH_19">#REF!</definedName>
    <definedName name="VER_SCH_2">#REF!</definedName>
    <definedName name="VER_SCH_20">#REF!</definedName>
    <definedName name="VER_SCH_21">#REF!</definedName>
    <definedName name="VER_SCH_22">#REF!</definedName>
    <definedName name="VER_SCH_23">#REF!</definedName>
    <definedName name="VER_SCH_3">#REF!</definedName>
    <definedName name="VER_SCH_4">#REF!</definedName>
    <definedName name="VER_SCH_5">#REF!</definedName>
    <definedName name="VER_SCH_6">#REF!</definedName>
    <definedName name="VER_SCH_7">#REF!</definedName>
    <definedName name="VER_SCH_8">#REF!</definedName>
    <definedName name="VER_SCH_9">#REF!</definedName>
    <definedName name="VER_SH_RATIOS">#REF!</definedName>
    <definedName name="Vergleich">#REF!</definedName>
    <definedName name="Version">1.2</definedName>
    <definedName name="Version.WIRE">1</definedName>
    <definedName name="Versions_FooterType">"INTERNAL"</definedName>
    <definedName name="vest25i">#REF!</definedName>
    <definedName name="vh">#REF!</definedName>
    <definedName name="vi">#REF!</definedName>
    <definedName name="videsh">#REF!</definedName>
    <definedName name="Vietnam">#REF!</definedName>
    <definedName name="view_comps">#REF!</definedName>
    <definedName name="Vince">#REF!</definedName>
    <definedName name="virus?">#REF!</definedName>
    <definedName name="virus?_1">#REF!</definedName>
    <definedName name="virus?_2">#REF!</definedName>
    <definedName name="virus?_3">#REF!</definedName>
    <definedName name="virus?_4">#REF!</definedName>
    <definedName name="Virus2">#REF!</definedName>
    <definedName name="Virus2_1">#REF!</definedName>
    <definedName name="Virus2_2">#REF!</definedName>
    <definedName name="Virus2_3">#REF!</definedName>
    <definedName name="Virus2_4">#REF!</definedName>
    <definedName name="virus3">#REF!</definedName>
    <definedName name="virus3_1">#REF!</definedName>
    <definedName name="virus3_2">#REF!</definedName>
    <definedName name="virus3_3">#REF!</definedName>
    <definedName name="virus3_4">#REF!</definedName>
    <definedName name="virus4">#REF!</definedName>
    <definedName name="virus4_1">#REF!</definedName>
    <definedName name="virus4_2">#REF!</definedName>
    <definedName name="virus4_3">#REF!</definedName>
    <definedName name="virus4_4">#REF!</definedName>
    <definedName name="virus5">#REF!</definedName>
    <definedName name="virus5_1">#REF!</definedName>
    <definedName name="virus5_2">#REF!</definedName>
    <definedName name="virus5_3">#REF!</definedName>
    <definedName name="virus5_4">#REF!</definedName>
    <definedName name="virus6">#REF!</definedName>
    <definedName name="virus6_1">#REF!</definedName>
    <definedName name="virus6_2">#REF!</definedName>
    <definedName name="virus6_3">#REF!</definedName>
    <definedName name="virus6_4">#REF!</definedName>
    <definedName name="vishwa">#REF!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ts">{"'Customer Support Trends'!$A$1:$AB$13"}</definedName>
    <definedName name="vistis2">{"'Customer Support Trends'!$A$1:$AB$13"}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vnbs">#REF!</definedName>
    <definedName name="VNUS">#REF!</definedName>
    <definedName name="vodka">#REF!</definedName>
    <definedName name="VOL8OZ95">#REF!</definedName>
    <definedName name="VOL8OZ96">#REF!</definedName>
    <definedName name="VOL8OZ97FCST">#REF!</definedName>
    <definedName name="VOL8OZ97PLAN">#REF!</definedName>
    <definedName name="VOL8OZ98PLAN">#REF!</definedName>
    <definedName name="Volatility">#REF!</definedName>
    <definedName name="VOLR95">#REF!</definedName>
    <definedName name="VOLR96">#REF!</definedName>
    <definedName name="VOLR97FCST">#REF!</definedName>
    <definedName name="VOLR97PLAN">#REF!</definedName>
    <definedName name="VOLR98PLAN">#REF!</definedName>
    <definedName name="VOUCHER">#REF!</definedName>
    <definedName name="VP">#REF!</definedName>
    <definedName name="VP3BOX">#REF!</definedName>
    <definedName name="vpannpay">#REF!</definedName>
    <definedName name="VPCSTD">#REF!</definedName>
    <definedName name="VPFin">#REF!</definedName>
    <definedName name="VPGYP">#REF!</definedName>
    <definedName name="vpmopay">#REF!</definedName>
    <definedName name="VPOFRV">#REF!</definedName>
    <definedName name="vs">#REF!</definedName>
    <definedName name="Vsn">25</definedName>
    <definedName name="VSNL">#REF!</definedName>
    <definedName name="vsr">#REF!</definedName>
    <definedName name="VT_PA">#REF!</definedName>
    <definedName name="VTM_1" hidden="1">#REF!</definedName>
    <definedName name="VTM_2" hidden="1">#REF!</definedName>
    <definedName name="VTM_3" hidden="1">#REF!</definedName>
    <definedName name="VTM_4" hidden="1">#REF!</definedName>
    <definedName name="VTM_5" hidden="1">#REF!</definedName>
    <definedName name="VTM_6" hidden="1">#REF!</definedName>
    <definedName name="VTM_7" hidden="1">#REF!</definedName>
    <definedName name="VTM_8" hidden="1">#REF!</definedName>
    <definedName name="VULIQ_NAMES_REVISION_DATE">40869.8079513889</definedName>
    <definedName name="vv">#REF!</definedName>
    <definedName name="vvv">#REF!</definedName>
    <definedName name="vvvv">{"DCF","UPSIDE CASE",FALSE,"Sheet1";"DCF","BASE CASE",FALSE,"Sheet1";"DCF","DOWNSIDE CASE",FALSE,"Sheet1"}</definedName>
    <definedName name="vvvvvv" hidden="1">{#N/A,#N/A,FALSE,"Pharm";#N/A,#N/A,FALSE,"WWCM"}</definedName>
    <definedName name="vvvvvvv" hidden="1">{#N/A,#N/A,FALSE,"Pharm";#N/A,#N/A,FALSE,"WWCM"}</definedName>
    <definedName name="vxccx" hidden="1">{"'買掛金'!$J$6"}</definedName>
    <definedName name="vzqzqz16">#REF!</definedName>
    <definedName name="w">#REF!</definedName>
    <definedName name="w_1">#REF!</definedName>
    <definedName name="w_3">#REF!</definedName>
    <definedName name="w45yu45hyh">#REF!</definedName>
    <definedName name="w45yu45hyh_1">#REF!</definedName>
    <definedName name="w45yu45hyh_2">#REF!</definedName>
    <definedName name="w45yu45hyh_3">#REF!</definedName>
    <definedName name="w45yu45hyh_4">#REF!</definedName>
    <definedName name="w5y">#REF!</definedName>
    <definedName name="wa">#REF!</definedName>
    <definedName name="WACC">#REF!</definedName>
    <definedName name="WACC_P_8">#REF!</definedName>
    <definedName name="WACC_sen">#REF!</definedName>
    <definedName name="wacc1">#REF!</definedName>
    <definedName name="wacc1_1">#REF!</definedName>
    <definedName name="wacc1_2">#REF!</definedName>
    <definedName name="wacc1_3">#REF!</definedName>
    <definedName name="wacc1_4">#REF!</definedName>
    <definedName name="WACC3">#REF!</definedName>
    <definedName name="WADE">#REF!</definedName>
    <definedName name="waefdasfdgrdg">clra1b1,clra1b2,clra1b3,clra1b4,clra1b5,clra1b6,clra1b7,clra1b8</definedName>
    <definedName name="WAGES">#REF!</definedName>
    <definedName name="Waiting">"Picture 1"</definedName>
    <definedName name="wam">#REF!</definedName>
    <definedName name="warn1">#REF!</definedName>
    <definedName name="warn2">#REF!</definedName>
    <definedName name="Warranty1" hidden="1">{#N/A,#N/A,TRUE,"CPRD";#N/A,#N/A,TRUE,"BCCPDR";#N/A,#N/A,TRUE,"EWRD";#N/A,#N/A,TRUE,"5100";#N/A,#N/A,TRUE,"5110"}</definedName>
    <definedName name="Wartsila">#REF!</definedName>
    <definedName name="was" hidden="1">{#N/A,#N/A,FALSE,"Sales Graph";#N/A,#N/A,FALSE,"BUC Graph";#N/A,#N/A,FALSE,"P&amp;L - YTD"}</definedName>
    <definedName name="wasd" hidden="1">{#N/A,#N/A,FALSE,"KMC최종회의(7월) 자료"}</definedName>
    <definedName name="wasdf" hidden="1">{#N/A,#N/A,FALSE,"KMC최종회의(7월) 자료"}</definedName>
    <definedName name="WASK">#REF!</definedName>
    <definedName name="wat">#REF!</definedName>
    <definedName name="Waterfall">{"'vert'!$A$1:$T$117"}</definedName>
    <definedName name="wawsss" hidden="1">{#N/A,#N/A,FALSE,"KMC최종회의(7월) 자료"}</definedName>
    <definedName name="wb">#REF!</definedName>
    <definedName name="WBMAX">#REF!</definedName>
    <definedName name="WBS" hidden="1">{#N/A,#N/A,FALSE,"Aging Summary";#N/A,#N/A,FALSE,"Ratio Analysis";#N/A,#N/A,FALSE,"Test 120 Day Accts";#N/A,#N/A,FALSE,"Tickmarks"}</definedName>
    <definedName name="WBS_3">#REF!</definedName>
    <definedName name="WC">#REF!</definedName>
    <definedName name="WC_Premium">#REF!</definedName>
    <definedName name="wdd" hidden="1">{#N/A,#N/A,FALSE,"UNIT";#N/A,#N/A,FALSE,"UNIT";#N/A,#N/A,FALSE,"계정"}</definedName>
    <definedName name="wdefrgth" hidden="1">#REF!</definedName>
    <definedName name="wdfg">#REF!</definedName>
    <definedName name="wdminus1">{"'1-TheatreBkgs'!$A$1:$L$102"}</definedName>
    <definedName name="we">#REF!</definedName>
    <definedName name="weas" hidden="1">{#N/A,#N/A,FALSE,"KMC최종회의(7월) 자료"}</definedName>
    <definedName name="web">#REF!</definedName>
    <definedName name="web_1">#REF!</definedName>
    <definedName name="web_3">#REF!</definedName>
    <definedName name="WEE">#REF!</definedName>
    <definedName name="WeekID">#REF!</definedName>
    <definedName name="weeklydty">#REF!</definedName>
    <definedName name="weeklyspun">#REF!</definedName>
    <definedName name="WeeksPerQuarter">13</definedName>
    <definedName name="WEF">#REF!</definedName>
    <definedName name="WEF_1">#REF!</definedName>
    <definedName name="wefaff">#REF!</definedName>
    <definedName name="weff.l" hidden="1">{#N/A,#N/A,FALSE,"B-Sht"}</definedName>
    <definedName name="wegwet">{"'1-TheatreBkgs'!$A$1:$L$102"}</definedName>
    <definedName name="Weight">#REF!</definedName>
    <definedName name="WELLS">#REF!</definedName>
    <definedName name="WELLS2">#REF!</definedName>
    <definedName name="WENDY">#REF!</definedName>
    <definedName name="wer" hidden="1">{#N/A,#N/A,TRUE,"CPRD";#N/A,#N/A,TRUE,"BCCPDR";#N/A,#N/A,TRUE,"EWRD";#N/A,#N/A,TRUE,"5100";#N/A,#N/A,TRUE,"5110"}</definedName>
    <definedName name="WER54R" hidden="1">#REF!</definedName>
    <definedName name="were">#REF!</definedName>
    <definedName name="werevcs">{"'1-TheatreBkgs'!$A$1:$L$102"}</definedName>
    <definedName name="werew">{"'1-TheatreBkgs'!$A$1:$L$102"}</definedName>
    <definedName name="werfwe">#REF!</definedName>
    <definedName name="werg">#REF!</definedName>
    <definedName name="werg_1">#REF!</definedName>
    <definedName name="werqwerq">#REF!</definedName>
    <definedName name="werqwerq_1">#REF!</definedName>
    <definedName name="werqwerq_2">#REF!</definedName>
    <definedName name="werqwerq_3">#REF!</definedName>
    <definedName name="werqwerq_4">#REF!</definedName>
    <definedName name="werrr" hidden="1">{#N/A,#N/A,FALSE,"Pharm";#N/A,#N/A,FALSE,"WWCM"}</definedName>
    <definedName name="wert">#REF!</definedName>
    <definedName name="wert_1">#REF!</definedName>
    <definedName name="wert1">#REF!</definedName>
    <definedName name="werth">#REF!</definedName>
    <definedName name="werth_1">#REF!</definedName>
    <definedName name="werty" hidden="1">#REF!</definedName>
    <definedName name="wertytyr" hidden="1">#REF!</definedName>
    <definedName name="wertyu" hidden="1">#REF!</definedName>
    <definedName name="werwe">#REF!</definedName>
    <definedName name="wesdfgf" hidden="1">{#N/A,#N/A,TRUE,"CPRD";#N/A,#N/A,TRUE,"BCCPDR";#N/A,#N/A,TRUE,"EWRD";#N/A,#N/A,TRUE,"5100";#N/A,#N/A,TRUE,"5110"}</definedName>
    <definedName name="westcs">#REF!</definedName>
    <definedName name="westfin">#REF!</definedName>
    <definedName name="westrenewal">#REF!</definedName>
    <definedName name="weth">#REF!</definedName>
    <definedName name="weth_1">#REF!</definedName>
    <definedName name="wetr" hidden="1">{#N/A,#N/A,FALSE,"Pharm";#N/A,#N/A,FALSE,"WWCM"}</definedName>
    <definedName name="wew">{"'Demand Units'!$Z$2:$AF$53"}</definedName>
    <definedName name="wewdew" hidden="1">{#N/A,#N/A,FALSE,"UNIT";#N/A,#N/A,FALSE,"UNIT";#N/A,#N/A,FALSE,"계정"}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GJDFHJ">#REF!</definedName>
    <definedName name="What" hidden="1">{#N/A,#N/A,FALSE,"MP Cover";#N/A,#N/A,FALSE,"MP Table of Contents";#N/A,#N/A,FALSE,"MP Metrics";"MP Mgmt Report",#N/A,FALSE,"P&amp;L- MP (w Seed)";#N/A,#N/A,FALSE,"P&amp;L- Landec";#N/A,#N/A,FALSE,"P&amp;L- Seed";"MP Mgmt Report",#N/A,FALSE,"Prod Line P&amp;L";#N/A,#N/A,FALSE,"MP (w Seed) BS";#N/A,#N/A,FALSE,"Cash Flow-MP (w Seed)"}</definedName>
    <definedName name="WHAT_3">#REF!</definedName>
    <definedName name="whatever">#REF!</definedName>
    <definedName name="whatever_1">#REF!</definedName>
    <definedName name="whatever_3">#REF!</definedName>
    <definedName name="whatever1">#REF!</definedName>
    <definedName name="whatisthis">#REF!</definedName>
    <definedName name="whatisthis_1">#REF!</definedName>
    <definedName name="whatisthis_2">#REF!</definedName>
    <definedName name="whatisthis_3">#REF!</definedName>
    <definedName name="whatisthis_4">#REF!</definedName>
    <definedName name="whatisthissss">#REF!</definedName>
    <definedName name="whatisthissss_1">#REF!</definedName>
    <definedName name="whatisthissss_2">#REF!</definedName>
    <definedName name="whatisthissss_3">#REF!</definedName>
    <definedName name="whatisthissss_4">#REF!</definedName>
    <definedName name="whatisthisssss">#REF!</definedName>
    <definedName name="whatisthisssss_1">#REF!</definedName>
    <definedName name="whatisthisssss_2">#REF!</definedName>
    <definedName name="whatisthisssss_3">#REF!</definedName>
    <definedName name="whatisthisssss_4">#REF!</definedName>
    <definedName name="whatsthis">#REF!</definedName>
    <definedName name="whatthehell">{"'Trend_Total'!$A$7:$V$10","'Trend_Total'!$A$1:$V$4"}</definedName>
    <definedName name="WHEN_PRINT">#REF!</definedName>
    <definedName name="when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tax">#REF!</definedName>
    <definedName name="why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I">#REF!</definedName>
    <definedName name="wickley">#REF!</definedName>
    <definedName name="WID">#REF!</definedName>
    <definedName name="WIIII">#REF!</definedName>
    <definedName name="WIP">#REF!</definedName>
    <definedName name="WIPRO">#REF!</definedName>
    <definedName name="Wire">#REF!</definedName>
    <definedName name="WIRING">#REF!</definedName>
    <definedName name="WIRING..">#REF!</definedName>
    <definedName name="wix" hidden="1">{"'JANICE'!$B$155:$L$171"}</definedName>
    <definedName name="wjd" hidden="1">{#N/A,#N/A,FALSE,"BS";#N/A,#N/A,FALSE,"PL";#N/A,#N/A,FALSE,"처분";#N/A,#N/A,FALSE,"현금";#N/A,#N/A,FALSE,"매출";#N/A,#N/A,FALSE,"원가";#N/A,#N/A,FALSE,"경영"}</definedName>
    <definedName name="wjhat">#REF!</definedName>
    <definedName name="wkcopy">#REF!</definedName>
    <definedName name="wkd" hidden="1">{#N/A,#N/A,FALSE,"3가";#N/A,#N/A,FALSE,"3나";#N/A,#N/A,FALSE,"3다"}</definedName>
    <definedName name="wkd_3">#REF!</definedName>
    <definedName name="wkgk">#REF!</definedName>
    <definedName name="Wlmv">82197109.3305751</definedName>
    <definedName name="wn.06200">#REF!</definedName>
    <definedName name="wockhardt">#REF!</definedName>
    <definedName name="woob">"Warning! Out of Balance!"</definedName>
    <definedName name="w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rds">#REF!</definedName>
    <definedName name="WORK_CAP_FIN">#REF!</definedName>
    <definedName name="Work_Sheet">#REF!</definedName>
    <definedName name="work_type">#REF!</definedName>
    <definedName name="WORK1">#REF!</definedName>
    <definedName name="WORK2">#REF!</definedName>
    <definedName name="WORK3">#REF!</definedName>
    <definedName name="WorkbookName">"MSOPER.XLS"</definedName>
    <definedName name="WORKER">#REF!</definedName>
    <definedName name="workerscomp">#REF!</definedName>
    <definedName name="workexmw_pa">#REF!</definedName>
    <definedName name="workforce_drate">#REF!</definedName>
    <definedName name="Working_Area">#REF!</definedName>
    <definedName name="WORKING_CAPITAL">#REF!</definedName>
    <definedName name="WORKSHEET">#REF!</definedName>
    <definedName name="worldwide">#REF!</definedName>
    <definedName name="worldwidefin">#REF!</definedName>
    <definedName name="WP">"CommandButton2"</definedName>
    <definedName name="WP_SW">"CommandButton3"</definedName>
    <definedName name="WPL" hidden="1">{#N/A,#N/A,FALSE,"Aging Summary";#N/A,#N/A,FALSE,"Ratio Analysis";#N/A,#N/A,FALSE,"Test 120 Day Accts";#N/A,#N/A,FALSE,"Tickmarks"}</definedName>
    <definedName name="WPL_3">#REF!</definedName>
    <definedName name="wpw">#REF!</definedName>
    <definedName name="wq">#REF!</definedName>
    <definedName name="wqasd" hidden="1">{#N/A,#N/A,FALSE,"KMC최종회의(7월) 자료"}</definedName>
    <definedName name="wqe">#REF!</definedName>
    <definedName name="wqfges">#REF!</definedName>
    <definedName name="wqfges_1">#REF!</definedName>
    <definedName name="wqqwq">#REF!</definedName>
    <definedName name="wr">#REF!</definedName>
    <definedName name="wr.Full._.Model.2">#REF!</definedName>
    <definedName name="wrb">#REF!</definedName>
    <definedName name="wrd.2._.pagers.3">#REF!</definedName>
    <definedName name="wret">#REF!</definedName>
    <definedName name="wret_1">#REF!</definedName>
    <definedName name="wrg">#REF!</definedName>
    <definedName name="wrg_1">#REF!</definedName>
    <definedName name="wrgerger">#REF!</definedName>
    <definedName name="wrgerger_1">#REF!</definedName>
    <definedName name="wrgerger_2">#REF!</definedName>
    <definedName name="wrgerger_3">#REF!</definedName>
    <definedName name="wrgerger_4">#REF!</definedName>
    <definedName name="wrgr53gt3gtv">#REF!</definedName>
    <definedName name="wrgr53gt3gtv_1">#REF!</definedName>
    <definedName name="wrgr53gt3gtv_2">#REF!</definedName>
    <definedName name="wrgr53gt3gtv_3">#REF!</definedName>
    <definedName name="wrgr53gt3gtv_4">#REF!</definedName>
    <definedName name="WRI">#REF!</definedName>
    <definedName name="WRITBACK">#REF!</definedName>
    <definedName name="WriteUp_inventories">#REF!</definedName>
    <definedName name="WriteUp_otherCA">#REF!</definedName>
    <definedName name="WriteUp_otherCL">#REF!</definedName>
    <definedName name="WriteUp_otherLTA">#REF!</definedName>
    <definedName name="WriteUp_otherLTL">#REF!</definedName>
    <definedName name="WriteUp_payables">#REF!</definedName>
    <definedName name="WriteUP_PPE">#REF!</definedName>
    <definedName name="WriteUp_receivables">#REF!</definedName>
    <definedName name="writeupdeprec">#REF!</definedName>
    <definedName name="wrm.All.">#REF!</definedName>
    <definedName name="wrm.CashFlow.">#REF!</definedName>
    <definedName name="wrm.IncStmt.">#REF!</definedName>
    <definedName name="wrm.PL1990.">#REF!</definedName>
    <definedName name="wrm.PL1991.">#REF!</definedName>
    <definedName name="wrm.PL1992.">#REF!</definedName>
    <definedName name="wrm.PL1993.">#REF!</definedName>
    <definedName name="wrm.PL1994.">#REF!</definedName>
    <definedName name="wrm.PLVar.">#REF!</definedName>
    <definedName name="wrm.WorkCap.">#REF!</definedName>
    <definedName name="wrm.Y95current.">#REF!</definedName>
    <definedName name="wrm.Y95qtrs.">#REF!</definedName>
    <definedName name="wrn">#REF!</definedName>
    <definedName name="wrn." hidden="1">{"PL_no_inflated",#N/A,FALSE,"P&amp;L"}</definedName>
    <definedName name="wrn.???????._3">#REF!</definedName>
    <definedName name="wrn.????????._3">#REF!</definedName>
    <definedName name="wrn.??????????._3">#REF!</definedName>
    <definedName name="wrn.????94._3">#REF!</definedName>
    <definedName name="wrn.??94??._3">#REF!</definedName>
    <definedName name="wrn.0100._.Package">#REF!</definedName>
    <definedName name="wrn.0102._.package.">#REF!</definedName>
    <definedName name="wrn.0103._.package.">#REF!</definedName>
    <definedName name="wrn.0104._.package.">#REF!</definedName>
    <definedName name="wrn.0200._.Package">#REF!</definedName>
    <definedName name="wrn.0202._.package.">#REF!</definedName>
    <definedName name="wrn.0203._.package.">#REF!</definedName>
    <definedName name="wrn.0204._.package.">#REF!</definedName>
    <definedName name="wrn.0300._.Package">#REF!</definedName>
    <definedName name="wrn.0302._.package.">#REF!</definedName>
    <definedName name="wrn.0303._.package.">#REF!</definedName>
    <definedName name="wrn.0304._.package.">#REF!</definedName>
    <definedName name="wrn.0402._.package.">#REF!</definedName>
    <definedName name="wrn.0403._.package.">#REF!</definedName>
    <definedName name="wrn.0404._.package.">#REF!</definedName>
    <definedName name="wrn.0499._.Package.">#REF!</definedName>
    <definedName name="wrn.0502._.package.">#REF!</definedName>
    <definedName name="wrn.0503._.package.">#REF!</definedName>
    <definedName name="wrn.0504._.package.">#REF!</definedName>
    <definedName name="wrn.0602._.package.">#REF!</definedName>
    <definedName name="wrn.0603._.package.">#REF!</definedName>
    <definedName name="wrn.0604._.package.">#REF!</definedName>
    <definedName name="wrn.0699._.Package.">#REF!</definedName>
    <definedName name="wrn.0702._.package.">#REF!</definedName>
    <definedName name="wrn.0703._.package.">#REF!</definedName>
    <definedName name="wrn.0704._.package.">#REF!</definedName>
    <definedName name="wrn.0802._.package.">#REF!</definedName>
    <definedName name="wrn.0803._.package.">#REF!</definedName>
    <definedName name="wrn.0804._.package.">#REF!</definedName>
    <definedName name="wrn.0902._.package.">#REF!</definedName>
    <definedName name="wrn.0903._.package.">#REF!</definedName>
    <definedName name="wrn.0904._.package.">#REF!</definedName>
    <definedName name="wrn.1">#REF!</definedName>
    <definedName name="wrn.1.">#REF!</definedName>
    <definedName name="wrn.10.">#REF!</definedName>
    <definedName name="wrn.100._.Monthly._.Package.">#REF!</definedName>
    <definedName name="wrn.1002._.package.">#REF!</definedName>
    <definedName name="wrn.1003._.package.">#REF!</definedName>
    <definedName name="wrn.101.">#REF!</definedName>
    <definedName name="wrn.101._1">#REF!</definedName>
    <definedName name="wrn.1094stmts." hidden="1">{"ophigh",#N/A,FALSE,"OPHGH994.XLS"}</definedName>
    <definedName name="wrn.11.">#REF!</definedName>
    <definedName name="wrn.1102._.package.">#REF!</definedName>
    <definedName name="wrn.1111._.Report.">#REF!</definedName>
    <definedName name="wrn.111111" hidden="1">{#N/A,#N/A,FALSE,"Pharm";#N/A,#N/A,FALSE,"WWCM"}</definedName>
    <definedName name="wrn.111RPT._.AND._.BOARD._.PACKG." hidden="1">{#N/A,#N/A,FALSE,"SCHEDULES- board";#N/A,#N/A,FALSE,"BP-Q'S"}</definedName>
    <definedName name="wrn.111RPT._.AND._.BOARD._.PACKG._1">#REF!</definedName>
    <definedName name="wrn.12.">#REF!</definedName>
    <definedName name="wrn.1202._.package.">#REF!</definedName>
    <definedName name="wrn.13.">#REF!</definedName>
    <definedName name="wrn.14.">#REF!</definedName>
    <definedName name="wrn.15.">#REF!</definedName>
    <definedName name="wrn.16.">#REF!</definedName>
    <definedName name="wrn.17.">#REF!</definedName>
    <definedName name="wrn.18.">#REF!</definedName>
    <definedName name="wrn.19.">#REF!</definedName>
    <definedName name="wrn.1996._.BUDGET.">#REF!</definedName>
    <definedName name="wrn.1996._.Budget._.Support._.Schedules.">#REF!</definedName>
    <definedName name="wrn.1996._.BUDGET.1">#REF!</definedName>
    <definedName name="wrn.1996._.TO._.2004.">#REF!</definedName>
    <definedName name="wrn.1997._.Operations._.Budget._.All.">#REF!</definedName>
    <definedName name="wrn.1999._.Corporate.">#REF!</definedName>
    <definedName name="wrn.1999._.Funding.">#REF!</definedName>
    <definedName name="wrn.1999._.Grp._.Adjustments.">#REF!</definedName>
    <definedName name="wrn.1999._.Grp._.Consol.">#REF!</definedName>
    <definedName name="wrn.1999._.HTUK.">#REF!</definedName>
    <definedName name="wrn.1999._.International.">#REF!</definedName>
    <definedName name="wrn.1999._.OIDL.">#REF!</definedName>
    <definedName name="wrn.1999._.Trust.">#REF!</definedName>
    <definedName name="wrn.1st._.Quarter.">#REF!</definedName>
    <definedName name="wrn.1st._.Quarter._1">#REF!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.">#REF!</definedName>
    <definedName name="wrn.2._.pagers.">#REF!</definedName>
    <definedName name="wrn.2._.pagers.2">#REF!</definedName>
    <definedName name="wrn.20.">#REF!</definedName>
    <definedName name="wrn.2000._.Corporate.">#REF!</definedName>
    <definedName name="wrn.2000._.Funding.">#REF!</definedName>
    <definedName name="wrn.2000._.Grp._.Adjustments.">#REF!</definedName>
    <definedName name="wrn.2000._.Grp._.Consol.">#REF!</definedName>
    <definedName name="wrn.2000._.HTUK.">#REF!</definedName>
    <definedName name="wrn.2000._.International.">#REF!</definedName>
    <definedName name="wrn.2000._.OIDL.">#REF!</definedName>
    <definedName name="wrn.2000._.Trust.">#REF!</definedName>
    <definedName name="wrn.21.">#REF!</definedName>
    <definedName name="wrn.22.">#REF!</definedName>
    <definedName name="wrn.23.">#REF!</definedName>
    <definedName name="wrn.24.">#REF!</definedName>
    <definedName name="wrn.25.">#REF!</definedName>
    <definedName name="wrn.26.">#REF!</definedName>
    <definedName name="wrn.27.">#REF!</definedName>
    <definedName name="wrn.28.">#REF!</definedName>
    <definedName name="wrn.29.">#REF!</definedName>
    <definedName name="wrn.2nd._.Quarter.">#REF!</definedName>
    <definedName name="wrn.2nd._.Quarter._1">#REF!</definedName>
    <definedName name="wrn.3.">#REF!</definedName>
    <definedName name="wrn.30.">#REF!</definedName>
    <definedName name="wrn.31.">#REF!</definedName>
    <definedName name="wrn.32.">#REF!</definedName>
    <definedName name="wrn.33.">#REF!</definedName>
    <definedName name="wrn.34.">#REF!</definedName>
    <definedName name="wrn.345." hidden="1">{#N/A,#N/A,FALSE,"96 3월물량표";#N/A,#N/A,FALSE,"96 4월물량표";#N/A,#N/A,FALSE,"96 5월물량표"}</definedName>
    <definedName name="wrn.35.">#REF!</definedName>
    <definedName name="wrn.36.">#REF!</definedName>
    <definedName name="wrn.37.">#REF!</definedName>
    <definedName name="wrn.38.">#REF!</definedName>
    <definedName name="wrn.39.">#REF!</definedName>
    <definedName name="wrn.3cases.">#REF!</definedName>
    <definedName name="wrn.3rd._.Quarter.">#REF!</definedName>
    <definedName name="wrn.3rd._.Quarter._1">#REF!</definedName>
    <definedName name="wrn.4.">#REF!</definedName>
    <definedName name="wrn.40.">#REF!</definedName>
    <definedName name="wrn.41.">#REF!</definedName>
    <definedName name="wrn.42.">#REF!</definedName>
    <definedName name="wrn.43.">#REF!</definedName>
    <definedName name="wrn.44.">#REF!</definedName>
    <definedName name="wrn.45.">#REF!</definedName>
    <definedName name="wrn.46.">#REF!</definedName>
    <definedName name="wrn.47.">#REF!</definedName>
    <definedName name="wrn.48.">#REF!</definedName>
    <definedName name="wrn.49.">#REF!</definedName>
    <definedName name="wrn.4th._.Quarter.">#REF!</definedName>
    <definedName name="wrn.4th._.Quarter._1">#REF!</definedName>
    <definedName name="wrn.5.">#REF!</definedName>
    <definedName name="wrn.50.">#REF!</definedName>
    <definedName name="wrn.50._.50.">#REF!</definedName>
    <definedName name="wrn.51.">#REF!</definedName>
    <definedName name="wrn.51_8.">#REF!</definedName>
    <definedName name="wrn.52.">#REF!</definedName>
    <definedName name="wrn.53.">#REF!</definedName>
    <definedName name="wrn.54.">#REF!</definedName>
    <definedName name="wrn.55.">#REF!</definedName>
    <definedName name="wrn.56.">#REF!</definedName>
    <definedName name="wrn.57.">#REF!</definedName>
    <definedName name="wrn.58.">#REF!</definedName>
    <definedName name="wrn.59.">#REF!</definedName>
    <definedName name="wrn.6.">#REF!</definedName>
    <definedName name="wrn.60.">#REF!</definedName>
    <definedName name="wrn.61.">#REF!</definedName>
    <definedName name="wrn.62.">#REF!</definedName>
    <definedName name="wrn.63.">#REF!</definedName>
    <definedName name="wrn.64.">#REF!</definedName>
    <definedName name="wrn.65.">#REF!</definedName>
    <definedName name="wrn.66.">#REF!</definedName>
    <definedName name="wrn.67.">#REF!</definedName>
    <definedName name="wrn.68.">#REF!</definedName>
    <definedName name="wrn.69.">#REF!</definedName>
    <definedName name="wrn.7.">#REF!</definedName>
    <definedName name="wrn.70.">#REF!</definedName>
    <definedName name="wrn.71.">#REF!</definedName>
    <definedName name="wrn.72.">#REF!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8.">#REF!</definedName>
    <definedName name="wrn.82603._.Rebound._.2002._.August._.MC._.Update.">#REF!</definedName>
    <definedName name="wrn.9.">#REF!</definedName>
    <definedName name="wrn.905" hidden="1">{#N/A,#N/A,FALSE,"REPORT"}</definedName>
    <definedName name="wrn.95PROV.">#REF!</definedName>
    <definedName name="wrn.95PROV._1">#REF!</definedName>
    <definedName name="wrn.95PROV._3">#REF!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6_model.">#REF!</definedName>
    <definedName name="wrn.99999" hidden="1">{#N/A,#N/A,FALSE,"REPORT"}</definedName>
    <definedName name="wrn.A.">#REF!</definedName>
    <definedName name="wrn.A.._.1263._.yr._.1." hidden="1">{#N/A,#N/A,FALSE,"1263 yr1"}</definedName>
    <definedName name="wrn.A.._.Print._.All.">#REF!</definedName>
    <definedName name="wrn.A._1">#REF!</definedName>
    <definedName name="wrn.A._2">#REF!</definedName>
    <definedName name="wrn.A._3">#REF!</definedName>
    <definedName name="wrn.A._4">#REF!</definedName>
    <definedName name="wrn.A_VALUATION.">#REF!</definedName>
    <definedName name="wrn.A_VALUATION._1">#REF!</definedName>
    <definedName name="wrn.A_VALUATION._2">#REF!</definedName>
    <definedName name="wrn.A_VALUATION._3">#REF!</definedName>
    <definedName name="wrn.A_VALUATION._4">#REF!</definedName>
    <definedName name="wrn.A4BSSCH.">#REF!</definedName>
    <definedName name="wrn.A4PL.">#REF!</definedName>
    <definedName name="wrn.aa." hidden="1">{#N/A,#N/A,FALSE,"UNIT";#N/A,#N/A,FALSE,"UNIT";#N/A,#N/A,FALSE,"계정"}</definedName>
    <definedName name="wrn.aaa" hidden="1">{#N/A,#N/A,FALSE,"Pharm";#N/A,#N/A,FALSE,"WWCM"}</definedName>
    <definedName name="wrn.aaaaaaa" hidden="1">{#N/A,#N/A,FALSE,"Pharm";#N/A,#N/A,FALSE,"WWCM"}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._.Misc._.Expenses.">#REF!</definedName>
    <definedName name="wrn.Accounts.">#REF!</definedName>
    <definedName name="wrn.Accounts._.Receivable._.Aging._.Sc">#REF!</definedName>
    <definedName name="wrn.Accounts._.Receivable._.Aging._.Schedule.">#REF!</definedName>
    <definedName name="wrn.Accounts._1">#REF!</definedName>
    <definedName name="wrn.Accounts._2">#REF!</definedName>
    <definedName name="wrn.Accounts._3">#REF!</definedName>
    <definedName name="wrn.Accounts._4">#REF!</definedName>
    <definedName name="wrn.Accr_Dil.">#REF!</definedName>
    <definedName name="wrn.Accr_Dil._1">#REF!</definedName>
    <definedName name="wrn.Accr_Dil._2">#REF!</definedName>
    <definedName name="wrn.Accr_Dil._3">#REF!</definedName>
    <definedName name="wrn.Accr_Dil._4">#REF!</definedName>
    <definedName name="wrn.Accretion.">#REF!</definedName>
    <definedName name="wrn.Accretion._.Dilution.">#REF!</definedName>
    <definedName name="wrn.Accretion._.Dilution._split">#REF!</definedName>
    <definedName name="wrn.Accrued._.Medical.">#REF!</definedName>
    <definedName name="wrn.accsum." hidden="1">{#N/A,#N/A,FALSE,"Acctg";#N/A,#N/A,FALSE,"Total"}</definedName>
    <definedName name="wrn.accsum._1">#REF!</definedName>
    <definedName name="wrn.accsum._3">#REF!</definedName>
    <definedName name="wrn.ACCTRECONS.">#REF!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>#REF!</definedName>
    <definedName name="wrn.ACHESON94TAXRETURN._3">#REF!</definedName>
    <definedName name="wrn.AcqState.">#REF!</definedName>
    <definedName name="wrn.AcqState._1">#REF!</definedName>
    <definedName name="wrn.AcqState._2">#REF!</definedName>
    <definedName name="wrn.AcqState._3">#REF!</definedName>
    <definedName name="wrn.AcqState._4">#REF!</definedName>
    <definedName name="wrn.AcqState1">#REF!</definedName>
    <definedName name="wrn.Acquiror.">#REF!</definedName>
    <definedName name="wrn.Acquiror._1">#REF!</definedName>
    <definedName name="wrn.Acquiror._2">#REF!</definedName>
    <definedName name="wrn.Acquiror._3">#REF!</definedName>
    <definedName name="wrn.Acquiror._4">#REF!</definedName>
    <definedName name="wrn.AcqVal.">#REF!</definedName>
    <definedName name="wrn.AcqVal._1">#REF!</definedName>
    <definedName name="wrn.AcqVal._2">#REF!</definedName>
    <definedName name="wrn.AcqVal._3">#REF!</definedName>
    <definedName name="wrn.AcqVal._4">#REF!</definedName>
    <definedName name="wrn.actual">#REF!</definedName>
    <definedName name="wrn.Actual._.Data._.Entry.">#REF!</definedName>
    <definedName name="wrn.actual_2">#REF!</definedName>
    <definedName name="wrn.Additonal.">#REF!</definedName>
    <definedName name="wrn.Additonal._1">#REF!</definedName>
    <definedName name="wrn.adj95.">#REF!</definedName>
    <definedName name="wrn.Adjustments.">#REF!</definedName>
    <definedName name="wrn.Admin.">#REF!</definedName>
    <definedName name="wrn.admin._.budget._.1997.">#REF!</definedName>
    <definedName name="wrn.af">#REF!</definedName>
    <definedName name="wrn.Aging._.and._.Trend._.Analysis.">#REF!</definedName>
    <definedName name="wrn.Aging._.and._.Trend._.Analysis._1">#REF!</definedName>
    <definedName name="wrn.Aging._.and._.Trend._.Analysis._3">#REF!</definedName>
    <definedName name="wrn.Aging._.and._.Trend._.Analysis._3_1">#REF!</definedName>
    <definedName name="wrn.Aging._.and._.Trend._.Analysis._5">#REF!</definedName>
    <definedName name="wrn.Aging._.and._.Trend._.Analysis._5_1">#REF!</definedName>
    <definedName name="wrn.Aging._.and._.Trend._.Analysis._6">#REF!</definedName>
    <definedName name="wrn.Aging._.and._.Trend._.Analysis._6_1">#REF!</definedName>
    <definedName name="wrn.Aging._.and_.Trend._.Analysis._4">#REF!</definedName>
    <definedName name="wrn.Aging._.and_.Trend._.Analysis._4_1">#REF!</definedName>
    <definedName name="wrn.Aging._and._.Trend._.Analysis">#REF!</definedName>
    <definedName name="wrn.Aging._and._.Trend._.Analysis_1">#REF!</definedName>
    <definedName name="wrn.ahfstep.">#REF!</definedName>
    <definedName name="wrn.AHFYLD.">#REF!</definedName>
    <definedName name="wrn.ALAN.">#REF!</definedName>
    <definedName name="wrn.Alan._.Report.">#REF!</definedName>
    <definedName name="wrn.Alex.">#REF!</definedName>
    <definedName name="wrn.ALL.">#REF!</definedName>
    <definedName name="wrn.ALL._....original.">#REF!</definedName>
    <definedName name="wrn.ALL._....original._1">#REF!</definedName>
    <definedName name="wrn.ALL._.6." hidden="1">{"PRVSN",#N/A,FALSE,"Q196";"PRVSN",#N/A,FALSE,"Q296";"PRVSN",#N/A,FALSE,"Q396";"PRVSN",#N/A,FALSE,"Q496";"VARIANCES",#N/A,FALSE,"Q196";"VARIANCES",#N/A,FALSE,"Q296"}</definedName>
    <definedName name="wrn.All._.Audit.">#REF!</definedName>
    <definedName name="wrn.all._.comps.">#REF!</definedName>
    <definedName name="wrn.All._.Countries.">#REF!</definedName>
    <definedName name="wrn.All._.Countries._1">#REF!</definedName>
    <definedName name="wrn.All._.Countries._3">#REF!</definedName>
    <definedName name="wrn.all._.gulp._.sheets.">#REF!</definedName>
    <definedName name="wrn.all._.gulp._.sheets._1">#REF!</definedName>
    <definedName name="wrn.all._.gulp._.sheets._2">#REF!</definedName>
    <definedName name="wrn.all._.gulp._.sheets._3">#REF!</definedName>
    <definedName name="wrn.all._.gulp._.sheets._4">#REF!</definedName>
    <definedName name="wrn.all._.input.">#REF!</definedName>
    <definedName name="wrn.all._.input._1">#REF!</definedName>
    <definedName name="wrn.all._.input._2">#REF!</definedName>
    <definedName name="wrn.all._.input._3">#REF!</definedName>
    <definedName name="wrn.all._.input._4">#REF!</definedName>
    <definedName name="wrn.All._.Models.">#REF!</definedName>
    <definedName name="wrn.All._.Pages.">#REF!</definedName>
    <definedName name="wrn.All._.Pages._1">#REF!</definedName>
    <definedName name="wrn.ALL._.PAGES._2">#REF!</definedName>
    <definedName name="wrn.ALL._.PAGES._3">#REF!</definedName>
    <definedName name="wrn.ALL._.PAGES._4">#REF!</definedName>
    <definedName name="wrn.ALL._.PAGES._5">#REF!</definedName>
    <definedName name="wrn.all._.print.">#REF!</definedName>
    <definedName name="wrn.All._.Reports.">#REF!</definedName>
    <definedName name="wrn.all._.sheets.">#REF!</definedName>
    <definedName name="wrn.ALL._.SHEETS._1">#REF!</definedName>
    <definedName name="wrn.ALL._.SHEETS._2">#REF!</definedName>
    <definedName name="wrn.ALL._.SHEETS._3">#REF!</definedName>
    <definedName name="wrn.ALL._.SHEETS._4">#REF!</definedName>
    <definedName name="wrn.All._.Worksheets.">#REF!</definedName>
    <definedName name="wrn.All._.Worksheets._1">#REF!</definedName>
    <definedName name="wrn.All._.Worksheets._2">#REF!</definedName>
    <definedName name="wrn.All._.Worksheets._3">#REF!</definedName>
    <definedName name="wrn.All._.Worksheets._4">#REF!</definedName>
    <definedName name="wrn.ALL._1">#REF!</definedName>
    <definedName name="wrn.ALL._2">#REF!</definedName>
    <definedName name="wrn.ALL._3">#REF!</definedName>
    <definedName name="wrn.ALL._4">#REF!</definedName>
    <definedName name="wrn.All_Models.">#REF!</definedName>
    <definedName name="wrn.All_Models._1">#REF!</definedName>
    <definedName name="wrn.All_Models._2">#REF!</definedName>
    <definedName name="wrn.All_Models._3">#REF!</definedName>
    <definedName name="wrn.All_Models._4">#REF!</definedName>
    <definedName name="wrn.All_Sheets.">#REF!</definedName>
    <definedName name="wrn.All_Sheets._1">#REF!</definedName>
    <definedName name="wrn.All_Sheets._2">#REF!</definedName>
    <definedName name="wrn.All_Sheets._3">#REF!</definedName>
    <definedName name="wrn.All_Sheets._4">#REF!</definedName>
    <definedName name="wrn.ALLbutPREMIUM.">#REF!</definedName>
    <definedName name="wrn.ALLbutPREMIUM._1">#REF!</definedName>
    <definedName name="wrn.ALLbutPREMIUM._2">#REF!</definedName>
    <definedName name="wrn.ALLbutPREMIUM._3">#REF!</definedName>
    <definedName name="wrn.ALLbutPREMIUM._4">#REF!</definedName>
    <definedName name="wrn.alle._.Anlagen." hidden="1">{#N/A,#N/A,FALSE,"3";#N/A,#N/A,FALSE,"G+V";#N/A,#N/A,FALSE,"Bilanz";#N/A,#N/A,FALSE,"Steuern";#N/A,#N/A,FALSE,"Zuundab";#N/A,#N/A,FALSE,"ASP2";#N/A,#N/A,FALSE,"Gesellkto"}</definedName>
    <definedName name="wrn.allitems.">#REF!</definedName>
    <definedName name="wrn.AllModels.">#REF!</definedName>
    <definedName name="wrn.AllModels._1">#REF!</definedName>
    <definedName name="wrn.AllModels._2">#REF!</definedName>
    <definedName name="wrn.AllModels._3">#REF!</definedName>
    <definedName name="wrn.AllModels._4">#REF!</definedName>
    <definedName name="wrn.allnew">#REF!</definedName>
    <definedName name="wrn.ALLPAG.">#REF!</definedName>
    <definedName name="wrn.allpages.">#REF!</definedName>
    <definedName name="wrn.America._.Online.">#REF!</definedName>
    <definedName name="wrn.Amortization.">#REF!</definedName>
    <definedName name="wrn.AMTNOL.">#REF!</definedName>
    <definedName name="wrn.AMTNOL._1">#REF!</definedName>
    <definedName name="wrn.AMTNOL._3">#REF!</definedName>
    <definedName name="wrn.Analyze." hidden="1">{"Analysis",#N/A,FALSE,"DETAIL"}</definedName>
    <definedName name="wrn.Annual_n_Quarterly.">#REF!</definedName>
    <definedName name="WRN.ARCCYLD2003">#REF!</definedName>
    <definedName name="wrn.ARCSTEP.">#REF!</definedName>
    <definedName name="wrn.ARCYLD.">#REF!</definedName>
    <definedName name="wrn.ASN.">#REF!</definedName>
    <definedName name="wrn.ASO.">#REF!</definedName>
    <definedName name="wrn.ASO1.">#REF!</definedName>
    <definedName name="wrn.Assumptions.">#REF!</definedName>
    <definedName name="wrn.Assumptions._.Report." hidden="1">{"Client Production Assumptions",#N/A,TRUE,"Assumptions";"Summary Assumptions",#N/A,TRUE,"Assumptions"}</definedName>
    <definedName name="wrn.ASTLST." hidden="1">{"ASTLST",#N/A,FALSE,"AstLst"}</definedName>
    <definedName name="wrn.astlst2" hidden="1">{"ASTLST",#N/A,FALSE,"AstLst"}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dit._.adjustments.">#REF!</definedName>
    <definedName name="wrn.audit._.adjustments._1">#REF!</definedName>
    <definedName name="wrn.audit._.adjustments._3">#REF!</definedName>
    <definedName name="wrn.Auto._.Comp.">#REF!</definedName>
    <definedName name="wrn.away.">#REF!</definedName>
    <definedName name="wrn.B.._.1263._.yr2." hidden="1">{#N/A,#N/A,FALSE,"1263 yr2"}</definedName>
    <definedName name="wrn.B.._.Qtr._.of._.Responsibility.">#REF!</definedName>
    <definedName name="wrn.ba.">#REF!</definedName>
    <definedName name="wrn.backup.">#REF!</definedName>
    <definedName name="wrn.balance._.sheet.">#REF!</definedName>
    <definedName name="wrn.Balance._.sheet._.and._.cashflow.">#REF!</definedName>
    <definedName name="wrn.Balance._.Sheet._.Qtr._.Workbook.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alance._.Sheet._.Qtr._.Workbook._1">#REF!</definedName>
    <definedName name="wrn.Balance._.Sheet._.Qtr._.Workbook._3">#REF!</definedName>
    <definedName name="wrn.balance._.sheet2.">#REF!</definedName>
    <definedName name="wrn.balance._.sheet3.">#REF!</definedName>
    <definedName name="wrn.balance._.sheet4.">#REF!</definedName>
    <definedName name="wrn.balance._sheet2.">#REF!</definedName>
    <definedName name="wrn.Balance_Sheet">#REF!</definedName>
    <definedName name="wrn.Balance_Sheet." hidden="1">{"bs",#N/A,FALSE,"Balance Sheet"}</definedName>
    <definedName name="wrn.Balsheet." hidden="1">{#N/A,#N/A,FALSE,"Sheet1"}</definedName>
    <definedName name="wrn.Balsheet.1" hidden="1">{#N/A,#N/A,FALSE,"Sheet1"}</definedName>
    <definedName name="wrn.BalshtCshflw.">#REF!</definedName>
    <definedName name="wrn.Bank._.Package." hidden="1">{"IS no EPS",#N/A,FALSE,"FINANCIALS";"Bal Sheet P1",#N/A,FALSE,"FINANCIALS";"Bal Sheet P2",#N/A,FALSE,"FINANCIALS";"Bal Sheet Ratios",#N/A,FALSE,"FINANCIALS";"Cash Flow Stmt",#N/A,FALSE,"FINANCIALS"}</definedName>
    <definedName name="wrn.Bankers.">#REF!</definedName>
    <definedName name="wrn.BARRIERS.">#REF!</definedName>
    <definedName name="wrn.barthelet._.resp._.profit.">#REF!</definedName>
    <definedName name="wrn.barthelet._.resp._.profit.cc">#REF!</definedName>
    <definedName name="wrn.barthelet._.resp._.profit.eu">#REF!</definedName>
    <definedName name="wrn.Base_Middle_Drivers.">#REF!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Division._.Small.">#REF!</definedName>
    <definedName name="wrn.Basic._.Report.">#REF!</definedName>
    <definedName name="wrn.Basic._1">#REF!</definedName>
    <definedName name="wrn.BasicModel.">#REF!</definedName>
    <definedName name="wrn.basics.">#REF!</definedName>
    <definedName name="wrn.basics._1">#REF!</definedName>
    <definedName name="wrn.basics._2">#REF!</definedName>
    <definedName name="wrn.basics._3">#REF!</definedName>
    <definedName name="wrn.basics._4">#REF!</definedName>
    <definedName name="wrn.BCG._.All._.Periods.">#REF!</definedName>
    <definedName name="wrn.BCG._.All._.Periods._1">#REF!</definedName>
    <definedName name="wrn.BEAVERTON.">#REF!</definedName>
    <definedName name="wrn.BEAVERTON._1">#REF!</definedName>
    <definedName name="wrn.Belgium_Total.">#REF!</definedName>
    <definedName name="wrn.BelgSummary.">#REF!</definedName>
    <definedName name="wrn.Berichtsteil." hidden="1">{#N/A,#N/A,FALSE,"EÜ";#N/A,#N/A,FALSE,"VÜ";#N/A,#N/A,FALSE,"MFR";#N/A,#N/A,FALSE,"sonstige Rückstellungen"}</definedName>
    <definedName name="wrn.BidCo.">#REF!</definedName>
    <definedName name="wrn.BidCo._1">#REF!</definedName>
    <definedName name="wrn.BidCo._2">#REF!</definedName>
    <definedName name="wrn.BidCo._3">#REF!</definedName>
    <definedName name="wrn.BidCo._4">#REF!</definedName>
    <definedName name="wrn.BKK._.Assembly._.Capacity._.Statement.">#REF!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_1">#REF!</definedName>
    <definedName name="wrn.BL94TAXRETURN._3">#REF!</definedName>
    <definedName name="wrn.blabla.">#REF!</definedName>
    <definedName name="wrn.Blue._.Book._.Dec.">#REF!</definedName>
    <definedName name="wrn.Blue._.Book._.Feb._.01.">#REF!</definedName>
    <definedName name="wrn.Blue._.Book._.Feb._.01._1">#REF!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">#REF!</definedName>
    <definedName name="wrn.BOARD._.PACK." hidden="1">{#N/A,#N/A,FALSE,"SCHEDULES- board";#N/A,#N/A,FALSE,"STMT 100"}</definedName>
    <definedName name="wrn.BOARD._.PACK._1">#REF!</definedName>
    <definedName name="wrn.Board._.Summary.">#REF!</definedName>
    <definedName name="wrn.book.">#REF!</definedName>
    <definedName name="wrn.BOOKINGS_BOOKWEEK." hidden="1">{#N/A,#N/A,FALSE,"REVBOOKWEEK";#N/A,#N/A,FALSE,"REVBOOKINGS"}</definedName>
    <definedName name="wrn.both._.pages.">#REF!</definedName>
    <definedName name="wrn.brazil." hidden="1">{"brazilinstallation",#N/A,FALSE,"Brazil";"brazilwarranty",#N/A,FALSE,"Brazil"}</definedName>
    <definedName name="wrn.brian.">#REF!</definedName>
    <definedName name="wrn.BRIDGE._.REPORTS.">#REF!</definedName>
    <definedName name="wrn.bs.com.">#REF!</definedName>
    <definedName name="wrn.BSA4.">#REF!</definedName>
    <definedName name="wrn.BSHT." hidden="1">{"BSHT",#N/A,FALSE,"B-Sht"}</definedName>
    <definedName name="wrn.bsht2" hidden="1">{"BSHT",#N/A,FALSE,"B-Sht"}</definedName>
    <definedName name="wrn.BT._.CIT." hidden="1">{#N/A,#N/A,FALSE,"Master";#N/A,#N/A,FALSE,"EXP-STATEMENT";#N/A,#N/A,FALSE,"CIT-RETURN";#N/A,#N/A,FALSE,"BT&amp;CIT-COM";#N/A,#N/A,FALSE,"BT-RETURN";#N/A,#N/A,FALSE,"LT-RETURN"}</definedName>
    <definedName name="wrn.BT._.Sch._.M._.Detail.">#REF!</definedName>
    <definedName name="wrn.BT_CIT." hidden="1">{#N/A,#N/A,FALSE,"Master";#N/A,#N/A,FALSE,"EXP-STATEMENT";#N/A,#N/A,FALSE,"BT&amp;CIT-COM";#N/A,#N/A,FALSE,"CIT-RETURN";#N/A,#N/A,FALSE,"BT-RETURN"}</definedName>
    <definedName name="wrn.BTCIT." hidden="1">{#N/A,#N/A,FALSE,"EXP-STATEMENT (BT)";#N/A,#N/A,FALSE,"CIT-RETURN";#N/A,#N/A,FALSE,"CIT-COM";#N/A,#N/A,FALSE,"BT-RETURN";#N/A,#N/A,FALSE,"BT-COM";#N/A,#N/A,FALSE,"FLOOD RETURN";#N/A,#N/A,FALSE,"EXP-STATEMENT (CIT)"}</definedName>
    <definedName name="wrn.BU.">#REF!</definedName>
    <definedName name="wrn.Buchwerk." hidden="1">{#N/A,#N/A,FALSE,"Umb";#N/A,#N/A,FALSE,"HÜ";#N/A,#N/A,FALSE,"sonst.A.";#N/A,#N/A,FALSE,"Kontr.";#N/A,#N/A,FALSE,"Steuern"}</definedName>
    <definedName name="wrn.Budget.">#REF!</definedName>
    <definedName name="wrn.Buildups.">#REF!</definedName>
    <definedName name="wrn.bullshit1.">#REF!</definedName>
    <definedName name="wrn.bullshit1._1">#REF!</definedName>
    <definedName name="wrn.bullshit1._2">#REF!</definedName>
    <definedName name="wrn.bullshit1._3">#REF!</definedName>
    <definedName name="wrn.bullshit1._4">#REF!</definedName>
    <definedName name="wrn.BUS._.RPT." hidden="1">{#N/A,#N/A,FALSE,"P&amp;L Ttl";#N/A,#N/A,FALSE,"P&amp;L C_Ttl New";#N/A,#N/A,FALSE,"Bus Res";#N/A,#N/A,FALSE,"Chrts";#N/A,#N/A,FALSE,"pcf";#N/A,#N/A,FALSE,"pcr ";#N/A,#N/A,FALSE,"Exp Stmt ";#N/A,#N/A,FALSE,"Exp Stmt BU";#N/A,#N/A,FALSE,"Cap";#N/A,#N/A,FALSE,"IT Ytd"}</definedName>
    <definedName name="wrn.C.._.1263._.yr3." hidden="1">{#N/A,#N/A,FALSE,"1263 yr3"}</definedName>
    <definedName name="wrn.C.._.YTD._.Responsibility.">#REF!</definedName>
    <definedName name="wrn.CAG.">#REF!</definedName>
    <definedName name="wrn.Camparative." hidden="1">{#N/A,#N/A,FALSE,"MARCH. RESULTS"}</definedName>
    <definedName name="wrn.canada." hidden="1">{"installation",#N/A,FALSE,"Canada";"warranty",#N/A,FALSE,"Canada"}</definedName>
    <definedName name="wrn.capA4.">#REF!</definedName>
    <definedName name="wrn.Capex._.Reports.">#REF!</definedName>
    <definedName name="wrn.Capitated.">#REF!</definedName>
    <definedName name="wrn.CAPREIT." hidden="1">{#N/A,#N/A,FALSE,"CAPREIT"}</definedName>
    <definedName name="wrn.CAPREIT2" hidden="1">{#N/A,#N/A,FALSE,"CAPREIT"}</definedName>
    <definedName name="wrn.Cardiovasculars." hidden="1">{#N/A,#N/A,FALSE,"Card";#N/A,#N/A,FALSE,"Prav";#N/A,#N/A,FALSE,"Irbe";#N/A,#N/A,FALSE,"Plavix";#N/A,#N/A,FALSE,"Capt";#N/A,#N/A,FALSE,"Fosi"}</definedName>
    <definedName name="wrn.Carrefour._.Worse._.Case.">#REF!</definedName>
    <definedName name="wrn.Carrefour._.Worse._.Case._Split">#REF!</definedName>
    <definedName name="wrn.cash.">#REF!</definedName>
    <definedName name="wrn.Cash._.flow.">#REF!</definedName>
    <definedName name="wrn.Cash_Flow." hidden="1">{"CF",#N/A,FALSE,"Cash Flow"}</definedName>
    <definedName name="wrn.cashbal." hidden="1">{"CONBUD",#N/A,FALSE,"Conbud";"conbud96",#N/A,FALSE,"Conbud";"qtrly",#N/A,FALSE,"Conbud";"FORECAST",#N/A,FALSE,"Res";"ninetysix",#N/A,FALSE,"Clinicals";"bud96",#N/A,FALSE,"G&amp;A"}</definedName>
    <definedName name="wrn.cashflow." hidden="1">{#N/A,#N/A,FALSE,"CashFlow";#N/A,#N/A,FALSE,"Prod Cost"}</definedName>
    <definedName name="wrn.cashflow._1">#REF!</definedName>
    <definedName name="wrn.cashflow._3">#REF!</definedName>
    <definedName name="wrn.ccroll.">#REF!</definedName>
    <definedName name="wrn.ccroll._1">#REF!</definedName>
    <definedName name="wrn.cellular.">#REF!</definedName>
    <definedName name="wrn.Central." hidden="1">{"Central",#N/A,FALSE,"Total"}</definedName>
    <definedName name="wrn.Central..." hidden="1">{"Central",#N/A,FALSE,"Total"}</definedName>
    <definedName name="wrn.Central._.Nervous._.System." hidden="1">{#N/A,#N/A,FALSE,"CNS";#N/A,#N/A,FALSE,"Serz";#N/A,#N/A,FALSE,"Ace"}</definedName>
    <definedName name="wrn.CEOReport.">#REF!</definedName>
    <definedName name="wrn.CF._.worksheet.">#REF!</definedName>
    <definedName name="wrn.cg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harmin.">#REF!</definedName>
    <definedName name="wrn.CHART." hidden="1">{"CHART",#N/A,FALSE,"Arch Communications"}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iron._.IRS._.Audit.">#REF!</definedName>
    <definedName name="wrn.Chiron._.IRS._.Audit._1">#REF!</definedName>
    <definedName name="wrn.Chiron._.IRS._.Audit._3">#REF!</definedName>
    <definedName name="wrn.c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>#REF!</definedName>
    <definedName name="wrn.CIC94TAX._3">#REF!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a." hidden="1">{#N/A,#N/A,FALSE,"CLA";#N/A,#N/A,FALSE,"Sales Treat";#N/A,#N/A,FALSE,"Tech Ops.";#N/A,#N/A,FALSE,"Pymt";#N/A,#N/A,FALSE,"AC Price";#N/A,#N/A,FALSE,"Delivery"}</definedName>
    <definedName name="wrn.cla._1">#REF!</definedName>
    <definedName name="wrn.cla._3">#REF!</definedName>
    <definedName name="wrn.client.">#REF!</definedName>
    <definedName name="wrn.Client._.cfbs.">#REF!</definedName>
    <definedName name="wrn.Client._.is.">#REF!</definedName>
    <definedName name="wrn.Client._.Process._.Report.">#REF!</definedName>
    <definedName name="wrn.Client._.stats.">#REF!</definedName>
    <definedName name="wrn.Client3.">#REF!</definedName>
    <definedName name="wrn.client4.">#REF!</definedName>
    <definedName name="wrn.clientcopy.">#REF!</definedName>
    <definedName name="wrn.cns">#REF!</definedName>
    <definedName name="wrn.Color._.Printer.">#REF!</definedName>
    <definedName name="wrn.Color._.Printer._1">#REF!</definedName>
    <definedName name="wrn.ColumbiaModel.">#REF!</definedName>
    <definedName name="wrn.Combination.">#REF!</definedName>
    <definedName name="wrn.Combination._1">#REF!</definedName>
    <definedName name="wrn.Combination._2">#REF!</definedName>
    <definedName name="wrn.Combination._3">#REF!</definedName>
    <definedName name="wrn.Combination._4">#REF!</definedName>
    <definedName name="wrn.Combined.">#REF!</definedName>
    <definedName name="wrn.Combined._.YTD." hidden="1">{"YTD-Total",#N/A,TRUE,"Provision";"YTD-Utility",#N/A,TRUE,"Prov Utility";"YTD-NonUtility",#N/A,TRUE,"Prov NonUtility"}</definedName>
    <definedName name="wrn.Combined._1">#REF!</definedName>
    <definedName name="wrn.Combined._2">#REF!</definedName>
    <definedName name="wrn.Combined._3">#REF!</definedName>
    <definedName name="wrn.Combined._4">#REF!</definedName>
    <definedName name="wrn.ComboResults.">#REF!</definedName>
    <definedName name="wrn.ComboResults._1">#REF!</definedName>
    <definedName name="wrn.ComboResults._2">#REF!</definedName>
    <definedName name="wrn.ComboResults._3">#REF!</definedName>
    <definedName name="wrn.ComboResults._4">#REF!</definedName>
    <definedName name="wrn.ComboState.">#REF!</definedName>
    <definedName name="wrn.ComboState._1">#REF!</definedName>
    <definedName name="wrn.ComboState._2">#REF!</definedName>
    <definedName name="wrn.ComboState._3">#REF!</definedName>
    <definedName name="wrn.ComboState._4">#REF!</definedName>
    <definedName name="wrn.Company._.Analysis.">#REF!</definedName>
    <definedName name="wrn.Company._Analysis._Split">#REF!</definedName>
    <definedName name="wrn.compare.">#REF!</definedName>
    <definedName name="wrn.compare.s">#REF!</definedName>
    <definedName name="wrn.compco.">#REF!</definedName>
    <definedName name="wrn.compco2">#REF!</definedName>
    <definedName name="wrn.Compensation.">#REF!</definedName>
    <definedName name="wrn.Complete.">#REF!</definedName>
    <definedName name="wrn.Complete._.Budget.">#REF!</definedName>
    <definedName name="wrn.Complete._.Report.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2">#REF!</definedName>
    <definedName name="wrn.Complete.3">#REF!</definedName>
    <definedName name="wrn.CompleteReport.">#REF!</definedName>
    <definedName name="wrn.Components." hidden="1">{"Components_Cover",#N/A,FALSE,"COVERS";"ComponentsA_1",#N/A,FALSE,"IS BY DIV";"ComponentsA_2a",#N/A,FALSE,"COGS BY DIV";"ComponentsA_2b",#N/A,FALSE,"COGS BY DIV";"ComponentsA_2c",#N/A,FALSE,"COGS BY DIV";"ComponentsA_3a",#N/A,FALSE,"TOTAL PF";"ComponentsA_3b",#N/A,FALSE,"TOTAL PF";"ComponentsA_4a",#N/A,FALSE,"TOTAL PF";"ComponentsA_4b",#N/A,FALSE,"TOTAL PF";"Components_PL",#N/A,FALSE,"Sales by PL"}</definedName>
    <definedName name="wrn.Comps.">#REF!</definedName>
    <definedName name="wrn.Comptes95.">#REF!</definedName>
    <definedName name="wrn.conbbuds." hidden="1">{"CONBUD",#N/A,FALSE,"Conbud";"conbud96",#N/A,FALSE,"Conbud";"qtrly",#N/A,FALSE,"Conbud"}</definedName>
    <definedName name="wrn.Concentration.">#REF!</definedName>
    <definedName name="wrn.Concrete._.Q.A.._.S10.">#REF!</definedName>
    <definedName name="wrn.Concrete._.Wastage._.Report.">#REF!</definedName>
    <definedName name="wrn.consbud.">#REF!</definedName>
    <definedName name="wrn.Consol._.ISBS.">#REF!</definedName>
    <definedName name="wrn.Consol._.Worksheet.">#REF!</definedName>
    <definedName name="wrn.ConsolGrossGrp." hidden="1">{"Conol gross povision grouped",#N/A,FALSE,"Consol Gross";"Consol Gross Grouped",#N/A,FALSE,"Consol Gross"}</definedName>
    <definedName name="wrn.CONSOLIDATED.">#REF!</definedName>
    <definedName name="wrn.Consolidated._.Breakeven._.and._.by._.Plant.">#REF!</definedName>
    <definedName name="wrn.Consolidated._.Statements.">#REF!</definedName>
    <definedName name="wrn.Consolidated._.Statements._1">#REF!</definedName>
    <definedName name="wrn.Consolidated._.Statements._2">#REF!</definedName>
    <definedName name="wrn.Consolidated._.Statements._3">#REF!</definedName>
    <definedName name="wrn.Consolidated._.Statements._4">#REF!</definedName>
    <definedName name="wrn.CONSOLIDATED._1">#REF!</definedName>
    <definedName name="wrn.CONSOLIDATION.">#REF!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ribution.">#REF!</definedName>
    <definedName name="wrn.contribution._1">#REF!</definedName>
    <definedName name="wrn.contribution._2">#REF!</definedName>
    <definedName name="wrn.contribution._3">#REF!</definedName>
    <definedName name="wrn.contribution._4">#REF!</definedName>
    <definedName name="wrn.contributory._.asset._.charges.">#REF!</definedName>
    <definedName name="wrn.Convertible._.Note._.Ledger._.Summary.">#REF!</definedName>
    <definedName name="wrn.cooper.">#REF!</definedName>
    <definedName name="wrn.CORE._.KINETICS.">#REF!</definedName>
    <definedName name="wrn.CORE._.KINETICS._1">#REF!</definedName>
    <definedName name="wrn.Corp.mb.xls." hidden="1">{#N/A,#N/A,TRUE,"Summary";#N/A,#N/A,TRUE,"Description";#N/A,#N/A,TRUE,"AstLst";#N/A,#N/A,TRUE,"CshFlow";#N/A,#N/A,TRUE,"Inc-Stmt";#N/A,#N/A,TRUE,"B-Sht"}</definedName>
    <definedName name="wrn.CORR.">#REF!</definedName>
    <definedName name="wrn.COS." hidden="1">{#N/A,#N/A,FALSE,"COS"}</definedName>
    <definedName name="wrn.COSA._.FS._.국문.">#REF!</definedName>
    <definedName name="wrn.COSA._.FS._.국문._1">#REF!</definedName>
    <definedName name="wrn.COSA._.FS._.국문._3">#REF!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>#REF!</definedName>
    <definedName name="wrn.COSA94TAXRETURN._3">#REF!</definedName>
    <definedName name="wrn.cotop." hidden="1">{"ReportTop",#N/A,FALSE,"report top"}</definedName>
    <definedName name="wrn.Country._.Summary.">#REF!</definedName>
    <definedName name="wrn.Country._.Worksheet.">#REF!</definedName>
    <definedName name="wrn.Covers.">#REF!</definedName>
    <definedName name="wrn.Covers._1">#REF!</definedName>
    <definedName name="wrn.Covers._2">#REF!</definedName>
    <definedName name="wrn.Covers._3">#REF!</definedName>
    <definedName name="wrn.Covers._4">#REF!</definedName>
    <definedName name="wrn.cowboy.">#REF!</definedName>
    <definedName name="wrn.cowboy2">#REF!</definedName>
    <definedName name="wrn.cowboy3">#REF!</definedName>
    <definedName name="wrn.cowboy4">#REF!</definedName>
    <definedName name="wrn.cp1monthly">#REF!</definedName>
    <definedName name="wrn.cp1quarterly">#REF!</definedName>
    <definedName name="wrn.cp1shareholder">#REF!</definedName>
    <definedName name="wrn.cp1year._.End.">#REF!</definedName>
    <definedName name="wrn.cp2ceoreport">#REF!</definedName>
    <definedName name="wrn.cp2monthly">#REF!</definedName>
    <definedName name="wrn.cp2quarterly">#REF!</definedName>
    <definedName name="wrn.cp2shareholder">#REF!</definedName>
    <definedName name="wrn.cp2year._.end.">#REF!</definedName>
    <definedName name="wrn.cp3.monthly">#REF!</definedName>
    <definedName name="wrn.cp3ceoreport">#REF!</definedName>
    <definedName name="wrn.cp3quarterly">#REF!</definedName>
    <definedName name="wrn.cp3shareholder">#REF!</definedName>
    <definedName name="wrn.cp3year._.end.">#REF!</definedName>
    <definedName name="wrn.CPB.">#REF!</definedName>
    <definedName name="wrn.cpceoreport">#REF!</definedName>
    <definedName name="wrn.cpmonthly">#REF!</definedName>
    <definedName name="wrn.cpquarterly">#REF!</definedName>
    <definedName name="wrn.cpshareholder">#REF!</definedName>
    <definedName name="wrn.cpyear._.End.">#REF!</definedName>
    <definedName name="wrn.Credit._.Summary.">#REF!</definedName>
    <definedName name="wrn.Crisp_2002_1.">#REF!</definedName>
    <definedName name="wrn.Crisp_2002_1._1">#REF!</definedName>
    <definedName name="wrn.Crisp_2002_1._2">#REF!</definedName>
    <definedName name="wrn.Crisp_2002_1._3">#REF!</definedName>
    <definedName name="wrn.Crisp_2002_1._4">#REF!</definedName>
    <definedName name="wrn.csc.">#REF!</definedName>
    <definedName name="wrn.csc._1">#REF!</definedName>
    <definedName name="wrn.csc._2">#REF!</definedName>
    <definedName name="wrn.csc._3">#REF!</definedName>
    <definedName name="wrn.csc._4">#REF!</definedName>
    <definedName name="wrn.csc2.">#REF!</definedName>
    <definedName name="wrn.csc2._1">#REF!</definedName>
    <definedName name="wrn.csc2._2">#REF!</definedName>
    <definedName name="wrn.csc2._3">#REF!</definedName>
    <definedName name="wrn.csc2._4">#REF!</definedName>
    <definedName name="wrn.CSHFLOW." hidden="1">{"CSHFLOW",#N/A,FALSE,"CshFlow"}</definedName>
    <definedName name="wrn.CSN._.M._.Detail.">#REF!</definedName>
    <definedName name="wrn.CURRENT._.PROVISION." hidden="1">{#N/A,#N/A,FALSE,"CURRENT PROVISON"}</definedName>
    <definedName name="wrn.Customer_base.">#REF!</definedName>
    <definedName name="wrn.CY97PBPL.">#REF!</definedName>
    <definedName name="wrn.D.._.1263._.yr4." hidden="1">{#N/A,#N/A,FALSE,"1263 yr4"}</definedName>
    <definedName name="wrn.D.._.Performance.">#REF!</definedName>
    <definedName name="wrn.Daily." hidden="1">{#N/A,#N/A,FALSE,"Input";#N/A,#N/A,FALSE,"BBC";#N/A,#N/A,FALSE,"Sch A";#N/A,#N/A,FALSE,"Sch B";#N/A,#N/A,FALSE,"Ineligible"}</definedName>
    <definedName name="wrn.Daily._.P._.and._.L._.Forecast.">#REF!</definedName>
    <definedName name="wrn.data." hidden="1">{#N/A,#N/A,FALSE,"Data"}</definedName>
    <definedName name="wrn.DCF." hidden="1">{#N/A,#N/A,FALSE,"DCF Cov";#N/A,#N/A,FALSE,"dcf"}</definedName>
    <definedName name="wrn.DCF._.III._.Report.">#REF!</definedName>
    <definedName name="wrn.DCF._.Valuation.">#REF!</definedName>
    <definedName name="wrn.DCF._.Valuation._1">#REF!</definedName>
    <definedName name="wrn.DCF._.Valuation._2">#REF!</definedName>
    <definedName name="wrn.DCF._.Valuation._3">#REF!</definedName>
    <definedName name="wrn.DCF._.Valuation._4">#REF!</definedName>
    <definedName name="wrn.dcf._1">#REF!</definedName>
    <definedName name="wrn.dcf._2">#REF!</definedName>
    <definedName name="wrn.dcf._3">#REF!</definedName>
    <definedName name="wrn.dcf._4">#REF!</definedName>
    <definedName name="wrn.dcf2">#REF!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_1">#REF!</definedName>
    <definedName name="wrn.dd_3">#REF!</definedName>
    <definedName name="wrn.debt.">#REF!</definedName>
    <definedName name="wrn.DEFERRED._.ASSET._.DETAIL." hidden="1">{#N/A,#N/A,FALSE,"DEFERRED ASSET DETAIL"}</definedName>
    <definedName name="wrn.DEFERRED._.FOOTNOTE._.SUMMARY." hidden="1">{#N/A,#N/A,FALSE,"DEFERRED FOOTNOTE SUMMARY"}</definedName>
    <definedName name="wrn.department._.detail." hidden="1">{"page a",#N/A,FALSE,"exist rev 01_99";"page b",#N/A,FALSE,"exist rev 01_99";"page c",#N/A,FALSE,"exist rev 01_99";"page d",#N/A,FALSE,"exist rev 01_99";"page e",#N/A,FALSE,"exist rev 01_99";"page f",#N/A,FALSE,"exist rev 01_99"}</definedName>
    <definedName name="wrn.Depreciation.">#REF!</definedName>
    <definedName name="wrn.Depreciation._1">#REF!</definedName>
    <definedName name="wrn.Depreciation._3">#REF!</definedName>
    <definedName name="wrn.depschA4.">#REF!</definedName>
    <definedName name="wrn.Dept._.Totals.">#REF!</definedName>
    <definedName name="wrn.Deptartment._.Expenses." hidden="1">{#N/A,#N/A,TRUE,"CPRD";#N/A,#N/A,TRUE,"BCCPDR";#N/A,#N/A,TRUE,"EWRD";#N/A,#N/A,TRUE,"5100";#N/A,#N/A,TRUE,"5110"}</definedName>
    <definedName name="wrn.deptsal." hidden="1">{"G_A",#N/A,FALSE,"SALWS";"labops",#N/A,FALSE,"SALWS";"scidir",#N/A,FALSE,"SALWS";"dev",#N/A,FALSE,"SALWS";"clin",#N/A,FALSE,"SALWS";"reg",#N/A,FALSE,"SALWS";"bcdm",#N/A,FALSE,"SALWS";"np",#N/A,FALSE,"SALWS";"tb",#N/A,FALSE,"SALWS";"micro",#N/A,FALSE,"SALWS";"chem",#N/A,FALSE,"SALWS"}</definedName>
    <definedName name="wrn.Derate.">#REF!</definedName>
    <definedName name="wrn.Derek.">#REF!</definedName>
    <definedName name="wrn.DESCRIPTION." hidden="1">{"DESCRIPTION",#N/A,FALSE,"Description"}</definedName>
    <definedName name="wrn.detail.">#REF!</definedName>
    <definedName name="wrn.Detail._.income._.and._.expense.">#REF!</definedName>
    <definedName name="wrn.Detail._.income._.and._.expense._1">#REF!</definedName>
    <definedName name="wrn.Detail._.income._.and._.expense._2">#REF!</definedName>
    <definedName name="wrn.Detail._.income._.and._.expense._3">#REF!</definedName>
    <definedName name="wrn.Detail._.income._.and._.expense._4">#REF!</definedName>
    <definedName name="wrn.detalles._.total.">{"total","abonados garantia",FALSE,"detalle19982007"}</definedName>
    <definedName name="wrn.devdeal.">#REF!</definedName>
    <definedName name="wrn.Development." hidden="1">{"Development",#N/A,FALSE,"Total"}</definedName>
    <definedName name="wrn.Development..." hidden="1">{"Development",#N/A,FALSE,"Total"}</definedName>
    <definedName name="wrn.Development._.Hours.">#REF!</definedName>
    <definedName name="wrn.DG">#REF!</definedName>
    <definedName name="wrn.DG.">#REF!</definedName>
    <definedName name="wrn.Diagnostics.">#REF!</definedName>
    <definedName name="wrn.Diebold._.1.">#REF!</definedName>
    <definedName name="wrn.dil_anal.">#REF!</definedName>
    <definedName name="wrn.dir.">#REF!</definedName>
    <definedName name="wrn.dir._1">#REF!</definedName>
    <definedName name="wrn.dir._2">#REF!</definedName>
    <definedName name="wrn.dir._3">#REF!</definedName>
    <definedName name="wrn.dir._4">#REF!</definedName>
    <definedName name="wrn.divestiture.">#REF!</definedName>
    <definedName name="wrn.DOC.">#REF!</definedName>
    <definedName name="wrn.document.">#REF!</definedName>
    <definedName name="wrn.documentaero.">#REF!</definedName>
    <definedName name="wrn.documentation.">#REF!</definedName>
    <definedName name="wrn.documenthand.">#REF!</definedName>
    <definedName name="wrn.DOM.">#REF!</definedName>
    <definedName name="wrn.DPI._.Summary.">#REF!</definedName>
    <definedName name="wrn.Draft.">#REF!</definedName>
    <definedName name="wrn.Draft._1">#REF!</definedName>
    <definedName name="wrn.Draft._2">#REF!</definedName>
    <definedName name="wrn.Draft._3">#REF!</definedName>
    <definedName name="wrn.Draft._4">#REF!</definedName>
    <definedName name="wrn.E.._.1263._.yr5." hidden="1">{#N/A,#N/A,FALSE,"1263 yr5"}</definedName>
    <definedName name="wrn.Earnings._.Model.">#REF!</definedName>
    <definedName name="wrn.Earnings._.Model._1">#REF!</definedName>
    <definedName name="wrn.Earnings._.Model._2">#REF!</definedName>
    <definedName name="wrn.Earnings._.Model._3">#REF!</definedName>
    <definedName name="wrn.Earnings._.Model._4">#REF!</definedName>
    <definedName name="wrn.East." hidden="1">{"East",#N/A,FALSE,"Total"}</definedName>
    <definedName name="wrn.East..." hidden="1">{"East",#N/A,FALSE,"Total"}</definedName>
    <definedName name="wrn.ebara.">#REF!</definedName>
    <definedName name="wrn.ecart.">#REF!</definedName>
    <definedName name="wrn.Economic._.Value._.Added._.Analysis.">#REF!</definedName>
    <definedName name="wrn.Emg._.report.">#REF!</definedName>
    <definedName name="wrn.EMM._.detail._.edition.">#REF!</definedName>
    <definedName name="wrn.EO.">#REF!</definedName>
    <definedName name="wrn.Equity.">#REF!</definedName>
    <definedName name="wrn.Equity._.Analysis." hidden="1">{#N/A,#N/A,FALSE,"Equity Rollforward";#N/A,#N/A,FALSE,"Common Stock Rollforward";#N/A,#N/A,FALSE,"Common Stock Issued";#N/A,#N/A,FALSE,"Common Stock Repurchased"}</definedName>
    <definedName name="wrn.equity._.comps.">#REF!</definedName>
    <definedName name="wrn.Error." hidden="1">{#N/A,#N/A,FALSE,"Error"}</definedName>
    <definedName name="wrn.esl.">#REF!</definedName>
    <definedName name="wrn.ESPP." hidden="1">{#N/A,#N/A,FALSE,"REPORT"}</definedName>
    <definedName name="wrn.etran.">#REF!</definedName>
    <definedName name="wrn.EURO4.">#REF!</definedName>
    <definedName name="wrn.EURO5.">#REF!</definedName>
    <definedName name="wrn.Everything.">#REF!</definedName>
    <definedName name="wrn.Everything._.landscape." hidden="1">{"IS with EPS",#N/A,FALSE,"FINANCIALS";"IS stats",#N/A,FALSE,"FINANCIALS";"Bal Sheet P1",#N/A,FALSE,"FINANCIALS";"Bal Sheet P2",#N/A,FALSE,"FINANCIALS";"Bal Sheet Ratios",#N/A,FALSE,"FINANCIALS";"Cash Flow Stmt",#N/A,FALSE,"FINANCIALS";"Analysis Stats P1",#N/A,FALSE,"FINANCIALS";"Analysis Stats P2",#N/A,FALSE,"FINANCIALS"}</definedName>
    <definedName name="wrn.Ex.._.A.">#REF!</definedName>
    <definedName name="wrn.Exam._.Workpapers._.1.">#REF!</definedName>
    <definedName name="wrn.Executive._.Summary.">#REF!</definedName>
    <definedName name="wrn.Executive._.Summary._1">#REF!</definedName>
    <definedName name="wrn.EXITO.">#REF!</definedName>
    <definedName name="wrn.EXPORT.">#REF!</definedName>
    <definedName name="wrn.External." hidden="1">{#N/A,#N/A,FALSE,"INDEX (2)";#N/A,#N/A,FALSE,"CIS";#N/A,#N/A,FALSE,"CIS INLINE";#N/A,#N/A,FALSE,"summary";#N/A,#N/A,FALSE,"detail";#N/A,#N/A,FALSE,"SALESTAT";#N/A,#N/A,FALSE,"budget graph";#N/A,#N/A,FALSE,"SALES CHART";#N/A,#N/A,FALSE,"SALES REP";#N/A,#N/A,FALSE,"ORDER BACKLOG";#N/A,#N/A,FALSE,"AR AGE";#N/A,#N/A,FALSE,"AGEREP";#N/A,#N/A,FALSE,"RATIO"}</definedName>
    <definedName name="wrn.external.2">#REF!</definedName>
    <definedName name="wrn.F.._.1263._.Total." hidden="1">{#N/A,#N/A,FALSE,"1263 Total"}</definedName>
    <definedName name="wrn.Facilities.">#REF!</definedName>
    <definedName name="wrn.Factors._.Tab._.10." hidden="1">{"Factors Pages 1-2",#N/A,FALSE,"Factors";"Factors Page 3",#N/A,FALSE,"Factors";"Factors Page 4",#N/A,FALSE,"Factors";"Factors Page 5",#N/A,FALSE,"Factors";"Factors Pages 8-27",#N/A,FALSE,"Factors"}</definedName>
    <definedName name="wrn.Fax.">#REF!</definedName>
    <definedName name="wrn.fc">#REF!</definedName>
    <definedName name="wrn.FC.">#REF!</definedName>
    <definedName name="wrn.fc12">#REF!</definedName>
    <definedName name="wrn.fcb">#REF!</definedName>
    <definedName name="wrn.FCB.">#REF!</definedName>
    <definedName name="wrn.fcb._dcf">#REF!</definedName>
    <definedName name="wrn.fcb.1">#REF!</definedName>
    <definedName name="wrn.fcb.9">#REF!</definedName>
    <definedName name="wrn.fcb1">#REF!</definedName>
    <definedName name="wrn.fcb10">#REF!</definedName>
    <definedName name="wrn.fcb11">#REF!</definedName>
    <definedName name="wrn.fcb2">#REF!</definedName>
    <definedName name="wrn.fcb2_dcf">#REF!</definedName>
    <definedName name="wrn.fcb3">#REF!</definedName>
    <definedName name="wrn.fcb4">#REF!</definedName>
    <definedName name="wrn.fcb5">#REF!</definedName>
    <definedName name="wrn.fcb6">#REF!</definedName>
    <definedName name="wrn.fcb7">#REF!</definedName>
    <definedName name="wrn.fcb8">#REF!</definedName>
    <definedName name="wrn.fcb9">#REF!</definedName>
    <definedName name="wrn.Fcst._.by._.Mon.">#REF!</definedName>
    <definedName name="wrn.Fcst._.by._.Qtr.">#REF!</definedName>
    <definedName name="wrn.Fed._.4797.">#REF!</definedName>
    <definedName name="wrn.Fees._.by._.Quarter.">#REF!</definedName>
    <definedName name="wrn.Fees._.by._.Quarter._1">#REF!</definedName>
    <definedName name="wrn.Fees._.by._.Quarter._2">#REF!</definedName>
    <definedName name="wrn.Fees._.by._.Quarter._3">#REF!</definedName>
    <definedName name="wrn.Fees._.by._.Quarter._4">#REF!</definedName>
    <definedName name="wrn.filecopy.">#REF!</definedName>
    <definedName name="wrn.Filter.">#REF!</definedName>
    <definedName name="wrn.Filter._1">#REF!</definedName>
    <definedName name="wrn.Filter._2">#REF!</definedName>
    <definedName name="wrn.Filter._3">#REF!</definedName>
    <definedName name="wrn.Filter._4">#REF!</definedName>
    <definedName name="wrn.Final.">#REF!</definedName>
    <definedName name="wrn.Final._1">#REF!</definedName>
    <definedName name="wrn.Final._2">#REF!</definedName>
    <definedName name="wrn.Final._3">#REF!</definedName>
    <definedName name="wrn.Final._4">#REF!</definedName>
    <definedName name="wrn.Finance" hidden="1">{"Resale_Cover",#N/A,FALSE,"COVERS";"ResaleC_1",#N/A,FALSE,"IS BY DIV";"ResaleC_2",#N/A,FALSE,"COGS BY DIV";"ResaleC_3",#N/A,FALSE,"TOTAL PF";"ResaleC_4",#N/A,FALSE,"TOTAL PF";"Resale_PL",#N/A,FALSE,"Sales by PL"}</definedName>
    <definedName name="wrn.FINANCE." hidden="1">{#N/A,#N/A,FALSE,"INDEX";#N/A,#N/A,FALSE,"CIS";#N/A,#N/A,FALSE,"CIS INLINE";#N/A,#N/A,FALSE,"summary";#N/A,#N/A,FALSE,"detail";#N/A,#N/A,FALSE,"SALESTAT";#N/A,#N/A,FALSE,"budget graph";#N/A,#N/A,FALSE,"SALES CHART";#N/A,#N/A,FALSE,"SALES REP";#N/A,#N/A,FALSE,"ORDER BACKLOG";#N/A,#N/A,FALSE,"AR AGE";#N/A,#N/A,FALSE,"AGEREP";#N/A,#N/A,FALSE,"RATIO";"Components_Cover",#N/A,FALSE,"COVERS";"ComponentsA_1",#N/A,FALSE,"IS BY DIV";"ComponentsA_2a",#N/A,FALSE,"COGS BY DIV";"ComponentsA_2b",#N/A,FALSE,"COGS BY DIV";"ComponentsA_2c",#N/A,FALSE,"COGS BY DIV";"ComponentsA_3a",#N/A,FALSE,"TOTAL PF";"ComponentsA_3b",#N/A,FALSE,"TOTAL PF";"ComponentsA_4a",#N/A,FALSE,"TOTAL PF";"ComponentsA_4b",#N/A,FALSE,"TOTAL PF";"Components_PL",#N/A,FALSE,"Sales by PL";"Instruments_Cover",#N/A,FALSE,"COVERS";"InstrumentsB_1",#N/A,FALSE,"IS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PL";"Resale_Cover",#N/A,FALSE,"COVERS";"ResaleC_1",#N/A,FALSE,"IS BY DIV";"ResaleC_2",#N/A,FALSE,"COGS BY DIV";"ResaleC_3",#N/A,FALSE,"TOTAL PF";"ResaleC_4",#N/A,FALSE,"TOTAL PF";"Resale_PL",#N/A,FALSE,"Sales by PL";#N/A,#N/A,FALSE,"GMA SUMMARY";#N/A,#N/A,FALSE,"COMPONENTS";#N/A,#N/A,FALSE,"INSTRUMENTS";#N/A,#N/A,FALSE,"RESALE";"Overhead_Summary",#N/A,FALSE,"overhead schedule";"Overhead",#N/A,FALSE,"overhead schedule"}</definedName>
    <definedName name="wrn.Financial._.Model._.Full._.Report." hidden="1">{"Full View (Normal)",#N/A,TRUE,"Financial Summary";"Full View (Normal)",#N/A,TRUE,"IS-Summary";"Full View (Normal)",#N/A,TRUE,"BS - Summary";"Full View (Normal)",#N/A,TRUE,"CS - Summary";"Client Production Assumptions",#N/A,TRUE,"Assumptions";"Summary Assumptions",#N/A,TRUE,"Assumptions"}</definedName>
    <definedName name="wrn.Financial._.Model._.Summary._.Report." hidden="1">{"Full View (Normal)",#N/A,TRUE,"Financial Summary";"Full View (Normal)",#N/A,TRUE,"IS-Summary";"Full View (Normal)",#N/A,TRUE,"BS - Summary";"Full View (Normal)",#N/A,TRUE,"CS - Summary"}</definedName>
    <definedName name="wrn.Financial._.Results.">#REF!</definedName>
    <definedName name="wrn.Financials." hidden="1">{"StatementsIncomeStatement",#N/A,TRUE,"Statements";"StatementsBalanceSheet",#N/A,TRUE,"Statements"}</definedName>
    <definedName name="wrn.Financials._1">#REF!</definedName>
    <definedName name="wrn.Financials._2">#REF!</definedName>
    <definedName name="wrn.Financials._3">#REF!</definedName>
    <definedName name="wrn.Financials._4">#REF!</definedName>
    <definedName name="wrn.Financials_long.">#REF!</definedName>
    <definedName name="wrn.finstat.">#REF!</definedName>
    <definedName name="wrn.first2.">#REF!</definedName>
    <definedName name="wrn.first2._1">#REF!</definedName>
    <definedName name="wrn.first2._2">#REF!</definedName>
    <definedName name="wrn.first2._3">#REF!</definedName>
    <definedName name="wrn.first2._4">#REF!</definedName>
    <definedName name="wrn.first3.">#REF!</definedName>
    <definedName name="wrn.first3._1">#REF!</definedName>
    <definedName name="wrn.first3._2">#REF!</definedName>
    <definedName name="wrn.first3._3">#REF!</definedName>
    <definedName name="wrn.first3._4">#REF!</definedName>
    <definedName name="wrn.first4.">#REF!</definedName>
    <definedName name="wrn.first4._1">#REF!</definedName>
    <definedName name="wrn.first4._2">#REF!</definedName>
    <definedName name="wrn.first4._3">#REF!</definedName>
    <definedName name="wrn.first4._4">#REF!</definedName>
    <definedName name="wrn.Fiscal._.Year.">#REF!</definedName>
    <definedName name="wrn.Fiscal._.Year._1">#REF!</definedName>
    <definedName name="wrn.FISV._.5._.year._.model.">#REF!</definedName>
    <definedName name="wrn.FISV._.5._.year._.model._1">#REF!</definedName>
    <definedName name="wrn.FISV._.5._.year._.model._2">#REF!</definedName>
    <definedName name="wrn.FISV._.5._.year._.model._3">#REF!</definedName>
    <definedName name="wrn.FISV._.5._.year._.model._4">#REF!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>#REF!</definedName>
    <definedName name="wrn.Five._.Year._.Projections.">#REF!</definedName>
    <definedName name="wrn.Fixed._.Asset._.Detail." hidden="1">{#N/A,#N/A,FALSE,"Summary";#N/A,#N/A,FALSE,"Computer Software";#N/A,#N/A,FALSE,"Computer Hardware";#N/A,#N/A,FALSE,"Furniture &amp; Fixtures";#N/A,#N/A,FALSE,"Other Fixed Assets";#N/A,#N/A,FALSE,"Hardware Lab Equipment";#N/A,#N/A,FALSE,"Software Lab Equipment";#N/A,#N/A,FALSE,"Interoperability Equipment";#N/A,#N/A,FALSE,"Demo Equipment ";#N/A,#N/A,FALSE,"Mfg Test Equipment  "}</definedName>
    <definedName name="wrn.FixedAssetSchedule." hidden="1">{#N/A,#N/A,TRUE,"JE Entry";#N/A,#N/A,TRUE,"Recap";#N/A,#N/A,TRUE,"Furniture &amp; Fixtures";#N/A,#N/A,TRUE,"Equipment";#N/A,#N/A,TRUE,"Computer Equipment";#N/A,#N/A,TRUE,"Software";#N/A,#N/A,TRUE,"Leasehold"}</definedName>
    <definedName name="wrn.FN_JE98." hidden="1">{"FN_JE98",#N/A,FALSE,"98 W Options"}</definedName>
    <definedName name="wrn.FN_JE99." hidden="1">{"FN_JE",#N/A,FALSE,"99 W Options"}</definedName>
    <definedName name="wrn.Forecast._.Model.">#REF!</definedName>
    <definedName name="wrn.FORECAST._.PACK.">#REF!</definedName>
    <definedName name="wrn.FORM1.">#REF!</definedName>
    <definedName name="wrn.forms.">#REF!</definedName>
    <definedName name="wrn.FOUR._.CASES.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P._.REPORT." hidden="1">{#N/A,#N/A,FALSE,"HILITES";#N/A,#N/A,FALSE,"GM ANALYSIS";#N/A,#N/A,FALSE,"EXPTRND";#N/A,#N/A,FALSE,"L.C. INC STMT";#N/A,#N/A,FALSE,"INC STMT TREND IN USD";#N/A,#N/A,FALSE,"L.C. INC STMT AT PSR";#N/A,#N/A,FALSE,"I_S SUMM";#N/A,#N/A,FALSE,"BALSHEET TRENDS"}</definedName>
    <definedName name="wrn.Freq_Res." hidden="1">{#N/A,#N/A,TRUE,"FR_HC";#N/A,#N/A,TRUE,"FR_REST";#N/A,#N/A,TRUE,"FR_RETA";#N/A,#N/A,TRUE,"FR_TECSOF";#N/A,#N/A,TRUE,"FR_NETTEC";#N/A,#N/A,TRUE,"FR_CLISER"}</definedName>
    <definedName name="wrn.Friendly.">#REF!</definedName>
    <definedName name="wrn.FRP." hidden="1">{#N/A,#N/A,FALSE,"Title";#N/A,#N/A,FALSE,"Index";#N/A,#N/A,FALSE,"1";#N/A,#N/A,FALSE,"2";#N/A,#N/A,FALSE,"3";#N/A,#N/A,FALSE,"4";#N/A,#N/A,FALSE,"5";#N/A,#N/A,FALSE,"6";#N/A,#N/A,FALSE,"7";#N/A,#N/A,FALSE,"8"}</definedName>
    <definedName name="wrn.fsfti." hidden="1">{#N/A,#N/A,FALSE,"COVER";#N/A,#N/A,FALSE,"BS";#N/A,#N/A,FALSE,"P&amp;L ";#N/A,#N/A,FALSE,"P&amp;L Detail";#N/A,#N/A,FALSE,"P&amp;L Worksheet";#N/A,#N/A,FALSE,"BS Worksheet";#N/A,#N/A,FALSE,"M-VARIANCE"}</definedName>
    <definedName name="wrn.fsfti._1">#REF!</definedName>
    <definedName name="wrn.fsfti._3">#REF!</definedName>
    <definedName name="wrn.fsgraphs." hidden="1">{#N/A,#N/A,FALSE,"SALES";#N/A,#N/A,FALSE,"TERRITORY";#N/A,#N/A,FALSE,"INCOME";#N/A,#N/A,FALSE,"VENDOR";#N/A,#N/A,FALSE,"PRODUCTLINE"}</definedName>
    <definedName name="wrn.fsgraphs._1">#REF!</definedName>
    <definedName name="wrn.fsgraphs._3">#REF!</definedName>
    <definedName name="wrn.fsmisc." hidden="1">{#N/A,#N/A,FALSE,"M-JIMENEZ";#N/A,#N/A,FALSE,"L-KELLER";#N/A,#N/A,FALSE,"EMP-REC";#N/A,#N/A,FALSE,"INVESTMENTS";#N/A,#N/A,FALSE,"TERR SALES";#N/A,#N/A,FALSE,"AR-ANALYSIS"}</definedName>
    <definedName name="wrn.fsmisc._1">#REF!</definedName>
    <definedName name="wrn.fsmisc._3">#REF!</definedName>
    <definedName name="wrn.FTS.">#REF!</definedName>
    <definedName name="wrn.Full.">#REF!</definedName>
    <definedName name="wrn.Full._.Financials.">#REF!</definedName>
    <definedName name="wrn.Full._.Model.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Model.1">#REF!</definedName>
    <definedName name="wrn.Full._.Monty.">#REF!</definedName>
    <definedName name="wrn.Full._.Report." hidden="1">{"Month_March",#N/A,TRUE,"March99";"YTD_March",#N/A,TRUE,"March99"}</definedName>
    <definedName name="wrn.full._.report._1">#REF!</definedName>
    <definedName name="wrn.full._.report._2">#REF!</definedName>
    <definedName name="wrn.full._.report._3">#REF!</definedName>
    <definedName name="wrn.full._.report._4">#REF!</definedName>
    <definedName name="wrn.full._.report._5">#REF!</definedName>
    <definedName name="wrn.Full._.View." hidden="1">{"FullView",#N/A,FALSE,"Consltd-For contngcy"}</definedName>
    <definedName name="wrn.Full_Analysis_Analyst.">#REF!</definedName>
    <definedName name="wrn.Full_Analysis_Base.">#REF!</definedName>
    <definedName name="wrn.Full_Analysis_Middle.">#REF!</definedName>
    <definedName name="wrn.fullpackage." hidden="1">{"quarterly",#N/A,FALSE,"Consol by Mo";"monthly",#N/A,FALSE,"Consol by Mo";#N/A,#N/A,FALSE,"Dock by Mo";#N/A,#N/A,FALSE,"ProdP&amp;L";#N/A,#N/A,FALSE,"MP by Mo";#N/A,#N/A,FALSE,"FC by Mo";#N/A,#N/A,FALSE,"Intellicoat+FC"}</definedName>
    <definedName name="wrn.Fullprint.">#REF!</definedName>
    <definedName name="wrn.Fullprint._1">#REF!</definedName>
    <definedName name="wrn.Fullreport." hidden="1">{"full",#N/A,FALSE,"WW";"full",#N/A,FALSE,"WWissues";"full",#N/A,FALSE,"WW - ki";"full",#N/A,FALSE,"ECM";"full",#N/A,FALSE,"Trading Sum";"full",#N/A,FALSE,"Bal Sheet";"full",#N/A,FALSE,"Funds Flow";"full",#N/A,FALSE,"Cashflow";"full",#N/A,FALSE,"Cash report";"full",#N/A,FALSE,"Fix Ass Forc";"full",#N/A,FALSE,"Fix Ass Bud"}</definedName>
    <definedName name="wrn.FUZ_REP.">#REF!</definedName>
    <definedName name="wrn.fuz_report.">#REF!</definedName>
    <definedName name="wrn.FY01_Fin_Stmts.">#REF!</definedName>
    <definedName name="wrn.FY02._.Without._.Roxio.">#REF!</definedName>
    <definedName name="wrn.FY02._.Without._.Roxio1">#REF!</definedName>
    <definedName name="wrn.FY02_Fin_Stmts.">#REF!</definedName>
    <definedName name="wrn.FY03._.Amortization.">#REF!</definedName>
    <definedName name="wrn.FY03_Fin_Stmts.">#REF!</definedName>
    <definedName name="wrn.FY04_Fin._.Stmts.">#REF!</definedName>
    <definedName name="wrn.FY06">#REF!</definedName>
    <definedName name="wrn.FY07">#REF!</definedName>
    <definedName name="wrn.FY07_fin">#REF!</definedName>
    <definedName name="wrn.FY97SBP.">#REF!</definedName>
    <definedName name="wrn.FY97SBP._1">#REF!</definedName>
    <definedName name="wrn.FY97SBP._2">#REF!</definedName>
    <definedName name="wrn.FY97SBP._3">#REF!</definedName>
    <definedName name="wrn.FY97SBP._4">#REF!</definedName>
    <definedName name="wrn.gastos.">#REF!</definedName>
    <definedName name="wrn.gastos._1">#REF!</definedName>
    <definedName name="wrn.gastos._2">#REF!</definedName>
    <definedName name="wrn.gastos._3">#REF!</definedName>
    <definedName name="wrn.gastos._4">#REF!</definedName>
    <definedName name="wrn.GEER_report." hidden="1">{#N/A,#N/A,FALSE,"Table_Ass.";#N/A,#N/A,FALSE,"# of cust";#N/A,#N/A,FALSE,"Res_Report";#N/A,#N/A,FALSE,"Income Statement";"Qtr Cust",#N/A,FALSE,"Qtrly Proj"}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OTC1" hidden="1">{#N/A,#N/A,FALSE,"Title Page (3)";#N/A,#N/A,FALSE,"YTD - OTC";#N/A,#N/A,FALSE,"MTH - OTC"}</definedName>
    <definedName name="wrn.GIS.">#REF!</definedName>
    <definedName name="wrn.Global._.CompCo.">#REF!</definedName>
    <definedName name="wrn.GMA." hidden="1">{#N/A,#N/A,FALSE,"INDEX";#N/A,#N/A,FALSE,"INDEX (2)";#N/A,#N/A,FALSE,"GMA SUMMARY";#N/A,#N/A,FALSE,"RESALE";#N/A,#N/A,FALSE,"COMPONENTS";#N/A,#N/A,FALSE,"INSTRUMENTS";#N/A,#N/A,FALSE,"summary";#N/A,#N/A,FALSE,"detail";#N/A,#N/A,FALSE,"SALESTAT";#N/A,#N/A,FALSE,"budget graph";#N/A,#N/A,FALSE,"SALES CHART";#N/A,#N/A,FALSE,"SALES REP";#N/A,#N/A,FALSE,"ORDER BACKLOG";#N/A,#N/A,FALSE,"AR AGE";#N/A,#N/A,FALSE,"AGEREP";#N/A,#N/A,FALSE,"RATIO";#N/A,#N/A,FALSE,"Sales by PL"}</definedName>
    <definedName name="wrn.Goodwill._.Amortization._.FY01.">#REF!</definedName>
    <definedName name="wrn.Goodwill._.Amortization._.FY02.">#REF!</definedName>
    <definedName name="wrn.Goodwill._.Amortization._.FY02.1">#REF!</definedName>
    <definedName name="wrn.GOODWILL._.AND._.INTANGIBLES." hidden="1">{"RECON FROM PRIOR QTR",#N/A,FALSE,"JUNFY03";"GOODWILL AND INTANGIBLES",#N/A,FALSE,"JUNFY03"}</definedName>
    <definedName name="wrn.gr.">#REF!</definedName>
    <definedName name="wrn.Grainger.">#REF!</definedName>
    <definedName name="wrn.Graph._.edition.">#REF!</definedName>
    <definedName name="wrn.Graphs.">#REF!</definedName>
    <definedName name="wrn.Graphs._1">#REF!</definedName>
    <definedName name="wrn.Grinnell">#REF!</definedName>
    <definedName name="wrn.Gross._.Profit._.by._.Month.">#REF!</definedName>
    <definedName name="wrn.gth." hidden="1">{#N/A,#N/A,FALSE,"Title Page";#N/A,#N/A,FALSE,"Summary Sheet"}</definedName>
    <definedName name="wrn.gunsmoke.">#REF!</definedName>
    <definedName name="wrn.H.">#REF!</definedName>
    <definedName name="wrn.HAYWARD.">#REF!</definedName>
    <definedName name="wrn.HAYWARD._1">#REF!</definedName>
    <definedName name="wrn.HEAT.">#REF!</definedName>
    <definedName name="wrn.HEAT._1">#REF!</definedName>
    <definedName name="wrn.HEAT._2">#REF!</definedName>
    <definedName name="wrn.HEAT._3">#REF!</definedName>
    <definedName name="wrn.HEAT._4">#REF!</definedName>
    <definedName name="wrn.HMO.">#REF!</definedName>
    <definedName name="wrn.HNZ.">#REF!</definedName>
    <definedName name="wrn.HÜ._.Umb.liste._.sonst.Angaben." hidden="1">{#N/A,#N/A,FALSE,"HÜ";#N/A,#N/A,FALSE,"Umb";#N/A,#N/A,FALSE,"sonst.A."}</definedName>
    <definedName name="wrn.Hydraulic.">#REF!</definedName>
    <definedName name="wrn.Hydraulic._1">#REF!</definedName>
    <definedName name="wrn.Hydraulic._2">#REF!</definedName>
    <definedName name="wrn.Hydraulic._3">#REF!</definedName>
    <definedName name="wrn.Hydraulic._4">#REF!</definedName>
    <definedName name="wrn.Hydraulic2.">#REF!</definedName>
    <definedName name="wrn.Hydraulic2._1">#REF!</definedName>
    <definedName name="wrn.Hydraulic2._2">#REF!</definedName>
    <definedName name="wrn.Hydraulic2._3">#REF!</definedName>
    <definedName name="wrn.Hydraulic2._4">#REF!</definedName>
    <definedName name="wrn.icem.">#REF!</definedName>
    <definedName name="wrn.icem._1">#REF!</definedName>
    <definedName name="wrn.icem._2">#REF!</definedName>
    <definedName name="wrn.icem._3">#REF!</definedName>
    <definedName name="wrn.icem._4">#REF!</definedName>
    <definedName name="wrn.ICSTMTS.">#REF!</definedName>
    <definedName name="wrn.iedetail." hidden="1">{#N/A,#N/A,FALSE,"Sheet1"}</definedName>
    <definedName name="wrn.Iesummary." hidden="1">{#N/A,#N/A,FALSE,"Sheet1"}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>#REF!</definedName>
    <definedName name="wrn.IFF94TAX._3">#REF!</definedName>
    <definedName name="wrn.Ilijan._.Print.">#REF!</definedName>
    <definedName name="wrn.imp.">#REF!</definedName>
    <definedName name="wrn.IMPACT." hidden="1">{"ALLGRANTS",#N/A,FALSE,"OPTIONS"}</definedName>
    <definedName name="wrn.imprim.">#REF!</definedName>
    <definedName name="wrn.imprim._.ifc.">#REF!</definedName>
    <definedName name="wrn.IMS._.PANEL.">#REF!</definedName>
    <definedName name="wrn.inc.">#REF!</definedName>
    <definedName name="wrn.Income." hidden="1">{"IncomeStatement",#N/A,FALSE,"Income Statement";"ProductCost",#N/A,FALSE,"Income Statement";"OperatingExpense",#N/A,FALSE,"Income Statement"}</definedName>
    <definedName name="wrn.Income._.Statement.">#REF!</definedName>
    <definedName name="wrn.Income._1">#REF!</definedName>
    <definedName name="wrn.IncStmt.">#REF!</definedName>
    <definedName name="wrn.Individual._.Pract._.Summaries.">#REF!</definedName>
    <definedName name="wrn.Industry.xls.">#REF!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greso.">#REF!</definedName>
    <definedName name="wrn.ingreso._1">#REF!</definedName>
    <definedName name="wrn.ingreso._2">#REF!</definedName>
    <definedName name="wrn.ingreso._3">#REF!</definedName>
    <definedName name="wrn.ingreso._4">#REF!</definedName>
    <definedName name="wrn.ingresos.">#REF!</definedName>
    <definedName name="wrn.ingresos._1">#REF!</definedName>
    <definedName name="wrn.ingresos._2">#REF!</definedName>
    <definedName name="wrn.ingresos._3">#REF!</definedName>
    <definedName name="wrn.ingresos._4">#REF!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>#REF!</definedName>
    <definedName name="wrn.input._.and._.output._3">#REF!</definedName>
    <definedName name="wrn.Input._.Print._.Area.">#REF!</definedName>
    <definedName name="wrn.Inputs.">#REF!</definedName>
    <definedName name="wrn.Inputs._.and._.detail._.calculations.">#REF!</definedName>
    <definedName name="wrn.Inputs._.and._.detail._.calculations._1">#REF!</definedName>
    <definedName name="wrn.Inputs._.and._.detail._.calculations._2">#REF!</definedName>
    <definedName name="wrn.Inputs._.and._.detail._.calculations._3">#REF!</definedName>
    <definedName name="wrn.Inputs._.and._.detail._.calculations._4">#REF!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ments." hidden="1">{"Instruments_Cover",#N/A,FALSE,"COVERS";"InstrumentsB_1",#N/A,FALSE,"IS BY DIV";"InstrumentsB_2a",#N/A,FALSE,"COGS BY DIV";"InstrumentsB_2b",#N/A,FALSE,"COGS BY DIV";"InstrumentsB_3",#N/A,FALSE,"TOTAL PF";"InstrumentsB_4",#N/A,FALSE,"TOTAL PF";"Instruments_PL",#N/A,FALSE,"Sales by PL"}</definedName>
    <definedName name="wrn.Internal.">#REF!</definedName>
    <definedName name="wrn.Internal._.is.">#REF!</definedName>
    <definedName name="wrn.Interpolations.">#REF!</definedName>
    <definedName name="wrn.INTL._.GROUP.">#REF!</definedName>
    <definedName name="wrn.INTL._.GROUP._1">#REF!</definedName>
    <definedName name="wrn.Investment._.Summary.">#REF!</definedName>
    <definedName name="wrn.IPC._.Fits.">#REF!</definedName>
    <definedName name="wrn.IPIX.">#REF!</definedName>
    <definedName name="wrn.ipo." hidden="1">{"assumptions",#N/A,FALSE,"Scenario 1";"valuation",#N/A,FALSE,"Scenario 1"}</definedName>
    <definedName name="wrn.IPO._.Valuation." hidden="1">{"assumptions",#N/A,FALSE,"Scenario 1";"valuation",#N/A,FALSE,"Scenario 1"}</definedName>
    <definedName name="wrn.IPO._.Valuation._1">#REF!</definedName>
    <definedName name="wrn.IPO._.Valuation._2">#REF!</definedName>
    <definedName name="wrn.IPO._.Valuation._3">#REF!</definedName>
    <definedName name="wrn.IPO._.Valuation._4">#REF!</definedName>
    <definedName name="wrn.ipovalue.">#REF!</definedName>
    <definedName name="wrn.ipovalue._1">#REF!</definedName>
    <definedName name="wrn.ipovalue._2">#REF!</definedName>
    <definedName name="wrn.ipovalue._3">#REF!</definedName>
    <definedName name="wrn.ipovalue._4">#REF!</definedName>
    <definedName name="wrn.ireland">#REF!</definedName>
    <definedName name="wrn.irving._.report.">#REF!</definedName>
    <definedName name="wrn.ISCG._.model.">#REF!</definedName>
    <definedName name="wrn.ISCG._.model._1">#REF!</definedName>
    <definedName name="wrn.ISCG._.model._2">#REF!</definedName>
    <definedName name="wrn.ISCG._.model._3">#REF!</definedName>
    <definedName name="wrn.ISCG._.model._4">#REF!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>#REF!</definedName>
    <definedName name="wrn.japan." hidden="1">{"japanwarranty",#N/A,FALSE,"Japan";"japaninstallation",#N/A,FALSE,"Japan"}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>#REF!</definedName>
    <definedName name="wrn.jck94TAXRETURN._3">#REF!</definedName>
    <definedName name="wrn.JE_Pkg.">#REF!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urnal._.Entry.">#REF!</definedName>
    <definedName name="wrn.July.">#REF!</definedName>
    <definedName name="wrn.June.">#REF!</definedName>
    <definedName name="wrn.junk">#REF!</definedName>
    <definedName name="wrn.K.">#REF!</definedName>
    <definedName name="wrn.k1._.attachment." hidden="1">{"Christian",#N/A,FALSE,"K1 TAX";"evan",#N/A,FALSE,"K1 TAX";"Gail",#N/A,FALSE,"K1 TAX";"Gretchen",#N/A,FALSE,"K1 TAX";"Gun",#N/A,FALSE,"K1 TAX";"master k1",#N/A,FALSE,"K1 TAX";"Michael",#N/A,FALSE,"K1 TAX";"philip",#N/A,FALSE,"K1 TAX";"steve",#N/A,FALSE,"K1 TAX";"Thomas",#N/A,FALSE,"K1 TAX"}</definedName>
    <definedName name="wrn.k1._.attachment._1">#REF!</definedName>
    <definedName name="wrn.k1._.attachment._3">#REF!</definedName>
    <definedName name="wrn.kompletter._.Bericht." hidden="1">{#N/A,#N/A,FALSE,"EÜ";#N/A,#N/A,FALSE,"Besprechung EÜ";#N/A,#N/A,FALSE,"VÜ";#N/A,#N/A,FALSE,"MFR";#N/A,#N/A,FALSE,"AV";#N/A,#N/A,FALSE,"Vorräte";#N/A,#N/A,FALSE,"Ford.";#N/A,#N/A,FALSE,"Wertb.";#N/A,#N/A,FALSE,"Aktiva Rest";#N/A,#N/A,FALSE,"EK 1";#N/A,#N/A,FALSE,"EK 2";#N/A,#N/A,FALSE,"SoPo, Rückst.";#N/A,#N/A,FALSE,"Pensionsrückst.";#N/A,#N/A,FALSE,"Rückst.";#N/A,#N/A,FALSE,"Bilanz";#N/A,#N/A,FALSE,"G+V";#N/A,#N/A,FALSE,"ASP 1";#N/A,#N/A,FALSE,"4";#N/A,#N/A,FALSE,"3";#N/A,#N/A,FALSE,"Bi.K.";#N/A,#N/A,FALSE,"Anlage 7";#N/A,#N/A,FALSE,"ASP 2"}</definedName>
    <definedName name="wrn.KOREA.">#REF!</definedName>
    <definedName name="wrn.KOREA._1">#REF!</definedName>
    <definedName name="wrn.LabCorpModel.">#REF!</definedName>
    <definedName name="wrn.Lag._.Report.">#REF!</definedName>
    <definedName name="wrn.Lag._.Report._1">#REF!</definedName>
    <definedName name="wrn.LBO.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_.Summary.">#REF!</definedName>
    <definedName name="wrn.LBO._.Summary._1">#REF!</definedName>
    <definedName name="wrn.LBO._.Summary._2">#REF!</definedName>
    <definedName name="wrn.LBO._.Summary._3">#REF!</definedName>
    <definedName name="wrn.LBO._.Summary._4">#REF!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>#REF!</definedName>
    <definedName name="wrn.Lead._.Schedule._3">#REF!</definedName>
    <definedName name="wrn.Lead._.Sheets.">#REF!</definedName>
    <definedName name="wrn.legal.">#REF!</definedName>
    <definedName name="wrn.Limbach.">#REF!</definedName>
    <definedName name="wrn.Limited._.March.">#REF!</definedName>
    <definedName name="WRN.LIMITED._APR">#REF!</definedName>
    <definedName name="wrn.LIST.">#REF!</definedName>
    <definedName name="wrn.LOB.">#REF!</definedName>
    <definedName name="wrn.M_1." hidden="1">{"M_1",#N/A,FALSE,"Main Sch"}</definedName>
    <definedName name="wrn.M_2." hidden="1">{"M_2",#N/A,FALSE,"Main Sch"}</definedName>
    <definedName name="wrn.M_20." hidden="1">{"M_1",#N/A,FALSE,"Main Sch"}</definedName>
    <definedName name="wrn.M_3." hidden="1">{"M_3",#N/A,FALSE,"Main Sch"}</definedName>
    <definedName name="wrn.m_cash.">#REF!</definedName>
    <definedName name="wrn.M1B." hidden="1">{"M1B",#N/A,FALSE,"Support Sch"}</definedName>
    <definedName name="wrn.M1C." hidden="1">{"M1C",#N/A,FALSE,"Support Sch"}</definedName>
    <definedName name="wrn.M1D_1." hidden="1">{"M1D_1",#N/A,FALSE,"Support Sch"}</definedName>
    <definedName name="wrn.M1D_2." hidden="1">{"M1D_2",#N/A,FALSE,"Support Sch"}</definedName>
    <definedName name="wrn.M1E." hidden="1">{"M1E",#N/A,FALSE,"Support Sch"}</definedName>
    <definedName name="wrn.M2A." hidden="1">{"M2A",#N/A,FALSE,"Support Sch"}</definedName>
    <definedName name="wrn.M3A_COMMISSIONS." hidden="1">{"M3A_COMMISSIONS",#N/A,FALSE,"Support Sch"}</definedName>
    <definedName name="wrn.M3A_REVENUE." hidden="1">{"M3A_REVENUE",#N/A,FALSE,"Support Sch"}</definedName>
    <definedName name="wrn.M3A_SUMMARY." hidden="1">{"M3A_SUMMARY",#N/A,FALSE,"Support Sch"}</definedName>
    <definedName name="wrn.M3B_1." hidden="1">{"M3B_1",#N/A,FALSE,"Support Sch"}</definedName>
    <definedName name="wrn.M3B_2." hidden="1">{"M3B_2",#N/A,FALSE,"Support Sch"}</definedName>
    <definedName name="wrn.M3C_PT1." hidden="1">{"M3C_PT1",#N/A,FALSE,"Support Sch"}</definedName>
    <definedName name="wrn.M3C_PT2" hidden="1">{"M3C_PT1",#N/A,FALSE,"Support Sch"}</definedName>
    <definedName name="wrn.M3C_PT2." hidden="1">{"M3C_PT2",#N/A,FALSE,"Support Sch"}</definedName>
    <definedName name="wrn.M3D_PT1." hidden="1">{"M3D_PT1",#N/A,FALSE,"Support Sch"}</definedName>
    <definedName name="wrn.M3D_PT2." hidden="1">{"M3D_PT2",#N/A,FALSE,"Support Sch"}</definedName>
    <definedName name="wrn.M3E_1_PT1." hidden="1">{"M3E_1_PT1",#N/A,FALSE,"Support Sch"}</definedName>
    <definedName name="wrn.M3E_1_PT2." hidden="1">{"M3E_1_PT2",#N/A,FALSE,"Support Sch"}</definedName>
    <definedName name="wrn.M3E_1_PT3." hidden="1">{"M3E_1_PT3",#N/A,FALSE,"Support Sch"}</definedName>
    <definedName name="wrn.M3E_2_PT1." hidden="1">{"M3E_2_PT1",#N/A,FALSE,"Support Sch"}</definedName>
    <definedName name="wrn.M3E_2_PT2." hidden="1">{"M3E_2_PT2",#N/A,FALSE,"Support Sch"}</definedName>
    <definedName name="wrn.M3E_2_PT3." hidden="1">{"M3E_2_PT3",#N/A,FALSE,"Support Sch"}</definedName>
    <definedName name="wrn.M3E_3_PT1." hidden="1">{"M3E_3_PT1",#N/A,FALSE,"Support Sch"}</definedName>
    <definedName name="wrn.M3E_3_PT2." hidden="1">{"M3E_3_PT2",#N/A,FALSE,"Support Sch"}</definedName>
    <definedName name="wrn.M3E_3_PT3." hidden="1">{"M3E_3_PT3",#N/A,FALSE,"Support Sch"}</definedName>
    <definedName name="wrn.M3F_PT1." hidden="1">{"M3F_PT1",#N/A,FALSE,"Support Sch"}</definedName>
    <definedName name="wrn.M3F_PT2." hidden="1">{"M3F_PT2",#N/A,FALSE,"Support Sch"}</definedName>
    <definedName name="wrn.M3F_PT3." hidden="1">{"M3F_PT3",#N/A,FALSE,"Support Sch"}</definedName>
    <definedName name="wrn.M3H." hidden="1">{"M3H",#N/A,FALSE,"Support Sch"}</definedName>
    <definedName name="wrn.M3H_10." hidden="1">{"M3HL10",#N/A,FALSE,"SupportDetail"}</definedName>
    <definedName name="wrn.M3H_20." hidden="1">{"M3HL20",#N/A,FALSE,"SupportDetail"}</definedName>
    <definedName name="wrn.M3H_30." hidden="1">{"M3HL30",#N/A,FALSE,"SupportDetail"}</definedName>
    <definedName name="wrn.M3H_40." hidden="1">{"M3HL40",#N/A,FALSE,"SupportDetail"}</definedName>
    <definedName name="wrn.M3H_50." hidden="1">{"M3HL50",#N/A,FALSE,"SupportDetail"}</definedName>
    <definedName name="wrn.M3H_60." hidden="1">{"M3HL60",#N/A,FALSE,"SupportDetail"}</definedName>
    <definedName name="wrn.M3H_70." hidden="1">{"M3HL70",#N/A,FALSE,"SupportDetail"}</definedName>
    <definedName name="wrn.M3H_80." hidden="1">{"M3HL80",#N/A,FALSE,"SupportDetail"}</definedName>
    <definedName name="wrn.M3H_90." hidden="1">{"M3HL90",#N/A,FALSE,"SupportDetail"}</definedName>
    <definedName name="wrn.M3H100." hidden="1">{"M3H.100",#N/A,FALSE,"SupportDetail"}</definedName>
    <definedName name="wrn.M3H110." hidden="1">{"M3H.110",#N/A,FALSE,"SupportDetail"}</definedName>
    <definedName name="wrn.M3H120." hidden="1">{"M3H.120",#N/A,FALSE,"SupportDetail"}</definedName>
    <definedName name="wrn.M3H130." hidden="1">{"M3H.130",#N/A,FALSE,"SupportDetail"}</definedName>
    <definedName name="wrn.M3H140." hidden="1">{"M3H.140",#N/A,FALSE,"SupportDetail"}</definedName>
    <definedName name="wrn.M3H150." hidden="1">{"M3H.150",#N/A,FALSE,"SupportDetail"}</definedName>
    <definedName name="wrn.M3H160." hidden="1">{"M3H.160",#N/A,FALSE,"SupportDetail"}</definedName>
    <definedName name="wrn.M3H170." hidden="1">{"M3H.170",#N/A,FALSE,"SupportDetail"}</definedName>
    <definedName name="wrn.M3H180." hidden="1">{"M3H.180",#N/A,FALSE,"SupportDetail"}</definedName>
    <definedName name="wrn.M3H190." hidden="1">{"M3H.190",#N/A,FALSE,"SupportDetail"}</definedName>
    <definedName name="wrn.M3H200." hidden="1">{"M3H.200",#N/A,FALSE,"SupportDetail"}</definedName>
    <definedName name="wrn.M3H210." hidden="1">{"M3H.210",#N/A,FALSE,"SupportDetail"}</definedName>
    <definedName name="wrn.M3H220." hidden="1">{"M3H.220",#N/A,FALSE,"SupportDetail"}</definedName>
    <definedName name="wrn.M3H230." hidden="1">{"M3H.230",#N/A,FALSE,"SupportDetail"}</definedName>
    <definedName name="wrn.M3H240." hidden="1">{"M3H.240",#N/A,FALSE,"SupportDetail"}</definedName>
    <definedName name="wrn.M3H250." hidden="1">{"M3H.250",#N/A,FALSE,"SupportDetail"}</definedName>
    <definedName name="wrn.M3H260." hidden="1">{"M3H.260",#N/A,FALSE,"SupportDetail"}</definedName>
    <definedName name="wrn.M3H270." hidden="1">{"M3H.270",#N/A,FALSE,"SupportDetail"}</definedName>
    <definedName name="wrn.M3H280." hidden="1">{"M3H.280",#N/A,FALSE,"SupportDetail"}</definedName>
    <definedName name="wrn.M3H290." hidden="1">{"M3H.290",#N/A,FALSE,"SupportDetail"}</definedName>
    <definedName name="wrn.M3H300." hidden="1">{"M3H.300",#N/A,FALSE,"SupportDetail"}</definedName>
    <definedName name="wrn.M3H310." hidden="1">{"M3H.310",#N/A,FALSE,"SupportDetail"}</definedName>
    <definedName name="wrn.M3H320." hidden="1">{"M3H.320",#N/A,FALSE,"SupportDetail"}</definedName>
    <definedName name="wrn.M3H330." hidden="1">{"M3H.330",#N/A,FALSE,"SupportDetail"}</definedName>
    <definedName name="wrn.M3H340." hidden="1">{"M3H.340",#N/A,FALSE,"SupportDetail"}</definedName>
    <definedName name="wrn.M3H350." hidden="1">{"M3H.350",#N/A,FALSE,"SupportDetail"}</definedName>
    <definedName name="wrn.M3H360." hidden="1">{"M3H.360",#N/A,FALSE,"SupportDetail"}</definedName>
    <definedName name="wrn.M3H370." hidden="1">{"M3H.370",#N/A,FALSE,"SupportDetail"}</definedName>
    <definedName name="wrn.M3H380." hidden="1">{"M3H.380",#N/A,FALSE,"SupportDetail"}</definedName>
    <definedName name="wrn.M3H390." hidden="1">{"M3H.390",#N/A,FALSE,"SupportDetail"}</definedName>
    <definedName name="wrn.M3H400." hidden="1">{"M3H.400",#N/A,FALSE,"SupportDetail"}</definedName>
    <definedName name="wrn.M3J." hidden="1">{"M3J",#N/A,FALSE,"Support Sch"}</definedName>
    <definedName name="wrn.M4B." hidden="1">{"M4B",#N/A,FALSE,"Support Sch"}</definedName>
    <definedName name="wrn.Main." hidden="1">{#N/A,#N/A,FALSE,"Worldwide";#N/A,#N/A,FALSE,"Milpitas";#N/A,#N/A,FALSE,"Fremont";#N/A,#N/A,FALSE,"Tuas";#N/A,#N/A,FALSE,"Woodlands"}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>#REF!</definedName>
    <definedName name="wrn.Maine.">#REF!</definedName>
    <definedName name="wrn.Maine._1">#REF!</definedName>
    <definedName name="wrn.Maine._2">#REF!</definedName>
    <definedName name="wrn.Maine._3">#REF!</definedName>
    <definedName name="wrn.Maine._4">#REF!</definedName>
    <definedName name="wrn.Maine2.">#REF!</definedName>
    <definedName name="wrn.Maine2._1">#REF!</definedName>
    <definedName name="wrn.Maine2._2">#REF!</definedName>
    <definedName name="wrn.Maine2._3">#REF!</definedName>
    <definedName name="wrn.Maine2._4">#REF!</definedName>
    <definedName name="wrn.Maintenance.">#REF!</definedName>
    <definedName name="wrn.Manpower._.1996.">#REF!</definedName>
    <definedName name="wrn.MARK98FULL.1">#REF!</definedName>
    <definedName name="wrn.Marketing.">#REF!</definedName>
    <definedName name="wrn.Marketing._1">#REF!</definedName>
    <definedName name="wrn.Marketing1">#REF!</definedName>
    <definedName name="wrn.Marketing1_1">#REF!</definedName>
    <definedName name="wrn.MARKF98FULL.">#REF!</definedName>
    <definedName name="wrn.MARKF98FULL.1">#REF!</definedName>
    <definedName name="wrn.MARKF98H.">#REF!</definedName>
    <definedName name="wrn.MARKF98P.">#REF!</definedName>
    <definedName name="wrn.master.">#REF!</definedName>
    <definedName name="wrn.Master_Income.">#REF!</definedName>
    <definedName name="wrn.MCCRK.">#REF!</definedName>
    <definedName name="wrn.MDS1.">#REF!</definedName>
    <definedName name="wrn.MEET.">#REF!</definedName>
    <definedName name="wrn.memo.">#REF!</definedName>
    <definedName name="wrn.merge.">#REF!</definedName>
    <definedName name="wrn.merge._1">#REF!</definedName>
    <definedName name="wrn.merge._2">#REF!</definedName>
    <definedName name="wrn.merge._3">#REF!</definedName>
    <definedName name="wrn.merge._4">#REF!</definedName>
    <definedName name="wrn.merger.">#REF!</definedName>
    <definedName name="wrn.MergerModel.">#REF!</definedName>
    <definedName name="wrn.mergermodel1">#REF!</definedName>
    <definedName name="wrn.Methods.">#REF!</definedName>
    <definedName name="wrn.mexico." hidden="1">{"mexicoinstallation",#N/A,FALSE,"Mexico";"mexicowarranty",#N/A,FALSE,"Mexico"}</definedName>
    <definedName name="wrn.MHHD.">#REF!</definedName>
    <definedName name="wrn.Mid._.Qtr._.Fcst.">#REF!</definedName>
    <definedName name="wrn.MOBIL.">#REF!</definedName>
    <definedName name="wrn.Model.">#REF!</definedName>
    <definedName name="wrn.Model_Analysis.">#REF!</definedName>
    <definedName name="wrn.Model_Analysis._1">#REF!</definedName>
    <definedName name="wrn.Model_Analysis._2">#REF!</definedName>
    <definedName name="wrn.Model_Analysis._3">#REF!</definedName>
    <definedName name="wrn.Model_Analysis._4">#REF!</definedName>
    <definedName name="wrn.MoEuro3.">#REF!</definedName>
    <definedName name="wrn.Monthly.">#REF!</definedName>
    <definedName name="wrn.Monthly._.Act._.P_L.">#REF!</definedName>
    <definedName name="wrn.Monthly._.Consolidation._.Report." hidden="1">{#N/A,#N/A,FALSE,"Index";#N/A,#N/A,FALSE,"YTD_Consolidation";#N/A,#N/A,FALSE,"Trended Consolidation";#N/A,#N/A,FALSE,"US IS";#N/A,#N/A,FALSE,"US BS";#N/A,#N/A,FALSE,"KOREA IS USD";#N/A,#N/A,FALSE,"KOREA BS USD";#N/A,#N/A,FALSE,"JP BS USD";#N/A,#N/A,FALSE,"JP IS USD"}</definedName>
    <definedName name="wrn.Monthly._.Report.">#REF!</definedName>
    <definedName name="wrn.Monthly._.ST.">#REF!</definedName>
    <definedName name="wrn.monthlynew">#REF!</definedName>
    <definedName name="wrn.MONTHLYRPT.">#REF!</definedName>
    <definedName name="wrn.Monthlys.">#REF!</definedName>
    <definedName name="wrn.Monthlys._1">#REF!</definedName>
    <definedName name="wrn.monthlyunits.">#REF!</definedName>
    <definedName name="wrn.Mor._.Pack._.January.">#REF!</definedName>
    <definedName name="wrn.MP._.Mgmt._.Report." hidden="1">{#N/A,#N/A,FALSE,"MP Cover";#N/A,#N/A,FALSE,"MP Table of Contents";#N/A,#N/A,FALSE,"MP Metrics";"MP Mgmt Report",#N/A,FALSE,"P&amp;L- MP (w Seed)";#N/A,#N/A,FALSE,"P&amp;L- Landec";#N/A,#N/A,FALSE,"P&amp;L- Seed";"MP Mgmt Report",#N/A,FALSE,"Prod Line P&amp;L";#N/A,#N/A,FALSE,"MP (w Seed) BS";#N/A,#N/A,FALSE,"Cash Flow-MP (w Seed)"}</definedName>
    <definedName name="wrn.MRP._.Pack._.excl._.cash.">#REF!</definedName>
    <definedName name="wrn.MRP._.Pack._.excl._.commentary.">#REF!</definedName>
    <definedName name="wrn.MRP._.Pack._.inc._.commentary.">#REF!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VD.">#REF!</definedName>
    <definedName name="wrn.N.O.L..">#REF!</definedName>
    <definedName name="wrn.N.O.L.._1">#REF!</definedName>
    <definedName name="wrn.N.O.L.._3">#REF!</definedName>
    <definedName name="wrn.NA.">#REF!</definedName>
    <definedName name="wrn.nema.">#REF!</definedName>
    <definedName name="wrn.nema._1">#REF!</definedName>
    <definedName name="wrn.nema._2">#REF!</definedName>
    <definedName name="wrn.nema._3">#REF!</definedName>
    <definedName name="wrn.nema._4">#REF!</definedName>
    <definedName name="wrn.Neurocrine._.1995._.Dept.._.Budgets.">#REF!</definedName>
    <definedName name="wrn.new.">#REF!</definedName>
    <definedName name="wrn.New._.business.">#REF!</definedName>
    <definedName name="wrn.newest.">#REF!</definedName>
    <definedName name="wrn.newest._1">#REF!</definedName>
    <definedName name="wrn.newest._2">#REF!</definedName>
    <definedName name="wrn.newest._3">#REF!</definedName>
    <definedName name="wrn.newest._4">#REF!</definedName>
    <definedName name="wrn.Nico.">#REF!</definedName>
    <definedName name="wrn.Non._.Current._.Assets." hidden="1">{"month roll",#N/A,FALSE,"cost";"ytd summary",#N/A,FALSE,"cost"}</definedName>
    <definedName name="wrn.ntfinance.">#REF!</definedName>
    <definedName name="wrn.O._.and._.M._.and._.Fuel.">#REF!</definedName>
    <definedName name="wrn.Ofcr._.Comp._.Stmt._.4.">#REF!</definedName>
    <definedName name="wrn.Ofcr._.Comp._.WP.">#REF!</definedName>
    <definedName name="wrn.Officers._.Letter.">#REF!</definedName>
    <definedName name="wrn.Olk._.by._.Qtr.">#REF!</definedName>
    <definedName name="wrn.Oncology." hidden="1">{#N/A,#N/A,FALSE,"Onco";#N/A,#N/A,FALSE,"Taxol";#N/A,#N/A,FALSE,"UFT";#N/A,#N/A,FALSE,"Carb"}</definedName>
    <definedName name="wrn.one" hidden="1">{"page1",#N/A,FALSE,"A";"page2",#N/A,FALSE,"A"}</definedName>
    <definedName name="wrn.one." hidden="1">{"page1",#N/A,FALSE,"A";"page2",#N/A,FALSE,"A"}</definedName>
    <definedName name="wrn.One._.Pager._.plus._.Technicals.">#REF!</definedName>
    <definedName name="wrn.Only._.Distr.._.list.">#REF!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C.">#REF!</definedName>
    <definedName name="wrn.Open._.Issues._.Only." hidden="1">{"Open issues Only",#N/A,FALSE,"TIMELINE"}</definedName>
    <definedName name="wrn.Operaions._.net._.income.">#REF!</definedName>
    <definedName name="wrn.Operations.">#REF!</definedName>
    <definedName name="wrn.Opportunity._.Assessment.">#REF!</definedName>
    <definedName name="wrn.OR._.Carrying._.Charge._.JV." hidden="1">{#N/A,#N/A,FALSE,"Loans";#N/A,#N/A,FALSE,"Program Costs";#N/A,#N/A,FALSE,"Measures";#N/A,#N/A,FALSE,"Net Lost Rev";#N/A,#N/A,FALSE,"Incentive"}</definedName>
    <definedName name="wrn.OR._.Carrying._.Charge._.JV.1" hidden="1">{#N/A,#N/A,FALSE,"Loans";#N/A,#N/A,FALSE,"Program Costs";#N/A,#N/A,FALSE,"Measures";#N/A,#N/A,FALSE,"Net Lost Rev";#N/A,#N/A,FALSE,"Incentive"}</definedName>
    <definedName name="wrn.OTC._.Market._.Report." hidden="1">{#N/A,#N/A,FALSE,"Sales Graph";#N/A,#N/A,FALSE,"BUC Graph";#N/A,#N/A,FALSE,"P&amp;L - YTD"}</definedName>
    <definedName name="wrn.OTHER.">#REF!</definedName>
    <definedName name="wrn.Other._.Pharm." hidden="1">{#N/A,#N/A,FALSE,"Other";#N/A,#N/A,FALSE,"Ace";#N/A,#N/A,FALSE,"Derm"}</definedName>
    <definedName name="wrn.Outlook._.for._.US._.Domestic._.Paging.">#REF!</definedName>
    <definedName name="wrn.Outlook._.for._.US._.Domestic._.Paging._1">#REF!</definedName>
    <definedName name="wrn.Outlook._.for._.US._.Domestic._.Paging._2">#REF!</definedName>
    <definedName name="wrn.Outlook._.for._.US._.Domestic._.Paging._3">#REF!</definedName>
    <definedName name="wrn.Outlook._.for._.US._.Domestic._.Paging._4">#REF!</definedName>
    <definedName name="wrn.OUTPUT.">{"DCF","UPSIDE CASE",FALSE,"Sheet1";"DCF","BASE CASE",FALSE,"Sheet1";"DCF","DOWNSIDE CASE",FALSE,"Sheet1"}</definedName>
    <definedName name="wrn.OUTPUT._1">{"DCF","UPSIDE CASE",FALSE,"Sheet1";"DCF","BASE CASE",FALSE,"Sheet1";"DCF","DOWNSIDE CASE",FALSE,"Sheet1"}</definedName>
    <definedName name="wrn.OUTPUT._1_1">{"DCF","UPSIDE CASE",FALSE,"Sheet1";"DCF","BASE CASE",FALSE,"Sheet1";"DCF","DOWNSIDE CASE",FALSE,"Sheet1"}</definedName>
    <definedName name="wrn.OUTPUT._1_2">{"DCF","UPSIDE CASE",FALSE,"Sheet1";"DCF","BASE CASE",FALSE,"Sheet1";"DCF","DOWNSIDE CASE",FALSE,"Sheet1"}</definedName>
    <definedName name="wrn.OUTPUT._2">{"DCF","UPSIDE CASE",FALSE,"Sheet1";"DCF","BASE CASE",FALSE,"Sheet1";"DCF","DOWNSIDE CASE",FALSE,"Sheet1"}</definedName>
    <definedName name="wrn.OUTPUT._3">{"DCF","UPSIDE CASE",FALSE,"Sheet1";"DCF","BASE CASE",FALSE,"Sheet1";"DCF","DOWNSIDE CASE",FALSE,"Sheet1"}</definedName>
    <definedName name="wrn.p" hidden="1">{#N/A,#N/A,FALSE,"1";#N/A,#N/A,FALSE,"2";#N/A,#N/A,FALSE,"16 - 17";#N/A,#N/A,FALSE,"18 - 19";#N/A,#N/A,FALSE,"26";#N/A,#N/A,FALSE,"27";#N/A,#N/A,FALSE,"28"}</definedName>
    <definedName name="wrn.p3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acker._.1.">#REF!</definedName>
    <definedName name="wrn.packer._.1._1">#REF!</definedName>
    <definedName name="wrn.packer._.1._2">#REF!</definedName>
    <definedName name="wrn.packer._.1._3">#REF!</definedName>
    <definedName name="wrn.packer._.1._4">#REF!</definedName>
    <definedName name="wrn.page._.1." hidden="1">{"page one",#N/A,FALSE,"revision 01_99"}</definedName>
    <definedName name="wrn.page._.2." hidden="1">{"page two",#N/A,FALSE,"revision 01_99"}</definedName>
    <definedName name="wrn.page._.3." hidden="1">{"page three",#N/A,FALSE,"revision 01_99"}</definedName>
    <definedName name="wrn.pages.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wrn.paging.">#REF!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>#REF!</definedName>
    <definedName name="wrn.PAIM._.TAX._.PRO._3">#REF!</definedName>
    <definedName name="wrn.PandL_Summary.">#REF!</definedName>
    <definedName name="wrn.paul.">#REF!</definedName>
    <definedName name="wrn.Payment._.View." hidden="1">{#N/A,#N/A,FALSE,"Consltd-For contngcy";"PaymentView",#N/A,FALSE,"Consltd-For contngcy"}</definedName>
    <definedName name="wrn.PCB원가계산." hidden="1">{#N/A,#N/A,FALSE,"P.C.B"}</definedName>
    <definedName name="wrn.PCN.">#REF!</definedName>
    <definedName name="wrn.PCN._.SET.">#REF!</definedName>
    <definedName name="wrn.PCN._.SET.2">#REF!</definedName>
    <definedName name="wrn.PCN.2">#REF!</definedName>
    <definedName name="wrn.Pentair.">#REF!</definedName>
    <definedName name="wrn.PETC.">#REF!</definedName>
    <definedName name="wrn.petey.">#REF!</definedName>
    <definedName name="wrn.PFSreconview." hidden="1">{"PFS recon view",#N/A,FALSE,"Hyperion Proof"}</definedName>
    <definedName name="wrn.PGHCreconview." hidden="1">{"PGHC recon view",#N/A,FALSE,"Hyperion Proof"}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BU.">#REF!</definedName>
    <definedName name="wrn.pl" hidden="1">{"20 Years",#N/A,FALSE,"P&amp;Ls";"2001",#N/A,FALSE,"P&amp;Ls"}</definedName>
    <definedName name="wrn.PL." hidden="1">{"20 Years",#N/A,FALSE,"P&amp;Ls";"2001",#N/A,FALSE,"P&amp;Ls"}</definedName>
    <definedName name="wrn.PL_inflated." hidden="1">{"inflated_pl",#N/A,FALSE,"P&amp;L"}</definedName>
    <definedName name="wrn.PL_no_inflated." hidden="1">{"PL_no_inflated",#N/A,FALSE,"P&amp;L"}</definedName>
    <definedName name="wrn.PL1990.">#REF!</definedName>
    <definedName name="wrn.PL1991.">#REF!</definedName>
    <definedName name="wrn.PL1992.">#REF!</definedName>
    <definedName name="wrn.PL1993.">#REF!</definedName>
    <definedName name="wrn.PL1994.">#REF!</definedName>
    <definedName name="wrn.Plan._.EVA.">#REF!</definedName>
    <definedName name="wrn.Plan._.EVA._1">#REF!</definedName>
    <definedName name="wrn.PLSCHA4.">#REF!</definedName>
    <definedName name="wrn.PLVar.">#REF!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e.">#REF!</definedName>
    <definedName name="wrn.Portrait." hidden="1">{"IS with Stats PORTRAIT",#N/A,FALSE,"FINANCIALS";"Bal Sheet PORTRAIT",#N/A,FALSE,"FINANCIALS"}</definedName>
    <definedName name="wrn.Portrait._.letter._.is.">#REF!</definedName>
    <definedName name="wrn.Pound._.Sterling.">#REF!</definedName>
    <definedName name="wrn.PPMCoCodeView." hidden="1">{"PPM Co Code View",#N/A,FALSE,"Comp Codes"}</definedName>
    <definedName name="wrn.PPMreconview." hidden="1">{"PPM Recon View",#N/A,FALSE,"Hyperion Proof"}</definedName>
    <definedName name="wrn.ppp" hidden="1">{#N/A,#N/A,FALSE,"1";#N/A,#N/A,FALSE,"2";#N/A,#N/A,FALSE,"16 - 17";#N/A,#N/A,FALSE,"18 - 19";#N/A,#N/A,FALSE,"26";#N/A,#N/A,FALSE,"27";#N/A,#N/A,FALSE,"28"}</definedName>
    <definedName name="wrn.PR_TRIAL_BALANCE.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liminary." hidden="1">{"Analysis",#N/A,FALSE,"DETAIL"}</definedName>
    <definedName name="wrn.prices.">#REF!</definedName>
    <definedName name="wrn.prin2._.all." hidden="1">{#N/A,#N/A,FALSE,"Pharm";#N/A,#N/A,FALSE,"WWCM"}</definedName>
    <definedName name="wrn.prin2._.all1" hidden="1">{#N/A,#N/A,FALSE,"Pharm";#N/A,#N/A,FALSE,"WWCM"}</definedName>
    <definedName name="wrn.print" hidden="1">{#N/A,#N/A,FALSE,"Pharm";#N/A,#N/A,FALSE,"WWCM"}</definedName>
    <definedName name="wrn.Print." localSheetId="0" hidden="1">{#N/A,#N/A,FALSE,"Balance Sheet_VDF";#N/A,#N/A,FALSE,"Income Statement_VDF";#N/A,#N/A,FALSE,"Forecasts_VDF";#N/A,#N/A,FALSE,"Summary Page_VDF";#N/A,#N/A,FALSE,"Invested capital_VDF";#N/A,#N/A,FALSE,"NOPAT_VDF";#N/A,#N/A,FALSE,"WACC_VDF";#N/A,#N/A,FALSE,"DCF_VDF";#N/A,#N/A,FALSE,"Charts_VDF"}</definedName>
    <definedName name="wrn.Print." hidden="1">{#N/A,#N/A,FALSE,"Balance Sheet_VDF";#N/A,#N/A,FALSE,"Income Statement_VDF";#N/A,#N/A,FALSE,"Forecasts_VDF";#N/A,#N/A,FALSE,"Summary Page_VDF";#N/A,#N/A,FALSE,"Invested capital_VDF";#N/A,#N/A,FALSE,"NOPAT_VDF";#N/A,#N/A,FALSE,"WACC_VDF";#N/A,#N/A,FALSE,"DCF_VDF";#N/A,#N/A,FALSE,"Charts_VDF"}</definedName>
    <definedName name="wrn.Print._.24.">#REF!</definedName>
    <definedName name="wrn.Print._.24._1">#REF!</definedName>
    <definedName name="wrn.Print._.24._2">#REF!</definedName>
    <definedName name="wrn.Print._.24._3">#REF!</definedName>
    <definedName name="wrn.Print._.24._4">#REF!</definedName>
    <definedName name="wrn.Print._.All." localSheetId="0" hidden="1">{#N/A,#N/A,FALSE,"Corp";#N/A,#N/A,FALSE,"D. Tobacco";#N/A,#N/A,FALSE,"Int'l Tobacco";#N/A,#N/A,FALSE,"Tobacco";#N/A,#N/A,FALSE,"D. Food";#N/A,#N/A,FALSE,"Intl Food";#N/A,#N/A,FALSE,"Food";#N/A,#N/A,FALSE,"Miller";#N/A,#N/A,FALSE,"Fin &amp; RE"}</definedName>
    <definedName name="wrn.Print._.All." hidden="1">{#N/A,#N/A,FALSE,"Corp";#N/A,#N/A,FALSE,"D. Tobacco";#N/A,#N/A,FALSE,"Int'l Tobacco";#N/A,#N/A,FALSE,"Tobacco";#N/A,#N/A,FALSE,"D. Food";#N/A,#N/A,FALSE,"Intl Food";#N/A,#N/A,FALSE,"Food";#N/A,#N/A,FALSE,"Miller";#N/A,#N/A,FALSE,"Fin &amp; RE"}</definedName>
    <definedName name="wrn.Print._.All._.Exhibits.">#REF!</definedName>
    <definedName name="wrn.Print._.All._.Exhibits._1">#REF!</definedName>
    <definedName name="wrn.Print._.All._.Exhibits._2">#REF!</definedName>
    <definedName name="wrn.Print._.All._.Exhibits._3">#REF!</definedName>
    <definedName name="wrn.Print._.All._.Exhibits._4">#REF!</definedName>
    <definedName name="wrn.Print._.All._.Pages.">#REF!</definedName>
    <definedName name="wrn.Print._.All._.Pages._1">#REF!</definedName>
    <definedName name="wrn.Print._.All._.Pages._2">#REF!</definedName>
    <definedName name="wrn.Print._.All._.Pages._3">#REF!</definedName>
    <definedName name="wrn.Print._.All._.Pages._4">#REF!</definedName>
    <definedName name="wrn.print._.all._.sheets.">#REF!</definedName>
    <definedName name="wrn.Print._.All._.Suppliers.">#REF!</definedName>
    <definedName name="wrn.Print._.all.1" hidden="1">{"Page1",#N/A,FALSE,"CF WKSHT";"Page2",#N/A,FALSE,"CF WKSHT"}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allagain" hidden="1">{"Page1",#N/A,FALSE,"CF WKSHT";"Page2",#N/A,FALSE,"CF WKSHT"}</definedName>
    <definedName name="wrn.Print._.allagain3" hidden="1">{"Page1",#N/A,FALSE,"CF WKSHT";"Page2",#N/A,FALSE,"CF WKSHT"}</definedName>
    <definedName name="wrn.Print._.April." hidden="1">{"Slide1",#N/A,TRUE,"April 98";"Slide2",#N/A,TRUE,"April 98";"Slide3",#N/A,TRUE,"April 98";"Slide4",#N/A,TRUE,"April 98";"Slide5_Lisa",#N/A,TRUE,"April 98"}</definedName>
    <definedName name="wrn.Print._.BS._.Exhibits.">#REF!</definedName>
    <definedName name="wrn.Print._.BS._.Exhibits._1">#REF!</definedName>
    <definedName name="wrn.Print._.BS._.Exhibits._2">#REF!</definedName>
    <definedName name="wrn.Print._.BS._.Exhibits._3">#REF!</definedName>
    <definedName name="wrn.Print._.BS._.Exhibits._4">#REF!</definedName>
    <definedName name="wrn.Print._.CF._.Exhibit.">#REF!</definedName>
    <definedName name="wrn.Print._.CF._.Exhibit._1">#REF!</definedName>
    <definedName name="wrn.Print._.CF._.Exhibit._2">#REF!</definedName>
    <definedName name="wrn.Print._.CF._.Exhibit._3">#REF!</definedName>
    <definedName name="wrn.Print._.CF._.Exhibit._4">#REF!</definedName>
    <definedName name="wrn.Print._.Daily._.Conversion._.Points." hidden="1">{"Conversion (Daily Only)","SITE",FALSE,"Daily";"Conversion (Daily Only)","Apparel",FALSE,"Daily";"Conversion (Daily Only)","Baby",FALSE,"Daily";"Conversion (Daily Only)","Books",FALSE,"Daily";"Conversion (Daily Only)","Electronics",FALSE,"Daily";"Conversion (Daily Only)","Garden",FALSE,"Daily";"Conversion (Daily Only)","Gifts",FALSE,"Daily";"Conversion (Daily Only)","Home",FALSE,"Daily";"Conversion (Daily Only)","Jewelry",FALSE,"Daily";"Conversion (Daily Only)","Movies",FALSE,"Daily";"Conversion (Daily Only)","Music",FALSE,"Daily";"Conversion (Daily Only)","Sports",FALSE,"Daily";"Conversion (Daily Only)","Toys",FALSE,"Daily";"Conversion (Daily Only)","Video Games",FALSE,"Daily"}</definedName>
    <definedName name="wrn.Print._.Distr.">#REF!</definedName>
    <definedName name="wrn.Print._.Econ.">#REF!</definedName>
    <definedName name="wrn.Print._.Economics.">#REF!</definedName>
    <definedName name="wrn.PRINT._.FULL.">#REF!</definedName>
    <definedName name="wrn.print._.graphs.">#REF!</definedName>
    <definedName name="wrn.print._.graphs._1">#REF!</definedName>
    <definedName name="wrn.print._.graphs._2">#REF!</definedName>
    <definedName name="wrn.print._.graphs._3">#REF!</definedName>
    <definedName name="wrn.print._.graphs._4">#REF!</definedName>
    <definedName name="wrn.print._.graphs2">#REF!</definedName>
    <definedName name="wrn.Print._.IS._.Exhibits.">#REF!</definedName>
    <definedName name="wrn.Print._.IS._.Exhibits._1">#REF!</definedName>
    <definedName name="wrn.Print._.IS._.Exhibits._2">#REF!</definedName>
    <definedName name="wrn.Print._.IS._.Exhibits._3">#REF!</definedName>
    <definedName name="wrn.Print._.IS._.Exhibits._4">#REF!</definedName>
    <definedName name="wrn.PRINT._.JOURNAL." hidden="1">{#N/A,#N/A,FALSE,"ADI JE";#N/A,#N/A,FALSE,"ATA"}</definedName>
    <definedName name="wrn.Print._.Ratio._.Exhibits.">#REF!</definedName>
    <definedName name="wrn.Print._.Ratio._.Exhibits._1">#REF!</definedName>
    <definedName name="wrn.Print._.Ratio._.Exhibits._2">#REF!</definedName>
    <definedName name="wrn.Print._.Ratio._.Exhibits._3">#REF!</definedName>
    <definedName name="wrn.Print._.Ratio._.Exhibits._4">#REF!</definedName>
    <definedName name="wrn.print._.raw._.data._.entry.">#REF!</definedName>
    <definedName name="wrn.print._.raw._.data._.entry._1">#REF!</definedName>
    <definedName name="wrn.print._.raw._.data._.entry._2">#REF!</definedName>
    <definedName name="wrn.print._.raw._.data._.entry._3">#REF!</definedName>
    <definedName name="wrn.print._.raw._.data._.entry._4">#REF!</definedName>
    <definedName name="wrn.print._.raw._data._.entry2.">#REF!</definedName>
    <definedName name="wrn.Print._.Report.">#REF!</definedName>
    <definedName name="wrn.print._.standalone.">#REF!</definedName>
    <definedName name="wrn.Print._.Summary.">#REF!</definedName>
    <definedName name="wrn.print._.summary._.sheets.">#REF!</definedName>
    <definedName name="wrn.print._.summary._.sheets._1">#REF!</definedName>
    <definedName name="wrn.print._.summary._.sheets._2">#REF!</definedName>
    <definedName name="wrn.print._.summary._.sheets._3">#REF!</definedName>
    <definedName name="wrn.print._.summary._.sheets._4">#REF!</definedName>
    <definedName name="wrn.print._.summary._.sheets.2">#REF!</definedName>
    <definedName name="wrn.print._.tenaska.">#REF!</definedName>
    <definedName name="wrn.Print._.Weekly._.Conversion._.Points." hidden="1">{"Conversion (Weekly Only)","SITE",FALSE,"Sheet1";"Conversion (Weekly Only)","Apparel",FALSE,"Sheet1";"Conversion (Weekly Only)","Baby",FALSE,"Sheet1";"Conversion (Weekly Only)","Books",FALSE,"Sheet1";"Conversion (Weekly Only)","Electronics",FALSE,"Sheet1";"Conversion (Weekly Only)","Garden",FALSE,"Sheet1";"Conversion (Weekly Only)","Gifts",FALSE,"Sheet1";"Conversion (Weekly Only)","Home",FALSE,"Sheet1";"Conversion (Weekly Only)","Jewelry",FALSE,"Sheet1";"Conversion (Weekly Only)","Movies",FALSE,"Sheet1";"Conversion (Weekly Only)","Music",FALSE,"Sheet1";"Conversion (Weekly Only)","Sports",FALSE,"Sheet1";"Conversion (Weekly Only)","Toys",FALSE,"Sheet1";"Conversion (Weekly Only)","Video Games",FALSE,"Sheet1"}</definedName>
    <definedName name="wrn.Print._1">#REF!</definedName>
    <definedName name="wrn.Print._2">#REF!</definedName>
    <definedName name="wrn.Print._3">#REF!</definedName>
    <definedName name="wrn.Print._4">#REF!</definedName>
    <definedName name="wrn.PRINT._All._Suppliers.">#REF!</definedName>
    <definedName name="wrn.print._all1." hidden="1">{#N/A,#N/A,FALSE,"Pharm";#N/A,#N/A,FALSE,"WWCM"}</definedName>
    <definedName name="wrn.Print_Buyer.">#REF!</definedName>
    <definedName name="wrn.Print_Color." hidden="1">{"Color_Qtr",#N/A,FALSE,"Summary";"Color_YTD",#N/A,FALSE,"Summary"}</definedName>
    <definedName name="wrn.Print_CSC.">#REF!</definedName>
    <definedName name="wrn.Print_CSC._1">#REF!</definedName>
    <definedName name="wrn.Print_CSC._2">#REF!</definedName>
    <definedName name="wrn.Print_CSC._3">#REF!</definedName>
    <definedName name="wrn.Print_CSC._4">#REF!</definedName>
    <definedName name="wrn.Print_Inputs.">#REF!</definedName>
    <definedName name="wrn.Print_Inputs._1">#REF!</definedName>
    <definedName name="wrn.Print_Inputs._2">#REF!</definedName>
    <definedName name="wrn.Print_Inputs._3">#REF!</definedName>
    <definedName name="wrn.Print_Inputs._4">#REF!</definedName>
    <definedName name="wrn.Print_Target.">#REF!</definedName>
    <definedName name="wrn.print1" localSheetId="0" hidden="1">{#N/A,#N/A,FALSE,"Balance Sheet_VDF";#N/A,#N/A,FALSE,"Income Statement_VDF";#N/A,#N/A,FALSE,"Forecasts_VDF";#N/A,#N/A,FALSE,"Summary Page_VDF";#N/A,#N/A,FALSE,"Invested capital_VDF";#N/A,#N/A,FALSE,"NOPAT_VDF";#N/A,#N/A,FALSE,"WACC_VDF";#N/A,#N/A,FALSE,"DCF_VDF";#N/A,#N/A,FALSE,"Charts_VDF"}</definedName>
    <definedName name="wrn.print1" hidden="1">{#N/A,#N/A,FALSE,"Balance Sheet_VDF";#N/A,#N/A,FALSE,"Income Statement_VDF";#N/A,#N/A,FALSE,"Forecasts_VDF";#N/A,#N/A,FALSE,"Summary Page_VDF";#N/A,#N/A,FALSE,"Invested capital_VDF";#N/A,#N/A,FALSE,"NOPAT_VDF";#N/A,#N/A,FALSE,"WACC_VDF";#N/A,#N/A,FALSE,"DCF_VDF";#N/A,#N/A,FALSE,"Charts_VDF"}</definedName>
    <definedName name="wrn.PRINT1.">#REF!</definedName>
    <definedName name="wrn.print2" hidden="1">{#N/A,#N/A,FALSE,"Pharm";#N/A,#N/A,FALSE,"WWCM"}</definedName>
    <definedName name="wrn.print2.">#REF!</definedName>
    <definedName name="wrn.PRINT2._1">#REF!</definedName>
    <definedName name="wrn.PRINT2._2">#REF!</definedName>
    <definedName name="wrn.PRINT2._3">#REF!</definedName>
    <definedName name="wrn.PRINT2._4">#REF!</definedName>
    <definedName name="wrn.print3.">#REF!</definedName>
    <definedName name="wrn.printac.">#REF!</definedName>
    <definedName name="wrn.printac._1">#REF!</definedName>
    <definedName name="wrn.printac._2">#REF!</definedName>
    <definedName name="wrn.printac._3">#REF!</definedName>
    <definedName name="wrn.printac._4">#REF!</definedName>
    <definedName name="wrn.PrintAll.">#REF!</definedName>
    <definedName name="wrn.PrintAll._1">#REF!</definedName>
    <definedName name="wrn.PrintAll._2">#REF!</definedName>
    <definedName name="wrn.PrintAll._3">#REF!</definedName>
    <definedName name="wrn.PrintAll._4">#REF!</definedName>
    <definedName name="wrn.Printout." hidden="1">{"page1",#N/A,FALSE,"Casual RLE";"page2",#N/A,FALSE,"Casual RLE"}</definedName>
    <definedName name="wrn.PrintTheDarnSheets." hidden="1">{"AUP_Prod_Detail",#N/A,FALSE,"Prod Detail 2_97";"Rev_Prod_Detail",#N/A,FALSE,"Prod Detail 2_97";"Units_Prod_Detail",#N/A,FALSE,"Prod Detail 2_97"}</definedName>
    <definedName name="wrn.prn2">#REF!</definedName>
    <definedName name="wrn.prn3">#REF!</definedName>
    <definedName name="wrn.Product._.Full._.Detail._.Media._.Tech." hidden="1">{"Full Detail",#N/A,FALSE,"Adder";"Full Detail",#N/A,FALSE,"Explorer Mint";"Full Detail",#N/A,FALSE,"Copperhead Mint";"Full Detail",#N/A,FALSE,"Matador Mint";"Full Detail",#N/A,FALSE,"Anaconda MDP";"Full Detail",#N/A,FALSE,"Anaconda Mint";"Full Detail",#N/A,FALSE,"Elite Mint";"Full Detail",#N/A,FALSE,"Viper Mint";"Full Detail",#N/A,FALSE,"Media Research"}</definedName>
    <definedName name="wrn.Product._.Full._.Detail._.PD." hidden="1">{"Full detail",#N/A,FALSE,"Cobra MDP";"Full Detail",#N/A,FALSE,"Cobra Mint";"Full Detail",#N/A,FALSE,"Python MDP";"Full Detail",#N/A,FALSE,"Python Mint";"Full Detail",#N/A,FALSE,"Zebra MDP";"Full Detail",#N/A,FALSE,"Zebra Mint";"Full Detail",#N/A,FALSE,"Belize Mint";"Full Detail",#N/A,FALSE,"Maui Mint";"Full Detail",#N/A,FALSE,"Trigger Mint";"Full Detail",#N/A,FALSE,"Anaconda MDP";"Full Detail",#N/A,FALSE,"Anaconda Mint";"Full Detail",#N/A,FALSE,"ST32132";"Full Detail",#N/A,FALSE,"Process Equip Research"}</definedName>
    <definedName name="wrn.PRODUCT._.GROUP.">#REF!</definedName>
    <definedName name="wrn.PRODUCT._.GROUP._1">#REF!</definedName>
    <definedName name="wrn.Product._.Summary." hidden="1">{"Summary Detail",#N/A,FALSE,"Summary";"Summary Rollup",#N/A,FALSE,"Summary"}</definedName>
    <definedName name="wrn.Products." hidden="1">{#N/A,#N/A,FALSE,"1";#N/A,#N/A,FALSE,"2";#N/A,#N/A,FALSE,"16 - 17";#N/A,#N/A,FALSE,"18 - 19";#N/A,#N/A,FALSE,"26";#N/A,#N/A,FALSE,"27";#N/A,#N/A,FALSE,"28"}</definedName>
    <definedName name="wrn.ProForma.">#REF!</definedName>
    <definedName name="wrn.Proforma._.Report.">#REF!</definedName>
    <definedName name="wrn.ProForma._1">#REF!</definedName>
    <definedName name="wrn.Proforma._2">#REF!</definedName>
    <definedName name="wrn.Proforma._3">#REF!</definedName>
    <definedName name="wrn.Proforma._4">#REF!</definedName>
    <definedName name="wrn.PROJECT._.SUMMARY.">#REF!</definedName>
    <definedName name="wrn.ProofElectricOnly." hidden="1">{"Electric Only",#N/A,FALSE,"Hyperion Proof"}</definedName>
    <definedName name="wrn.ProofTotal." hidden="1">{"Proof Total",#N/A,FALSE,"Hyperion Proof"}</definedName>
    <definedName name="wrn.pror" hidden="1">{#N/A,#N/A,FALSE,"Pharm";#N/A,#N/A,FALSE,"WWCM"}</definedName>
    <definedName name="wrn.prov98w._.opt." hidden="1">{"provcal",#N/A,FALSE,"99 W Options"}</definedName>
    <definedName name="wrn.provcal99w._.opt." hidden="1">{#N/A,#N/A,FALSE,"99 W Options";"prov99w opt",#N/A,FALSE,"99 W Options"}</definedName>
    <definedName name="wrn.Pulp.">#REF!</definedName>
    <definedName name="wrn.Pulp.2">#REF!</definedName>
    <definedName name="wrn.Pulp.3">#REF!</definedName>
    <definedName name="wrn.Pump.">#REF!</definedName>
    <definedName name="wrn.Pump._1">#REF!</definedName>
    <definedName name="wrn.Pump._2">#REF!</definedName>
    <definedName name="wrn.Pump._3">#REF!</definedName>
    <definedName name="wrn.Pump._4">#REF!</definedName>
    <definedName name="wrn.Q._.Report.">#REF!</definedName>
    <definedName name="wrn.Q198._.Cash._.Flow._.Package.">#REF!</definedName>
    <definedName name="wrn.QQ_Quick_Merge_3yr.">#REF!</definedName>
    <definedName name="wrn.QQ_Quick_Merge_4yr.">#REF!</definedName>
    <definedName name="wrn.QQ_Quick_Merge_5yr.">#REF!</definedName>
    <definedName name="wrn.QQ_Quick_Merge_6yr.">#REF!</definedName>
    <definedName name="wrn.QQQ_Quick_Merge_3yr.">#REF!</definedName>
    <definedName name="wrn.QQQ_Quick_Merge_4yr.">#REF!</definedName>
    <definedName name="wrn.QQQ_Quick_Merge_5yr.">#REF!</definedName>
    <definedName name="wrn.QQQ_Quick_Merge_6yr.">#REF!</definedName>
    <definedName name="wrn.Qrtly._.Grp._.Consol.">#REF!</definedName>
    <definedName name="wrn.Qrtly._.International.">#REF!</definedName>
    <definedName name="wrn.Qtrly._.Corporate.">#REF!</definedName>
    <definedName name="wrn.Qtrly._.Funding.">#REF!</definedName>
    <definedName name="wrn.Qtrly._.Grp._.Adjustments.">#REF!</definedName>
    <definedName name="wrn.Qtrly._.HTUK.">#REF!</definedName>
    <definedName name="wrn.Qtrly._.OIDL.">#REF!</definedName>
    <definedName name="wrn.Qtrly._.Trust.">#REF!</definedName>
    <definedName name="wrn.Qtrs_PL.">#REF!</definedName>
    <definedName name="wrn.quart.">#REF!</definedName>
    <definedName name="wrn.Quarterly.">#REF!</definedName>
    <definedName name="wrn.Quarterly._.Analysis.">#REF!</definedName>
    <definedName name="wrn.Quarterly._.Analysis._1">#REF!</definedName>
    <definedName name="wrn.Quarterly._.Analysis._2">#REF!</definedName>
    <definedName name="wrn.Quarterly._.Analysis._3">#REF!</definedName>
    <definedName name="wrn.Quarterly._.Analysis._4">#REF!</definedName>
    <definedName name="wrn.Quarterly._.Model.">#REF!</definedName>
    <definedName name="wrn.Quarterly._.Model._1">#REF!</definedName>
    <definedName name="wrn.Quarterly._.Model._2">#REF!</definedName>
    <definedName name="wrn.Quarterly._.Model._3">#REF!</definedName>
    <definedName name="wrn.Quarterly._.Model._4">#REF!</definedName>
    <definedName name="wrn.quarterly._.package.">#REF!</definedName>
    <definedName name="wrn.quarterly._.package._1">#REF!</definedName>
    <definedName name="wrn.quarterly._.package._2">#REF!</definedName>
    <definedName name="wrn.quarterly._.package._3">#REF!</definedName>
    <definedName name="wrn.quarterly._.package._4">#REF!</definedName>
    <definedName name="wrn.Quarterly_All._.pages.">#REF!</definedName>
    <definedName name="wrn.Quarterlys.">#REF!</definedName>
    <definedName name="wrn.Quarterlys._1">#REF!</definedName>
    <definedName name="wrn.quartfin.">#REF!</definedName>
    <definedName name="wrn.QUARTFRP.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ick_Merge_3yr.">#REF!</definedName>
    <definedName name="wrn.Quick_Merge_4yr.">#REF!</definedName>
    <definedName name="wrn.Quick_Merge_5yr.">#REF!</definedName>
    <definedName name="wrn.Quick_Merge_6yr.">#REF!</definedName>
    <definedName name="wrn.R_D._.Tax._.Services.">#REF!</definedName>
    <definedName name="wrn.Rankings.">#REF!</definedName>
    <definedName name="wrn.Reader.">#REF!</definedName>
    <definedName name="wrn.Rebound._.August._.2002._.MC.">#REF!</definedName>
    <definedName name="wrn.Rebound._.September2002.">#REF!</definedName>
    <definedName name="wrn.Recons.">#REF!</definedName>
    <definedName name="wrn.Reformat._.only." hidden="1">{#N/A,#N/A,FALSE,"Dec 1999 mapping"}</definedName>
    <definedName name="wrn.Reg._.Printer.">#REF!</definedName>
    <definedName name="wrn.Reg._.Printer._1">#REF!</definedName>
    <definedName name="wrn.Relatório._.Resumido.">#REF!</definedName>
    <definedName name="wrn.Relevant.">#REF!</definedName>
    <definedName name="wrn.Relevant1.">#REF!</definedName>
    <definedName name="wrn.RELEVANTSHEETS.">#REF!</definedName>
    <definedName name="wrn.RELEVANTSHEETS._1">#REF!</definedName>
    <definedName name="wrn.RELEVANTSHEETS._2">#REF!</definedName>
    <definedName name="wrn.RELEVANTSHEETS._3">#REF!</definedName>
    <definedName name="wrn.RELEVANTSHEETS._4">#REF!</definedName>
    <definedName name="wrn.rep_page.">#REF!</definedName>
    <definedName name="wrn.report." hidden="1">{#N/A,#N/A,FALSE,"Exchange Rates 1";#N/A,#N/A,FALSE,"Exchange Rates 2"}</definedName>
    <definedName name="wrn.Report._.1.">#REF!</definedName>
    <definedName name="wrn.Report._.2.">#REF!</definedName>
    <definedName name="wrn.Report._.2._1">#REF!</definedName>
    <definedName name="wrn.Report._.2._2">#REF!</definedName>
    <definedName name="wrn.Report._.2._3">#REF!</definedName>
    <definedName name="wrn.Report._.2._4">#REF!</definedName>
    <definedName name="wrn.REPORT._.C.">#REF!</definedName>
    <definedName name="wrn.report._.set._.with._.311.">#REF!</definedName>
    <definedName name="wrn.report._.set._.without._.311.">#REF!</definedName>
    <definedName name="wrn.report._1">#REF!</definedName>
    <definedName name="wrn.report._2">#REF!</definedName>
    <definedName name="wrn.report._3">#REF!</definedName>
    <definedName name="wrn.report._4">#REF!</definedName>
    <definedName name="wrn.Report_Page.">#REF!</definedName>
    <definedName name="wrn.Report_PR_1." hidden="1">{"PR1","pr1",TRUE,"Sch PR-1"}</definedName>
    <definedName name="wrn.Report1.">#REF!</definedName>
    <definedName name="wrn.Report1._1">#REF!</definedName>
    <definedName name="wrn.Report1._2">#REF!</definedName>
    <definedName name="wrn.Report1._3">#REF!</definedName>
    <definedName name="wrn.Report1._4">#REF!</definedName>
    <definedName name="wrn.reports." hidden="1">{#N/A,#N/A,FALSE,"yrtoyr";#N/A,#N/A,FALSE,"finstmtform";"conbud",#N/A,FALSE,"CONBUD"}</definedName>
    <definedName name="wrn.Resale." hidden="1">{"Resale_Cover",#N/A,FALSE,"COVERS";"ResaleC_1",#N/A,FALSE,"IS BY DIV";"ResaleC_2",#N/A,FALSE,"COGS BY DIV";"ResaleC_3",#N/A,FALSE,"TOTAL PF";"ResaleC_4",#N/A,FALSE,"TOTAL PF";"Resale_PL",#N/A,FALSE,"Sales by PL"}</definedName>
    <definedName name="wrn.Results.">#REF!</definedName>
    <definedName name="wrn.Revenue._.Breakdown._.By._.Client." hidden="1">{"Client Revenue Breakdown",#N/A,TRUE,"Assumptions"}</definedName>
    <definedName name="wrn.revenue._.detail.">#REF!</definedName>
    <definedName name="wrn.Review._.all.">#REF!</definedName>
    <definedName name="wrn.Revs.">#REF!</definedName>
    <definedName name="wrn.Riverwood_comp_model.">#REF!</definedName>
    <definedName name="wrn.Roll._.Up._.Fields." hidden="1">{"Total",#N/A,FALSE,"Six Fields";"PDP",#N/A,FALSE,"Six Fields";"PNP",#N/A,FALSE,"Six Fields";"PUD",#N/A,FALSE,"Six Fields";"Prob",#N/A,FALSE,"Six Fields"}</definedName>
    <definedName name="wrn.Royalty." hidden="1">{#N/A,#N/A,FALSE,"ESI";#N/A,#N/A,FALSE,"LTI";#N/A,#N/A,FALSE,"Medical";#N/A,#N/A,FALSE,"DSG";#N/A,#N/A,FALSE,"PI";#N/A,#N/A,FALSE,"OI"}</definedName>
    <definedName name="wrn.rprt.">#REF!</definedName>
    <definedName name="wrn.rpts.">#REF!</definedName>
    <definedName name="wrn.RTS.">#REF!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>#REF!</definedName>
    <definedName name="wrn.SAA94TAX._3">#REF!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>#REF!</definedName>
    <definedName name="wrn.saasimple._3">#REF!</definedName>
    <definedName name="wrn.sales">#REF!</definedName>
    <definedName name="wrn.sales.">#REF!</definedName>
    <definedName name="wrn.Sales._.and._.Admin.">#REF!</definedName>
    <definedName name="wrn.Sales._.nosplit.">#REF!</definedName>
    <definedName name="wrn.Sales._.Split.">#REF!</definedName>
    <definedName name="wrn.sales._1">#REF!</definedName>
    <definedName name="wrn.sales._2">#REF!</definedName>
    <definedName name="wrn.sales._3">#REF!</definedName>
    <definedName name="wrn.sales._4">#REF!</definedName>
    <definedName name="wrn.salesassum.">#REF!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M.">#REF!</definedName>
    <definedName name="wrn.sdi.">#REF!</definedName>
    <definedName name="wrn.sdi._1">#REF!</definedName>
    <definedName name="wrn.sdi._2">#REF!</definedName>
    <definedName name="wrn.sdi._3">#REF!</definedName>
    <definedName name="wrn.sdi._4">#REF!</definedName>
    <definedName name="wrn.section._.A." hidden="1">{"pg A1",#N/A,FALSE,"Sum P&amp;L";"pg A2",#N/A,FALSE,"Charts1";"pg A3",#N/A,FALSE,"Sum Cash";"pg A4",#N/A,FALSE,"Charts2";"pg A5",#N/A,FALSE,"Sum BS";"pg A6",#N/A,FALSE,"Sum Invest"}</definedName>
    <definedName name="wrn.section._.B." hidden="1">{"pg B1",#N/A,FALSE,"P&amp;L Detail - Month";"pg B2",#N/A,FALSE,"P&amp;L Detail - YTD";"pg B3",#N/A,FALSE,"Cash Detail - Month";"pg B4",#N/A,FALSE,"Cash Detail - YTD";"pg B5",#N/A,FALSE,"BS Detail - CY";"pg B6",#N/A,FALSE,"BS Detail - PY";"pg B7",#N/A,FALSE,"Headcount Detail"}</definedName>
    <definedName name="wrn.section._.E." hidden="1">{"pg E1",#N/A,FALSE,"Ventures Portfolio";"pg E2",#N/A,FALSE,"Venture - Cash";"pg E3",#N/A,FALSE,"Unrealized Gains";"pg E4",#N/A,FALSE,"Realized Gains"}</definedName>
    <definedName name="wrn.section._.F." hidden="1">{"pg F1",#N/A,FALSE,"Fin Smry1";"pg F2",#N/A,FALSE,"Fin Smry2";"pg F3",#N/A,FALSE,"Fin Smry3";"pg F4",#N/A,FALSE,"Fin Smry4"}</definedName>
    <definedName name="wrn.Segments.">#REF!</definedName>
    <definedName name="wrn.Segments._1">#REF!</definedName>
    <definedName name="wrn.Segments._2">#REF!</definedName>
    <definedName name="wrn.Segments._3">#REF!</definedName>
    <definedName name="wrn.Segments._4">#REF!</definedName>
    <definedName name="wrn.SELLTHRU.">#REF!</definedName>
    <definedName name="wrn.sens.">#REF!</definedName>
    <definedName name="wrn.sens3.">#REF!</definedName>
    <definedName name="wrn.sensitivity._.analyses.">#REF!</definedName>
    <definedName name="wrn.Sensitivity._.Analysis.">#REF!</definedName>
    <definedName name="wrn.Sensitivity._.Analysis._1">#REF!</definedName>
    <definedName name="wrn.Sensitivity._.Analysis._2">#REF!</definedName>
    <definedName name="wrn.Sensitivity._.Analysis._3">#REF!</definedName>
    <definedName name="wrn.Sensitivity._.Analysis._4">#REF!</definedName>
    <definedName name="wrn.Seven._.Page.">#REF!</definedName>
    <definedName name="wrn.shareholder.">#REF!</definedName>
    <definedName name="wrn.SHEET.">#REF!</definedName>
    <definedName name="wrn.Ship._.Summary." hidden="1">{"Ship Summary",#N/A,FALSE,"Cobra MDP";"Ship Summary",#N/A,FALSE,"Cobra Mint";"Ship Summary",#N/A,FALSE,"Adder";"Ship Summary",#N/A,FALSE,"Python MDP";"Ship Summary",#N/A,FALSE,"Python Mint";"Ship Summary",#N/A,FALSE,"Zebra MDP";"Ship Summary",#N/A,FALSE,"Zebra Mint";"Ship Summary",#N/A,FALSE,"Belize Mint";"Ship Summary",#N/A,FALSE,"Explorer Mint";"Ship Summary",#N/A,FALSE,"Maui Mint";"Ship Summary",#N/A,FALSE,"Trigger Mint";"Ship Summary",#N/A,FALSE,"Copperhead Mint";"Ship Summary",#N/A,FALSE,"Matador Mint";"Ship Summary",#N/A,FALSE,"Anaconda MDP";"Ship Summary",#N/A,FALSE,"Anaconda Mint";"Ship Summary",#N/A,FALSE,"Elite Mint";"Ship Summary",#N/A,FALSE,"ST32132";"Ship Summary",#N/A,FALSE,"Viper Mint";"Ship Summary",#N/A,FALSE,"Media Research";"Ship Summary",#N/A,FALSE,"Process Equip Research"}</definedName>
    <definedName name="wrn.SHORT.">#REF!</definedName>
    <definedName name="wrn.Short._.Report.">#REF!</definedName>
    <definedName name="wrn.Six._.Page.">#REF!</definedName>
    <definedName name="wrn.Sixpage.">#REF!</definedName>
    <definedName name="wrn.SKSCS1.">#REF!</definedName>
    <definedName name="wrn.stand_alone.">#REF!</definedName>
    <definedName name="wrn.stand_alone_both">#REF!</definedName>
    <definedName name="wrn.STAND_ALONE_BOTH.">#REF!</definedName>
    <definedName name="wrn.Stand_alone_both._dcf">#REF!</definedName>
    <definedName name="wrn.stand_alone_both.1">#REF!</definedName>
    <definedName name="wrn.stand_alone_both1">#REF!</definedName>
    <definedName name="wrn.stand_alone_both9">#REF!</definedName>
    <definedName name="wrn.standaloneboth1">#REF!</definedName>
    <definedName name="wrn.Standard." hidden="1">{"Standard Report",#N/A,FALSE,"DETAIL";"Summary",#N/A,FALSE,"Summary"}</definedName>
    <definedName name="wrn.Standard._.NonUtility._.Only." hidden="1">{"YTD-NonUtility",#N/A,FALSE,"Prov NonUtility"}</definedName>
    <definedName name="wrn.Standard._.Utility._.Only." hidden="1">{"YTD-Utility",#N/A,FALSE,"Prov Utility"}</definedName>
    <definedName name="wrn.Standard._1">#REF!</definedName>
    <definedName name="wrn.Standard._2">#REF!</definedName>
    <definedName name="wrn.Standard._3">#REF!</definedName>
    <definedName name="wrn.Standard._4">#REF!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>#REF!</definedName>
    <definedName name="wrn.stay">#REF!</definedName>
    <definedName name="wrn.std" hidden="1">{"Standard Report",#N/A,FALSE,"DETAIL";"Summary",#N/A,FALSE,"Summary"}</definedName>
    <definedName name="wrn.step_el.">#REF!</definedName>
    <definedName name="wrn.Strategic." hidden="1">{"Strategic",#N/A,FALSE,"Total"}</definedName>
    <definedName name="wrn.Strategic..." hidden="1">{"Strategic",#N/A,FALSE,"Total"}</definedName>
    <definedName name="wrn.subs." hidden="1">{#N/A,#N/A,FALSE,"Comp - War";#N/A,#N/A,FALSE,"Comp - War"}</definedName>
    <definedName name="wrn.sum">#REF!</definedName>
    <definedName name="wrn.sum.">#REF!</definedName>
    <definedName name="wrn.sum._.and._.detail." hidden="1">{#N/A,#N/A,FALSE,"Reported$ - Sum";#N/A,#N/A,FALSE,"Reported$ - Detail";#N/A,#N/A,FALSE,"Constant$ - Sum";#N/A,#N/A,FALSE,"Constant$ - Detail"}</definedName>
    <definedName name="wrn.sum2">#REF!</definedName>
    <definedName name="wrn.SumandMitems.">#REF!</definedName>
    <definedName name="wrn.summary">#REF!</definedName>
    <definedName name="wrn.Summary." hidden="1">{"Summary",#N/A,FALSE,"Summary"}</definedName>
    <definedName name="wrn.Summary._.Presentation.">#REF!</definedName>
    <definedName name="wrn.Summary._.Report._.by._.Month.">#REF!</definedName>
    <definedName name="wrn.Summary._.Report._.by._.Month._1">#REF!</definedName>
    <definedName name="wrn.Summary._.Report._.by._.Month._2">#REF!</definedName>
    <definedName name="wrn.Summary._.Report._.by._.Month._3">#REF!</definedName>
    <definedName name="wrn.Summary._.Report._.by._.Month._4">#REF!</definedName>
    <definedName name="wrn.Summary._.Report._.by._.Year.">#REF!</definedName>
    <definedName name="wrn.Summary._.Report._.by._.Year._1">#REF!</definedName>
    <definedName name="wrn.Summary._.Report._.by._.Year._2">#REF!</definedName>
    <definedName name="wrn.Summary._.Report._.by._.Year._3">#REF!</definedName>
    <definedName name="wrn.Summary._.Report._.by._.Year._4">#REF!</definedName>
    <definedName name="wrn.summary._.schedules.">#REF!</definedName>
    <definedName name="wrn.Summary._.View." hidden="1">{#N/A,#N/A,FALSE,"Consltd-For contngcy"}</definedName>
    <definedName name="wrn.summary_Parameters_tariffs.">#REF!</definedName>
    <definedName name="wrn.SummaryPgs.">#REF!</definedName>
    <definedName name="wrn.SUPP.">#REF!</definedName>
    <definedName name="wrn.Supporting._.Schedules.">#REF!</definedName>
    <definedName name="wrn.SVALE._.FP." hidden="1">{#N/A,#N/A,FALSE,"I_S SUMM";"BS TREND IN L.C.",#N/A,FALSE,"BALSHEET TRENDS"}</definedName>
    <definedName name="wrn.SVALEMONTH." hidden="1">{#N/A,#N/A,FALSE,"RATE";#N/A,#N/A,FALSE,"REVBOOKINGS";#N/A,#N/A,FALSE,"BALSHEET";#N/A,#N/A,FALSE,"INC STMT";#N/A,#N/A,FALSE,"COS";#N/A,#N/A,FALSE,"SERVICE COS";#N/A,#N/A,FALSE,"SERVICE COS ($US)";#N/A,#N/A,FALSE,"COS ($US)";#N/A,#N/A,FALSE,"SHIPPED, NOT INV.";#N/A,#N/A,FALSE,"RTNS IN TRANSIT";#N/A,#N/A,FALSE,"OPEXP";#N/A,#N/A,FALSE,"INTER-CO";#N/A,#N/A,FALSE,"INTER-CO SALES";#N/A,#N/A,FALSE,"CASH";#N/A,#N/A,FALSE,"CAPITAL EQUIP";#N/A,#N/A,FALSE,"AR";#N/A,#N/A,FALSE,"DSO";#N/A,#N/A,FALSE,"INVENTORY";#N/A,#N/A,FALSE,"COMMENTS";#N/A,#N/A,FALSE,"ERRORS";#N/A,#N/A,FALSE,"ELIMINFO";#N/A,#N/A,FALSE,"JE'S";#N/A,#N/A,FALSE,"HILITES";#N/A,#N/A,FALSE,"GM ANALYSIS";#N/A,#N/A,FALSE,"EXPTRND";#N/A,#N/A,FALSE,"L.C. INC STMT";#N/A,#N/A,FALSE,"INC STMT TREND IN USD";#N/A,#N/A,FALSE,"L.C. INC STMT AT PSR";#N/A,#N/A,FALSE,"I_S SUMM";#N/A,#N/A,FALSE,"BALSHEET TRENDS"}</definedName>
    <definedName name="wrn.SVALEQTR." hidden="1">{#N/A,#N/A,FALSE,"QTR OTHER ASSETS";#N/A,#N/A,FALSE,"QTR ACCD LIAB";#N/A,#N/A,FALSE,"QTRTAX"}</definedName>
    <definedName name="wrn.t_cash.">#REF!</definedName>
    <definedName name="wrn.Tables.">#REF!</definedName>
    <definedName name="wrn.Tables._1">#REF!</definedName>
    <definedName name="wrn.Tables._2">#REF!</definedName>
    <definedName name="wrn.Tables._3">#REF!</definedName>
    <definedName name="wrn.Tables._4">#REF!</definedName>
    <definedName name="wrn.tap." hidden="1">{#N/A,#N/A,FALSE,"AC Price";#N/A,#N/A,FALSE,"Spec Sum";#N/A,#N/A,FALSE,"AC1-52";#N/A,#N/A,FALSE,"AC53-57";#N/A,#N/A,FALSE,"AC58-119";#N/A,#N/A,FALSE,"Worksheet";#N/A,#N/A,FALSE,"Early Lease Return";#N/A,#N/A,FALSE,"Escalation Cap";#N/A,#N/A,FALSE,"40 Seat Subsidy";#N/A,#N/A,FALSE,"44 Seat Subsidy";#N/A,#N/A,FALSE,"Cash Sum";#N/A,#N/A,FALSE,"Pymt";#N/A,#N/A,FALSE,"Delivery"}</definedName>
    <definedName name="wrn.tap._1">#REF!</definedName>
    <definedName name="wrn.tap._3">#REF!</definedName>
    <definedName name="wrn.Target.">#REF!</definedName>
    <definedName name="wrn.Target._1">#REF!</definedName>
    <definedName name="wrn.Target._2">#REF!</definedName>
    <definedName name="wrn.Target._3">#REF!</definedName>
    <definedName name="wrn.Target._4">#REF!</definedName>
    <definedName name="wrn.TargetLBO.">#REF!</definedName>
    <definedName name="wrn.TargetLBO._1">#REF!</definedName>
    <definedName name="wrn.TargetLBO._2">#REF!</definedName>
    <definedName name="wrn.TargetLBO._3">#REF!</definedName>
    <definedName name="wrn.TargetLBO._4">#REF!</definedName>
    <definedName name="wrn.TargetState.">#REF!</definedName>
    <definedName name="wrn.TargetState._1">#REF!</definedName>
    <definedName name="wrn.TargetState._2">#REF!</definedName>
    <definedName name="wrn.TargetState._3">#REF!</definedName>
    <definedName name="wrn.TargetState._4">#REF!</definedName>
    <definedName name="wrn.TargetVal.">#REF!</definedName>
    <definedName name="wrn.TargetVal._1">#REF!</definedName>
    <definedName name="wrn.TargetVal._2">#REF!</definedName>
    <definedName name="wrn.TargetVal._3">#REF!</definedName>
    <definedName name="wrn.TargetVal._4">#REF!</definedName>
    <definedName name="wrn.Tariff._.working.">#REF!</definedName>
    <definedName name="wrn.Tax_Package.">#REF!</definedName>
    <definedName name="wrn.Taxes.">#REF!</definedName>
    <definedName name="wrn.Teacher.">#REF!</definedName>
    <definedName name="wrn.Tech._.Support.">#REF!</definedName>
    <definedName name="wrn.technology.">#REF!</definedName>
    <definedName name="wrn.tel2.">#REF!</definedName>
    <definedName name="wrn.tel2._1">#REF!</definedName>
    <definedName name="wrn.tel2._2">#REF!</definedName>
    <definedName name="wrn.tel2._3">#REF!</definedName>
    <definedName name="wrn.tel2._4">#REF!</definedName>
    <definedName name="wrn.telem.">#REF!</definedName>
    <definedName name="wrn.telem._1">#REF!</definedName>
    <definedName name="wrn.telem._2">#REF!</definedName>
    <definedName name="wrn.telem._3">#REF!</definedName>
    <definedName name="wrn.telem._4">#REF!</definedName>
    <definedName name="wrn.Telstra._.Inputs.">#REF!</definedName>
    <definedName name="wrn.Telstra._.Output.">#REF!</definedName>
    <definedName name="wrn.TenQ." hidden="1">{"TenQ IS",#N/A,TRUE,"10Q Format IS";"TenQ BS",#N/A,TRUE,"10Q Format BS";"TenQ Csh Flo",#N/A,TRUE,"10Q Format Cash Flow";"TenQ Notes",#N/A,TRUE,"10Q Format Notes to Financials"}</definedName>
    <definedName name="wrn.TEST." hidden="1">{#N/A,#N/A,FALSE,"3가";#N/A,#N/A,FALSE,"3나";#N/A,#N/A,FALSE,"3다"}</definedName>
    <definedName name="wrn.TEST._1">#REF!</definedName>
    <definedName name="wrn.TEST._3">#REF!</definedName>
    <definedName name="wrn.Textron.">#REF!</definedName>
    <definedName name="wrn.Therasense." hidden="1">{#N/A,#N/A,FALSE,"Portfolio Summary";#N/A,#N/A,FALSE,"Performance ";#N/A,#N/A,FALSE,"Earnings";#N/A,#N/A,FALSE,"Earnings by Maturity";#N/A,#N/A,FALSE,"Credit Analysis";#N/A,#N/A,FALSE,"Reconciliation "}</definedName>
    <definedName name="wrn.Therasense._1">#REF!</definedName>
    <definedName name="wrn.TheWholeEnchilada." hidden="1">{"CSheet",#N/A,FALSE,"C";"SmCap",#N/A,FALSE,"VAL1";"GulfCoast",#N/A,FALSE,"VAL1";"nav",#N/A,FALSE,"NAV";"Summary",#N/A,FALSE,"NAV"}</definedName>
    <definedName name="wrn.Thomas_Case.">#REF!</definedName>
    <definedName name="wrn.three">#REF!</definedName>
    <definedName name="wrn.Three._.Month._.I.S.">#REF!</definedName>
    <definedName name="wrn.Three._.Months._.Cash._.Flow." hidden="1">{"Landscape Detail CF",#N/A,FALSE,"Cash Flow for the 3 m-e 8.31";"Portrait Detail CF",#N/A,FALSE,"Cash Flow for the 3 m-e 8.31"}</definedName>
    <definedName name="wrn.Tobra." hidden="1">{"clinbud",#N/A,FALSE,"Tobra";"followon",#N/A,FALSE,"Tobra";"canada",#N/A,FALSE,"Tobra"}</definedName>
    <definedName name="wrn.TODO.">#REF!</definedName>
    <definedName name="wrn.TODO._1">#REF!</definedName>
    <definedName name="wrn.TODO._2">#REF!</definedName>
    <definedName name="wrn.TODO._3">#REF!</definedName>
    <definedName name="wrn.TODO._4">#REF!</definedName>
    <definedName name="wrn.TOOL.">#REF!</definedName>
    <definedName name="wrn.TOOL._1">#REF!</definedName>
    <definedName name="wrn.TOOL._2">#REF!</definedName>
    <definedName name="wrn.TOOL._3">#REF!</definedName>
    <definedName name="wrn.TOOL._4">#REF!</definedName>
    <definedName name="wrn.Top._.Level._.Summaries.">#REF!</definedName>
    <definedName name="wrn.toshg.">#REF!</definedName>
    <definedName name="wrn.Total.">#REF!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hidden="1">{#N/A,#N/A,FALSE,"Sales Graph";#N/A,#N/A,FALSE,"BUC Graph";#N/A,#N/A,FALSE,"P&amp;L - YTD"}</definedName>
    <definedName name="wrn.Total._.Presentation.">#REF!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REPORT.">#REF!</definedName>
    <definedName name="wrn.Total._1">#REF!</definedName>
    <definedName name="wrn.Total._2">#REF!</definedName>
    <definedName name="wrn.Total._3">#REF!</definedName>
    <definedName name="wrn.Total._4">#REF!</definedName>
    <definedName name="wrn.totalcomp.">#REF!</definedName>
    <definedName name="wrn.tox." hidden="1">{"tox95",#N/A,FALSE,"studydata";"tox96",#N/A,FALSE,"studydata";"tox97",#N/A,FALSE,"studydata";"tox98",#N/A,FALSE,"studydata"}</definedName>
    <definedName name="wrn.TP.">#REF!</definedName>
    <definedName name="wrn.trademark._.and._.trade._.name.">#REF!</definedName>
    <definedName name="wrn.Trading._.Summary.">#REF!</definedName>
    <definedName name="wrn.TRANSLATED._.B.S." hidden="1">{#N/A,#N/A,FALSE,"CANADA";#N/A,#N/A,FALSE,"HOLLAND";#N/A,#N/A,FALSE,"AUSTRALIA";#N/A,#N/A,FALSE,"ALLOW &amp; RESRV "}</definedName>
    <definedName name="wrn.TRANSLATED._.B.S._1">#REF!</definedName>
    <definedName name="wrn.Transparency.">#REF!</definedName>
    <definedName name="wrn.TransPrcd_123.">#REF!</definedName>
    <definedName name="wrn.TransPrcd_123._1">#REF!</definedName>
    <definedName name="wrn.TransPrcd_123._2">#REF!</definedName>
    <definedName name="wrn.TransPrcd_123._3">#REF!</definedName>
    <definedName name="wrn.TransPrcd_123._4">#REF!</definedName>
    <definedName name="wrn.TREND.">#REF!</definedName>
    <definedName name="wrn.Trends.">#REF!</definedName>
    <definedName name="wrn.Trial._.Balance.">#REF!</definedName>
    <definedName name="wrn.Triangles.">#REF!</definedName>
    <definedName name="wrn.Tweety.">#REF!</definedName>
    <definedName name="wrn.Typhoon.">#REF!</definedName>
    <definedName name="wrn.Typhoon._1">#REF!</definedName>
    <definedName name="wrn.Typhoon._2">#REF!</definedName>
    <definedName name="wrn.Typhoon._3">#REF!</definedName>
    <definedName name="wrn.Typhoon._4">#REF!</definedName>
    <definedName name="wrn.U.S.._.Industries._.Inc..">#REF!</definedName>
    <definedName name="wrn.UK._.Conversion._.Only." hidden="1">{#N/A,#N/A,FALSE,"Dec 1999 UK Continuing Ops"}</definedName>
    <definedName name="wrn.uni">#REF!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>#REF!</definedName>
    <definedName name="wrn.UNIONGAS94TAXRETURN._3">#REF!</definedName>
    <definedName name="wrn.Units.">#REF!</definedName>
    <definedName name="wrn.up.">#REF!</definedName>
    <definedName name="wrn.Update._.certificate.">#REF!</definedName>
    <definedName name="wrn.upstairs.">#REF!</definedName>
    <definedName name="wrn.upstairs._1">#REF!</definedName>
    <definedName name="wrn.upstairs._2">#REF!</definedName>
    <definedName name="wrn.upstairs._3">#REF!</definedName>
    <definedName name="wrn.upstairs._4">#REF!</definedName>
    <definedName name="wrn.US._.Dollar.">#REF!</definedName>
    <definedName name="wrn.USAmc.">#REF!</definedName>
    <definedName name="wrn.USAmg.">#REF!</definedName>
    <definedName name="wrn.USAsg.">#REF!</definedName>
    <definedName name="wrn.USF._.GROUP.">#REF!</definedName>
    <definedName name="wrn.USF._.GROUP._1">#REF!</definedName>
    <definedName name="wrn.USR.">#REF!</definedName>
    <definedName name="wrn.V96_USA.">#REF!</definedName>
    <definedName name="wrn.Valuation.">#REF!</definedName>
    <definedName name="wrn.Valuation._.Package._.1.">#REF!</definedName>
    <definedName name="wrn.Valuation._.Package._.1._1">#REF!</definedName>
    <definedName name="wrn.Valuation._.Package._.1._2">#REF!</definedName>
    <definedName name="wrn.Valuation._.Package._.1._3">#REF!</definedName>
    <definedName name="wrn.Valuation._.Package._.1._4">#REF!</definedName>
    <definedName name="wrn.Valuation._.Worksheets.">#REF!</definedName>
    <definedName name="wrn.Valuation._1">#REF!</definedName>
    <definedName name="wrn.VALUATION._2">#REF!</definedName>
    <definedName name="wrn.VALUATION._3">#REF!</definedName>
    <definedName name="wrn.VALUATION._4">#REF!</definedName>
    <definedName name="wrn.Wacc.">#REF!</definedName>
    <definedName name="wrn.Wacc._1">#REF!</definedName>
    <definedName name="wrn.Wacc._2">#REF!</definedName>
    <definedName name="wrn.Wacc._3">#REF!</definedName>
    <definedName name="wrn.Wacc._4">#REF!</definedName>
    <definedName name="wrn.wara.">#REF!</definedName>
    <definedName name="wrn.Warranty._.Reserves.">#REF!</definedName>
    <definedName name="wrn.WATERTOWN._.BUDGET.">#REF!</definedName>
    <definedName name="wrn.West." hidden="1">{"West",#N/A,FALSE,"Total"}</definedName>
    <definedName name="wrn.West..." hidden="1">{"West",#N/A,FALSE,"Total"}</definedName>
    <definedName name="wrn.Western._.Metal.">#REF!</definedName>
    <definedName name="wrn.Whitebk." hidden="1">{#N/A,#N/A,FALSE,"ROTARY";#N/A,#N/A,FALSE,"CHARTS"}</definedName>
    <definedName name="wrn.Whitebk._1">#REF!</definedName>
    <definedName name="wrn.whole._.document.">#REF!</definedName>
    <definedName name="wrn.whole._.document._1">#REF!</definedName>
    <definedName name="wrn.whole._.document._2">#REF!</definedName>
    <definedName name="wrn.whole._.document._3">#REF!</definedName>
    <definedName name="wrn.whole._.document._4">#REF!</definedName>
    <definedName name="wrn.Whole._.Pack.">#REF!</definedName>
    <definedName name="wrn.WholeShabang.">#REF!</definedName>
    <definedName name="wrn.WholeShabang._1">#REF!</definedName>
    <definedName name="wrn.WholeShabang._2">#REF!</definedName>
    <definedName name="wrn.WholeShabang._3">#REF!</definedName>
    <definedName name="wrn.WholeShabang._4">#REF!</definedName>
    <definedName name="wrn.wicor.">#REF!</definedName>
    <definedName name="wrn.wicor._1">#REF!</definedName>
    <definedName name="wrn.wicor._2">#REF!</definedName>
    <definedName name="wrn.wicor._3">#REF!</definedName>
    <definedName name="wrn.wicor._4">#REF!</definedName>
    <definedName name="wrn.Wireless.">#REF!</definedName>
    <definedName name="wrn.Wireless._1">#REF!</definedName>
    <definedName name="wrn.without._.Wireless._.All._.Periods.">#REF!</definedName>
    <definedName name="wrn.without._.Wireless._.All._.Periods._1">#REF!</definedName>
    <definedName name="wrn.WL._.Business._.Plan._.Nov._.1996." hidden="1">{#N/A,#N/A,FALSE,"Annual income statement";#N/A,#N/A,FALSE,"Annual balance sheet";#N/A,#N/A,FALSE,"Annual cash flow";#N/A,#N/A,FALSE,"2-year Income statement";#N/A,#N/A,FALSE,"2 year balance sheet";#N/A,#N/A,FALSE,"2- year cash flow statement";#N/A,#N/A,FALSE,"Sales drivers"}</definedName>
    <definedName name="wrn.work._.paper._.shcedules.">#REF!</definedName>
    <definedName name="wrn.WorkCap.">#REF!</definedName>
    <definedName name="wrn.Workpapers.">#REF!</definedName>
    <definedName name="wrn.Worldwide." hidden="1">{"Worldwide",#N/A,FALSE,"Total";"West",#N/A,FALSE,"Total";"Central",#N/A,FALSE,"Total";"East",#N/A,FALSE,"Total";"Strategic",#N/A,FALSE,"Total";"Development",#N/A,FALSE,"Total"}</definedName>
    <definedName name="wrn.Worldwide..." hidden="1">{"Worldwide",#N/A,FALSE,"Total";"West",#N/A,FALSE,"Total";"Central",#N/A,FALSE,"Total";"East",#N/A,FALSE,"Total";"Strategic",#N/A,FALSE,"Total";"Development",#N/A,FALSE,"Total"}</definedName>
    <definedName name="wrn.WP._.4797.">#REF!</definedName>
    <definedName name="wrn.wpoall.">#REF!</definedName>
    <definedName name="wrn.WW._.M._.Detail.">#REF!</definedName>
    <definedName name="wrn.WWY.">#REF!</definedName>
    <definedName name="wrn.Y95current.">#REF!</definedName>
    <definedName name="wrn.Y95qtrs.">#REF!</definedName>
    <definedName name="wrn.Yahoo.">#REF!</definedName>
    <definedName name="wrn.Year._.End.">#REF!</definedName>
    <definedName name="wrn.YearEnd." hidden="1">{"Factors Pages 1-2",#N/A,FALSE,"Variables";"Factors Page 3",#N/A,FALSE,"Variables";"Factors Page 4",#N/A,FALSE,"Variables";"Factors Page 5",#N/A,FALSE,"Variables";"YE Pages 7-26",#N/A,FALSE,"Variables"}</definedName>
    <definedName name="wrn.Yield._.Graph.">#REF!</definedName>
    <definedName name="wrn.Yield._.Graph._.plus._.Input.">#REF!</definedName>
    <definedName name="wrn.YTD_ROY_PL.">#REF!</definedName>
    <definedName name="wrn.Y차._.종합." hidden="1">{#N/A,#N/A,TRUE,"Y생산";#N/A,#N/A,TRUE,"Y판매";#N/A,#N/A,TRUE,"Y총물량";#N/A,#N/A,TRUE,"Y능력";#N/A,#N/A,TRUE,"YKD"}</definedName>
    <definedName name="wrn.ｷｬｼｭﾌﾛｰ.">#REF!</definedName>
    <definedName name="wrn.מאזן_בוחן_כללי.">#REF!</definedName>
    <definedName name="wrn.סעיפי_מאזן_בוחן.">#REF!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>#REF!</definedName>
    <definedName name="wrn.간단한세무조정계산서._3">#REF!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구조2." hidden="1">{#N/A,#N/A,FALSE,"구조2"}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대차._.대조표." hidden="1">{#N/A,#N/A,TRUE,"대 차 대 조 표"}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설변현황." hidden="1">{#N/A,#N/A,FALSE,"KMC최종회의(7월) 자료"}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_1">#REF!</definedName>
    <definedName name="wrn.세무_3">#REF!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>#REF!</definedName>
    <definedName name="wrn.세무조정계산서._3">#REF!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>#REF!</definedName>
    <definedName name="wrn.세무조정모든양식._3">#REF!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수주현황." hidden="1">{#N/A,#N/A,FALSE,"수주현황";#N/A,#N/A,FALSE,"수주현황";#N/A,#N/A,FALSE,"수주현황"}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에금차입금명세." hidden="1">{#N/A,#N/A,FALSE,"Sheet3"}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분석." hidden="1">{#N/A,#N/A,FALSE,"표지";#N/A,#N/A,FALSE,"주요지표";#N/A,#N/A,FALSE,"고장현황(시간)";#N/A,#N/A,FALSE,"고장현황(1제강)"}</definedName>
    <definedName name="wrn.이정표." hidden="1">{#N/A,#N/A,FALSE,"이정표"}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전부인쇄." hidden="1">{#N/A,#N/A,FALSE,"단축1";#N/A,#N/A,FALSE,"단축2";#N/A,#N/A,FALSE,"단축3";#N/A,#N/A,FALSE,"장축";#N/A,#N/A,FALSE,"4WD"}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>#REF!</definedName>
    <definedName name="wrn.조흥94세무._3">#REF!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>#REF!</definedName>
    <definedName name="wrn.조흥축약94._3">#REF!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현대정공구매현황." hidden="1">{#N/A,#N/A,FALSE,"정공"}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.회의0104.XLS._1">#REF!</definedName>
    <definedName name="wrn.회의0104.XLS._3">#REF!</definedName>
    <definedName name="wrn.中期.">#REF!</definedName>
    <definedName name="wrn.全体.">#REF!</definedName>
    <definedName name="wrn.収支">#REF!</definedName>
    <definedName name="wrn.収支.">#REF!</definedName>
    <definedName name="wrn.営業報告.">#REF!</definedName>
    <definedName name="wrn.店別.">#REF!</definedName>
    <definedName name="wrn.第一四半期.">#REF!</definedName>
    <definedName name="wrn.第三四半期.">#REF!</definedName>
    <definedName name="wrn.第二四半期.">#REF!</definedName>
    <definedName name="wrn.第四四半期.">#REF!</definedName>
    <definedName name="wrn_otpt">{"DCF","UPSIDE CASE",FALSE,"Sheet1";"DCF","BASE CASE",FALSE,"Sheet1";"DCF","DOWNSIDE CASE",FALSE,"Sheet1"}</definedName>
    <definedName name="wrn1.all._Sheets">#REF!</definedName>
    <definedName name="wrn1.Fax.">#REF!</definedName>
    <definedName name="wrn1.supp.">#REF!</definedName>
    <definedName name="WRN2.Document">#REF!</definedName>
    <definedName name="wrn2.summary" hidden="1">{"00000summary",#N/A,FALSE,"00000";"10000summary",#N/A,FALSE,"10000"}</definedName>
    <definedName name="wrnn">#REF!</definedName>
    <definedName name="wrnn_1">#REF!</definedName>
    <definedName name="wrnn_2">#REF!</definedName>
    <definedName name="wrnn_3">#REF!</definedName>
    <definedName name="wrnn_4">#REF!</definedName>
    <definedName name="WRNNO" hidden="1">{"PRVSN",#N/A,FALSE,"Q196";"PRVSN",#N/A,FALSE,"Q296";"PRVSN",#N/A,FALSE,"Q396";"PRVSN",#N/A,FALSE,"Q496";"VARIANCES",#N/A,FALSE,"Q196";"VARIANCES",#N/A,FALSE,"Q296"}</definedName>
    <definedName name="wrrrrr" hidden="1">{#N/A,#N/A,FALSE,"REPORT"}</definedName>
    <definedName name="wrt">#REF!</definedName>
    <definedName name="wrth">#REF!</definedName>
    <definedName name="wrth_1">#REF!</definedName>
    <definedName name="wrtwyt">#REF!</definedName>
    <definedName name="wrvg">#REF!</definedName>
    <definedName name="wrvg_1">#REF!</definedName>
    <definedName name="wrvg_2">#REF!</definedName>
    <definedName name="wrvg_3">#REF!</definedName>
    <definedName name="wrvg_4">#REF!</definedName>
    <definedName name="wS">#REF!</definedName>
    <definedName name="WS_1">#REF!</definedName>
    <definedName name="WS_ALL">#REF!</definedName>
    <definedName name="Wsmv">-26269838.1705935</definedName>
    <definedName name="WTTL">#REF!</definedName>
    <definedName name="wv" hidden="1">{#N/A,#N/A,FALSE,"Pharm";#N/A,#N/A,FALSE,"WWCM"}</definedName>
    <definedName name="wvu.All.">#REF!</definedName>
    <definedName name="wvu.Analysis." hidden="1">{TRUE,TRUE,-1.25,-15.5,484.5,276.75,FALSE,TRUE,TRUE,TRUE,0,1,#N/A,1,#N/A,17.9772727272727,21.9230769230769,1,FALSE,FALSE,3,TRUE,1,FALSE,75,"Swvu.Analysis.","ACwvu.Analysis.",#N/A,FALSE,FALSE,0.36,0.36,1,1,2,"&amp;L&amp;""Courier New,Regular""&amp;8Prepared by:  Pete Goodell
File:  &amp;F &amp;A","&amp;L&amp;""Arial,Bold""Actel Corporation Confidential&amp;C&amp;D &amp;T&amp;RPage &amp;P of &amp;N",TRUE,FALSE,FALSE,FALSE,1,#N/A,1,#N/A,"=R6C2:R82C28","=R1:R6","Rwvu.Analysis.",#N/A,FALSE,FALSE,FALSE,1,#N/A,#N/A,FALSE,FALSE,TRUE,TRUE,TRUE}</definedName>
    <definedName name="wvu.cash.">#REF!</definedName>
    <definedName name="wvu.cash._1">#REF!</definedName>
    <definedName name="wvu.cash._2">#REF!</definedName>
    <definedName name="wvu.cash._3">#REF!</definedName>
    <definedName name="wvu.cash._4">#REF!</definedName>
    <definedName name="wvu.holdings." hidden="1">{TRUE,TRUE,-1.25,-15.5,484.5,276.75,FALSE,TRUE,TRUE,TRUE,0,15,#N/A,37,#N/A,8.46666666666667,14.8095238095238,1,FALSE,FALSE,3,TRUE,1,FALSE,100,"Swvu.holdings.","ACwvu.holdings.",#N/A,FALSE,FALSE,0.2,0.2,0.73,1,2,"","&amp;L&amp;""Book Antiqua,Bold""&amp;14FIXED INCOME ADVISORY SERVICES&amp;R&amp;""Book Antiqua,Bold""&amp;16GREENWICH
STREET
ADVISORS",FALSE,FALSE,FALSE,FALSE,1,#N/A,1,1,FALSE,FALSE,#N/A,#N/A,FALSE,FALSE,FALSE,1,65532,65532,FALSE,FALSE,TRUE,TRUE,TRUE}</definedName>
    <definedName name="wvu.IMSD._.Only.">#REF!</definedName>
    <definedName name="wvu.incearn." hidden="1">{TRUE,TRUE,-1.25,-15.5,484.5,277.5,FALSE,TRUE,TRUE,TRUE,0,10,#N/A,100,#N/A,9.30434782608696,14.8571428571429,1,FALSE,FALSE,3,TRUE,1,FALSE,100,"Swvu.incearn.","ACwvu.incearn.",#N/A,FALSE,FALSE,0.2,0.2,0.73,0.45,2,"","&amp;L&amp;""Book Antiqua,Bold""&amp;14FIXED INCOME ADVISORY SERVICES&amp;R&amp;""Book Antiqua,Bold""&amp;16GREENWICH
STREET
ADVISORS",TRUE,FALSE,FALSE,FALSE,1,#N/A,1,1,FALSE,FALSE,"Rwvu.incearn.",#N/A,FALSE,FALSE,FALSE,5,65532,65532,FALSE,FALSE,TRUE,TRUE,TRUE}</definedName>
    <definedName name="wvu.inputs._.raw._.data.">#REF!</definedName>
    <definedName name="wvu.inputs._.raw._.data._1">#REF!</definedName>
    <definedName name="wvu.inputs._.raw._.data._2">#REF!</definedName>
    <definedName name="wvu.inputs._.raw._.data._3">#REF!</definedName>
    <definedName name="wvu.inputs._.raw._.data._4">#REF!</definedName>
    <definedName name="wvu.Presentation.">#REF!</definedName>
    <definedName name="wvu.profits.">#REF!</definedName>
    <definedName name="wvu.profits._1">#REF!</definedName>
    <definedName name="wvu.profits._2">#REF!</definedName>
    <definedName name="wvu.profits._3">#REF!</definedName>
    <definedName name="wvu.profits._4">#REF!</definedName>
    <definedName name="wvu.provision.">#REF!</definedName>
    <definedName name="wvu.PRT.">#REF!</definedName>
    <definedName name="wvu.qtr._.view." hidden="1">{TRUE,TRUE,-0.8,-17,618,355.8,FALSE,FALSE,TRUE,TRUE,0,1,#N/A,1,#N/A,79.1318681318681,23.4090909090909,1,FALSE,FALSE,3,TRUE,1,FALSE,100,"Swvu.qtr._.view.","ACwvu.qtr._.view.",#N/A,FALSE,FALSE,0.5,0.5,0.55,0.55,2,"&amp;RWorldwide","&amp;LPrepared by: Lisa Racine&amp;CSeagate Technology, Inc. Confidential&amp;R&amp;D   &amp;T    Page ________",TRUE,FALSE,FALSE,FALSE,1,60,#N/A,#N/A,"=R1C1:R167C82","=R1:R5","Rwvu.qtr._.view.","Cwvu.qtr._.view.",FALSE,FALSE,FALSE,1,65532,65532,FALSE,FALSE,TRUE,TRUE,TRUE}</definedName>
    <definedName name="wvu.Report1." hidden="1">{TRUE,TRUE,-1.25,-15.5,484.5,276.75,FALSE,TRUE,TRUE,TRUE,0,1,#N/A,1,#N/A,14.6020408163265,22.6153846153846,1,FALSE,FALSE,3,TRUE,1,FALSE,75,"Swvu.Report1.","ACwvu.Report1.",#N/A,FALSE,FALSE,0.3,0.3,1,1,2,"&amp;L&amp;""Courier New,Regular""&amp;8Prepared by:  Pete Goodell
File:  &amp;F &amp;A","&amp;L&amp;""Arial,Bold""Actel Corporation Confidential&amp;C&amp;D &amp;T&amp;RPage &amp;P of &amp;N",TRUE,FALSE,FALSE,FALSE,1,#N/A,1,#N/A,"=R8C5:R403C28","=R1:R6","Rwvu.Report1.",#N/A,FALSE,FALSE,FALSE,1,#N/A,#N/A,FALSE,FALSE,TRUE,TRUE,TRUE}</definedName>
    <definedName name="wvu.reserve._.analysis.">#REF!</definedName>
    <definedName name="wvu.Standard._.Report." hidden="1">{TRUE,TRUE,-1.25,-15.5,484.5,276.75,FALSE,TRUE,TRUE,TRUE,0,1,#N/A,1,#N/A,14.0714285714286,23.0769230769231,1,FALSE,FALSE,3,TRUE,1,FALSE,75,"Swvu.Standard._.Report.","ACwvu.Standard._.Report.",#N/A,FALSE,FALSE,0.3,0.3,1,1,2,"&amp;L&amp;""Courier New,Regular""&amp;8Prepared by:  Pete Goodell
File:  &amp;F &amp;A","&amp;L&amp;""Arial,Bold""Actel Corporation Confidential&amp;C&amp;D &amp;T&amp;RPage &amp;P of &amp;N",TRUE,FALSE,FALSE,FALSE,1,#N/A,1,#N/A,"=R8C2:R488C27","=R1:R6","Rwvu.Standard._.Report.",#N/A,FALSE,FALSE,FALSE,1,#N/A,#N/A,FALSE,FALSE,TRUE,TRUE,TRUE}</definedName>
    <definedName name="wvu.Summary." hidden="1">{TRUE,TRUE,1.75,1,480,258,FALSE,TRUE,TRUE,TRUE,0,1,#N/A,1,#N/A,7.075,22.3846153846154,1,FALSE,FALSE,1,TRUE,1,FALSE,75,"Swvu.Summary.","ACwvu.Summary.",#N/A,FALSE,FALSE,0.75,0.75,1,1,2,"&amp;L&amp;BActel Corporation Confidential&amp;B&amp;C&amp;A&amp;RPage &amp;P","&amp;L&amp;F &amp;A&amp;CPrepared by Pete Goodell &amp;RPage &amp;P",TRUE,FALSE,FALSE,FALSE,1,#N/A,1,1,"=R3C1:R33C8",FALSE,#N/A,#N/A,FALSE,FALSE,FALSE,1,#N/A,#N/A,FALSE,FALSE,TRUE,TRUE,TRUE}</definedName>
    <definedName name="wvu.summary1.">#REF!</definedName>
    <definedName name="wvu.summary1._1">#REF!</definedName>
    <definedName name="wvu.summary1._2">#REF!</definedName>
    <definedName name="wvu.summary1._3">#REF!</definedName>
    <definedName name="wvu.summary1._4">#REF!</definedName>
    <definedName name="wvu.summary2.">#REF!</definedName>
    <definedName name="wvu.summary2._1">#REF!</definedName>
    <definedName name="wvu.summary2._2">#REF!</definedName>
    <definedName name="wvu.summary2._3">#REF!</definedName>
    <definedName name="wvu.summary2._4">#REF!</definedName>
    <definedName name="wvu.summary3.">#REF!</definedName>
    <definedName name="wvu.summary3._1">#REF!</definedName>
    <definedName name="wvu.summary3._2">#REF!</definedName>
    <definedName name="wvu.summary3._3">#REF!</definedName>
    <definedName name="wvu.summary3._4">#REF!</definedName>
    <definedName name="wvu.summary4">#REF!</definedName>
    <definedName name="wvu.summary4.">#REF!</definedName>
    <definedName name="wvu.summary6">#REF!</definedName>
    <definedName name="wvu.turnover.">#REF!</definedName>
    <definedName name="wvu.turnover._1">#REF!</definedName>
    <definedName name="wvu.turnover._2">#REF!</definedName>
    <definedName name="wvu.turnover._3">#REF!</definedName>
    <definedName name="wvu.turnover._4">#REF!</definedName>
    <definedName name="wvu.Wty._.accrual._.summary.">#REF!</definedName>
    <definedName name="ww" hidden="1">{#N/A,#N/A,TRUE,"Condensed IS";#N/A,#N/A,TRUE,"Condensed BS";#N/A,#N/A,TRUE,"Outlook";#N/A,#N/A,TRUE,"Condensed CF";#N/A,#N/A,TRUE,"Condensed CF - qtr"}</definedName>
    <definedName name="ww.Rele">#REF!</definedName>
    <definedName name="WW03825db139ec4d1b9b07c639b7ae7c2a_634237032743338121">#REF!</definedName>
    <definedName name="WWCompany">#REF!</definedName>
    <definedName name="wweee" hidden="1">#REF!</definedName>
    <definedName name="wwetwev">{"'1-TheatreBkgs'!$A$1:$L$102"}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qety">#REF!</definedName>
    <definedName name="wwqety_1">#REF!</definedName>
    <definedName name="www" hidden="1">{"DOMETIC CONSOLIDATED",#N/A,FALSE,"M-1"}</definedName>
    <definedName name="www.wki">#REF!</definedName>
    <definedName name="wwww" hidden="1">{"Page1",#N/A,FALSE,"CF WKSHT";"Page2",#N/A,FALSE,"CF WKSHT"}</definedName>
    <definedName name="wwwww" hidden="1">#REF!</definedName>
    <definedName name="wwwwww" hidden="1">#REF!</definedName>
    <definedName name="wwwwwww" hidden="1">{#N/A,#N/A,FALSE,"UNIT";#N/A,#N/A,FALSE,"UNIT";#N/A,#N/A,FALSE,"계정"}</definedName>
    <definedName name="WWWWWWWW">#REF!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ww" hidden="1">{#N/A,#N/A,FALSE,"UNIT";#N/A,#N/A,FALSE,"UNIT";#N/A,#N/A,FALSE,"계정"}</definedName>
    <definedName name="wwwwwwwwwwwwwww" hidden="1">{#N/A,#N/A,FALSE,"UNIT";#N/A,#N/A,FALSE,"UNIT";#N/A,#N/A,FALSE,"계정"}</definedName>
    <definedName name="wx" hidden="1">{#N/A,#N/A,FALSE,"Pharm";#N/A,#N/A,FALSE,"WWCM"}</definedName>
    <definedName name="wyh">#REF!</definedName>
    <definedName name="wyh_1">#REF!</definedName>
    <definedName name="wyh_3">#REF!</definedName>
    <definedName name="WYSE">#REF!</definedName>
    <definedName name="WZ">#REF!</definedName>
    <definedName name="x">#REF!</definedName>
    <definedName name="x_1">#REF!</definedName>
    <definedName name="x_2">#REF!</definedName>
    <definedName name="x_3">#REF!</definedName>
    <definedName name="x_4">#REF!</definedName>
    <definedName name="x_5">#REF!</definedName>
    <definedName name="x_dataentry">#REF!</definedName>
    <definedName name="x_dataentry_1">#REF!</definedName>
    <definedName name="X9802장판원본_원본_List">#REF!</definedName>
    <definedName name="xasd" hidden="1">{#N/A,#N/A,FALSE,"KMC최종회의(7월) 자료"}</definedName>
    <definedName name="xbcxbxcb">#REF!</definedName>
    <definedName name="xbxcbc">#REF!</definedName>
    <definedName name="XC">#REF!</definedName>
    <definedName name="xcbxcbxcb">#REF!</definedName>
    <definedName name="xcbxcbxcbc">#REF!</definedName>
    <definedName name="xcgjgy">#REF!</definedName>
    <definedName name="xcgjgy_1">#REF!</definedName>
    <definedName name="xCurrency">#REF!</definedName>
    <definedName name="xcvb">#REF!</definedName>
    <definedName name="xcvbn">#REF!</definedName>
    <definedName name="xcvbn_1">#REF!</definedName>
    <definedName name="xcvm">#REF!</definedName>
    <definedName name="xcvm_1">#REF!</definedName>
    <definedName name="xdcvbxcv">#REF!</definedName>
    <definedName name="XDS" hidden="1">{#N/A,#N/A,FALSE,"을지 (4)";#N/A,#N/A,FALSE,"을지 (5)";#N/A,#N/A,FALSE,"을지 (6)"}</definedName>
    <definedName name="XIT">#REF!</definedName>
    <definedName name="xl">#REF!</definedName>
    <definedName name="XLDW_UID">"us318357"</definedName>
    <definedName name="XLDW_VER">"Office 2000 2.0 with Query Builder"</definedName>
    <definedName name="XLOPTvec">"12 14 1 125 1 0 1 1 1 1 1 2 0 0 0 0 0 0 0 0"</definedName>
    <definedName name="XLSIMIM2">{"Sim",3,"Raleigh","'DC Inventory Turns'!$AL$25","Midwest","'DC Inventory Turns'!$AL$26","New Orleans","'DC Inventory Turns'!$AL$27","1","2","100","0"}</definedName>
    <definedName name="XLSIMSIM">{"Sim",3,"Raleigh","'DC Inventory Turns'!$AL$25","Midwest","'DC Inventory Turns'!$AL$26","New Orleans","'DC Inventory Turns'!$AL$27","1","2","100","0"}</definedName>
    <definedName name="xnvhlk">#REF!</definedName>
    <definedName name="xnvhlk_1">#REF!</definedName>
    <definedName name="xqsx">#REF!</definedName>
    <definedName name="XR">#REF!</definedName>
    <definedName name="xRange10001">#REF!</definedName>
    <definedName name="xRange10002">#REF!</definedName>
    <definedName name="xRange10003">#REF!</definedName>
    <definedName name="xRange10004">#REF!</definedName>
    <definedName name="xRange10005">#REF!</definedName>
    <definedName name="xRange10006">#REF!</definedName>
    <definedName name="xRange10007">#REF!</definedName>
    <definedName name="xRange10008">#REF!</definedName>
    <definedName name="xRange10009">#REF!</definedName>
    <definedName name="xRange10010">#REF!</definedName>
    <definedName name="xRange10011">#REF!</definedName>
    <definedName name="xRange10012">#REF!</definedName>
    <definedName name="xRange10013">#REF!</definedName>
    <definedName name="xRange10014">#REF!</definedName>
    <definedName name="xRange10015">#REF!</definedName>
    <definedName name="xRange10016">#REF!</definedName>
    <definedName name="xRange10017">#REF!</definedName>
    <definedName name="xRange10019">#REF!</definedName>
    <definedName name="xRange10020">#REF!</definedName>
    <definedName name="xRange10021">#REF!</definedName>
    <definedName name="xRange10022">#REF!</definedName>
    <definedName name="xRange10039">#REF!</definedName>
    <definedName name="xRange10040">#REF!</definedName>
    <definedName name="xRange10044">#REF!</definedName>
    <definedName name="xRange10045">#REF!</definedName>
    <definedName name="xRange10050">#REF!</definedName>
    <definedName name="xRange10051">#REF!</definedName>
    <definedName name="xRange10052">#REF!</definedName>
    <definedName name="xRange10053">#REF!</definedName>
    <definedName name="xRange10067">#REF!</definedName>
    <definedName name="xRange10069">#REF!</definedName>
    <definedName name="xRange10070">#REF!</definedName>
    <definedName name="xRange10071">#REF!</definedName>
    <definedName name="xRange10072">#REF!</definedName>
    <definedName name="xRange10075">#REF!</definedName>
    <definedName name="xRange10077">#REF!</definedName>
    <definedName name="xRange10081">#REF!</definedName>
    <definedName name="xRange10084">#REF!</definedName>
    <definedName name="xRange10102">#REF!</definedName>
    <definedName name="xRange10103">#REF!</definedName>
    <definedName name="xRange10104">#REF!</definedName>
    <definedName name="xRange10105">#REF!</definedName>
    <definedName name="xRange10106">#REF!</definedName>
    <definedName name="xRange10107">#REF!</definedName>
    <definedName name="xRange10108">#REF!</definedName>
    <definedName name="xRange10109">#REF!</definedName>
    <definedName name="xRange10110">#REF!</definedName>
    <definedName name="xRange10111">#REF!</definedName>
    <definedName name="xRange10112">#REF!</definedName>
    <definedName name="xRange10114">#REF!</definedName>
    <definedName name="xRange10115">#REF!</definedName>
    <definedName name="xRange10118">#REF!</definedName>
    <definedName name="xRange10119">#REF!</definedName>
    <definedName name="xRange10128">#REF!</definedName>
    <definedName name="xRange10129">#REF!</definedName>
    <definedName name="xRange10130">#REF!</definedName>
    <definedName name="xRange10131">#REF!</definedName>
    <definedName name="xRange10132">#REF!</definedName>
    <definedName name="xRange10133">#REF!</definedName>
    <definedName name="xRange10134">#REF!</definedName>
    <definedName name="xRange10135">#REF!</definedName>
    <definedName name="xRange10136">#REF!</definedName>
    <definedName name="Xrecap">#REF!</definedName>
    <definedName name="XREF_COLUMN_1">#REF!</definedName>
    <definedName name="XREF_COLUMN_10" hidden="1">#REF!</definedName>
    <definedName name="XREF_COLUMN_11">#REF!</definedName>
    <definedName name="XREF_COLUMN_110" hidden="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23">#REF!</definedName>
    <definedName name="XREF_COLUMN_24">#REF!</definedName>
    <definedName name="XREF_COLUMN_25">#REF!</definedName>
    <definedName name="XREF_COLUMN_26">#REF!</definedName>
    <definedName name="XREF_COLUMN_27">#REF!</definedName>
    <definedName name="XREF_COLUMN_28">#REF!</definedName>
    <definedName name="XREF_COLUMN_29" hidden="1">#REF!</definedName>
    <definedName name="XREF_COLUMN_3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7" hidden="1">#REF!</definedName>
    <definedName name="XREF_COLUMN_89" hidden="1">#REF!</definedName>
    <definedName name="XREF_COLUMN_9" hidden="1">#REF!</definedName>
    <definedName name="XREF_COLUMN_91" hidden="1">#REF!</definedName>
    <definedName name="XREF_COLUMN_93" hidden="1">#REF!</definedName>
    <definedName name="XREF_COLUMN_95" hidden="1">#REF!</definedName>
    <definedName name="XREF_COLUMN_97" hidden="1">#REF!</definedName>
    <definedName name="XRefActiveRow">#REF!</definedName>
    <definedName name="XRefColumnsCnt">6</definedName>
    <definedName name="XRefColumnsCount" hidden="1">2</definedName>
    <definedName name="XRefColumnsCount_1">4</definedName>
    <definedName name="XRefCopy1">#REF!</definedName>
    <definedName name="XRefCopy10">#REF!</definedName>
    <definedName name="XRefCopy100" hidden="1">#REF!</definedName>
    <definedName name="XRefCopy101" hidden="1">#REF!</definedName>
    <definedName name="XRefCopy101Row" hidden="1">#N/A</definedName>
    <definedName name="XRefCopy102" hidden="1">#REF!</definedName>
    <definedName name="XRefCopy103" hidden="1">#REF!</definedName>
    <definedName name="XRefCopy104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#REF!</definedName>
    <definedName name="XRefCopy1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>#REF!</definedName>
    <definedName name="XRefCopy12">#REF!</definedName>
    <definedName name="XRefCopy120" hidden="1">#REF!</definedName>
    <definedName name="XRefCopy122Row" hidden="1">#N/A</definedName>
    <definedName name="XRefCopy123Row" hidden="1">#N/A</definedName>
    <definedName name="XRefCopy124Row" hidden="1">#REF!</definedName>
    <definedName name="XRefCopy125Row" hidden="1">#REF!</definedName>
    <definedName name="XRefCopy126Row" hidden="1">#REF!</definedName>
    <definedName name="XRefCopy12Row">#REF!</definedName>
    <definedName name="XRefCopy13" hidden="1">#REF!</definedName>
    <definedName name="XRefCopy13Row">#REF!</definedName>
    <definedName name="XRefCopy14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>#REF!</definedName>
    <definedName name="XRefCopy27Row">#REF!</definedName>
    <definedName name="XRefCopy28">#REF!</definedName>
    <definedName name="XRefCopy28Row" hidden="1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 hidden="1">#N/A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" hidden="1">#REF!</definedName>
    <definedName name="XRefCopy40" hidden="1">#REF!</definedName>
    <definedName name="XRefCopy40Row" hidden="1">#N/A</definedName>
    <definedName name="XRefCopy41" hidden="1">#REF!</definedName>
    <definedName name="XRefCopy41Row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>#REF!</definedName>
    <definedName name="XRefCopy5" hidden="1">#REF!</definedName>
    <definedName name="XRefCopy50" hidden="1">#REF!</definedName>
    <definedName name="XRefCopy50Row" hidden="1">#REF!</definedName>
    <definedName name="XRefCopy51">#REF!</definedName>
    <definedName name="XRefCopy51Row">#REF!</definedName>
    <definedName name="XRefCopy52" hidden="1">#REF!</definedName>
    <definedName name="XRefCopy52Row" hidden="1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 hidden="1">#REF!</definedName>
    <definedName name="XRefCopy57Row" hidden="1">#N/A</definedName>
    <definedName name="XRefCopy58">#REF!</definedName>
    <definedName name="XRefCopy58Row" hidden="1">#N/A</definedName>
    <definedName name="XRefCopy59">#REF!</definedName>
    <definedName name="XRefCopy59Row">#REF!</definedName>
    <definedName name="XRefCopy5Row">#REF!</definedName>
    <definedName name="XRefCopy6" hidden="1">#REF!</definedName>
    <definedName name="XRefCopy60">#REF!</definedName>
    <definedName name="XRefCopy60Row" hidden="1">#N/A</definedName>
    <definedName name="XRefCopy61">#REF!</definedName>
    <definedName name="XRefCopy61Row">#REF!</definedName>
    <definedName name="XRefCopy62">#REF!</definedName>
    <definedName name="XRefCopy62Row">#REF!</definedName>
    <definedName name="XRefCopy63">#REF!</definedName>
    <definedName name="XRefCopy63Row" hidden="1">#N/A</definedName>
    <definedName name="XRefCopy64">#REF!</definedName>
    <definedName name="XRefCopy64Row" hidden="1">#N/A</definedName>
    <definedName name="XRefCopy65">#REF!</definedName>
    <definedName name="XRefCopy65Row" hidden="1">#N/A</definedName>
    <definedName name="XRefCopy66">#REF!</definedName>
    <definedName name="XRefCopy66Row">#REF!</definedName>
    <definedName name="XRefCopy67" hidden="1">#REF!</definedName>
    <definedName name="XRefCopy67Row" hidden="1">#N/A</definedName>
    <definedName name="XRefCopy68">#REF!</definedName>
    <definedName name="XRefCopy68Row" hidden="1">#N/A</definedName>
    <definedName name="XRefCopy69" hidden="1">#REF!</definedName>
    <definedName name="XRefCopy69Row" hidden="1">#N/A</definedName>
    <definedName name="XRefCopy6Row">#REF!</definedName>
    <definedName name="XRefCopy7" hidden="1">#REF!</definedName>
    <definedName name="XRefCopy70">#REF!</definedName>
    <definedName name="XRefCopy70Row" hidden="1">#N/A</definedName>
    <definedName name="XRefCopy71">#REF!</definedName>
    <definedName name="XRefCopy71Row" hidden="1">#N/A</definedName>
    <definedName name="XRefCopy72">#REF!</definedName>
    <definedName name="XRefCopy72Row" hidden="1">#N/A</definedName>
    <definedName name="XRefCopy73">#REF!</definedName>
    <definedName name="XRefCopy73Row" hidden="1">#N/A</definedName>
    <definedName name="XRefCopy74" hidden="1">#REF!</definedName>
    <definedName name="XRefCopy74Row" hidden="1">#N/A</definedName>
    <definedName name="XRefCopy75">#REF!</definedName>
    <definedName name="XRefCopy75Row" hidden="1">#N/A</definedName>
    <definedName name="XRefCopy76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>#REF!</definedName>
    <definedName name="XRefCopy8" hidden="1">#REF!</definedName>
    <definedName name="XRefCopy80" hidden="1">#REF!</definedName>
    <definedName name="XRefCopy80Row" hidden="1">#N/A</definedName>
    <definedName name="XRefCopy81">#REF!</definedName>
    <definedName name="XRefCopy82" hidden="1">#REF!</definedName>
    <definedName name="XRefCopy83" hidden="1">#REF!</definedName>
    <definedName name="XRefCopy84">#REF!</definedName>
    <definedName name="XRefCopy85">#REF!</definedName>
    <definedName name="XRefCopy86">#REF!</definedName>
    <definedName name="XRefCopy87">#REF!</definedName>
    <definedName name="XRefCopy88">#REF!</definedName>
    <definedName name="XRefCopy89">#REF!</definedName>
    <definedName name="XRefCopy8Row" hidden="1">#REF!</definedName>
    <definedName name="XRefCopy9">#REF!</definedName>
    <definedName name="XRefCopy90">#REF!</definedName>
    <definedName name="XRefCopy91">#REF!</definedName>
    <definedName name="XRefCopy92">#REF!</definedName>
    <definedName name="XRefCopy93">#REF!</definedName>
    <definedName name="XRefCopy94">#REF!</definedName>
    <definedName name="XRefCopy95">#REF!</definedName>
    <definedName name="XRefCopy95Row">#REF!</definedName>
    <definedName name="XRefCopy96">#REF!</definedName>
    <definedName name="XRefCopy97">#REF!</definedName>
    <definedName name="XRefCopy98">#REF!</definedName>
    <definedName name="XRefCopy99">#REF!</definedName>
    <definedName name="XRefCopy9Row" hidden="1">#REF!</definedName>
    <definedName name="XRefCopyRangeCount" hidden="1">3</definedName>
    <definedName name="XRefCopyRangeCount_1">27</definedName>
    <definedName name="XRefPaste1">#REF!</definedName>
    <definedName name="XRefPaste10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Row">#REF!</definedName>
    <definedName name="XRefPaste11">#REF!</definedName>
    <definedName name="XRefPaste110" hidden="1">#REF!</definedName>
    <definedName name="XRefPaste111" hidden="1">#REF!</definedName>
    <definedName name="XRefPaste112" hidden="1">#REF!</definedName>
    <definedName name="XRefPaste113" hidden="1">#REF!</definedName>
    <definedName name="XRefPaste114" hidden="1">#REF!</definedName>
    <definedName name="XRefPaste115" hidden="1">#REF!</definedName>
    <definedName name="XRefPaste116" hidden="1">#REF!</definedName>
    <definedName name="XRefPaste117" hidden="1">#REF!</definedName>
    <definedName name="XRefPaste11Row">#REF!</definedName>
    <definedName name="XRefPaste12">#REF!</definedName>
    <definedName name="XRefPaste120" hidden="1">#REF!</definedName>
    <definedName name="XRefPaste121" hidden="1">#REF!</definedName>
    <definedName name="XRefPaste124" hidden="1">#REF!</definedName>
    <definedName name="XRefPaste126" hidden="1">#REF!</definedName>
    <definedName name="XRefPaste129" hidden="1">#REF!</definedName>
    <definedName name="XRefPaste12Row">#REF!</definedName>
    <definedName name="XRefPaste13">#REF!</definedName>
    <definedName name="XRefPaste130" hidden="1">#REF!</definedName>
    <definedName name="XRefPaste134" hidden="1">#REF!</definedName>
    <definedName name="XRefPaste135" hidden="1">#REF!</definedName>
    <definedName name="XRefPaste136" hidden="1">#REF!</definedName>
    <definedName name="XRefPaste138" hidden="1">#REF!</definedName>
    <definedName name="XRefPaste13Row">#REF!</definedName>
    <definedName name="XRefPaste14">#REF!</definedName>
    <definedName name="XRefPaste140" hidden="1">#REF!</definedName>
    <definedName name="XRefPaste143" hidden="1">#REF!</definedName>
    <definedName name="XRefPaste144" hidden="1">#REF!</definedName>
    <definedName name="XRefPaste145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9" hidden="1">#REF!</definedName>
    <definedName name="XRefPaste14Row">#REF!</definedName>
    <definedName name="XRefPaste15">#REF!</definedName>
    <definedName name="XRefPaste150" hidden="1">#REF!</definedName>
    <definedName name="XRefPaste151" hidden="1">#REF!</definedName>
    <definedName name="XRefPaste152" hidden="1">#REF!</definedName>
    <definedName name="XRefPaste153" hidden="1">#REF!</definedName>
    <definedName name="XRefPaste154" hidden="1">#REF!</definedName>
    <definedName name="XRefPaste155" hidden="1">#REF!</definedName>
    <definedName name="XRefPaste156" hidden="1">#REF!</definedName>
    <definedName name="XRefPaste157" hidden="1">#REF!</definedName>
    <definedName name="XRefPaste158" hidden="1">#REF!</definedName>
    <definedName name="XRefPaste159" hidden="1">#REF!</definedName>
    <definedName name="XRefPaste15Row">#REF!</definedName>
    <definedName name="XRefPaste16">#REF!</definedName>
    <definedName name="XRefPaste160" hidden="1">#REF!</definedName>
    <definedName name="XRefPaste161" hidden="1">#REF!</definedName>
    <definedName name="XRefPaste162" hidden="1">#REF!</definedName>
    <definedName name="XRefPaste163" hidden="1">#REF!</definedName>
    <definedName name="XRefPaste164" hidden="1">#REF!</definedName>
    <definedName name="XRefPaste165" hidden="1">#REF!</definedName>
    <definedName name="XRefPaste166" hidden="1">#REF!</definedName>
    <definedName name="XRefPaste167" hidden="1">#REF!</definedName>
    <definedName name="XRefPaste168" hidden="1">#REF!</definedName>
    <definedName name="XRefPaste169" hidden="1">#REF!</definedName>
    <definedName name="XRefPaste16Row">#REF!</definedName>
    <definedName name="XRefPaste17">#REF!</definedName>
    <definedName name="XRefPaste170" hidden="1">#REF!</definedName>
    <definedName name="XRefPaste171" hidden="1">#REF!</definedName>
    <definedName name="XRefPaste172" hidden="1">#REF!</definedName>
    <definedName name="XRefPaste173" hidden="1">#REF!</definedName>
    <definedName name="XRefPaste174" hidden="1">#REF!</definedName>
    <definedName name="XRefPaste175" hidden="1">#REF!</definedName>
    <definedName name="XRefPaste179" hidden="1">#REF!</definedName>
    <definedName name="XRefPaste17Row">#REF!</definedName>
    <definedName name="XRefPaste18">#REF!</definedName>
    <definedName name="XRefPaste180" hidden="1">#REF!</definedName>
    <definedName name="XRefPaste180Row" hidden="1">#REF!</definedName>
    <definedName name="XRefPaste181" hidden="1">#REF!</definedName>
    <definedName name="XRefPaste182" hidden="1">#REF!</definedName>
    <definedName name="XRefPaste183" hidden="1">#REF!</definedName>
    <definedName name="XRefPaste184" hidden="1">#REF!</definedName>
    <definedName name="XRefPaste185" hidden="1">#REF!</definedName>
    <definedName name="XRefPaste186" hidden="1">#REF!</definedName>
    <definedName name="XRefPaste187" hidden="1">#REF!</definedName>
    <definedName name="XRefPaste188" hidden="1">#REF!</definedName>
    <definedName name="XRefPaste189" hidden="1">#REF!</definedName>
    <definedName name="XRefPaste18Row">#REF!</definedName>
    <definedName name="XRefPaste19" hidden="1">#REF!</definedName>
    <definedName name="XRefPaste190Row" hidden="1">#REF!</definedName>
    <definedName name="XRefPaste191Row" hidden="1">#REF!</definedName>
    <definedName name="XRefPaste192Row" hidden="1">#REF!</definedName>
    <definedName name="XRefPaste193Row" hidden="1">#REF!</definedName>
    <definedName name="XRefPaste194" hidden="1">#REF!</definedName>
    <definedName name="XRefPaste194Row" hidden="1">#REF!</definedName>
    <definedName name="XRefPaste195Row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>#REF!</definedName>
    <definedName name="XRefPaste2">#REF!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Row" hidden="1">#REF!</definedName>
    <definedName name="XRefPaste234Row" hidden="1">#REF!</definedName>
    <definedName name="XRefPaste235" hidden="1">#REF!</definedName>
    <definedName name="XRefPaste235Row" hidden="1">#REF!</definedName>
    <definedName name="XRefPaste236Row" hidden="1">#REF!</definedName>
    <definedName name="XRefPaste237Row" hidden="1">#REF!</definedName>
    <definedName name="XRefPaste238Row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Row" hidden="1">#REF!</definedName>
    <definedName name="XRefPaste246Row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>#REF!</definedName>
    <definedName name="XRefPaste27Row">#REF!</definedName>
    <definedName name="XRefPaste28" hidden="1">#REF!</definedName>
    <definedName name="XRefPaste28Row">#REF!</definedName>
    <definedName name="XRefPaste29" hidden="1">#REF!</definedName>
    <definedName name="XRefPaste29Row" hidden="1">#REF!</definedName>
    <definedName name="XRefPaste2Row">#REF!</definedName>
    <definedName name="XRefPaste3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>#REF!</definedName>
    <definedName name="XRefPaste32Row" hidden="1">#REF!</definedName>
    <definedName name="XRefPaste33">#REF!</definedName>
    <definedName name="XRefPaste33Row" hidden="1">#REF!</definedName>
    <definedName name="XRefPaste34">#REF!</definedName>
    <definedName name="XRefPaste34Row" hidden="1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0" hidden="1">#REF!</definedName>
    <definedName name="XRefPaste40Row" hidden="1">#N/A</definedName>
    <definedName name="XRefPaste41" hidden="1">#REF!</definedName>
    <definedName name="XRefPaste41Row" hidden="1">#N/A</definedName>
    <definedName name="XRefPaste42">#REF!</definedName>
    <definedName name="XRefPaste42Row">#REF!</definedName>
    <definedName name="XRefPaste43">#REF!</definedName>
    <definedName name="XRefPaste43Row">#REF!</definedName>
    <definedName name="XRefPaste44" hidden="1">#REF!</definedName>
    <definedName name="XRefPaste44Row" hidden="1">#N/A</definedName>
    <definedName name="XRefPaste45" hidden="1">#REF!</definedName>
    <definedName name="XRefPaste45Row" hidden="1">#N/A</definedName>
    <definedName name="XRefPaste46">#REF!</definedName>
    <definedName name="XRefPaste46Row">#REF!</definedName>
    <definedName name="XRefPaste47" hidden="1">#REF!</definedName>
    <definedName name="XRefPaste47Row" hidden="1">#REF!</definedName>
    <definedName name="XRefPaste48" hidden="1">#REF!</definedName>
    <definedName name="XRefPaste49" hidden="1">#REF!</definedName>
    <definedName name="XRefPaste4Row">#REF!</definedName>
    <definedName name="XRefPaste5">#REF!</definedName>
    <definedName name="XRefPaste50" hidden="1">#REF!</definedName>
    <definedName name="XRefPaste51" hidden="1">#REF!</definedName>
    <definedName name="XRefPaste52" hidden="1">#REF!</definedName>
    <definedName name="XRefPaste52Row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8" hidden="1">#REF!</definedName>
    <definedName name="XRefPaste59" hidden="1">#REF!</definedName>
    <definedName name="XRefPaste5Row">#REF!</definedName>
    <definedName name="XRefPaste6">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>#REF!</definedName>
    <definedName name="XRefPaste7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>#REF!</definedName>
    <definedName name="XRefPaste8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7" hidden="1">#REF!</definedName>
    <definedName name="XRefPaste88" hidden="1">#REF!</definedName>
    <definedName name="XRefPaste89" hidden="1">#REF!</definedName>
    <definedName name="XRefPaste89Row" hidden="1">#REF!</definedName>
    <definedName name="XRefPaste8Row">#REF!</definedName>
    <definedName name="XRefPaste9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Row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>#REF!</definedName>
    <definedName name="XRefPasteRange">3</definedName>
    <definedName name="XRefPasteRangeCount" hidden="1">11</definedName>
    <definedName name="XRefPasteRangeCount_1">4</definedName>
    <definedName name="XRefVRangeCnt">6</definedName>
    <definedName name="xRng_19922257178745fdbc41422b37711d7c">#REF!</definedName>
    <definedName name="xRng_7b7e59fe9c1c439fa24e944d7c2cd348">#REF!</definedName>
    <definedName name="xRng_9aac743d1cbb44118c0d0403bc8b0d69">#REF!</definedName>
    <definedName name="xRng_beaed4ccfab34442aa5dfc877321490d">#REF!</definedName>
    <definedName name="XS" hidden="1">{#N/A,#N/A,FALSE,"을지 (4)";#N/A,#N/A,FALSE,"을지 (5)";#N/A,#N/A,FALSE,"을지 (6)"}</definedName>
    <definedName name="xsort" hidden="1">#REF!</definedName>
    <definedName name="xta92경전.서TBr23c13r23c36TBr13">#REF!</definedName>
    <definedName name="xta경영계92.서TBr13c7r41c30TBr1">#REF!</definedName>
    <definedName name="xvc">#REF!</definedName>
    <definedName name="xx" hidden="1">#REF!</definedName>
    <definedName name="xxx">#REF!</definedName>
    <definedName name="xxxConstR195C2">0</definedName>
    <definedName name="xxxx" hidden="1">{"Page1",#N/A,FALSE,"CF WKSHT";"Page2",#N/A,FALSE,"CF WKSHT"}</definedName>
    <definedName name="xxxxx" hidden="1">{#N/A,#N/A,FALSE,"UNIT";#N/A,#N/A,FALSE,"UNIT";#N/A,#N/A,FALSE,"계정"}</definedName>
    <definedName name="xxxxxx">#REF!</definedName>
    <definedName name="xxxxxxx">#REF!</definedName>
    <definedName name="xxxxxxxxxxxxxxxxxxxx" hidden="1">#REF!</definedName>
    <definedName name="xy" hidden="1">#REF!</definedName>
    <definedName name="xyx">#REF!</definedName>
    <definedName name="xyz" hidden="1">{#N/A,#N/A,TRUE,"Condensed IS";#N/A,#N/A,TRUE,"Condensed BS";#N/A,#N/A,TRUE,"Outlook";#N/A,#N/A,TRUE,"Condensed CF";#N/A,#N/A,TRUE,"Condensed CF - qtr"}</definedName>
    <definedName name="xzcg">#REF!</definedName>
    <definedName name="xzcg_1">#REF!</definedName>
    <definedName name="xzy" hidden="1">{#N/A,#N/A,FALSE,"Sales Graph";#N/A,#N/A,FALSE,"PSBM";#N/A,#N/A,FALSE,"BUC Graph";#N/A,#N/A,FALSE,"P&amp;L - YTD"}</definedName>
    <definedName name="y" hidden="1">{"00000summary",#N/A,FALSE,"00000";"10000summary",#N/A,FALSE,"10000"}</definedName>
    <definedName name="y1active">#REF!</definedName>
    <definedName name="y1build">#REF!</definedName>
    <definedName name="y1build_alt">#REF!</definedName>
    <definedName name="y1sport">#REF!</definedName>
    <definedName name="y2active">#REF!</definedName>
    <definedName name="y2build">#REF!</definedName>
    <definedName name="y2build_alt">#REF!</definedName>
    <definedName name="y2sport">#REF!</definedName>
    <definedName name="y3active">#REF!</definedName>
    <definedName name="y3build">#REF!</definedName>
    <definedName name="y3build_alt">#REF!</definedName>
    <definedName name="y3sport">#REF!</definedName>
    <definedName name="y4active">#REF!</definedName>
    <definedName name="y4build">#REF!</definedName>
    <definedName name="y4build_alt">#REF!</definedName>
    <definedName name="y4sport">#REF!</definedName>
    <definedName name="y5active">#REF!</definedName>
    <definedName name="y5build">#REF!</definedName>
    <definedName name="y5build_alt">#REF!</definedName>
    <definedName name="y5sport">#REF!</definedName>
    <definedName name="y6active">#REF!</definedName>
    <definedName name="y6build">#REF!</definedName>
    <definedName name="y6build_alt">#REF!</definedName>
    <definedName name="y6sport">#REF!</definedName>
    <definedName name="ya" hidden="1">{#N/A,#N/A,FALSE,"Aging Summary";#N/A,#N/A,FALSE,"Ratio Analysis";#N/A,#N/A,FALSE,"Test 120 Day Accts";#N/A,#N/A,FALSE,"Tickmarks"}</definedName>
    <definedName name="ya_3">#REF!</definedName>
    <definedName name="ya5y">#REF!</definedName>
    <definedName name="Yahoo">#REF!</definedName>
    <definedName name="Yahoo__Annual_EPS_Model___1995A___1998E">#REF!</definedName>
    <definedName name="Yahoo__Quarterly_Advertising_Revenue_Summary__1996E___1998E">#REF!</definedName>
    <definedName name="ye">#REF!</definedName>
    <definedName name="YEAR">#REF!</definedName>
    <definedName name="YEAR_1__2004">"RentGrowthAssumptions"</definedName>
    <definedName name="Year_end_exchange_rate">#REF!</definedName>
    <definedName name="Year_ended">#REF!</definedName>
    <definedName name="YEAREND">#REF!</definedName>
    <definedName name="yedate">#REF!</definedName>
    <definedName name="yell">#REF!</definedName>
    <definedName name="Yellow">#N/A</definedName>
    <definedName name="yells">#REF!</definedName>
    <definedName name="yells2">#REF!</definedName>
    <definedName name="Yen">#REF!</definedName>
    <definedName name="yen020531">6.6616</definedName>
    <definedName name="yes" hidden="1">#REF!</definedName>
    <definedName name="Yes_Np">#REF!</definedName>
    <definedName name="YESMEANING1">#REF!</definedName>
    <definedName name="YesNo">#REF!</definedName>
    <definedName name="yfy">{"'NPL @ 30 June 00'!$B$22"}</definedName>
    <definedName name="YG">#REF!</definedName>
    <definedName name="YG_1">#REF!</definedName>
    <definedName name="yh" hidden="1">{#N/A,#N/A,FALSE,"Aging Summary";#N/A,#N/A,FALSE,"Ratio Analysis";#N/A,#N/A,FALSE,"Test 120 Day Accts";#N/A,#N/A,FALSE,"Tickmarks"}</definedName>
    <definedName name="yh_3">#REF!</definedName>
    <definedName name="yhg">2</definedName>
    <definedName name="yhgf">#REF!</definedName>
    <definedName name="yhgf_1">#REF!</definedName>
    <definedName name="yhjkhdfhset">#REF!</definedName>
    <definedName name="yhjkhdfhset_1">#REF!</definedName>
    <definedName name="yhjkhdfhset_2">#REF!</definedName>
    <definedName name="yhjkhdfhset_3">#REF!</definedName>
    <definedName name="yhjkhdfhset_4">#REF!</definedName>
    <definedName name="YIHR">#REF!</definedName>
    <definedName name="YIHR1">#REF!</definedName>
    <definedName name="YIHR2">#REF!</definedName>
    <definedName name="YIHR3">#REF!</definedName>
    <definedName name="YIHR4">#REF!</definedName>
    <definedName name="YIHR5">#REF!</definedName>
    <definedName name="YIHR6">#REF!</definedName>
    <definedName name="yioyi">#REF!</definedName>
    <definedName name="yioyi_1">#REF!</definedName>
    <definedName name="ykj">#REF!</definedName>
    <definedName name="yn">#REF!</definedName>
    <definedName name="you">#REF!</definedName>
    <definedName name="yr">39686.6865509259</definedName>
    <definedName name="ysj" hidden="1">{#N/A,#N/A,FALSE,"Sheet5"}</definedName>
    <definedName name="YT" hidden="1">{#N/A,#N/A,FALSE,"Pharm";#N/A,#N/A,FALSE,"WWCM"}</definedName>
    <definedName name="YTD">#REF!</definedName>
    <definedName name="YTD_2019">#REF!</definedName>
    <definedName name="YTD_2020">#REF!</definedName>
    <definedName name="YTD_BS">#REF!</definedName>
    <definedName name="YTD_PL">#REF!</definedName>
    <definedName name="YTDBudget">#REF!</definedName>
    <definedName name="ytdrec">#REF!</definedName>
    <definedName name="ytdsum">#REF!</definedName>
    <definedName name="YTF">#REF!</definedName>
    <definedName name="YTF_1">#REF!</definedName>
    <definedName name="ytgf">#REF!</definedName>
    <definedName name="ytgf_1">#REF!</definedName>
    <definedName name="ytjdyfhfgdfh">#REF!</definedName>
    <definedName name="ytjdyfhfgdfh_1">#REF!</definedName>
    <definedName name="ytjdyfhfgdfh_2">#REF!</definedName>
    <definedName name="ytjdyfhfgdfh_3">#REF!</definedName>
    <definedName name="ytjdyfhfgdfh_4">#REF!</definedName>
    <definedName name="ytruy">#REF!</definedName>
    <definedName name="ytryrry" hidden="1">{#N/A,#N/A,FALSE,"Pharm";#N/A,#N/A,FALSE,"WWCM"}</definedName>
    <definedName name="YTTY" hidden="1">{#N/A,#N/A,FALSE,"Pharm";#N/A,#N/A,FALSE,"WWCM"}</definedName>
    <definedName name="ytuio">#REF!</definedName>
    <definedName name="ytuio_1">#REF!</definedName>
    <definedName name="YTYT" hidden="1">{#N/A,#N/A,FALSE,"Pharm";#N/A,#N/A,FALSE,"WWCM"}</definedName>
    <definedName name="YU">#REF!</definedName>
    <definedName name="yui">#REF!</definedName>
    <definedName name="yuk">#REF!</definedName>
    <definedName name="yuk_1">#REF!</definedName>
    <definedName name="yuk_2">#REF!</definedName>
    <definedName name="yuk_3">#REF!</definedName>
    <definedName name="yuk_4">#REF!</definedName>
    <definedName name="yulia" hidden="1">{"page two",#N/A,FALSE,"revision 01_99"}</definedName>
    <definedName name="yulkui">#REF!</definedName>
    <definedName name="yulkui_1">#REF!</definedName>
    <definedName name="yuyuyu" hidden="1">#REF!</definedName>
    <definedName name="yvonne" hidden="1">#REF!</definedName>
    <definedName name="yy">#REF!</definedName>
    <definedName name="yyy" hidden="1">{"Page1",#N/A,FALSE,"CF WKSHT";"Page2",#N/A,FALSE,"CF WKSHT"}</definedName>
    <definedName name="yyyy" hidden="1">{"Page1",#N/A,FALSE,"CF WKSHT";"Page2",#N/A,FALSE,"CF WKSHT"}</definedName>
    <definedName name="YYYYYYYYYYYY">#REF!</definedName>
    <definedName name="YYYYYYYYYYYYY">#REF!</definedName>
    <definedName name="yyyyyyyyyyyyyyy">#REF!</definedName>
    <definedName name="z" hidden="1">{#N/A,#N/A,FALSE,"Aging Summary";#N/A,#N/A,FALSE,"Ratio Analysis";#N/A,#N/A,FALSE,"Test 120 Day Accts";#N/A,#N/A,FALSE,"Tickmarks"}</definedName>
    <definedName name="Z_00AC0B71_AA97_11D0_B456_0000F62B346E_.wvu.Cols" hidden="1">#REF!,#REF!,#REF!,#REF!,#REF!</definedName>
    <definedName name="Z_01844156_6462_4A28_9785_1A86F4D0C834_.wvu.PrintTitles" hidden="1">#REF!</definedName>
    <definedName name="Z_03612579_9F94_11D0_B44C_0000F62B346E_.wvu.Cols" hidden="1">#REF!,#REF!,#REF!,#REF!,#REF!</definedName>
    <definedName name="Z_0D0B497D_21F8_11D5_91EF_00B0D058E5A7_.wvu.Cols">#REF!</definedName>
    <definedName name="Z_0D0B497D_21F8_11D5_91EF_00B0D058E5A7_.wvu.FilterData" hidden="1">#REF!</definedName>
    <definedName name="Z_0DD2C3B1_93D5_11D4_976F_00062985DD58_.wvu.Cols">#REF!</definedName>
    <definedName name="Z_0FDEF005_6C86_11D3_B9EF_00C04F680B2A_.wvu.FilterData" hidden="1">#REF!</definedName>
    <definedName name="Z_0FDEF005_6C86_11D3_B9EF_00C04F680B2A_.wvu.PrintTitles" hidden="1">#REF!,#REF!</definedName>
    <definedName name="Z_0FDEF007_6C86_11D3_B9EF_00C04F680B2A_.wvu.Cols" hidden="1">#REF!,#REF!</definedName>
    <definedName name="Z_0FDEF007_6C86_11D3_B9EF_00C04F680B2A_.wvu.FilterData" hidden="1">#REF!</definedName>
    <definedName name="Z_0FDEF007_6C86_11D3_B9EF_00C04F680B2A_.wvu.PrintTitles" hidden="1">#REF!,#REF!</definedName>
    <definedName name="Z_101EC640_5E07_11D2_AD7B_08001703272A_.wvu.Cols" hidden="1">#REF!,#REF!,#REF!,#REF!,#REF!,#REF!,#REF!,#REF!,#REF!,#REF!</definedName>
    <definedName name="Z_101EC640_5E07_11D2_AD7B_08001703272A_.wvu.Rows" hidden="1">#REF!,#REF!,#REF!,#REF!,#REF!,#REF!,#REF!,#REF!,#REF!,#REF!,#REF!,#REF!,#REF!,#REF!,#REF!,#REF!,#REF!,#REF!,#REF!,#REF!,#REF!,#REF!,#REF!,#REF!,#REF!,#REF!,#REF!,#REF!,#REF!</definedName>
    <definedName name="Z_128D8F34_9864_4F93_98E2_12587B58B6EC_.wvu.Cols" hidden="1">#REF!,#REF!,#REF!,#REF!,#REF!</definedName>
    <definedName name="Z_128D8F34_9864_4F93_98E2_12587B58B6EC_.wvu.Rows" hidden="1">#REF!,#REF!,#REF!,#REF!,#REF!,#REF!,#REF!,#REF!,#REF!,#REF!,#REF!,#REF!,#REF!,#REF!,#REF!,#REF!,#REF!,#REF!,#REF!,#REF!,#REF!,#REF!,#REF!,#REF!,#REF!</definedName>
    <definedName name="Z_1BE54220_644B_11D2_AD7B_08001703272A_.wvu.Cols" hidden="1">#REF!,#REF!,#REF!,#REF!,#REF!,#REF!,#REF!,#REF!,#REF!,#REF!</definedName>
    <definedName name="Z_1BE54220_644B_11D2_AD7B_08001703272A_.wvu.Rows" hidden="1">#REF!,#REF!,#REF!,#REF!,#REF!,#REF!,#REF!,#REF!,#REF!,#REF!,#REF!,#REF!,#REF!,#REF!,#REF!,#REF!,#REF!,#REF!,#REF!,#REF!,#REF!,#REF!,#REF!,#REF!,#REF!,#REF!,#REF!,#REF!,#REF!</definedName>
    <definedName name="Z_1DEB6CA4_BC56_4C3B_B0E7_A284A3A002A1_.wvu.Rows">#REF!</definedName>
    <definedName name="Z_1E06FFC0_30FD_11D2_AD7B_08001703272A_.wvu.Cols" hidden="1">#REF!,#REF!,#REF!,#REF!,#REF!,#REF!,#REF!,#REF!,#REF!,#REF!</definedName>
    <definedName name="Z_1E06FFC0_30FD_11D2_AD7B_08001703272A_.wvu.Rows" hidden="1">#REF!,#REF!,#REF!,#REF!,#REF!,#REF!,#REF!,#REF!,#REF!,#REF!,#REF!,#REF!,#REF!,#REF!,#REF!,#REF!,#REF!,#REF!,#REF!,#REF!,#REF!,#REF!,#REF!,#REF!,#REF!,#REF!,#REF!,#REF!,#REF!</definedName>
    <definedName name="Z_213E26B2_3E91_4DDE_8593_C583EB52A019_.wvu.PrintArea">#REF!</definedName>
    <definedName name="Z_23968E92_93CA_11D4_9DE0_000629455B3F_.wvu.Cols">#REF!</definedName>
    <definedName name="Z_25996983_6802_11D2_AD7B_08001703272A_.wvu.Cols" hidden="1">#REF!,#REF!,#REF!,#REF!,#REF!,#REF!,#REF!,#REF!</definedName>
    <definedName name="Z_25996983_6802_11D2_AD7B_08001703272A_.wvu.Rows" hidden="1">#REF!,#REF!,#REF!,#REF!,#REF!,#REF!,#REF!,#REF!,#REF!,#REF!,#REF!,#REF!,#REF!,#REF!,#REF!,#REF!,#REF!,#REF!,#REF!,#REF!,#REF!,#REF!,#REF!,#REF!,#REF!,#REF!,#REF!,#REF!,#REF!</definedName>
    <definedName name="Z_29A22E60_1FB2_11D2_AD7B_08001703272A_.wvu.Cols" hidden="1">#REF!,#REF!,#REF!,#REF!,#REF!,#REF!,#REF!,#REF!,#REF!</definedName>
    <definedName name="Z_29A22E60_1FB2_11D2_AD7B_08001703272A_.wvu.Rows" hidden="1">#REF!,#REF!,#REF!,#REF!,#REF!,#REF!,#REF!,#REF!,#REF!,#REF!,#REF!,#REF!,#REF!,#REF!,#REF!,#REF!,#REF!,#REF!,#REF!,#REF!,#REF!,#REF!,#REF!,#REF!,#REF!,#REF!,#REF!,#REF!,#REF!</definedName>
    <definedName name="Z_2B2A4BC5_90C6_11D4_B4DB_000629AF3DEA_.wvu.Cols">#REF!</definedName>
    <definedName name="z_3">#REF!</definedName>
    <definedName name="Z_33376133_CFCA_11D4_9FDE_000103021132_.wvu.Cols" hidden="1">#REF!,#REF!</definedName>
    <definedName name="Z_33376133_CFCA_11D4_9FDE_000103021132_.wvu.Rows" hidden="1">#REF!</definedName>
    <definedName name="Z_37B34331_6D13_11D3_A342_0050040526C4_.wvu.Cols" hidden="1">#REF!</definedName>
    <definedName name="Z_37B34331_6D13_11D3_A342_0050040526C4_.wvu.FilterData" hidden="1">#REF!</definedName>
    <definedName name="Z_37B34331_6D13_11D3_A342_0050040526C4_.wvu.PrintTitles" hidden="1">#REF!,#REF!</definedName>
    <definedName name="Z_3DE5A5C8_E1AF_4DA6_93EE_7887DDCD241F_.wvu.PrintArea">#REF!</definedName>
    <definedName name="Z_3DE5A5C8_E1AF_4DA6_93EE_7887DDCD241F_.wvu.PrintTitles">#REF!</definedName>
    <definedName name="Z_3E078380_77ED_11D2_AD7B_08001703272A_.wvu.Cols" hidden="1">#REF!,#REF!,#REF!,#REF!,#REF!,#REF!,#REF!,#REF!,#REF!,#REF!</definedName>
    <definedName name="Z_3E078380_77ED_11D2_AD7B_08001703272A_.wvu.Rows" hidden="1">#REF!,#REF!,#REF!,#REF!,#REF!,#REF!,#REF!,#REF!,#REF!,#REF!,#REF!,#REF!,#REF!,#REF!,#REF!,#REF!,#REF!,#REF!,#REF!,#REF!,#REF!,#REF!,#REF!,#REF!,#REF!,#REF!,#REF!,#REF!,#REF!</definedName>
    <definedName name="Z_44EA93A3_9181_11D4_B4DD_000629AF3DEA_.wvu.Cols">#REF!</definedName>
    <definedName name="Z_47939A2C_A55D_46B4_84FB_3CD5372CD5C0_.wvu.Cols" hidden="1">#REF!,#REF!,#REF!</definedName>
    <definedName name="Z_47939A2C_A55D_46B4_84FB_3CD5372CD5C0_.wvu.Rows" hidden="1">#REF!,#REF!,#REF!,#REF!,#REF!,#REF!,#REF!,#REF!,#REF!,#REF!,#REF!,#REF!,#REF!,#REF!,#REF!,#REF!,#REF!,#REF!,#REF!,#REF!,#REF!,#REF!,#REF!,#REF!,#REF!</definedName>
    <definedName name="Z_535E88E4_32FD_4333_8C66_7B3ECF07C8A8_.wvu.PrintArea" hidden="1">#REF!</definedName>
    <definedName name="Z_53B97FD7_206F_4E0F_BD6E_C5CE50A4020E_.wvu.Cols">#REF!</definedName>
    <definedName name="Z_53B97FD7_206F_4E0F_BD6E_C5CE50A4020E_.wvu.Rows">#REF!</definedName>
    <definedName name="Z_57A5B6D1_774C_11D3_A34A_0050040526C4_.wvu.Cols" hidden="1">#REF!</definedName>
    <definedName name="Z_57A5B6D1_774C_11D3_A34A_0050040526C4_.wvu.FilterData" hidden="1">#REF!</definedName>
    <definedName name="Z_57A5B6D1_774C_11D3_A34A_0050040526C4_.wvu.PrintTitles" hidden="1">#REF!,#REF!</definedName>
    <definedName name="Z_65726B72_CEFC_11D4_AA53_00010301C464_.wvu.Cols" hidden="1">#REF!,#REF!</definedName>
    <definedName name="Z_65726B72_CEFC_11D4_AA53_00010301C464_.wvu.Rows" hidden="1">#REF!</definedName>
    <definedName name="Z_6B0FE324_F74E_11D4_8755_0050DA581453_.wvu.Rows">#REF!</definedName>
    <definedName name="Z_6E95FD23_1423_11D2_AD7B_08001703272A_.wvu.Cols" hidden="1">#REF!,#REF!,#REF!,#REF!,#REF!,#REF!,#REF!,#REF!,#REF!,#REF!</definedName>
    <definedName name="Z_6E95FD23_1423_11D2_AD7B_08001703272A_.wvu.Rows" hidden="1">#REF!,#REF!,#REF!,#REF!,#REF!,#REF!,#REF!,#REF!,#REF!,#REF!,#REF!,#REF!,#REF!,#REF!,#REF!,#REF!,#REF!,#REF!,#REF!,#REF!,#REF!,#REF!,#REF!,#REF!,#REF!,#REF!,#REF!,#REF!,#REF!</definedName>
    <definedName name="Z_74348A01_6D24_11D3_A342_0050040526C4_.wvu.FilterData" hidden="1">#REF!</definedName>
    <definedName name="Z_74348A01_6D24_11D3_A342_0050040526C4_.wvu.PrintTitles" hidden="1">#REF!,#REF!</definedName>
    <definedName name="Z_74E6F881_9937_11D1_87C8_444553540000_.wvu.Rows">#REF!</definedName>
    <definedName name="Z_7A37C2E4_0AA0_489E_98B6_D2B554079708_.wvu.Cols">#REF!</definedName>
    <definedName name="Z_7A37C2E4_0AA0_489E_98B6_D2B554079708_.wvu.PrintArea">#REF!</definedName>
    <definedName name="Z_7A37C2E4_0AA0_489E_98B6_D2B554079708_.wvu.PrintTitles">#REF!</definedName>
    <definedName name="Z_7A37C2E4_0AA0_489E_98B6_D2B554079708_.wvu.Rows">#REF!</definedName>
    <definedName name="Z_7D88F320_5DFA_11D2_AD7B_08001703272A_.wvu.Cols" hidden="1">#REF!,#REF!,#REF!,#REF!,#REF!,#REF!,#REF!,#REF!,#REF!,#REF!</definedName>
    <definedName name="Z_7D88F320_5DFA_11D2_AD7B_08001703272A_.wvu.Rows" hidden="1">#REF!,#REF!,#REF!,#REF!,#REF!,#REF!,#REF!,#REF!,#REF!,#REF!,#REF!,#REF!,#REF!,#REF!,#REF!,#REF!,#REF!,#REF!,#REF!,#REF!,#REF!,#REF!,#REF!,#REF!,#REF!,#REF!,#REF!,#REF!,#REF!</definedName>
    <definedName name="Z_80E05628_A34C_4666_9DEC_E528308A36DF_.wvu.Rows">#REF!</definedName>
    <definedName name="Z_83CC5E40_5920_11D2_B385_0060972C0952_.wvu.Cols" hidden="1">#REF!,#REF!,#REF!,#REF!,#REF!,#REF!</definedName>
    <definedName name="Z_83CC5E40_5920_11D2_B385_0060972C0952_.wvu.Rows" hidden="1">#REF!,#REF!,#REF!,#REF!,#REF!,#REF!,#REF!,#REF!,#REF!,#REF!,#REF!,#REF!,#REF!,#REF!,#REF!,#REF!,#REF!,#REF!,#REF!,#REF!,#REF!,#REF!,#REF!,#REF!,#REF!,#REF!,#REF!,#REF!,#REF!</definedName>
    <definedName name="Z_870DA93B_C7EC_11D1_935A_00A0C95F1362_.wvu.PrintArea">#REF!</definedName>
    <definedName name="Z_87C0A393_8FDF_11D0_B43D_0000F62B346E_.wvu.Cols" hidden="1">#REF!,#REF!,#REF!,#REF!,#REF!</definedName>
    <definedName name="Z_89F84399_5587_4CB2_B788_FDF4E5D8396E_.wvu.PrintArea" hidden="1">#REF!</definedName>
    <definedName name="Z_8C4781CD_B133_11D1_87D1_444553540000_.wvu.Rows">#REF!</definedName>
    <definedName name="Z_8DC60084_7D0D_4E68_9EB7_04861F4A9AF8_.wvu.Cols">#REF!</definedName>
    <definedName name="Z_8DC60084_7D0D_4E68_9EB7_04861F4A9AF8_.wvu.PrintArea">#REF!</definedName>
    <definedName name="Z_8DC60084_7D0D_4E68_9EB7_04861F4A9AF8_.wvu.PrintTitles">#REF!</definedName>
    <definedName name="Z_8DC60084_7D0D_4E68_9EB7_04861F4A9AF8_.wvu.Rows">#REF!</definedName>
    <definedName name="Z_8ED412BE_494E_47E0_A7A3_62D56F893861_.wvu.Cols">#REF!</definedName>
    <definedName name="Z_8ED412BE_494E_47E0_A7A3_62D56F893861_.wvu.PrintArea">#REF!</definedName>
    <definedName name="Z_919A0F12_8EB4_11D0_B43A_0000F62B346E_.wvu.Cols" hidden="1">#REF!,#REF!,#REF!,#REF!,#REF!</definedName>
    <definedName name="Z_925BED80_64FC_11D2_B385_0060972C0952_.wvu.Cols" hidden="1">#REF!,#REF!,#REF!,#REF!,#REF!,#REF!,#REF!,#REF!,#REF!,#REF!</definedName>
    <definedName name="Z_925BED80_64FC_11D2_B385_0060972C0952_.wvu.Rows" hidden="1">#REF!,#REF!,#REF!,#REF!,#REF!,#REF!,#REF!,#REF!,#REF!,#REF!,#REF!,#REF!,#REF!,#REF!,#REF!,#REF!,#REF!,#REF!,#REF!,#REF!,#REF!,#REF!,#REF!,#REF!,#REF!,#REF!,#REF!,#REF!,#REF!</definedName>
    <definedName name="Z_95BFBAA0_7231_11D2_AD7B_08001703272A_.wvu.Cols" hidden="1">#REF!,#REF!,#REF!,#REF!,#REF!,#REF!,#REF!,#REF!,#REF!,#REF!</definedName>
    <definedName name="Z_95BFBAA0_7231_11D2_AD7B_08001703272A_.wvu.Rows" hidden="1">#REF!,#REF!,#REF!,#REF!,#REF!,#REF!,#REF!,#REF!,#REF!,#REF!,#REF!,#REF!,#REF!,#REF!,#REF!,#REF!,#REF!,#REF!,#REF!,#REF!,#REF!,#REF!,#REF!,#REF!,#REF!,#REF!,#REF!,#REF!,#REF!</definedName>
    <definedName name="Z_9858B950_CFCD_11D4_A6D2_00508BC7FCD7_.wvu.Cols" hidden="1">#REF!,#REF!,#REF!,#REF!</definedName>
    <definedName name="Z_9858B950_CFCD_11D4_A6D2_00508BC7FCD7_.wvu.PrintArea" hidden="1">#REF!</definedName>
    <definedName name="Z_9858B950_CFCD_11D4_A6D2_00508BC7FCD7_.wvu.Rows" hidden="1">#REF!,#REF!,#REF!</definedName>
    <definedName name="Z_9B47E6EA_A5DE_11D0_B453_0000F62B346E_.wvu.Cols" hidden="1">#REF!,#REF!,#REF!,#REF!,#REF!</definedName>
    <definedName name="Z_A34D0867_AA68_11D6_98B3_0060B0F8D414_.wvu.PrintTitles">#REF!</definedName>
    <definedName name="Z_A8AE14F4_1E9F_4F94_9C1B_1FA01532CCE5_.wvu.PrintArea">#REF!</definedName>
    <definedName name="Z_A8AE14F4_1E9F_4F94_9C1B_1FA01532CCE5_.wvu.PrintTitles">#REF!</definedName>
    <definedName name="Z_AD0F132B_0410_4BA7_90D7_890FD3888945_.wvu.FilterData" hidden="1">#REF!</definedName>
    <definedName name="Z_B0841432_2BC0_4A1E_9372_2534287640B8_.wvu.Cols">#REF!</definedName>
    <definedName name="Z_B0E457B1_5AE1_41CF_B775_5D8355A4C6D6_.wvu.Cols">#REF!</definedName>
    <definedName name="Z_B0E457B1_5AE1_41CF_B775_5D8355A4C6D6_.wvu.PrintArea">#REF!</definedName>
    <definedName name="Z_B0E457B1_5AE1_41CF_B775_5D8355A4C6D6_.wvu.PrintTitles">#REF!</definedName>
    <definedName name="Z_B0E457B1_5AE1_41CF_B775_5D8355A4C6D6_.wvu.Rows">#REF!</definedName>
    <definedName name="Z_B8D30F00_07A3_48E4_982B_7D435ADE48EE_.wvu.Cols">#REF!</definedName>
    <definedName name="Z_B8D30F00_07A3_48E4_982B_7D435ADE48EE_.wvu.PrintArea">#REF!</definedName>
    <definedName name="Z_B8D30F00_07A3_48E4_982B_7D435ADE48EE_.wvu.Rows">#REF!</definedName>
    <definedName name="Z_BA9C77CC_B925_11D1_87D2_444553540000_.wvu.Rows">#REF!</definedName>
    <definedName name="Z_BE5CA973_A6A8_11D0_B454_0000F62B346E_.wvu.Cols" hidden="1">#REF!,#REF!,#REF!,#REF!,#REF!</definedName>
    <definedName name="Z_BE5CA977_A6A8_11D0_B454_0000F62B346E_.wvu.Cols" hidden="1">#REF!,#REF!,#REF!,#REF!,#REF!</definedName>
    <definedName name="Z_C00E0055_D79E_11D4_84AD_00D0B7B3CB09_.wvu.Cols" hidden="1">#REF!,#REF!</definedName>
    <definedName name="Z_C00E0055_D79E_11D4_84AD_00D0B7B3CB09_.wvu.Rows" hidden="1">#REF!</definedName>
    <definedName name="Z_C1610CA5_A685_471B_92D9_B0F3E985986C_.wvu.Cols">#REF!</definedName>
    <definedName name="Z_C1610CA5_A685_471B_92D9_B0F3E985986C_.wvu.PrintArea">#REF!</definedName>
    <definedName name="Z_C1610CA5_A685_471B_92D9_B0F3E985986C_.wvu.PrintTitles">#REF!</definedName>
    <definedName name="Z_C1610CA5_A685_471B_92D9_B0F3E985986C_.wvu.Rows">#REF!</definedName>
    <definedName name="Z_CD3E4CF3_A54F_11D0_B452_0000F62B346E_.wvu.Cols" hidden="1">#REF!,#REF!,#REF!,#REF!,#REF!</definedName>
    <definedName name="Z_D14E4514_50D1_400B_AD84_5C99D0990B8C_.wvu.Cols">#REF!</definedName>
    <definedName name="Z_D14E4514_50D1_400B_AD84_5C99D0990B8C_.wvu.PrintArea">#REF!</definedName>
    <definedName name="Z_D14E4514_50D1_400B_AD84_5C99D0990B8C_.wvu.PrintTitles">#REF!</definedName>
    <definedName name="Z_D14E4514_50D1_400B_AD84_5C99D0990B8C_.wvu.Rows">#REF!</definedName>
    <definedName name="Z_D3F45D3B_5608_11D2_AD7B_08001703272A_.wvu.Cols" hidden="1">#REF!,#REF!,#REF!,#REF!,#REF!,#REF!,#REF!</definedName>
    <definedName name="Z_D3F45D3B_5608_11D2_AD7B_08001703272A_.wvu.Rows" hidden="1">#REF!,#REF!,#REF!,#REF!,#REF!,#REF!,#REF!,#REF!,#REF!,#REF!,#REF!,#REF!,#REF!,#REF!,#REF!,#REF!,#REF!,#REF!,#REF!,#REF!,#REF!,#REF!,#REF!,#REF!,#REF!,#REF!,#REF!,#REF!,#REF!</definedName>
    <definedName name="Z_D3F45D42_5608_11D2_AD7B_08001703272A_.wvu.Cols" hidden="1">#REF!,#REF!,#REF!,#REF!,#REF!,#REF!</definedName>
    <definedName name="Z_D3F45D42_5608_11D2_AD7B_08001703272A_.wvu.Rows" hidden="1">#REF!,#REF!,#REF!,#REF!,#REF!,#REF!,#REF!,#REF!,#REF!,#REF!,#REF!,#REF!,#REF!,#REF!,#REF!,#REF!,#REF!,#REF!,#REF!,#REF!,#REF!,#REF!,#REF!,#REF!,#REF!,#REF!,#REF!,#REF!,#REF!</definedName>
    <definedName name="Z_D53CE597_A65F_4ECD_83BA_62DCF576C2C6_.wvu.Rows">#REF!</definedName>
    <definedName name="Z_D56E2943_78A1_11D2_AD7B_08001703272A_.wvu.Cols" hidden="1">#REF!,#REF!,#REF!,#REF!,#REF!,#REF!,#REF!,#REF!,#REF!,#REF!</definedName>
    <definedName name="Z_D56E2943_78A1_11D2_AD7B_08001703272A_.wvu.Rows" hidden="1">#REF!,#REF!,#REF!,#REF!,#REF!,#REF!,#REF!,#REF!,#REF!,#REF!,#REF!,#REF!,#REF!,#REF!,#REF!,#REF!,#REF!,#REF!,#REF!,#REF!,#REF!,#REF!,#REF!,#REF!,#REF!,#REF!,#REF!,#REF!,#REF!</definedName>
    <definedName name="Z_D5B65D60_5B77_11D2_B385_0060972C0952_.wvu.Cols" hidden="1">#REF!,#REF!,#REF!,#REF!,#REF!,#REF!,#REF!,#REF!,#REF!,#REF!,#REF!,#REF!</definedName>
    <definedName name="Z_D5B65D60_5B77_11D2_B385_0060972C0952_.wvu.Rows" hidden="1">#REF!,#REF!,#REF!,#REF!,#REF!,#REF!,#REF!,#REF!,#REF!,#REF!,#REF!,#REF!,#REF!,#REF!,#REF!,#REF!,#REF!,#REF!,#REF!,#REF!,#REF!,#REF!,#REF!,#REF!,#REF!,#REF!,#REF!,#REF!,#REF!</definedName>
    <definedName name="Z_D5DCA881_BA8A_11D4_95D5_00508BC7A72F_.wvu.Rows" hidden="1">#REF!,#REF!,#REF!</definedName>
    <definedName name="Z_D61995E3_6DA8_11D2_AD7B_08001703272A_.wvu.Cols" hidden="1">#REF!,#REF!,#REF!,#REF!,#REF!,#REF!,#REF!,#REF!,#REF!,#REF!</definedName>
    <definedName name="Z_D61995E3_6DA8_11D2_AD7B_08001703272A_.wvu.Rows" hidden="1">#REF!,#REF!,#REF!,#REF!,#REF!,#REF!,#REF!,#REF!,#REF!,#REF!,#REF!,#REF!,#REF!,#REF!,#REF!,#REF!,#REF!,#REF!,#REF!,#REF!,#REF!,#REF!,#REF!,#REF!,#REF!,#REF!,#REF!,#REF!,#REF!</definedName>
    <definedName name="Z_E3932E20_584F_11D2_B385_0060972C0952_.wvu.Cols" hidden="1">#REF!,#REF!,#REF!,#REF!,#REF!,#REF!</definedName>
    <definedName name="Z_E3932E20_584F_11D2_B385_0060972C0952_.wvu.Rows" hidden="1">#REF!,#REF!,#REF!,#REF!,#REF!,#REF!,#REF!,#REF!,#REF!,#REF!,#REF!,#REF!,#REF!,#REF!,#REF!,#REF!,#REF!,#REF!,#REF!,#REF!,#REF!,#REF!,#REF!,#REF!,#REF!,#REF!,#REF!,#REF!,#REF!</definedName>
    <definedName name="Z_E4EFD430_64D5_11D2_AD7B_08001703272A_.wvu.Cols" hidden="1">#REF!,#REF!,#REF!,#REF!,#REF!,#REF!,#REF!,#REF!,#REF!,#REF!</definedName>
    <definedName name="Z_E4EFD430_64D5_11D2_AD7B_08001703272A_.wvu.Rows" hidden="1">#REF!,#REF!,#REF!,#REF!,#REF!,#REF!,#REF!,#REF!,#REF!,#REF!,#REF!,#REF!,#REF!,#REF!,#REF!,#REF!,#REF!,#REF!,#REF!,#REF!,#REF!,#REF!,#REF!,#REF!,#REF!,#REF!,#REF!,#REF!,#REF!</definedName>
    <definedName name="Z_E5ADD1E0_5B9E_11D2_AD7B_08001703272A_.wvu.Cols" hidden="1">#REF!,#REF!,#REF!,#REF!,#REF!,#REF!,#REF!,#REF!,#REF!,#REF!,#REF!</definedName>
    <definedName name="Z_E5ADD1E0_5B9E_11D2_AD7B_08001703272A_.wvu.Rows" hidden="1">#REF!,#REF!,#REF!,#REF!,#REF!,#REF!,#REF!,#REF!,#REF!,#REF!,#REF!,#REF!,#REF!,#REF!,#REF!,#REF!,#REF!,#REF!,#REF!,#REF!,#REF!,#REF!,#REF!,#REF!,#REF!,#REF!,#REF!,#REF!,#REF!</definedName>
    <definedName name="Z_F341BC20_5ACE_11D2_AD7B_08001703272A_.wvu.Cols" hidden="1">#REF!,#REF!,#REF!,#REF!,#REF!,#REF!</definedName>
    <definedName name="Z_F341BC20_5ACE_11D2_AD7B_08001703272A_.wvu.Rows" hidden="1">#REF!,#REF!,#REF!,#REF!,#REF!,#REF!,#REF!,#REF!,#REF!,#REF!,#REF!,#REF!,#REF!,#REF!,#REF!,#REF!,#REF!,#REF!,#REF!,#REF!,#REF!,#REF!,#REF!,#REF!,#REF!,#REF!,#REF!,#REF!,#REF!</definedName>
    <definedName name="Z1ZZZZ" hidden="1">{"PRVSN",#N/A,FALSE,"Q196";"PRVSN",#N/A,FALSE,"Q296";"PRVSN",#N/A,FALSE,"Q396";"PRVSN",#N/A,FALSE,"Q496";"VARIANCES",#N/A,FALSE,"Q196";"VARIANCES",#N/A,FALSE,"Q296"}</definedName>
    <definedName name="Za">{"'Sheet3'!$CL$329:$CU$335"}</definedName>
    <definedName name="ZAR">#REF!</definedName>
    <definedName name="zaz">#REF!</definedName>
    <definedName name="zdfb">#REF!</definedName>
    <definedName name="zdfb_1">#REF!</definedName>
    <definedName name="zdrjxm">#REF!</definedName>
    <definedName name="zdrjxm_1">#REF!</definedName>
    <definedName name="zero">#REF!</definedName>
    <definedName name="zero1">#REF!</definedName>
    <definedName name="zero2">#REF!</definedName>
    <definedName name="zero3">#REF!</definedName>
    <definedName name="zero4">#REF!</definedName>
    <definedName name="zero5">#REF!</definedName>
    <definedName name="zezere">{"'1-TheatreBkgs'!$A$1:$L$102"}</definedName>
    <definedName name="zfgha">#REF!</definedName>
    <definedName name="zfgzsdfgzsdf">#REF!</definedName>
    <definedName name="ZFSDAHDDGHFSGF" hidden="1">{#N/A,#N/A,FALSE,"1";#N/A,#N/A,FALSE,"2";#N/A,#N/A,FALSE,"16 - 17";#N/A,#N/A,FALSE,"18 - 19";#N/A,#N/A,FALSE,"26";#N/A,#N/A,FALSE,"27";#N/A,#N/A,FALSE,"28"}</definedName>
    <definedName name="zfzsf">#REF!</definedName>
    <definedName name="Zip">#REF!</definedName>
    <definedName name="zo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z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Zones5">#REF!</definedName>
    <definedName name="Zones7">#REF!</definedName>
    <definedName name="zop" hidden="1">{#N/A,#N/A,FALSE,"Title";#N/A,#N/A,FALSE,"Index";#N/A,#N/A,FALSE,"1";#N/A,#N/A,FALSE,"2";#N/A,#N/A,FALSE,"3";#N/A,#N/A,FALSE,"4";#N/A,#N/A,FALSE,"5";#N/A,#N/A,FALSE,"6";#N/A,#N/A,FALSE,"7";#N/A,#N/A,FALSE,"8"}</definedName>
    <definedName name="zre" hidden="1">{"PRVSN",#N/A,FALSE,"Q196";"PRVSN",#N/A,FALSE,"Q296";"PRVSN",#N/A,FALSE,"Q396";"PRVSN",#N/A,FALSE,"Q496";"VARIANCES",#N/A,FALSE,"Q196";"VARIANCES",#N/A,FALSE,"Q296"}</definedName>
    <definedName name="zs">#REF!</definedName>
    <definedName name="zsdas">#REF!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as" hidden="1">{#N/A,#N/A,FALSE,"KMC최종회의(7월) 자료"}</definedName>
    <definedName name="zxcvb" hidden="1">#REF!</definedName>
    <definedName name="zxczz">#REF!</definedName>
    <definedName name="zxgjfky">#REF!</definedName>
    <definedName name="zxgjfky_1">#REF!</definedName>
    <definedName name="zxnxg">#REF!</definedName>
    <definedName name="zxnxg_1">#REF!</definedName>
    <definedName name="zz">#REF!</definedName>
    <definedName name="zzee" hidden="1">{#N/A,#N/A,FALSE,"Pharm";#N/A,#N/A,FALSE,"WWCM"}</definedName>
    <definedName name="zz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z" hidden="1">{"Page1",#N/A,FALSE,"CF WKSHT";"Page2",#N/A,FALSE,"CF WKSHT"}</definedName>
    <definedName name="zzz.com">#REF!</definedName>
    <definedName name="ZZZ_3">#REF!</definedName>
    <definedName name="zzzz" hidden="1">{"Page1",#N/A,FALSE,"CF WKSHT";"Page2",#N/A,FALSE,"CF WKSHT"}</definedName>
    <definedName name="ZZZZxxxxxZZZZZ">#REF!</definedName>
    <definedName name="ZZZZZ" hidden="1">{"PRVSN",#N/A,FALSE,"Q196";"PRVSN",#N/A,FALSE,"Q296";"PRVSN",#N/A,FALSE,"Q396";"PRVSN",#N/A,FALSE,"Q496";"VARIANCES",#N/A,FALSE,"Q196";"VARIANCES",#N/A,FALSE,"Q296"}</definedName>
    <definedName name="Ε_샥dⅨ">#REF!</definedName>
    <definedName name="ппп" hidden="1">#N/A</definedName>
    <definedName name="あああ">{"'TYPE (2)'!$A$1:$Q$76"}</definedName>
    <definedName name="ｲﾁﾈﾝ">#REF!</definedName>
    <definedName name="ｵﾘｯｸｽ">#REF!</definedName>
    <definedName name="ｵﾘｯｸｽ車">#REF!</definedName>
    <definedName name="ｾﾝﾄﾗﾙ">#REF!</definedName>
    <definedName name="その他の投資" hidden="1">{"'買掛金'!$J$6"}</definedName>
    <definedName name="その他税金">#REF!</definedName>
    <definedName name="っっｂ" hidden="1">{"'買掛金'!$J$6"}</definedName>
    <definedName name="ﾃｸﾉﾚﾝﾄ">#REF!</definedName>
    <definedName name="テスト" hidden="1">{"'買掛金'!$J$6"}</definedName>
    <definedName name="ﾄﾖﾀ">#REF!</definedName>
    <definedName name="ﾅｼｮﾅﾙ1">#REF!</definedName>
    <definedName name="ﾅｼｮﾅﾙ2">#REF!</definedName>
    <definedName name="ﾋﾞｰｴｽﾃｨ">#REF!</definedName>
    <definedName name="ﾌｧｯｸｽ">#REF!</definedName>
    <definedName name="リース料">#REF!</definedName>
    <definedName name="ﾘｺｰﾘｰｽ">#REF!</definedName>
    <definedName name="אאא">#REF!</definedName>
    <definedName name="אאא1" hidden="1">{#N/A,#N/A,FALSE,"מאזן בוחן";"כל_מאזן_בוחן",#N/A,FALSE,"מאזן בוחן"}</definedName>
    <definedName name="באורים">#REF!</definedName>
    <definedName name="בככ">#REF!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ילגול">#REF!</definedName>
    <definedName name="דוח_תזרים_הגשה">#REF!</definedName>
    <definedName name="דוח_תזרים_צרפת">#REF!</definedName>
    <definedName name="דוח_תזרים_קיימן">#REF!</definedName>
    <definedName name="חברה">#REF!</definedName>
    <definedName name="חח">#REF!</definedName>
    <definedName name="לל">#REF!</definedName>
    <definedName name="מ">#REF!</definedName>
    <definedName name="מאזן_">#REF!</definedName>
    <definedName name="מאזן_אקטיב_ארהב">#REF!</definedName>
    <definedName name="מאזן_אקטיב_הגשה">#REF!</definedName>
    <definedName name="מאזן_אקטיב_ישראל">#REF!</definedName>
    <definedName name="מאזן_אקטיב_צרפת">#REF!</definedName>
    <definedName name="מאזן_אקטיב_קיימן">#REF!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מאזן_פאסיב_ארהב">#REF!</definedName>
    <definedName name="מאזן_פאסיב_הגשה">#REF!</definedName>
    <definedName name="מאזן_פאסיב_ישראל">#REF!</definedName>
    <definedName name="מאזן_פאסיב_צרפת">#REF!</definedName>
    <definedName name="מאזן_פאסיב_קיימן">#REF!</definedName>
    <definedName name="מדד_חודש_97__9">"a"</definedName>
    <definedName name="מזומן">#REF!</definedName>
    <definedName name="נ">#REF!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עמוד_אינדקס">#REF!</definedName>
    <definedName name="עמוד_פתיחה">#REF!</definedName>
    <definedName name="רווח_והפסד_ארהב">#REF!</definedName>
    <definedName name="רווח_והפסד_הגשה">#REF!</definedName>
    <definedName name="רווח_והפסד_ישראל">#REF!</definedName>
    <definedName name="רווח_והפסד_צרפת">#REF!</definedName>
    <definedName name="רווח_והפסד_קיימן">#REF!</definedName>
    <definedName name="תרמאזן">#REF!</definedName>
    <definedName name="ㄱ">#REF!</definedName>
    <definedName name="ㄱ_3">#REF!</definedName>
    <definedName name="ㄱ1">#REF!</definedName>
    <definedName name="ㄱㄱ" hidden="1">{#N/A,#N/A,FALSE,"UNIT";#N/A,#N/A,FALSE,"UNIT";#N/A,#N/A,FALSE,"계정"}</definedName>
    <definedName name="ㄱㄱㄱ" hidden="1">{#N/A,#N/A,FALSE,"UNIT";#N/A,#N/A,FALSE,"UNIT";#N/A,#N/A,FALSE,"계정"}</definedName>
    <definedName name="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" hidden="1">{#N/A,#N/A,FALSE,"UNIT";#N/A,#N/A,FALSE,"UNIT";#N/A,#N/A,FALSE,"계정"}</definedName>
    <definedName name="ㄱㄱㄱㄱㄱㄱ" hidden="1">#REF!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ㄹㄹㄹㄹㄹ" hidden="1">{#N/A,#N/A,TRUE,"Y생산";#N/A,#N/A,TRUE,"Y판매";#N/A,#N/A,TRUE,"Y총물량";#N/A,#N/A,TRUE,"Y능력";#N/A,#N/A,TRUE,"YKD"}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ㅎ">#REF!</definedName>
    <definedName name="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">#REF!</definedName>
    <definedName name="가1" hidden="1">{#N/A,#N/A,TRUE,"Y생산";#N/A,#N/A,TRUE,"Y판매";#N/A,#N/A,TRUE,"Y총물량";#N/A,#N/A,TRUE,"Y능력";#N/A,#N/A,TRUE,"YKD"}</definedName>
    <definedName name="가가" hidden="1">{#N/A,#N/A,FALSE,"Sheet5"}</definedName>
    <definedName name="가각" hidden="1">{#N/A,#N/A,FALSE,"Sheet5"}</definedName>
    <definedName name="가결산" hidden="1">{#N/A,#N/A,TRUE,"Summary";#N/A,#N/A,TRUE,"IS";#N/A,#N/A,TRUE,"Adj";#N/A,#N/A,TRUE,"BS";#N/A,#N/A,TRUE,"CF";#N/A,#N/A,TRUE,"Debt";#N/A,#N/A,TRUE,"IRR"}</definedName>
    <definedName name="가나" hidden="1">#REF!</definedName>
    <definedName name="가나다">#REF!</definedName>
    <definedName name="가나다오" hidden="1">{#N/A,#N/A,FALSE,"정공"}</definedName>
    <definedName name="가람" hidden="1">#REF!</definedName>
    <definedName name="가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_3">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 hidden="1">{#N/A,#N/A,FALSE,"Aging Summary";#N/A,#N/A,FALSE,"Ratio Analysis";#N/A,#N/A,FALSE,"Test 120 Day Accts";#N/A,#N/A,FALSE,"Tickmarks"}</definedName>
    <definedName name="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_3">#REF!</definedName>
    <definedName name="간" hidden="1">{#N/A,#N/A,FALSE,"UNIT";#N/A,#N/A,FALSE,"UNIT";#N/A,#N/A,FALSE,"계정"}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_3">#REF!</definedName>
    <definedName name="감가" hidden="1">{"'통신지'!$A$1:$J$41"}</definedName>
    <definedName name="감가overall" hidden="1">{#N/A,#N/A,FALSE,"Aging Summary";#N/A,#N/A,FALSE,"Ratio Analysis";#N/A,#N/A,FALSE,"Test 120 Day Accts";#N/A,#N/A,FALSE,"Tickmarks"}</definedName>
    <definedName name="감가overall_3">#REF!</definedName>
    <definedName name="감가상" hidden="1">{"'통신지'!$A$1:$J$41"}</definedName>
    <definedName name="감가상각">#REF!</definedName>
    <definedName name="감가상각비">#REF!</definedName>
    <definedName name="감가상각비2" hidden="1">{#N/A,#N/A,FALSE,"Aging Summary";#N/A,#N/A,FALSE,"Ratio Analysis";#N/A,#N/A,FALSE,"Test 120 Day Accts";#N/A,#N/A,FALSE,"Tickmarks"}</definedName>
    <definedName name="감가상각비2_3">#REF!</definedName>
    <definedName name="감가상각재계산" hidden="1">{"'통신지'!$A$1:$J$41"}</definedName>
    <definedName name="감가상각재계산수정전" hidden="1">{"'통신지'!$A$1:$J$41"}</definedName>
    <definedName name="감가상갃ㄴ" hidden="1">{"'통신지'!$A$1:$J$41"}</definedName>
    <definedName name="감리조서2">BLCH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갔" hidden="1">{#N/A,#N/A,FALSE,"Sheet5"}</definedName>
    <definedName name="강" hidden="1">{#N/A,#N/A,FALSE,"Sheet5"}</definedName>
    <definedName name="강용" hidden="1">{"'Sheet1'!$A$1:$H$36"}</definedName>
    <definedName name="강원트래픽">#REF!</definedName>
    <definedName name="갤로" hidden="1">{#N/A,#N/A,FALSE,"정공"}</definedName>
    <definedName name="거래처명1">#REF!</definedName>
    <definedName name="거리도모" hidden="1">{#N/A,#N/A,FALSE,"BS";#N/A,#N/A,FALSE,"PL";#N/A,#N/A,FALSE,"처분";#N/A,#N/A,FALSE,"현금";#N/A,#N/A,FALSE,"매출";#N/A,#N/A,FALSE,"원가";#N/A,#N/A,FALSE,"경영"}</definedName>
    <definedName name="건">{"'손익현황'!$A$1:$J$29"}</definedName>
    <definedName name="건가_개발비">#REF!</definedName>
    <definedName name="건물">{"'손익현황'!$A$1:$J$29"}</definedName>
    <definedName name="건물2">#REF!</definedName>
    <definedName name="건물임.">{"'손익현황'!$A$1:$J$29"}</definedName>
    <definedName name="건설">{"'표지'!$B$5"}</definedName>
    <definedName name="건임">{"'손익현황'!$A$1:$J$29"}</definedName>
    <definedName name="검사공정">#REF!</definedName>
    <definedName name="결산">37802</definedName>
    <definedName name="결산일">"2003년12월31일"</definedName>
    <definedName name="결손금">#REF!</definedName>
    <definedName name="결영" hidden="1">{#N/A,#N/A,FALSE,"P.C.B"}</definedName>
    <definedName name="경남은행">#REF!</definedName>
    <definedName name="경리" hidden="1">{#N/A,#N/A,FALSE,"P.C.B"}</definedName>
    <definedName name="경리손익" hidden="1">{#N/A,#N/A,FALSE,"정공"}</definedName>
    <definedName name="경비실적" hidden="1">{#N/A,#N/A,FALSE,"정공"}</definedName>
    <definedName name="경비예산">#REF!,#REF!</definedName>
    <definedName name="경영" hidden="1">{"'Sheet1'!$A$1:$H$36"}</definedName>
    <definedName name="경영지원부문">#REF!</definedName>
    <definedName name="경영지표2" hidden="1">#REF!</definedName>
    <definedName name="경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">#REF!</definedName>
    <definedName name="계량기재료비분석" hidden="1">{#N/A,#N/A,FALSE,"UNIT";#N/A,#N/A,FALSE,"UNIT";#N/A,#N/A,FALSE,"계정"}</definedName>
    <definedName name="계산근거용" hidden="1">{#N/A,#N/A,FALSE,"KMC최종회의(7월) 자료"}</definedName>
    <definedName name="계정">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계정명세서" hidden="1">{#N/A,#N/A,FALSE,"Sheet5"}</definedName>
    <definedName name="계정코드">#REF!</definedName>
    <definedName name="계획" hidden="1">{#N/A,#N/A,FALSE,"UNIT";#N/A,#N/A,FALSE,"UNIT";#N/A,#N/A,FALSE,"계정"}</definedName>
    <definedName name="계획1" hidden="1">{#N/A,#N/A,FALSE,"UNIT";#N/A,#N/A,FALSE,"UNIT";#N/A,#N/A,FALSE,"계정"}</definedName>
    <definedName name="계획2" hidden="1">{#N/A,#N/A,FALSE,"정공"}</definedName>
    <definedName name="고객베네핏">#REF!</definedName>
    <definedName name="고정광고비">#REF!</definedName>
    <definedName name="고정이하">#REF!</definedName>
    <definedName name="고처분">#REF!</definedName>
    <definedName name="골라인쇄">#REF!</definedName>
    <definedName name="공">{"'손익현황'!$A$1:$J$29"}</definedName>
    <definedName name="공구">{"'손익현황'!$A$1:$J$29"}</definedName>
    <definedName name="공구기구">{"'손익현황'!$A$1:$J$29"}</definedName>
    <definedName name="공비">#REF!</definedName>
    <definedName name="공사일정복" hidden="1">{#N/A,#N/A,FALSE,"표지";#N/A,#N/A,FALSE,"주요지표";#N/A,#N/A,FALSE,"고장현황(시간)";#N/A,#N/A,FALSE,"고장현황(1제강)"}</definedName>
    <definedName name="공수투입" hidden="1">{#N/A,#N/A,FALSE,"정공"}</definedName>
    <definedName name="공장">#REF!</definedName>
    <definedName name="공장별">#REF!,#REF!,#REF!,#REF!</definedName>
    <definedName name="공정별">{"'Sheet1'!$A$1:$H$36"}</definedName>
    <definedName name="공통광고비">#REF!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금서버">#REF!</definedName>
    <definedName name="과금소프트">#REF!</definedName>
    <definedName name="과세제외" hidden="1">{#N/A,#N/A,FALSE,"세무양식01";#N/A,#N/A,FALSE,"세무양식02";#N/A,#N/A,FALSE,"세무양식03"}</definedName>
    <definedName name="과정">#REF!</definedName>
    <definedName name="곽">#REF!</definedName>
    <definedName name="곽윤식" hidden="1">{#N/A,#N/A,FALSE,"Sheet5"}</definedName>
    <definedName name="관리지표" hidden="1">{#N/A,#N/A,FALSE,"P.C.B"}</definedName>
    <definedName name="관세">#REF!</definedName>
    <definedName name="관할세무서지">#REF!</definedName>
    <definedName name="광">#REF!</definedName>
    <definedName name="광고선전비">#REF!</definedName>
    <definedName name="광고수수료">#REF!</definedName>
    <definedName name="광고원가명세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광주공장" hidden="1">#REF!</definedName>
    <definedName name="괜찮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세" hidden="1">{#N/A,#N/A,FALSE,"세무양식01";#N/A,#N/A,FALSE,"세무양식02";#N/A,#N/A,FALSE,"세무양식03"}</definedName>
    <definedName name="교육훈련">#REF!</definedName>
    <definedName name="구">{"'손익현황'!$A$1:$J$29"}</definedName>
    <definedName name="구기지국명별">#REF!</definedName>
    <definedName name="구매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부품TOT" hidden="1">{#N/A,#N/A,FALSE,"Aging Summary";#N/A,#N/A,FALSE,"Ratio Analysis";#N/A,#N/A,FALSE,"Test 120 Day Accts";#N/A,#N/A,FALSE,"Tickmarks"}</definedName>
    <definedName name="구매부품TOT_3">#REF!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">#REF!</definedName>
    <definedName name="구축물">{"'손익현황'!$A$1:$J$29"}</definedName>
    <definedName name="구축물임">{"'손익현황'!$A$1:$J$29"}</definedName>
    <definedName name="구축본부" hidden="1">{#N/A,#N/A,FALSE,"3가";#N/A,#N/A,FALSE,"3나";#N/A,#N/A,FALSE,"3다"}</definedName>
    <definedName name="구축본부_3">#REF!</definedName>
    <definedName name="국_내_매_출">#REF!</definedName>
    <definedName name="국내SAP2">{"'표지'!$B$5"}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민연금전환금">#REF!</definedName>
    <definedName name="국산화">#REF!,#REF!</definedName>
    <definedName name="국소수_서울">#REF!</definedName>
    <definedName name="국순당">#REF!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3">#REF!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">#REF!</definedName>
    <definedName name="군매출">#REF!</definedName>
    <definedName name="군이자">#REF!</definedName>
    <definedName name="군인원">#REF!</definedName>
    <definedName name="군포감가">#REF!</definedName>
    <definedName name="군포매출">#REF!</definedName>
    <definedName name="군포배부">#REF!</definedName>
    <definedName name="군포부품이자">#REF!</definedName>
    <definedName name="군포인원">#REF!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_3">#REF!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래드">#REF!</definedName>
    <definedName name="그리도무지" hidden="1">{#N/A,#N/A,FALSE,"BS";#N/A,#N/A,FALSE,"PL";#N/A,#N/A,FALSE,"처분";#N/A,#N/A,FALSE,"현금";#N/A,#N/A,FALSE,"매출";#N/A,#N/A,FALSE,"원가";#N/A,#N/A,FALSE,"경영"}</definedName>
    <definedName name="그리움" hidden="1">{#N/A,#N/A,FALSE,"Sheet5"}</definedName>
    <definedName name="금월" hidden="1">{#N/A,#N/A,TRUE,"Y생산";#N/A,#N/A,TRUE,"Y판매";#N/A,#N/A,TRUE,"Y총물량";#N/A,#N/A,TRUE,"Y능력";#N/A,#N/A,TRUE,"YKD"}</definedName>
    <definedName name="금융미수잔존외화">#REF!</definedName>
    <definedName name="금융미수잔존원화">#REF!</definedName>
    <definedName name="금융선수잔존외화">#REF!</definedName>
    <definedName name="금융선수잔존원화">#REF!</definedName>
    <definedName name="급여">#REF!</definedName>
    <definedName name="급여1" hidden="1">#REF!</definedName>
    <definedName name="기_01">#REF!,#REF!</definedName>
    <definedName name="기_02">#REF!,#REF!</definedName>
    <definedName name="기_03">#REF!,#REF!</definedName>
    <definedName name="기_04">#REF!,#REF!</definedName>
    <definedName name="기_05">#REF!,#REF!</definedName>
    <definedName name="기_06">#REF!,#REF!</definedName>
    <definedName name="기_07">#REF!,#REF!</definedName>
    <definedName name="기_08">#REF!,#REF!</definedName>
    <definedName name="기_09">#REF!,#REF!</definedName>
    <definedName name="기_10">#REF!,#REF!</definedName>
    <definedName name="기_11">#REF!,#REF!</definedName>
    <definedName name="기_12">#REF!,#REF!</definedName>
    <definedName name="기_13">#REF!,#REF!</definedName>
    <definedName name="기_14">#REF!,#REF!</definedName>
    <definedName name="기_60">#REF!,#REF!</definedName>
    <definedName name="기_총">#REF!,#REF!</definedName>
    <definedName name="기간보정분_외화">#REF!</definedName>
    <definedName name="기간보정분_원화">#REF!</definedName>
    <definedName name="기계" hidden="1">#REF!</definedName>
    <definedName name="기계장치">{"'손익현황'!$A$1:$J$29"}</definedName>
    <definedName name="기계장치2" hidden="1">{#N/A,#N/A,FALSE,"UNIT";#N/A,#N/A,FALSE,"UNIT";#N/A,#N/A,FALSE,"계정"}</definedName>
    <definedName name="기계평수">#REF!</definedName>
    <definedName name="기계필요평수">#REF!</definedName>
    <definedName name="기구">#REF!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말">#REF!</definedName>
    <definedName name="기말중점검토">#REF!</definedName>
    <definedName name="기번">#REF!</definedName>
    <definedName name="기부금">#REF!</definedName>
    <definedName name="기부금기본화면">#REF!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아모텍" hidden="1">{#N/A,#N/A,FALSE,"정공"}</definedName>
    <definedName name="기아전자" hidden="1">{#N/A,#N/A,FALSE,"정공"}</definedName>
    <definedName name="기업자유_5103">#REF!</definedName>
    <definedName name="기업투자">#REF!</definedName>
    <definedName name="기존" hidden="1">{#N/A,#N/A,FALSE,"UNIT";#N/A,#N/A,FALSE,"UNIT";#N/A,#N/A,FALSE,"계정"}</definedName>
    <definedName name="기준">#REF!</definedName>
    <definedName name="기준시점">#REF!</definedName>
    <definedName name="기준일">#REF!</definedName>
    <definedName name="기준차이조정" hidden="1">{"'손익현황'!$A$1:$J$29"}</definedName>
    <definedName name="기초">#REF!</definedName>
    <definedName name="기타수수료" hidden="1">{#N/A,#N/A,FALSE,"세무양식01";#N/A,#N/A,FALSE,"세무양식02";#N/A,#N/A,FALSE,"세무양식03"}</definedName>
    <definedName name="기획">#REF!</definedName>
    <definedName name="김" hidden="1">{#N/A,#N/A,FALSE,"Aging Summary";#N/A,#N/A,FALSE,"Ratio Analysis";#N/A,#N/A,FALSE,"Test 120 Day Accts";#N/A,#N/A,FALSE,"Tickmarks"}</definedName>
    <definedName name="김_3">#REF!</definedName>
    <definedName name="김권두" hidden="1">{#N/A,#N/A,FALSE,"Sheet5"}</definedName>
    <definedName name="김권수" hidden="1">{#N/A,#N/A,FALSE,"Sheet5"}</definedName>
    <definedName name="김대업" hidden="1">{#N/A,#N/A,FALSE,"기술료 비교"}</definedName>
    <definedName name="김도형" hidden="1">{#N/A,#N/A,FALSE,"Sheet5"}</definedName>
    <definedName name="김민석">#REF!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종묵" hidden="1">{#N/A,#N/A,FALSE,"기술료 비교"}</definedName>
    <definedName name="김종신">{"'Sheet1'!$A$1:$H$36"}</definedName>
    <definedName name="김지은" hidden="1">{#N/A,#N/A,FALSE,"세무양식01";#N/A,#N/A,FALSE,"세무양식02";#N/A,#N/A,FALSE,"세무양식03"}</definedName>
    <definedName name="김춘진" hidden="1">{#N/A,#N/A,FALSE,"Sheet5"}</definedName>
    <definedName name="김현영" hidden="1">{#N/A,#N/A,FALSE,"Sheet5"}</definedName>
    <definedName name="김희란">{"'Sheet1'!$A$1:$H$36"}</definedName>
    <definedName name="ㄲ">#REF!</definedName>
    <definedName name="ㄳㄱ" hidden="1">{#N/A,#N/A,FALSE,"Aging Summary";#N/A,#N/A,FALSE,"Ratio Analysis";#N/A,#N/A,FALSE,"Test 120 Day Accts";#N/A,#N/A,FALSE,"Tickmarks"}</definedName>
    <definedName name="ㄳㄱ_3">#REF!</definedName>
    <definedName name="ㄴ">#REF!</definedName>
    <definedName name="ㄴ_3">#REF!</definedName>
    <definedName name="ㄴㄴ">{"'표지'!$B$5"}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ㄴㄴㄴㄴㄴㄴㄴ" hidden="1">{"'손익현황'!$A$1:$J$29"}</definedName>
    <definedName name="ㄴㄹㅇ" hidden="1">{#N/A,#N/A,FALSE,"Aging Summary";#N/A,#N/A,FALSE,"Ratio Analysis";#N/A,#N/A,FALSE,"Test 120 Day Accts";#N/A,#N/A,FALSE,"Tickmarks"}</definedName>
    <definedName name="ㄴㄹㅇ_3">#REF!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ㄹ" hidden="1">#REF!</definedName>
    <definedName name="ㄴㄻㅇ">{"'표지'!$B$5"}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ㅇ_3">#REF!</definedName>
    <definedName name="ㄴㅇㄹ" hidden="1">{#N/A,#N/A,FALSE,"3가";#N/A,#N/A,FALSE,"3나";#N/A,#N/A,FALSE,"3다"}</definedName>
    <definedName name="ㄴㅇㄹ_3">#REF!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ㄻ">{"'표지'!$B$5"}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ㅀㅁㅇㅎㄴㅇㅁㅀㅇㅀㄴㅇㅀ" hidden="1">{#N/A,#N/A,FALSE,"정공"}</definedName>
    <definedName name="ㄴㅇㅇㄴㄹ" hidden="1">{#N/A,#N/A,FALSE,"BS";#N/A,#N/A,FALSE,"PL";#N/A,#N/A,FALSE,"처분";#N/A,#N/A,FALSE,"현금";#N/A,#N/A,FALSE,"매출";#N/A,#N/A,FALSE,"원가";#N/A,#N/A,FALSE,"경영"}</definedName>
    <definedName name="나" hidden="1">{#N/A,#N/A,FALSE,"Aging Summary";#N/A,#N/A,FALSE,"Ratio Analysis";#N/A,#N/A,FALSE,"Test 120 Day Accts";#N/A,#N/A,FALSE,"Tickmarks"}</definedName>
    <definedName name="나_3">#REF!</definedName>
    <definedName name="나나" hidden="1">{#N/A,#N/A,FALSE,"Sheet5"}</definedName>
    <definedName name="나라사랑" hidden="1">{#N/A,#N/A,FALSE,"정공"}</definedName>
    <definedName name="나리" hidden="1">{#N/A,#N/A,FALSE,"P.C.B"}</definedName>
    <definedName name="나무라오" hidden="1">{#N/A,#N/A,FALSE,"정공"}</definedName>
    <definedName name="난" hidden="1">{#N/A,#N/A,FALSE,"BS";#N/A,#N/A,FALSE,"PL";#N/A,#N/A,FALSE,"처분";#N/A,#N/A,FALSE,"현금";#N/A,#N/A,FALSE,"매출";#N/A,#N/A,FALSE,"원가";#N/A,#N/A,FALSE,"경영"}</definedName>
    <definedName name="남" hidden="1">{#N/A,#N/A,FALSE,"Sheet5"}</definedName>
    <definedName name="남미영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의나라" hidden="1">{#N/A,#N/A,FALSE,"정공"}</definedName>
    <definedName name="납회">#REF!</definedName>
    <definedName name="내선번호">#REF!</definedName>
    <definedName name="냉공수지" hidden="1">#REF!</definedName>
    <definedName name="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hidden="1">{#N/A,#N/A,FALSE,"Sheet5"}</definedName>
    <definedName name="노재현" hidden="1">{#N/A,#N/A,FALSE,"Sheet5"}</definedName>
    <definedName name="누" hidden="1">{#N/A,#N/A,FALSE,"Sheet5"}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뉴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">{"'표지'!$B$5"}</definedName>
    <definedName name="니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ㄷ">#REF!</definedName>
    <definedName name="ㄷ_3">#REF!</definedName>
    <definedName name="ㄷ98">#REF!</definedName>
    <definedName name="ㄷㄷ">#REF!</definedName>
    <definedName name="ㄷㄷ_3">#REF!</definedName>
    <definedName name="ㄷㄷㄷ">{"'표지'!$B$5"}</definedName>
    <definedName name="ㄷㄷㄷㄷ">{"'Sheet1'!$A$1:$H$36"}</definedName>
    <definedName name="ㄷㄷㄷㄷㄷ">{"'Sheet1'!$A$1:$H$36"}</definedName>
    <definedName name="ㄷㅈ" hidden="1">#REF!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ㅎㄹㄴㄹㅇㅎㅇㅁㄴㅁㅎ" hidden="1">{#N/A,#N/A,FALSE,"Aging Summary";#N/A,#N/A,FALSE,"Ratio Analysis";#N/A,#N/A,FALSE,"Test 120 Day Accts";#N/A,#N/A,FALSE,"Tickmarks"}</definedName>
    <definedName name="ㄷㅎㄹㄴㄹㅇㅎㅇㅁㄴㅁㅎ_3">#REF!</definedName>
    <definedName name="다">#REF!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hidden="1">{#N/A,#N/A,FALSE,"정공"}</definedName>
    <definedName name="다다" hidden="1">{#N/A,#N/A,FALSE,"정공"}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다른" hidden="1">{#N/A,#N/A,FALSE,"BS";#N/A,#N/A,FALSE,"PL";#N/A,#N/A,FALSE,"처분";#N/A,#N/A,FALSE,"현금";#N/A,#N/A,FALSE,"매출";#N/A,#N/A,FALSE,"원가";#N/A,#N/A,FALSE,"경영"}</definedName>
    <definedName name="다시FM">{"'표지'!$B$5"}</definedName>
    <definedName name="단가">#REF!</definedName>
    <definedName name="단기대여금">#REF!</definedName>
    <definedName name="단기차입금">#REF!</definedName>
    <definedName name="단기차입금1" hidden="1">#N/A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위_백만원">#REF!</definedName>
    <definedName name="단충">#REF!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달러">#REF!</definedName>
    <definedName name="달러비용">#REF!</definedName>
    <definedName name="달러환율">#REF!</definedName>
    <definedName name="담당자">#REF!</definedName>
    <definedName name="당" hidden="1">{#N/A,#N/A,FALSE,"BS";#N/A,#N/A,FALSE,"PL";#N/A,#N/A,FALSE,"처분";#N/A,#N/A,FALSE,"현금";#N/A,#N/A,FALSE,"매출";#N/A,#N/A,FALSE,"원가";#N/A,#N/A,FALSE,"경영"}</definedName>
    <definedName name="당기보정">#REF!</definedName>
    <definedName name="당기보정외화">#REF!</definedName>
    <definedName name="당사매출">#REF!</definedName>
    <definedName name="당좌예금_5102">#REF!</definedName>
    <definedName name="당초기준손이" hidden="1">{#N/A,#N/A,FALSE,"정공"}</definedName>
    <definedName name="당초손익표" hidden="1">{#N/A,#N/A,FALSE,"정공"}</definedName>
    <definedName name="대" hidden="1">#REF!</definedName>
    <definedName name="대구서울" hidden="1">#REF!</definedName>
    <definedName name="대련" hidden="1">{#N/A,#N/A,FALSE,"UNIT";#N/A,#N/A,FALSE,"UNIT";#N/A,#N/A,FALSE,"계정"}</definedName>
    <definedName name="대리님" hidden="1">{#N/A,#N/A,FALSE,"정공"}</definedName>
    <definedName name="대상시트" hidden="1">{#N/A,#N/A,FALSE,"정공"}</definedName>
    <definedName name="대손">#REF!</definedName>
    <definedName name="대손추정률">0.01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_신탁">#REF!</definedName>
    <definedName name="대차_은행">#REF!</definedName>
    <definedName name="대차_은행1">#REF!</definedName>
    <definedName name="대차대조부채자본">#REF!</definedName>
    <definedName name="대차대조자산">#REF!</definedName>
    <definedName name="대차대조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.." hidden="1">#REF!</definedName>
    <definedName name="대차대조표2">#REF!</definedName>
    <definedName name="대체거래">#REF!</definedName>
    <definedName name="대표자성명">#REF!</definedName>
    <definedName name="대표자주민등록번호">#REF!</definedName>
    <definedName name="대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던" hidden="1">{#N/A,#N/A,FALSE,"Sheet5"}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비">#REF!</definedName>
    <definedName name="도조" hidden="1">{#N/A,#N/A,FALSE,"BS";#N/A,#N/A,FALSE,"PL";#N/A,#N/A,FALSE,"처분";#N/A,#N/A,FALSE,"현금";#N/A,#N/A,FALSE,"매출";#N/A,#N/A,FALSE,"원가";#N/A,#N/A,FALSE,"경영"}</definedName>
    <definedName name="돌" hidden="1">{#N/A,#N/A,FALSE,"Sheet5"}</definedName>
    <definedName name="돌아버려" hidden="1">{"'Sheet1'!$A$1:$H$36"}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두산">{"'손익현황'!$A$1:$J$29"}</definedName>
    <definedName name="두원">{"'손익현황'!$A$1:$J$29"}</definedName>
    <definedName name="디비서버">#REF!</definedName>
    <definedName name="디비소프트">#REF!</definedName>
    <definedName name="디자인부">#REF!</definedName>
    <definedName name="또왜이래" hidden="1">{"'Sheet1'!$A$1:$H$36"}</definedName>
    <definedName name="똥">#REF!</definedName>
    <definedName name="ㄹ">#REF!</definedName>
    <definedName name="ㄹ_3">#REF!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오히ㅑ" hidden="1">{#N/A,#N/A,FALSE,"Sheet5"}</definedName>
    <definedName name="ㄹㄶㅀ" hidden="1">{#N/A,#N/A,FALSE,"회선임차현황"}</definedName>
    <definedName name="ㄹㄷㅈ" hidden="1">#REF!</definedName>
    <definedName name="ㄹㄷㅈㄹㄹㄹ" hidden="1">#N/A</definedName>
    <definedName name="ㄹㄹ">#REF!</definedName>
    <definedName name="ㄹㄹ_3">#REF!</definedName>
    <definedName name="ㄹㄹㄹ" hidden="1">{#N/A,#N/A,FALSE,"Aging Summary";#N/A,#N/A,FALSE,"Ratio Analysis";#N/A,#N/A,FALSE,"Test 120 Day Accts";#N/A,#N/A,FALSE,"Tickmarks"}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>{"'Sheet1'!$A$1:$H$36"}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ㅇ">{"'Sheet1'!$A$1:$H$36"}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마바">#REF!</definedName>
    <definedName name="라우터">#REF!</definedName>
    <definedName name="란다리아" hidden="1">{#N/A,#N/A,FALSE,"정공"}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력">#REF!</definedName>
    <definedName name="로커커버" hidden="1">{#N/A,#N/A,FALSE,"단축1";#N/A,#N/A,FALSE,"단축2";#N/A,#N/A,FALSE,"단축3";#N/A,#N/A,FALSE,"장축";#N/A,#N/A,FALSE,"4WD"}</definedName>
    <definedName name="리" hidden="1">{#N/A,#N/A,FALSE,"Sheet5"}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셋">#REF!</definedName>
    <definedName name="리스트">#REF!</definedName>
    <definedName name="ㄺㄹ" hidden="1">{#N/A,#N/A,FALSE,"UNIT";#N/A,#N/A,FALSE,"UNIT";#N/A,#N/A,FALSE,"계정"}</definedName>
    <definedName name="ㄻㄴㄻㅇㄹㅇㅁㄹ" hidden="1">{#N/A,#N/A,FALSE,"Aging Summary";#N/A,#N/A,FALSE,"Ratio Analysis";#N/A,#N/A,FALSE,"Test 120 Day Accts";#N/A,#N/A,FALSE,"Tickmarks"}</definedName>
    <definedName name="ㄻㄴㄻㅇㄹㅇㅁㄹ_3">#REF!</definedName>
    <definedName name="ㄻㄴㅇㄻㅇㄻㄴㅊ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ㅀㅎ">{"'Sheet1'!$L$16"}</definedName>
    <definedName name="ㅁ">#REF!</definedName>
    <definedName name="ㅁ_3">#REF!</definedName>
    <definedName name="ㅁ1">#REF!</definedName>
    <definedName name="ㅁ5">#REF!</definedName>
    <definedName name="ㅁ555">#REF!</definedName>
    <definedName name="ㅁㄴ" hidden="1">{#N/A,#N/A,TRUE,"매출진척-1";#N/A,#N/A,TRUE,"매출진척-2";#N/A,#N/A,TRUE,"제품실적";#N/A,#N/A,TRUE,"RAC";#N/A,#N/A,TRUE,"PAC ";#N/A,#N/A,TRUE,"재고현황";#N/A,#N/A,TRUE,"공지사항"}</definedName>
    <definedName name="ㅁㄴ_3">#REF!</definedName>
    <definedName name="ㅁㄴㄴㅌ" hidden="1">{#N/A,#N/A,FALSE,"KMC최종회의(7월) 자료"}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ㅁ">#REF!</definedName>
    <definedName name="ㅁㄴㅁㄴㅁㄴㅁㄴㅁㄴㅁ">#REF!</definedName>
    <definedName name="ㅁㄴㅇ">#REF!</definedName>
    <definedName name="ㅁㄴㅇㄹ">#REF!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ㄻ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ㅇ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ㅀㅁㅎ" hidden="1">#REF!</definedName>
    <definedName name="ㅁ나ㅣ어리마ㅗㅇ호미오히ㅏ몬이호" hidden="1">{#N/A,#N/A,FALSE,"Aging Summary";#N/A,#N/A,FALSE,"Ratio Analysis";#N/A,#N/A,FALSE,"Test 120 Day Accts";#N/A,#N/A,FALSE,"Tickmarks"}</definedName>
    <definedName name="ㅁㄹㅇㄴ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ㄴㅁㅇㄴㄻㅇㄴㄻㄴㅇㄻㄴㅇㄻ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" hidden="1">#REF!</definedName>
    <definedName name="ㅁㅁ_3">#REF!</definedName>
    <definedName name="ㅁㅁㅁ">#REF!</definedName>
    <definedName name="ㅁㅁㅁㅁ" hidden="1">{#N/A,#N/A,FALSE,"UNIT";#N/A,#N/A,FALSE,"UNIT";#N/A,#N/A,FALSE,"계정"}</definedName>
    <definedName name="ㅁㅁㅁㅁㅁ" hidden="1">{#N/A,#N/A,FALSE,"Aging Summary";#N/A,#N/A,FALSE,"Ratio Analysis";#N/A,#N/A,FALSE,"Test 120 Day Accts";#N/A,#N/A,FALSE,"Tickmarks"}</definedName>
    <definedName name="ㅁㅁㅁㅁㅁ_3">#REF!</definedName>
    <definedName name="ㅁㅁㅁㅁㅁㅁㅁㅁㅁㅁㅁㅁㅁㅁㅁㅁㅁㅁㅁㅁㅁㅁ">{"'표지'!$B$5"}</definedName>
    <definedName name="ㅁㅁㅇ" hidden="1">{#N/A,#N/A,FALSE,"KMC최종회의(7월) 자료"}</definedName>
    <definedName name="ㅁㅇㄴㄻ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ㄴㄻ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{#N/A,#N/A,FALSE,"Aging Summary";#N/A,#N/A,FALSE,"Ratio Analysis";#N/A,#N/A,FALSE,"Test 120 Day Accts";#N/A,#N/A,FALSE,"Tickmarks"}</definedName>
    <definedName name="ㅁㅇㄹ_3">#REF!</definedName>
    <definedName name="ㅁㅇㄻㄴㅇㅁㄹㄹㅋ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ㄻㅇㄴㄻ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ㄻㅇㅊㅋㅌㅊ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ㅁㄻㄹㅇ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" hidden="1">{#N/A,#N/A,FALSE,"Sheet5"}</definedName>
    <definedName name="마감" hidden="1">{#N/A,#N/A,FALSE,"기술료 비교"}</definedName>
    <definedName name="마마보이" hidden="1">{#N/A,#N/A,FALSE,"정공"}</definedName>
    <definedName name="마모루" hidden="1">{"'손익현황'!$A$1:$J$29"}</definedName>
    <definedName name="마미ㅣㅏ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_3">#REF!</definedName>
    <definedName name="마케팅" hidden="1">{"'5국공정'!$A$1:$E$128"}</definedName>
    <definedName name="마케팅2" hidden="1">{"'5국공정'!$A$1:$E$128"}</definedName>
    <definedName name="마케팅부">#REF!</definedName>
    <definedName name="만기보장수익율">#REF!</definedName>
    <definedName name="매입" hidden="1">#REF!</definedName>
    <definedName name="매출">#REF!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금">#REF!</definedName>
    <definedName name="매출기준" hidden="1">{#N/A,#N/A,FALSE,"정공"}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분석">#REF!,#REF!</definedName>
    <definedName name="매출손익" hidden="1">{#N/A,#N/A,FALSE,"정공"}</definedName>
    <definedName name="매출원가" hidden="1">{#N/A,#N/A,FALSE,"Aging Summary";#N/A,#N/A,FALSE,"Ratio Analysis";#N/A,#N/A,FALSE,"Test 120 Day Accts";#N/A,#N/A,FALSE,"Tickmarks"}</definedName>
    <definedName name="매출원가_3">#REF!</definedName>
    <definedName name="매출원가1" hidden="1">{#N/A,#N/A,FALSE,"Aging Summary";#N/A,#N/A,FALSE,"Ratio Analysis";#N/A,#N/A,FALSE,"Test 120 Day Accts";#N/A,#N/A,FALSE,"Tickmarks"}</definedName>
    <definedName name="매출유형" hidden="1">#REF!</definedName>
    <definedName name="매출유형21" hidden="1">#REF!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뉴">#REF!</definedName>
    <definedName name="메뉴2">#REF!</definedName>
    <definedName name="메모">{"'Sheet1'!$A$1:$H$36"}</definedName>
    <definedName name="메모리연">{"'Sheet1'!$A$1:$H$36"}</definedName>
    <definedName name="명세" hidden="1">{#N/A,#N/A,FALSE,"Aging Summary";#N/A,#N/A,FALSE,"Ratio Analysis";#N/A,#N/A,FALSE,"Test 120 Day Accts";#N/A,#N/A,FALSE,"Tickmarks"}</definedName>
    <definedName name="명세_3">#REF!</definedName>
    <definedName name="명세서">#REF!</definedName>
    <definedName name="모" hidden="1">{#N/A,#N/A,FALSE,"UNIT";#N/A,#N/A,FALSE,"UNIT";#N/A,#N/A,FALSE,"계정"}</definedName>
    <definedName name="모나리자아" hidden="1">{#N/A,#N/A,FALSE,"정공"}</definedName>
    <definedName name="모야" hidden="1">{#N/A,#N/A,FALSE,"BS";#N/A,#N/A,FALSE,"PL";#N/A,#N/A,FALSE,"처분";#N/A,#N/A,FALSE,"현금";#N/A,#N/A,FALSE,"매출";#N/A,#N/A,FALSE,"원가";#N/A,#N/A,FALSE,"경영"}</definedName>
    <definedName name="모야2" hidden="1">{#N/A,#N/A,FALSE,"BS";#N/A,#N/A,FALSE,"PL";#N/A,#N/A,FALSE,"처분";#N/A,#N/A,FALSE,"현금";#N/A,#N/A,FALSE,"매출";#N/A,#N/A,FALSE,"원가";#N/A,#N/A,FALSE,"경영"}</definedName>
    <definedName name="목ㄱ돋">BLCH</definedName>
    <definedName name="목동현대">BLCH</definedName>
    <definedName name="목차도" hidden="1">{#N/A,#N/A,FALSE,"정공"}</definedName>
    <definedName name="몰라" hidden="1">#REF!</definedName>
    <definedName name="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_3">#REF!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형자산">#REF!</definedName>
    <definedName name="무형자산상각">#REF!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의처">#REF!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야_3">#REF!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뮤" hidden="1">{#N/A,#N/A,FALSE,"기술료 비교"}</definedName>
    <definedName name="미경">{"'Sheet1'!$A$1:$H$36"}</definedName>
    <definedName name="미미미아" hidden="1">{#N/A,#N/A,FALSE,"정공"}</definedName>
    <definedName name="미석" hidden="1">{#N/A,#N/A,FALSE,"정공"}</definedName>
    <definedName name="미수">#REF!</definedName>
    <definedName name="미수1">#REF!</definedName>
    <definedName name="미수금" hidden="1">{#N/A,#N/A,FALSE,"Aging Summary";#N/A,#N/A,FALSE,"Ratio Analysis";#N/A,#N/A,FALSE,"Test 120 Day Accts";#N/A,#N/A,FALSE,"Tickmarks"}</definedName>
    <definedName name="미수금_3">#REF!</definedName>
    <definedName name="미수금융외화">#REF!</definedName>
    <definedName name="미수금융원화">#REF!</definedName>
    <definedName name="미수수익">{"Book1","채권채무조회.xls"}</definedName>
    <definedName name="미수수익7">#REF!</definedName>
    <definedName name="미수외화금융">#REF!</definedName>
    <definedName name="미수운용외화">#REF!</definedName>
    <definedName name="미수운용원화">#REF!</definedName>
    <definedName name="미수잔존금융외화">#REF!</definedName>
    <definedName name="미수잔존금융원화">#REF!</definedName>
    <definedName name="미수잔존운용외화">#REF!</definedName>
    <definedName name="미수잔존운용원화">#REF!</definedName>
    <definedName name="미지">#REF!</definedName>
    <definedName name="미지급" hidden="1">{#N/A,#N/A,FALSE,"BS";#N/A,#N/A,FALSE,"IS";#N/A,#N/A,FALSE,"결손금처리";#N/A,#N/A,FALSE,"cashflow"}</definedName>
    <definedName name="미지급1" hidden="1">#REF!</definedName>
    <definedName name="미지급RV외화">#REF!</definedName>
    <definedName name="미지급RV원화">#REF!</definedName>
    <definedName name="미지급명세" hidden="1">{"'보고양식'!$A$58:$K$111"}</definedName>
    <definedName name="미지급법인세">#REF!</definedName>
    <definedName name="미지급비용">#REF!</definedName>
    <definedName name="미치겠네" hidden="1">{"'Sheet1'!$A$1:$H$36"}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>#REF!</definedName>
    <definedName name="ㅂ_3">#REF!</definedName>
    <definedName name="ㅂ3ㄱ" hidden="1">{#N/A,#N/A,FALSE,"BS";#N/A,#N/A,FALSE,"PL";#N/A,#N/A,FALSE,"처분";#N/A,#N/A,FALSE,"현금";#N/A,#N/A,FALSE,"매출";#N/A,#N/A,FALSE,"원가";#N/A,#N/A,FALSE,"경영"}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ㅈㄱ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ㄴㅌ" hidden="1">{#N/A,#N/A,FALSE,"KMC최종회의(7월) 자료"}</definedName>
    <definedName name="ㅂㄷㄱ" hidden="1">{#N/A,#N/A,FALSE,"Aging Summary";#N/A,#N/A,FALSE,"Ratio Analysis";#N/A,#N/A,FALSE,"Test 120 Day Accts";#N/A,#N/A,FALSE,"Tickmarks"}</definedName>
    <definedName name="ㅂㄷㄱ_3">#REF!</definedName>
    <definedName name="ㅂㄷㄷㄱ" hidden="1">{#N/A,#N/A,FALSE,"Aging Summary";#N/A,#N/A,FALSE,"Ratio Analysis";#N/A,#N/A,FALSE,"Test 120 Day Accts";#N/A,#N/A,FALSE,"Tickmarks"}</definedName>
    <definedName name="ㅂㄷㄷㄱ_3">#REF!</definedName>
    <definedName name="ㅂ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ㅁ">{"'손익현황'!$A$1:$J$29"}</definedName>
    <definedName name="ㅂㅂ" hidden="1">{#N/A,#N/A,FALSE,"Aging Summary";#N/A,#N/A,FALSE,"Ratio Analysis";#N/A,#N/A,FALSE,"Test 120 Day Accts";#N/A,#N/A,FALSE,"Tickmarks"}</definedName>
    <definedName name="ㅂㅂ_3">#REF!</definedName>
    <definedName name="ㅂㅂㅂ" hidden="1">{#N/A,#N/A,FALSE,"Aging Summary";#N/A,#N/A,FALSE,"Ratio Analysis";#N/A,#N/A,FALSE,"Test 120 Day Accts";#N/A,#N/A,FALSE,"Tickmarks"}</definedName>
    <definedName name="ㅂㅂㅂ_3">#REF!</definedName>
    <definedName name="ㅂㅂㅂㅂㅂㅂ" hidden="1">#REF!</definedName>
    <definedName name="ㅂㅈㄱㄷ" hidden="1">{#N/A,#N/A,FALSE,"KMC최종회의(7월) 자료"}</definedName>
    <definedName name="ㅂㅈㄱㄷㅈ" hidden="1">{#N/A,#N/A,FALSE,"Aging Summary";#N/A,#N/A,FALSE,"Ratio Analysis";#N/A,#N/A,FALSE,"Test 120 Day Accts";#N/A,#N/A,FALSE,"Tickmarks"}</definedName>
    <definedName name="ㅂㅈㄱㄷㅈ_3">#REF!</definedName>
    <definedName name="ㅂㅈㄷ" hidden="1">{#N/A,#N/A,FALSE,"Aging Summary";#N/A,#N/A,FALSE,"Ratio Analysis";#N/A,#N/A,FALSE,"Test 120 Day Accts";#N/A,#N/A,FALSE,"Tickmarks"}</definedName>
    <definedName name="ㅂㅈㄷ_3">#REF!</definedName>
    <definedName name="ㅂㅈㄷㄷㄱㄱ" hidden="1">{#N/A,#N/A,FALSE,"UNIT";#N/A,#N/A,FALSE,"UNIT";#N/A,#N/A,FALSE,"계정"}</definedName>
    <definedName name="바">{"'Sheet1'!$A$1:$H$36"}</definedName>
    <definedName name="바랑라" hidden="1">{#N/A,#N/A,FALSE,"정공"}</definedName>
    <definedName name="바보" hidden="1">{#N/A,#N/A,FALSE,"Aging Summary";#N/A,#N/A,FALSE,"Ratio Analysis";#N/A,#N/A,FALSE,"Test 120 Day Accts";#N/A,#N/A,FALSE,"Tickmarks"}</definedName>
    <definedName name="바보_3">#REF!</definedName>
    <definedName name="바보상자" hidden="1">{#N/A,#N/A,FALSE,"정공"}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박" hidden="1">{#N/A,#N/A,FALSE,"UNIT";#N/A,#N/A,FALSE,"UNIT";#N/A,#N/A,FALSE,"계정"}</definedName>
    <definedName name="박문희">{"'표지'!$B$5"}</definedName>
    <definedName name="받을어음">#REF!</definedName>
    <definedName name="밤">#REF!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액">#REF!</definedName>
    <definedName name="백재욱">{"'Sheet1'!$A$1:$H$36"}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범위">#REF!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_3">#REF!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_3">#REF!</definedName>
    <definedName name="법인등록번호">#REF!</definedName>
    <definedName name="법인명_상호명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hidden="1">{#N/A,#N/A,FALSE,"UNIT";#N/A,#N/A,FALSE,"UNIT";#N/A,#N/A,FALSE,"계정"}</definedName>
    <definedName name="변경내역" hidden="1">{#N/A,#N/A,FALSE,"3가";#N/A,#N/A,FALSE,"3나";#N/A,#N/A,FALSE,"3다"}</definedName>
    <definedName name="변경내역_3">#REF!</definedName>
    <definedName name="변파유닛" hidden="1">{#N/A,#N/A,FALSE,"3가";#N/A,#N/A,FALSE,"3나";#N/A,#N/A,FALSE,"3다"}</definedName>
    <definedName name="변파유닛_3">#REF!</definedName>
    <definedName name="별지66">#REF!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_3">#REF!</definedName>
    <definedName name="보" hidden="1">{#N/A,#N/A,FALSE,"3가";#N/A,#N/A,FALSE,"3나";#N/A,#N/A,FALSE,"3다"}</definedName>
    <definedName name="보_3">#REF!</definedName>
    <definedName name="보고" hidden="1">{#N/A,#N/A,FALSE,"UNIT";#N/A,#N/A,FALSE,"UNIT";#N/A,#N/A,FALSE,"계정"}</definedName>
    <definedName name="보고1">#REF!</definedName>
    <definedName name="보고기준" hidden="1">{#N/A,#N/A,FALSE,"UNIT";#N/A,#N/A,FALSE,"UNIT";#N/A,#N/A,FALSE,"계정"}</definedName>
    <definedName name="보람">#REF!</definedName>
    <definedName name="보봅" hidden="1">{#N/A,#N/A,FALSE,"Aging Summary";#N/A,#N/A,FALSE,"Ratio Analysis";#N/A,#N/A,FALSE,"Test 120 Day Accts";#N/A,#N/A,FALSE,"Tickmarks"}</definedName>
    <definedName name="보봅_3">#REF!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장수익율">#REF!</definedName>
    <definedName name="보증기관">#REF!</definedName>
    <definedName name="보통주자본금">#REF!</definedName>
    <definedName name="보험료" hidden="1">{#N/A,#N/A,FALSE,"Aging Summary";#N/A,#N/A,FALSE,"Ratio Analysis";#N/A,#N/A,FALSE,"Test 120 Day Accts";#N/A,#N/A,FALSE,"Tickmarks"}</definedName>
    <definedName name="보험료_3">#REF!</definedName>
    <definedName name="복리후생">#REF!</definedName>
    <definedName name="본란계정">#REF!</definedName>
    <definedName name="본사">{"'Sheet1'!$A$1:$H$36"}</definedName>
    <definedName name="볼트수정" hidden="1">{#N/A,#N/A,FALSE,"단축1";#N/A,#N/A,FALSE,"단축2";#N/A,#N/A,FALSE,"단축3";#N/A,#N/A,FALSE,"장축";#N/A,#N/A,FALSE,"4WD"}</definedName>
    <definedName name="부과">#REF!</definedName>
    <definedName name="부도어음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별공수">#REF!</definedName>
    <definedName name="부서코드">#REF!</definedName>
    <definedName name="부속" hidden="1">#REF!</definedName>
    <definedName name="분개및수수료계상">#REF!</definedName>
    <definedName name="분류표2">#REF!</definedName>
    <definedName name="분석">#REF!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" hidden="1">{#N/A,#N/A,FALSE,"Sheet5"}</definedName>
    <definedName name="비고">#REF!</definedName>
    <definedName name="비교1">#REF!</definedName>
    <definedName name="비교관리">#REF!</definedName>
    <definedName name="비교손익당초" hidden="1">{#N/A,#N/A,FALSE,"정공"}</definedName>
    <definedName name="비비비" hidden="1">#REF!</definedName>
    <definedName name="비용">#REF!</definedName>
    <definedName name="비용거래">#REF!</definedName>
    <definedName name="비용배분">#REF!</definedName>
    <definedName name="비율0" hidden="1">#REF!</definedName>
    <definedName name="비율2" hidden="1">#REF!</definedName>
    <definedName name="ㅃ">#REF!</definedName>
    <definedName name="ㅅ">#REF!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1" hidden="1">#REF!</definedName>
    <definedName name="사10" hidden="1">#REF!</definedName>
    <definedName name="사2" hidden="1">#REF!</definedName>
    <definedName name="사3" hidden="1">#REF!</definedName>
    <definedName name="사4" hidden="1">#REF!</definedName>
    <definedName name="사5" hidden="1">#REF!</definedName>
    <definedName name="사6" hidden="1">#REF!</definedName>
    <definedName name="사7" hidden="1">#REF!</definedName>
    <definedName name="사8" hidden="1">#REF!</definedName>
    <definedName name="사9" hidden="1">#REF!</definedName>
    <definedName name="사다함이" hidden="1">{#N/A,#N/A,FALSE,"정공"}</definedName>
    <definedName name="사람" hidden="1">{#N/A,#N/A,FALSE,"BS";#N/A,#N/A,FALSE,"PL";#N/A,#N/A,FALSE,"처분";#N/A,#N/A,FALSE,"현금";#N/A,#N/A,FALSE,"매출";#N/A,#N/A,FALSE,"원가";#N/A,#N/A,FALSE,"경영"}</definedName>
    <definedName name="사람이야" hidden="1">{#N/A,#N/A,FALSE,"정공"}</definedName>
    <definedName name="사랑" hidden="1">{"'Sheet1'!$A$1:$H$36"}</definedName>
    <definedName name="사랑하오" hidden="1">{#N/A,#N/A,FALSE,"정공"}</definedName>
    <definedName name="사본" hidden="1">{#N/A,#N/A,FALSE,"정공"}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년도_월수">#REF!</definedName>
    <definedName name="사업년도1">#REF!</definedName>
    <definedName name="사업년도2">#REF!</definedName>
    <definedName name="사업비교표" hidden="1">{#N/A,#N/A,FALSE,"정공"}</definedName>
    <definedName name="사업자등록번호">#REF!</definedName>
    <definedName name="사업장소재지">#REF!</definedName>
    <definedName name="사업추진" hidden="1">{#N/A,#N/A,FALSE,"정공"}</definedName>
    <definedName name="사업활성" hidden="1">{#N/A,#N/A,FALSE,"UNIT";#N/A,#N/A,FALSE,"UNIT";#N/A,#N/A,FALSE,"계정"}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_3">#REF!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>#REF!</definedName>
    <definedName name="삼성" hidden="1">{#N/A,#N/A,FALSE,"정공"}</definedName>
    <definedName name="삼성2" hidden="1">{#N/A,#N/A,FALSE,"정공"}</definedName>
    <definedName name="상각비">#REF!</definedName>
    <definedName name="상각액">#REF!</definedName>
    <definedName name="상각액외화">#REF!</definedName>
    <definedName name="상각율">#REF!</definedName>
    <definedName name="상국">{"'Sheet1'!$A$1:$H$36"}</definedName>
    <definedName name="상로허호" hidden="1">{#N/A,#N/A,FALSE,"정공"}</definedName>
    <definedName name="상반기" hidden="1">{#N/A,#N/A,FALSE,"회선임차현황"}</definedName>
    <definedName name="상품" hidden="1">{#N/A,#N/A,FALSE,"Sheet5"}</definedName>
    <definedName name="상품수불" hidden="1">{#N/A,#N/A,FALSE,"Sheet5"}</definedName>
    <definedName name="상품시화">#REF!</definedName>
    <definedName name="상품원가" hidden="1">{#N/A,#N/A,FALSE,"Sheet5"}</definedName>
    <definedName name="새" hidden="1">{#N/A,#N/A,FALSE,"Aging Summary";#N/A,#N/A,FALSE,"Ratio Analysis";#N/A,#N/A,FALSE,"Test 120 Day Accts";#N/A,#N/A,FALSE,"Tickmarks"}</definedName>
    <definedName name="새_3">#REF!</definedName>
    <definedName name="새로운">#REF!</definedName>
    <definedName name="새로운이름" hidden="1">{#N/A,#N/A,FALSE,"UNIT";#N/A,#N/A,FALSE,"UNIT";#N/A,#N/A,FALSE,"계정"}</definedName>
    <definedName name="새이름" hidden="1">#REF!</definedName>
    <definedName name="새파일편집" hidden="1">{#N/A,#N/A,FALSE,"정공"}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능력" hidden="1">{#N/A,#N/A,FALSE,"정공"}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1">#REF!</definedName>
    <definedName name="생산성2">#REF!,#REF!</definedName>
    <definedName name="생산손익" hidden="1">{#N/A,#N/A,FALSE,"정공"}</definedName>
    <definedName name="생산실적">#REF!</definedName>
    <definedName name="생산품목" hidden="1">{#N/A,#N/A,FALSE,"정공"}</definedName>
    <definedName name="서버대수">#REF!</definedName>
    <definedName name="선">#REF!</definedName>
    <definedName name="선급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_3">#REF!</definedName>
    <definedName name="선급금">#REF!</definedName>
    <definedName name="선급법인세9">#REF!</definedName>
    <definedName name="선급비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비용_3">#REF!</definedName>
    <definedName name="선급이자" hidden="1">{"'Sheet1'!$A$1:$H$36"}</definedName>
    <definedName name="선물환">#REF!</definedName>
    <definedName name="선번data">#REF!</definedName>
    <definedName name="선수금">#REF!</definedName>
    <definedName name="선수금융외화">#REF!</definedName>
    <definedName name="선수금융외화1">#REF!</definedName>
    <definedName name="선수금융원화">#REF!</definedName>
    <definedName name="선수운용외화">#REF!</definedName>
    <definedName name="선수운용외화1">#REF!</definedName>
    <definedName name="선수운용원화">#REF!</definedName>
    <definedName name="설계2팀" hidden="1">{#N/A,#N/A,FALSE,"UNIT";#N/A,#N/A,FALSE,"UNIT";#N/A,#N/A,FALSE,"계정"}</definedName>
    <definedName name="설문지" hidden="1">#REF!</definedName>
    <definedName name="설비투자" hidden="1">{#N/A,#N/A,FALSE,"정공"}</definedName>
    <definedName name="성" hidden="1">{#N/A,#N/A,FALSE,"UNIT";#N/A,#N/A,FALSE,"UNIT";#N/A,#N/A,FALSE,"계정"}</definedName>
    <definedName name="세율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_3">#REF!</definedName>
    <definedName name="소득구분조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_3">#REF!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모품비">#REF!</definedName>
    <definedName name="소요기간" hidden="1">{#N/A,#N/A,FALSE,"정공"}</definedName>
    <definedName name="속찌">#REF!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_3">#REF!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익">#REF!</definedName>
    <definedName name="손익_신탁">#REF!</definedName>
    <definedName name="손익_은행">#REF!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hidden="1">{#N/A,#N/A,TRUE,"대 차 대 조 표"}</definedName>
    <definedName name="손익계산서">#REF!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예상" hidden="1">{#N/A,#N/A,FALSE,"UNIT";#N/A,#N/A,FALSE,"UNIT";#N/A,#N/A,FALSE,"계정"}</definedName>
    <definedName name="손익인쇄">#REF!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_______출">#REF!</definedName>
    <definedName name="수당">#REF!</definedName>
    <definedName name="수량추정" hidden="1">{#N/A,#N/A,FALSE,"정공"}</definedName>
    <definedName name="수불" hidden="1">{#N/A,#N/A,FALSE,"Sheet5"}</definedName>
    <definedName name="수선유지">#REF!</definedName>
    <definedName name="수수료계상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금융" hidden="1">{#N/A,#N/A,FALSE,"UNIT";#N/A,#N/A,FALSE,"UNIT";#N/A,#N/A,FALSE,"계정"}</definedName>
    <definedName name="수입보증금">#REF!</definedName>
    <definedName name="수정">#REF!</definedName>
    <definedName name="수정1" hidden="1">#REF!</definedName>
    <definedName name="수정4월25일" hidden="1">{"'Sheet1'!$A$1:$H$36"}</definedName>
    <definedName name="수정CF" hidden="1">{#N/A,#N/A,TRUE,"Summary";#N/A,#N/A,TRUE,"IS";#N/A,#N/A,TRUE,"Adj";#N/A,#N/A,TRUE,"BS";#N/A,#N/A,TRUE,"CF";#N/A,#N/A,TRUE,"Debt";#N/A,#N/A,TRUE,"IRR"}</definedName>
    <definedName name="수정사항" hidden="1">#REF!</definedName>
    <definedName name="수정손익" hidden="1">{#N/A,#N/A,FALSE,"정공"}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정후">#REF!</definedName>
    <definedName name="수정후외화">#REF!</definedName>
    <definedName name="수주">#REF!</definedName>
    <definedName name="수주2">{"'표지'!$B$5"}</definedName>
    <definedName name="수주2222">{"'표지'!$B$5"}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매출">{"'표지'!$B$5"}</definedName>
    <definedName name="수주추정2">{"'표지'!$B$5"}</definedName>
    <definedName name="슈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왑">#REF!</definedName>
    <definedName name="스왑09">#REF!</definedName>
    <definedName name="스왑2">#REF!</definedName>
    <definedName name="스파">#REF!</definedName>
    <definedName name="스파2">#REF!</definedName>
    <definedName name="시">#REF!</definedName>
    <definedName name="시간외10">#REF!</definedName>
    <definedName name="시간외11">#REF!</definedName>
    <definedName name="시간외12">#REF!</definedName>
    <definedName name="시매출">#REF!</definedName>
    <definedName name="시산">#REF!</definedName>
    <definedName name="시산표">#REF!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시이자">#REF!</definedName>
    <definedName name="시인원">#REF!</definedName>
    <definedName name="시트자료1" hidden="1">#REF!</definedName>
    <definedName name="시트자료2" hidden="1">#REF!</definedName>
    <definedName name="시트자료3" hidden="1">#REF!</definedName>
    <definedName name="시트자료4" hidden="1">#REF!</definedName>
    <definedName name="시파">#REF!</definedName>
    <definedName name="시화감가">#REF!</definedName>
    <definedName name="시화매출">#REF!</definedName>
    <definedName name="시화배부">#REF!</definedName>
    <definedName name="시화인원">#REF!</definedName>
    <definedName name="시화재료">#REF!</definedName>
    <definedName name="시화제품제고">#REF!</definedName>
    <definedName name="신규" hidden="1">{#N/A,#N/A,FALSE,"UNIT";#N/A,#N/A,FALSE,"UNIT";#N/A,#N/A,FALSE,"계정"}</definedName>
    <definedName name="신기지국명별">#REF!</definedName>
    <definedName name="신부1">#REF!</definedName>
    <definedName name="신부2">#REF!</definedName>
    <definedName name="신비1">#REF!</definedName>
    <definedName name="신비2">#REF!</definedName>
    <definedName name="신설통계" hidden="1">{#N/A,#N/A,FALSE,"3가";#N/A,#N/A,FALSE,"3나";#N/A,#N/A,FALSE,"3다"}</definedName>
    <definedName name="신설통계_3">#REF!</definedName>
    <definedName name="신수1">#REF!</definedName>
    <definedName name="신수2">#REF!</definedName>
    <definedName name="신신자">#REF!</definedName>
    <definedName name="신자">#REF!</definedName>
    <definedName name="신자1">#REF!</definedName>
    <definedName name="신자2">#REF!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십이월">#REF!</definedName>
    <definedName name="ㅇ">#REF!</definedName>
    <definedName name="ㅇ_3">#REF!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ADKFJDA" hidden="1">{#N/A,#N/A,FALSE,"을지 (4)";#N/A,#N/A,FALSE,"을지 (5)";#N/A,#N/A,FALSE,"을지 (6)"}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ㅇㅇ" hidden="1">{#N/A,#N/A,FALSE,"UNIT";#N/A,#N/A,FALSE,"UNIT";#N/A,#N/A,FALSE,"계정"}</definedName>
    <definedName name="ㅇㄷㄴ" hidden="1">{#N/A,#N/A,FALSE,"Aging Summary";#N/A,#N/A,FALSE,"Ratio Analysis";#N/A,#N/A,FALSE,"Test 120 Day Accts";#N/A,#N/A,FALSE,"Tickmarks"}</definedName>
    <definedName name="ㅇㄷㄴ_3">#REF!</definedName>
    <definedName name="ㅇㄷㅁ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ㅀㅎ" hidden="1">{#N/A,#N/A,FALSE,"Aging Summary";#N/A,#N/A,FALSE,"Ratio Analysis";#N/A,#N/A,FALSE,"Test 120 Day Accts";#N/A,#N/A,FALSE,"Tickmarks"}</definedName>
    <definedName name="ㅇㄹㅀㅎ_3">#REF!</definedName>
    <definedName name="ㅇㄹㅇ" hidden="1">{#N/A,#N/A,FALSE,"3가";#N/A,#N/A,FALSE,"3나";#N/A,#N/A,FALSE,"3다"}</definedName>
    <definedName name="ㅇㄹㅇ_3">#REF!</definedName>
    <definedName name="ㅇㄹㅇㄴ" hidden="1">{#N/A,#N/A,FALSE,"3가";#N/A,#N/A,FALSE,"3나";#N/A,#N/A,FALSE,"3다"}</definedName>
    <definedName name="ㅇㄹㅇㄴ_3">#REF!</definedName>
    <definedName name="ㅇㄹㅇㄹ" hidden="1">#REF!</definedName>
    <definedName name="ㅇㄹㅇㄹㅇ" hidden="1">{#N/A,#N/A,FALSE,"정공"}</definedName>
    <definedName name="ㅇㄹㅇㄹㅇㄹㅇ" hidden="1">{#N/A,#N/A,FALSE,"UNIT";#N/A,#N/A,FALSE,"UNIT";#N/A,#N/A,FALSE,"계정"}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롬ㄴ" hidden="1">{#N/A,#N/A,FALSE,"Sheet5"}</definedName>
    <definedName name="ㅇㄻㅇㄹ" hidden="1">{#N/A,#N/A,FALSE,"Aging Summary";#N/A,#N/A,FALSE,"Ratio Analysis";#N/A,#N/A,FALSE,"Test 120 Day Accts";#N/A,#N/A,FALSE,"Tickmarks"}</definedName>
    <definedName name="ㅇㄻㅇㄹ_3">#REF!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ㅁㄹ" hidden="1">{#N/A,#N/A,FALSE,"3가";#N/A,#N/A,FALSE,"3나";#N/A,#N/A,FALSE,"3다"}</definedName>
    <definedName name="ㅇㅀㅇㅁㄹ_3">#REF!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" hidden="1">{#N/A,#N/A,FALSE,"Aging Summary";#N/A,#N/A,FALSE,"Ratio Analysis";#N/A,#N/A,FALSE,"Test 120 Day Accts";#N/A,#N/A,FALSE,"Tickmarks"}</definedName>
    <definedName name="ㅇㅁㄻ_3">#REF!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ㅇㄴㄹㅇㅁ" hidden="1">{#N/A,#N/A,FALSE,"Aging Summary";#N/A,#N/A,FALSE,"Ratio Analysis";#N/A,#N/A,FALSE,"Test 120 Day Accts";#N/A,#N/A,FALSE,"Tickmarks"}</definedName>
    <definedName name="ㅇㅁㄻㅇㄴㄹㅇㅁ_3">#REF!</definedName>
    <definedName name="ㅇㅁㄻㅇㄹ" hidden="1">{#N/A,#N/A,FALSE,"Aging Summary";#N/A,#N/A,FALSE,"Ratio Analysis";#N/A,#N/A,FALSE,"Test 120 Day Accts";#N/A,#N/A,FALSE,"Tickmarks"}</definedName>
    <definedName name="ㅇㅁㄻㅇㄹ_3">#REF!</definedName>
    <definedName name="ㅇㅇ">#REF!</definedName>
    <definedName name="ㅇㅇ_3">#REF!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>#REF!</definedName>
    <definedName name="ㅇㅇㅇㅇ" hidden="1">{#N/A,#N/A,FALSE,"UNIT";#N/A,#N/A,FALSE,"UNIT";#N/A,#N/A,FALSE,"계정"}</definedName>
    <definedName name="ㅇㅇㅇㅇㅇ">{"'Sheet1'!$A$1:$H$36"}</definedName>
    <definedName name="ㅇㅇㅇㅇㅇㅇ" hidden="1">{#N/A,#N/A,FALSE,"UNIT";#N/A,#N/A,FALSE,"UNIT";#N/A,#N/A,FALSE,"계정"}</definedName>
    <definedName name="ㅇㅇㅇㅇㅇㅇㅇㅇㅇㅇㅇㅇㅇㅇ" hidden="1">{#N/A,#N/A,FALSE,"UNIT";#N/A,#N/A,FALSE,"UNIT";#N/A,#N/A,FALSE,"계정"}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_3">#REF!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>#REF!</definedName>
    <definedName name="ㅇ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誴_3">#REF!</definedName>
    <definedName name="아" hidden="1">{#N/A,#N/A,FALSE,"BS";#N/A,#N/A,FALSE,"PL";#N/A,#N/A,FALSE,"처분";#N/A,#N/A,FALSE,"현금";#N/A,#N/A,FALSE,"매출";#N/A,#N/A,FALSE,"원가";#N/A,#N/A,FALSE,"경영"}</definedName>
    <definedName name="아나나" hidden="1">{#N/A,#N/A,FALSE,"정공"}</definedName>
    <definedName name="아나마오" hidden="1">{#N/A,#N/A,FALSE,"정공"}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아" hidden="1">{#N/A,#N/A,FALSE,"KMC최종회의(7월) 자료"}</definedName>
    <definedName name="아닙니다" hidden="1">{#N/A,#N/A,FALSE,"정공"}</definedName>
    <definedName name="아름다은" hidden="1">{#N/A,#N/A,FALSE,"BS";#N/A,#N/A,FALSE,"PL";#N/A,#N/A,FALSE,"처분";#N/A,#N/A,FALSE,"현금";#N/A,#N/A,FALSE,"매출";#N/A,#N/A,FALSE,"원가";#N/A,#N/A,FALSE,"경영"}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싸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아">#REF!</definedName>
    <definedName name="아조하아" hidden="1">{#N/A,#N/A,FALSE,"UNIT";#N/A,#N/A,FALSE,"UNIT";#N/A,#N/A,FALSE,"계정"}</definedName>
    <definedName name="아ㅏ아아아아아" hidden="1">{#N/A,#N/A,FALSE,"UNIT";#N/A,#N/A,FALSE,"UNIT";#N/A,#N/A,FALSE,"계정"}</definedName>
    <definedName name="아ㅓㅏㅣㅓ" hidden="1">{#N/A,#N/A,FALSE,"Sheet5"}</definedName>
    <definedName name="안" hidden="1">{#N/A,#N/A,FALSE,"3가";#N/A,#N/A,FALSE,"3나";#N/A,#N/A,FALSE,"3다"}</definedName>
    <definedName name="안_3">#REF!</definedName>
    <definedName name="안건">#REF!</definedName>
    <definedName name="알파">#REF!</definedName>
    <definedName name="앗서" hidden="1">{#N/A,#N/A,FALSE,"정공"}</definedName>
    <definedName name="앙">BLCH</definedName>
    <definedName name="앙1" hidden="1">{#N/A,#N/A,FALSE,"BS";#N/A,#N/A,FALSE,"PL";#N/A,#N/A,FALSE,"처분";#N/A,#N/A,FALSE,"현금";#N/A,#N/A,FALSE,"매출";#N/A,#N/A,FALSE,"원가";#N/A,#N/A,FALSE,"경영"}</definedName>
    <definedName name="앙앙" hidden="1">{#N/A,#N/A,FALSE,"BS";#N/A,#N/A,FALSE,"PL";#N/A,#N/A,FALSE,"처분";#N/A,#N/A,FALSE,"현금";#N/A,#N/A,FALSE,"매출";#N/A,#N/A,FALSE,"원가";#N/A,#N/A,FALSE,"경영"}</definedName>
    <definedName name="앟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애드서버">#REF!</definedName>
    <definedName name="애드소프트">#REF!</definedName>
    <definedName name="야" hidden="1">{#N/A,#N/A,FALSE,"UNIT";#N/A,#N/A,FALSE,"UNIT";#N/A,#N/A,FALSE,"계정"}</definedName>
    <definedName name="약식손익" hidden="1">{#N/A,#N/A,FALSE,"정공"}</definedName>
    <definedName name="약식손익계산서">#REF!</definedName>
    <definedName name="약정잉자" hidden="1">{#N/A,#N/A,FALSE,"정공"}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_3">#REF!</definedName>
    <definedName name="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재승2222222" hidden="1">#REF!</definedName>
    <definedName name="어" hidden="1">{#N/A,#N/A,FALSE,"Sheet5"}</definedName>
    <definedName name="어떡해" hidden="1">{"'Sheet1'!$A$1:$H$36"}</definedName>
    <definedName name="어음차입금" hidden="1">#N/A</definedName>
    <definedName name="업_태">#REF!</definedName>
    <definedName name="업무보고용" hidden="1">{#N/A,#N/A,FALSE,"정공"}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에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엔">#REF!</definedName>
    <definedName name="엔비용">#REF!</definedName>
    <definedName name="엔환율">#REF!</definedName>
    <definedName name="여비교통">#REF!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계서버">#REF!</definedName>
    <definedName name="연계소프트">#REF!</definedName>
    <definedName name="연구" hidden="1">{#N/A,#N/A,FALSE,"3가";#N/A,#N/A,FALSE,"3나";#N/A,#N/A,FALSE,"3다"}</definedName>
    <definedName name="연구_3">#REF!</definedName>
    <definedName name="연구개발비">#REF!</definedName>
    <definedName name="연구소계" hidden="1">{"'5국공정'!$A$1:$E$128"}</definedName>
    <definedName name="연령분석" hidden="1">#REF!</definedName>
    <definedName name="연령분석표" hidden="1">#REF!</definedName>
    <definedName name="연리">#REF!</definedName>
    <definedName name="연말" hidden="1">#REF!</definedName>
    <definedName name="연말손익" hidden="1">{#N/A,#N/A,FALSE,"UNIT";#N/A,#N/A,FALSE,"UNIT";#N/A,#N/A,FALSE,"계정"}</definedName>
    <definedName name="연말예상" hidden="1">#REF!</definedName>
    <definedName name="연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>#REF!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주얀" hidden="1">{#N/A,#N/A,FALSE,"정공"}</definedName>
    <definedName name="연차">#REF!</definedName>
    <definedName name="연체이자탕감" hidden="1">{#N/A,#N/A,FALSE,"KMC최종회의(7월) 자료"}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쇠" hidden="1">#REF!</definedName>
    <definedName name="영">#REF!</definedName>
    <definedName name="영업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_3">#REF!</definedName>
    <definedName name="영업권1" hidden="1">{#N/A,#N/A,FALSE,"BS";#N/A,#N/A,FALSE,"PL";#N/A,#N/A,FALSE,"처분";#N/A,#N/A,FALSE,"현금";#N/A,#N/A,FALSE,"매출";#N/A,#N/A,FALSE,"원가";#N/A,#N/A,FALSE,"경영"}</definedName>
    <definedName name="영업비중">#REF!</definedName>
    <definedName name="영업수수료">#REF!</definedName>
    <definedName name="영업외" hidden="1">#REF!</definedName>
    <definedName name="영업외비용">#REF!</definedName>
    <definedName name="영업외비용_3">#REF!</definedName>
    <definedName name="영업외수" hidden="1">#REF!</definedName>
    <definedName name="영역">#REF!</definedName>
    <definedName name="영역1">#REF!</definedName>
    <definedName name="영외수">#REF!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금명세">#REF!</definedName>
    <definedName name="예비분석">#REF!</definedName>
    <definedName name="예산">#REF!</definedName>
    <definedName name="예수금">#REF!</definedName>
    <definedName name="오" hidden="1">{#N/A,#N/A,FALSE,"UNIT";#N/A,#N/A,FALSE,"UNIT";#N/A,#N/A,FALSE,"계정"}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성협" hidden="1">{#N/A,#N/A,TRUE,"Y생산";#N/A,#N/A,TRUE,"Y판매";#N/A,#N/A,TRUE,"Y총물량";#N/A,#N/A,TRUE,"Y능력";#N/A,#N/A,TRUE,"YKD"}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토케어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hidden="1">{#N/A,#N/A,FALSE,"Sheet5"}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냐" hidden="1">{"'Sheet1'!$A$1:$H$36"}</definedName>
    <definedName name="왜이러지" hidden="1">{#N/A,#N/A,FALSE,"BS";#N/A,#N/A,FALSE,"PL";#N/A,#N/A,FALSE,"처분";#N/A,#N/A,FALSE,"현금";#N/A,#N/A,FALSE,"매출";#N/A,#N/A,FALSE,"원가";#N/A,#N/A,FALSE,"경영"}</definedName>
    <definedName name="외국인급여">#REF!</definedName>
    <definedName name="외상매입">#REF!</definedName>
    <definedName name="외상매출금">#REF!</definedName>
    <definedName name="외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_3">#REF!</definedName>
    <definedName name="외화단기차입금" hidden="1">#REF!</definedName>
    <definedName name="외화매입">#REF!</definedName>
    <definedName name="외화부채평가2" hidden="1">{#N/A,#N/A,FALSE,"UNIT";#N/A,#N/A,FALSE,"UNIT";#N/A,#N/A,FALSE,"계정"}</definedName>
    <definedName name="외화평가">#REF!</definedName>
    <definedName name="외화평가명세">#REF!</definedName>
    <definedName name="외화환산" hidden="1">{#N/A,#N/A,FALSE,"Aging Summary";#N/A,#N/A,FALSE,"Ratio Analysis";#N/A,#N/A,FALSE,"Test 120 Day Accts";#N/A,#N/A,FALSE,"Tickmarks"}</definedName>
    <definedName name="외화환산_3">#REF!</definedName>
    <definedName name="외화환차" hidden="1">{#N/A,#N/A,FALSE,"정공"}</definedName>
    <definedName name="외화환차1" hidden="1">{#N/A,#N/A,FALSE,"정공"}</definedName>
    <definedName name="외환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_3">#REF!</definedName>
    <definedName name="외환산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_3">#REF!</definedName>
    <definedName name="외환차손AD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외환차손ADJ_3">#REF!</definedName>
    <definedName name="요" hidden="1">{#N/A,#N/A,FALSE,"BS";#N/A,#N/A,FALSE,"PL";#N/A,#N/A,FALSE,"처분";#N/A,#N/A,FALSE,"현금";#N/A,#N/A,FALSE,"매출";#N/A,#N/A,FALSE,"원가";#N/A,#N/A,FALSE,"경영"}</definedName>
    <definedName name="요금DATA">#REF!</definedName>
    <definedName name="요약" hidden="1">{#N/A,#N/A,FALSE,"BS";#N/A,#N/A,FALSE,"PL";#N/A,#N/A,FALSE,"처분";#N/A,#N/A,FALSE,"현금";#N/A,#N/A,FALSE,"매출";#N/A,#N/A,FALSE,"원가";#N/A,#N/A,FALSE,"경영"}</definedName>
    <definedName name="요약1차">#REF!,#REF!</definedName>
    <definedName name="요약2차">#REF!,#REF!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용" hidden="1">{#N/A,#N/A,FALSE,"P.C.B"}</definedName>
    <definedName name="우" hidden="1">{#N/A,#N/A,FALSE,"Sheet5"}</definedName>
    <definedName name="우가현황">#REF!</definedName>
    <definedName name="우리" hidden="1">{#N/A,#N/A,FALSE,"P.C.B"}</definedName>
    <definedName name="우선">{"'손익현황'!$A$1:$J$29"}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송">#REF!</definedName>
    <definedName name="운송ㅁ">#REF!</definedName>
    <definedName name="운송명세">#REF!</definedName>
    <definedName name="운용리스잔존원화">#REF!</definedName>
    <definedName name="운용미수잔존외화">#REF!</definedName>
    <definedName name="운용미수잔존원화">#REF!</definedName>
    <definedName name="운용선수잔존외화">#REF!</definedName>
    <definedName name="운용선수잔존원화">#REF!</definedName>
    <definedName name="운용잔존외화">#REF!</definedName>
    <definedName name="운용잔존원화">#REF!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" hidden="1">{#N/A,#N/A,FALSE,"P.C.B"}</definedName>
    <definedName name="원가관리라" hidden="1">{#N/A,#N/A,FALSE,"정공"}</definedName>
    <definedName name="원가요소1027" hidden="1">{#N/A,#N/A,FALSE,"표지";#N/A,#N/A,FALSE,"주요지표";#N/A,#N/A,FALSE,"고장현황(시간)";#N/A,#N/A,FALSE,"고장현황(1제강)"}</definedName>
    <definedName name="원가적용" hidden="1">{#N/A,#N/A,FALSE,"정공"}</definedName>
    <definedName name="원금">#REF!</definedName>
    <definedName name="원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본2" hidden="1">#REF!</definedName>
    <definedName name="원시">#REF!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3">#REF!</definedName>
    <definedName name="월">#REF!</definedName>
    <definedName name="월_01">#REF!,#REF!</definedName>
    <definedName name="월_02">#REF!,#REF!</definedName>
    <definedName name="월_03">#REF!,#REF!</definedName>
    <definedName name="월_04">#REF!,#REF!</definedName>
    <definedName name="월_05">#REF!,#REF!</definedName>
    <definedName name="월_06">#REF!,#REF!</definedName>
    <definedName name="월_07">#REF!,#REF!</definedName>
    <definedName name="월_08">#REF!,#REF!</definedName>
    <definedName name="월_09">#REF!,#REF!</definedName>
    <definedName name="월_10">#REF!,#REF!</definedName>
    <definedName name="월_11">#REF!,#REF!</definedName>
    <definedName name="월_12">#REF!,#REF!</definedName>
    <definedName name="월_13">#REF!,#REF!</definedName>
    <definedName name="월_14">#REF!,#REF!</definedName>
    <definedName name="월_60">#REF!,#REF!</definedName>
    <definedName name="월_판매">#REF!</definedName>
    <definedName name="월별내역">{"'Sheet1'!$A$1:$H$36"}</definedName>
    <definedName name="월별비용">#REF!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원가절감상세" hidden="1">{#N/A,#N/A,FALSE,"정공"}</definedName>
    <definedName name="월수">#REF!</definedName>
    <definedName name="위치서버">#REF!</definedName>
    <definedName name="위치소프트">#REF!</definedName>
    <definedName name="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가">#REF!</definedName>
    <definedName name="유가증권">#REF!</definedName>
    <definedName name="유가증권평가test" hidden="1">{#N/A,#N/A,FALSE,"Aging Summary";#N/A,#N/A,FALSE,"Ratio Analysis";#N/A,#N/A,FALSE,"Test 120 Day Accts";#N/A,#N/A,FALSE,"Tickmarks"}</definedName>
    <definedName name="유가증권평가test_3">#REF!</definedName>
    <definedName name="유가평가">#REF!</definedName>
    <definedName name="유니트" hidden="1">{#N/A,#N/A,FALSE,"3가";#N/A,#N/A,FALSE,"3나";#N/A,#N/A,FALSE,"3다"}</definedName>
    <definedName name="유니트_3">#REF!</definedName>
    <definedName name="유동성사채">#REF!</definedName>
    <definedName name="유동성장기부채">#REF!</definedName>
    <definedName name="유산" hidden="1">#REF!</definedName>
    <definedName name="유슨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첨">{"'Sheet1'!$A$1:$H$36"}</definedName>
    <definedName name="유형" hidden="1">{#N/A,#N/A,FALSE,"Sheet5"}</definedName>
    <definedName name="유형자산" hidden="1">{#N/A,#N/A,FALSE,"Aging Summary";#N/A,#N/A,FALSE,"Ratio Analysis";#N/A,#N/A,FALSE,"Test 120 Day Accts";#N/A,#N/A,FALSE,"Tickmarks"}</definedName>
    <definedName name="유형자산_3">#REF!</definedName>
    <definedName name="유형자산1_3">#REF!</definedName>
    <definedName name="유형자산tot" hidden="1">{#N/A,#N/A,FALSE,"Aging Summary";#N/A,#N/A,FALSE,"Ratio Analysis";#N/A,#N/A,FALSE,"Test 120 Day Accts";#N/A,#N/A,FALSE,"Tickmarks"}</definedName>
    <definedName name="유형자산tot_3">#REF!</definedName>
    <definedName name="유형자산잔액" hidden="1">{#N/A,#N/A,FALSE,"BS";#N/A,#N/A,FALSE,"PL";#N/A,#N/A,FALSE,"처분";#N/A,#N/A,FALSE,"현금";#N/A,#N/A,FALSE,"매출";#N/A,#N/A,FALSE,"원가";#N/A,#N/A,FALSE,"경영"}</definedName>
    <definedName name="율리1총괄표_3">#REF!</definedName>
    <definedName name="이" hidden="1">#REF!</definedName>
    <definedName name="이근우">#REF!</definedName>
    <definedName name="이대호" hidden="1">{#N/A,#N/A,FALSE,"Sheet5"}</definedName>
    <definedName name="이동" hidden="1">{#N/A,#N/A,FALSE,"을지 (4)";#N/A,#N/A,FALSE,"을지 (5)";#N/A,#N/A,FALSE,"을지 (6)"}</definedName>
    <definedName name="이런" hidden="1">{"'보고양식'!$A$58:$K$111"}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름">{"'Sheet1'!$A$1:$H$36"}</definedName>
    <definedName name="이름충돌" hidden="1">{#N/A,#N/A,FALSE,"UNIT";#N/A,#N/A,FALSE,"UNIT";#N/A,#N/A,FALSE,"계정"}</definedName>
    <definedName name="이매출">#REF!</definedName>
    <definedName name="이쁘니">#REF!</definedName>
    <definedName name="이설공사_광양07호_시설진행중">BLCH</definedName>
    <definedName name="이성일" hidden="1">{"'5국공정'!$A$1:$E$128"}</definedName>
    <definedName name="이연법인세001231">#REF!</definedName>
    <definedName name="이연자산">#REF!</definedName>
    <definedName name="이영봉" hidden="1">{#N/A,#N/A,FALSE,"BS";#N/A,#N/A,FALSE,"PL";#N/A,#N/A,FALSE,"처분";#N/A,#N/A,FALSE,"현금";#N/A,#N/A,FALSE,"매출";#N/A,#N/A,FALSE,"원가";#N/A,#N/A,FALSE,"경영"}</definedName>
    <definedName name="이우" hidden="1">{"'통신지'!$A$1:$J$41"}</definedName>
    <definedName name="이이잉" hidden="1">#REF!</definedName>
    <definedName name="이이자">#REF!</definedName>
    <definedName name="이익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_3">#REF!</definedName>
    <definedName name="이익잉여금처분계산서변경" hidden="1">{#N/A,#N/A,FALSE,"BS";#N/A,#N/A,FALSE,"PL";#N/A,#N/A,FALSE,"처분";#N/A,#N/A,FALSE,"현금";#N/A,#N/A,FALSE,"매출";#N/A,#N/A,FALSE,"원가";#N/A,#N/A,FALSE,"경영"}</definedName>
    <definedName name="이익잉영금">#REF!</definedName>
    <definedName name="이인원">#REF!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계산내역" hidden="1">{#N/A,#N/A,FALSE,"KMC최종회의(7월) 자료"}</definedName>
    <definedName name="이종환" hidden="1">{#N/A,#N/A,FALSE,"Sheet5"}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>{"'Sheet1'!$A$1:$H$36"}</definedName>
    <definedName name="이천자동화팀">{"'Sheet1'!$A$1:$H$36"}</definedName>
    <definedName name="이혜영ㅇ">#REF!</definedName>
    <definedName name="이화감가">#REF!</definedName>
    <definedName name="이화매출">#REF!</definedName>
    <definedName name="이화인원">#REF!</definedName>
    <definedName name="이ㅏㄴㅇ">#REF!</definedName>
    <definedName name="인">#REF!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인사" hidden="1">{#N/A,#N/A,FALSE,"P.C.B"}</definedName>
    <definedName name="인사1">#REF!</definedName>
    <definedName name="인쇄01">#REF!</definedName>
    <definedName name="인쇄매체집행율">#REF!</definedName>
    <definedName name="인수자">#REF!</definedName>
    <definedName name="인원">#REF!,#REF!,#REF!</definedName>
    <definedName name="인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정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_3">#REF!</definedName>
    <definedName name="인플레">#REF!</definedName>
    <definedName name="일">#REF!</definedName>
    <definedName name="일년">365</definedName>
    <definedName name="일반관리비교">#REF!</definedName>
    <definedName name="일반사채이자율">#REF!</definedName>
    <definedName name="일반현황__2_">#REF!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수">#REF!</definedName>
    <definedName name="일위" hidden="1">#REF!</definedName>
    <definedName name="일자">#REF!</definedName>
    <definedName name="일자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정97" hidden="1">#REF!</definedName>
    <definedName name="임금인상">#REF!</definedName>
    <definedName name="임대보증금">#REF!</definedName>
    <definedName name="임동원" hidden="1">{#N/A,#N/A,FALSE,"정공"}</definedName>
    <definedName name="임시">BLCH</definedName>
    <definedName name="임원">#REF!</definedName>
    <definedName name="임원순증">#REF!</definedName>
    <definedName name="임원평수">#REF!</definedName>
    <definedName name="임정은" hidden="1">{#N/A,#N/A,FALSE,"Sheet5"}</definedName>
    <definedName name="임차단가">#REF!</definedName>
    <definedName name="임차보증">#REF!</definedName>
    <definedName name="임차보증금">#REF!</definedName>
    <definedName name="입고불량">#REF!</definedName>
    <definedName name="입고양품">#REF!</definedName>
    <definedName name="잉ㅅ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">#REF!</definedName>
    <definedName name="ㅈ_3">#REF!</definedName>
    <definedName name="ㅈㄴㄴㄴ" hidden="1">{#N/A,#N/A,FALSE,"P.C.B"}</definedName>
    <definedName name="ㅈㄶㄹㄴ">#REF!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hidden="1">{#N/A,#N/A,FALSE,"Aging Summary";#N/A,#N/A,FALSE,"Ratio Analysis";#N/A,#N/A,FALSE,"Test 120 Day Accts";#N/A,#N/A,FALSE,"Tickmarks"}</definedName>
    <definedName name="ㅈㄷㄱㄱ_3">#REF!</definedName>
    <definedName name="ㅈㄷㄱㅂㄷㄱㅂㅈㄷㄱㅂㄷ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#REF!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3">#REF!</definedName>
    <definedName name="ㅈㅈㅈㅈ" hidden="1">{"'Sheet1'!$A$1:$H$36"}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" hidden="1">{#N/A,#N/A,FALSE,"3가";#N/A,#N/A,FALSE,"3나";#N/A,#N/A,FALSE,"3다"}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_3">#REF!</definedName>
    <definedName name="자금" hidden="1">{#N/A,#N/A,FALSE,"Aging Summary";#N/A,#N/A,FALSE,"Ratio Analysis";#N/A,#N/A,FALSE,"Test 120 Day Accts";#N/A,#N/A,FALSE,"Tickmarks"}</definedName>
    <definedName name="자금계획서">#REF!</definedName>
    <definedName name="자금운요" hidden="1">{#N/A,#N/A,FALSE,"Aging Summary";#N/A,#N/A,FALSE,"Ratio Analysis";#N/A,#N/A,FALSE,"Test 120 Day Accts";#N/A,#N/A,FALSE,"Tickmarks"}</definedName>
    <definedName name="자금운용">#REF!</definedName>
    <definedName name="자금운용2" hidden="1">{#N/A,#N/A,FALSE,"Aging Summary";#N/A,#N/A,FALSE,"Ratio Analysis";#N/A,#N/A,FALSE,"Test 120 Day Accts";#N/A,#N/A,FALSE,"Tickmarks"}</definedName>
    <definedName name="자금원천">#REF!</definedName>
    <definedName name="자금집행실적" hidden="1">{"'Sheet1'!$A$1:$H$36"}</definedName>
    <definedName name="자동화" hidden="1">{#N/A,#N/A,FALSE,"UNIT";#N/A,#N/A,FALSE,"UNIT";#N/A,#N/A,FALSE,"계정"}</definedName>
    <definedName name="자동화팀">{"'Sheet1'!$A$1:$H$36"}</definedName>
    <definedName name="자리">{"'Sheet1'!$A$1:$H$36"}</definedName>
    <definedName name="자매출">#REF!</definedName>
    <definedName name="자본" hidden="1">{#N/A,#N/A,FALSE,"Aging Summary";#N/A,#N/A,FALSE,"Ratio Analysis";#N/A,#N/A,FALSE,"Test 120 Day Accts";#N/A,#N/A,FALSE,"Tickmarks"}</definedName>
    <definedName name="자본_3">#REF!</definedName>
    <definedName name="자본금" hidden="1">{#N/A,#N/A,FALSE,"Aging Summary";#N/A,#N/A,FALSE,"Ratio Analysis";#N/A,#N/A,FALSE,"Test 120 Day Accts";#N/A,#N/A,FALSE,"Tickmarks"}</definedName>
    <definedName name="자본금_3">#REF!</definedName>
    <definedName name="자본금과잉여금">#REF!</definedName>
    <definedName name="자본방" hidden="1">{#N/A,#N/A,FALSE,"Aging Summary";#N/A,#N/A,FALSE,"Ratio Analysis";#N/A,#N/A,FALSE,"Test 120 Day Accts";#N/A,#N/A,FALSE,"Tickmarks"}</definedName>
    <definedName name="자본방_3">#REF!</definedName>
    <definedName name="자본변동표" hidden="1">{#N/A,#N/A,FALSE,"Sheet5"}</definedName>
    <definedName name="자본변동표3" hidden="1">{#N/A,#N/A,FALSE,"Aging Summary";#N/A,#N/A,FALSE,"Ratio Analysis";#N/A,#N/A,FALSE,"Test 120 Day Accts";#N/A,#N/A,FALSE,"Tickmarks"}</definedName>
    <definedName name="자산건전성">#REF!</definedName>
    <definedName name="자산현금유입">#REF!,#REF!,#REF!,#REF!</definedName>
    <definedName name="자산현금유출">#REF!,#REF!,#REF!,#REF!</definedName>
    <definedName name="자이자">#REF!</definedName>
    <definedName name="자인원">#REF!</definedName>
    <definedName name="자재입력">#REF!</definedName>
    <definedName name="자재재고">#REF!</definedName>
    <definedName name="자재현황비교">#REF!</definedName>
    <definedName name="작성조서">#REF!</definedName>
    <definedName name="작업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_3">#REF!</definedName>
    <definedName name="작업중">#REF!</definedName>
    <definedName name="잔다르크" hidden="1">{#N/A,#N/A,FALSE,"정공"}</definedName>
    <definedName name="잔양" hidden="1">{#N/A,#N/A,FALSE,"P.C.B"}</definedName>
    <definedName name="잔존17기">#REF!</definedName>
    <definedName name="잔존금기">#REF!</definedName>
    <definedName name="잔존만기">#REF!</definedName>
    <definedName name="잔존전기">#REF!</definedName>
    <definedName name="잡비">#REF!</definedName>
    <definedName name="잡이익분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_3">#REF!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장기미지급" hidden="1">#REF!</definedName>
    <definedName name="장기차입">#REF!</definedName>
    <definedName name="장부가액">#REF!</definedName>
    <definedName name="장부가액합계">#REF!</definedName>
    <definedName name="장원">#REF!</definedName>
    <definedName name="재">#REF!</definedName>
    <definedName name="재경" hidden="1">{#N/A,#N/A,FALSE,"UNIT";#N/A,#N/A,FALSE,"UNIT";#N/A,#N/A,FALSE,"계정"}</definedName>
    <definedName name="재고" hidden="1">{#N/A,#N/A,FALSE,"Aging Summary";#N/A,#N/A,FALSE,"Ratio Analysis";#N/A,#N/A,FALSE,"Test 120 Day Accts";#N/A,#N/A,FALSE,"Tickmarks"}</definedName>
    <definedName name="재고자산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재고자산_3">#REF!</definedName>
    <definedName name="재공입력">#REF!</definedName>
    <definedName name="재공재고">#REF!</definedName>
    <definedName name="재공포함" hidden="1">{#N/A,#N/A,FALSE,"Sheet5"}</definedName>
    <definedName name="재공품공수2" hidden="1">{#N/A,#N/A,FALSE,"Sheet5"}</definedName>
    <definedName name="재공합계표">#REF!</definedName>
    <definedName name="재공현황비교">#REF!</definedName>
    <definedName name="재료" hidden="1">{#N/A,#N/A,FALSE,"UNIT";#N/A,#N/A,FALSE,"UNIT";#N/A,#N/A,FALSE,"계정"}</definedName>
    <definedName name="재리스미수운용외화">#REF!</definedName>
    <definedName name="재리스미수운용원화">#REF!</definedName>
    <definedName name="재리스선수외화">#REF!</definedName>
    <definedName name="재리스선수외화1">#REF!</definedName>
    <definedName name="재리스선수운용외화">#REF!</definedName>
    <definedName name="재리스선수운용외화1">#REF!</definedName>
    <definedName name="재리스선수운용원화">#REF!</definedName>
    <definedName name="재리스원금차감외화">#REF!</definedName>
    <definedName name="재리스원금차감원화">#REF!</definedName>
    <definedName name="저1" hidden="1">{#N/A,#N/A,FALSE,"정공"}</definedName>
    <definedName name="저2" hidden="1">{#N/A,#N/A,FALSE,"정공"}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33" hidden="1">{#N/A,#N/A,FALSE,"Sheet5"}</definedName>
    <definedName name="저장품">#REF!</definedName>
    <definedName name="저장품수불" hidden="1">{#N/A,#N/A,FALSE,"Sheet5"}</definedName>
    <definedName name="저저" hidden="1">{#N/A,#N/A,FALSE,"UNIT";#N/A,#N/A,FALSE,"UNIT";#N/A,#N/A,FALSE,"계정"}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산장비" hidden="1">{"'Sheet1'!$A$1:$H$36"}</definedName>
    <definedName name="전신전화">#REF!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장">#REF!</definedName>
    <definedName name="전체시장">#REF!</definedName>
    <definedName name="전화번호">{"'Sheet1'!$A$1:$H$36"}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hidden="1">{#N/A,#N/A,FALSE,"정공"}</definedName>
    <definedName name="절감반기계획對실적" hidden="1">{#N/A,#N/A,FALSE,"정공"}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_3">#REF!</definedName>
    <definedName name="정" hidden="1">{#N/A,#N/A,FALSE,"UNIT";#N/A,#N/A,FALSE,"UNIT";#N/A,#N/A,FALSE,"계정"}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산표">#REF!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_3">#REF!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_3">#REF!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일우">#REF!</definedName>
    <definedName name="정임" hidden="1">#REF!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젖아" hidden="1">{#N/A,#N/A,FALSE,"Sheet5"}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1안_3">#REF!</definedName>
    <definedName name="제원">#REF!</definedName>
    <definedName name="제일장" hidden="1">#REF!</definedName>
    <definedName name="제작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제작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제조" hidden="1">#REF!</definedName>
    <definedName name="제조원가">#REF!</definedName>
    <definedName name="제주추가종합수정안" hidden="1">{#N/A,#N/A,FALSE,"3가";#N/A,#N/A,FALSE,"3나";#N/A,#N/A,FALSE,"3다"}</definedName>
    <definedName name="제주추가종합수정안_3">#REF!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별사업전략" hidden="1">{#N/A,#N/A,FALSE,"UNIT";#N/A,#N/A,FALSE,"UNIT";#N/A,#N/A,FALSE,"계정"}</definedName>
    <definedName name="제품시화">#REF!</definedName>
    <definedName name="조" hidden="1">{#N/A,#N/A,FALSE,"BS";#N/A,#N/A,FALSE,"PL";#N/A,#N/A,FALSE,"처분";#N/A,#N/A,FALSE,"현금";#N/A,#N/A,FALSE,"매출";#N/A,#N/A,FALSE,"원가";#N/A,#N/A,FALSE,"경영"}</definedName>
    <definedName name="조달" hidden="1">{#N/A,#N/A,FALSE,"P.C.B"}</definedName>
    <definedName name="조정" hidden="1">#REF!</definedName>
    <definedName name="조정금액">#REF!</definedName>
    <definedName name="조정후손익" hidden="1">{#N/A,#N/A,FALSE,"정공"}</definedName>
    <definedName name="조직3" hidden="1">{#N/A,#N/A,FALSE,"정공"}</definedName>
    <definedName name="조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회금액">#REF!</definedName>
    <definedName name="조회액">#REF!</definedName>
    <definedName name="조회인">#REF!</definedName>
    <definedName name="조회일">#REF!</definedName>
    <definedName name="조회일자">#REF!</definedName>
    <definedName name="조회주화면">#REF!</definedName>
    <definedName name="종_목">#REF!</definedName>
    <definedName name="종업원대여금">#REF!</definedName>
    <definedName name="종합2" hidden="1">{#N/A,#N/A,FALSE,"정공"}</definedName>
    <definedName name="종합미래2" hidden="1">{#N/A,#N/A,FALSE,"정공"}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" hidden="1">{#N/A,#N/A,FALSE,"UNIT";#N/A,#N/A,FALSE,"UNIT";#N/A,#N/A,FALSE,"계정"}</definedName>
    <definedName name="주민번호">#REF!</definedName>
    <definedName name="주부신수익권증서_400">#REF!</definedName>
    <definedName name="주소범위">#REF!</definedName>
    <definedName name="주소범위2">#REF!</definedName>
    <definedName name="주식발행초과금">#REF!</definedName>
    <definedName name="주식배당등">#REF!</definedName>
    <definedName name="주요업무" hidden="1">{#N/A,#N/A,FALSE,"P.C.B"}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원수정사항" hidden="1">#REF!</definedName>
    <definedName name="주재원" hidden="1">#REF!</definedName>
    <definedName name="주종단체">#REF!</definedName>
    <definedName name="주주" hidden="1">{#N/A,#N/A,FALSE,"Aging Summary";#N/A,#N/A,FALSE,"Ratio Analysis";#N/A,#N/A,FALSE,"Test 120 Day Accts";#N/A,#N/A,FALSE,"Tickmarks"}</definedName>
    <definedName name="주주_3">#REF!</definedName>
    <definedName name="주차계획" hidden="1">{#N/A,#N/A,FALSE,"UNIT";#N/A,#N/A,FALSE,"UNIT";#N/A,#N/A,FALSE,"계정"}</definedName>
    <definedName name="준" hidden="1">{#N/A,#N/A,FALSE,"Aging Summary";#N/A,#N/A,FALSE,"Ratio Analysis";#N/A,#N/A,FALSE,"Test 120 Day Accts";#N/A,#N/A,FALSE,"Tickmarks"}</definedName>
    <definedName name="준_3">#REF!</definedName>
    <definedName name="준공">BLCH</definedName>
    <definedName name="준공2">BLCH</definedName>
    <definedName name="준공계2">BLCH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_3">#REF!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_3">#REF!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_3">#REF!</definedName>
    <definedName name="중간요약">#REF!</definedName>
    <definedName name="중계기현황">#REF!</definedName>
    <definedName name="중기" hidden="1">{#N/A,#N/A,FALSE,"정공"}</definedName>
    <definedName name="중기예산" hidden="1">{#N/A,#N/A,FALSE,"3가";#N/A,#N/A,FALSE,"3나";#N/A,#N/A,FALSE,"3다"}</definedName>
    <definedName name="중기예산_3">#REF!</definedName>
    <definedName name="중소기업진흥공단" hidden="1">{#N/A,#N/A,FALSE,"UNIT";#N/A,#N/A,FALSE,"UNIT";#N/A,#N/A,FALSE,"계정"}</definedName>
    <definedName name="중소기업해당여부">#REF!</definedName>
    <definedName name="중앙" hidden="1">{#N/A,#N/A,FALSE,"단축1";#N/A,#N/A,FALSE,"단축2";#N/A,#N/A,FALSE,"단축3";#N/A,#N/A,FALSE,"장축";#N/A,#N/A,FALSE,"4WD"}</definedName>
    <definedName name="중요성" hidden="1">{#N/A,#N/A,FALSE,"UNIT";#N/A,#N/A,FALSE,"UNIT";#N/A,#N/A,FALSE,"계정"}</definedName>
    <definedName name="중점검토">#REF!</definedName>
    <definedName name="지급수수">#REF!</definedName>
    <definedName name="지급어음">#REF!</definedName>
    <definedName name="지급어음명세서3" hidden="1">{#N/A,#N/A,FALSE,"정공"}</definedName>
    <definedName name="지급임차료">#REF!</definedName>
    <definedName name="지분">{"'Sheet1'!$L$16"}</definedName>
    <definedName name="지자">#REF!</definedName>
    <definedName name="직원">#REF!</definedName>
    <definedName name="직원순증">#REF!</definedName>
    <definedName name="직원평수">#REF!</definedName>
    <definedName name="직접재료" hidden="1">{#N/A,#N/A,FALSE,"Sheet5"}</definedName>
    <definedName name="진" hidden="1">{#N/A,#N/A,FALSE,"3가";#N/A,#N/A,FALSE,"3나";#N/A,#N/A,FALSE,"3다"}</definedName>
    <definedName name="진_3">#REF!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살림">#REF!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집">#REF!</definedName>
    <definedName name="집행실적200211" hidden="1">{"'Sheet1'!$A$1:$H$36"}</definedName>
    <definedName name="ㅊ">#REF!</definedName>
    <definedName name="ㅊㅊ">#REF!</definedName>
    <definedName name="ㅊㅊㅊ">{"'표지'!$B$5"}</definedName>
    <definedName name="ㅊㅌ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" hidden="1">{#N/A,#N/A,FALSE,"Sheet5"}</definedName>
    <definedName name="차." hidden="1">{#N/A,#N/A,FALSE,"UNIT";#N/A,#N/A,FALSE,"UNIT";#N/A,#N/A,FALSE,"계정"}</definedName>
    <definedName name="차.ㅇ" hidden="1">{#N/A,#N/A,FALSE,"UNIT";#N/A,#N/A,FALSE,"UNIT";#N/A,#N/A,FALSE,"계정"}</definedName>
    <definedName name="차라리" hidden="1">{#N/A,#N/A,FALSE,"KMC최종회의(7월) 자료"}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별손익보고2" hidden="1">{#N/A,#N/A,FALSE,"Sheet5"}</definedName>
    <definedName name="차량운반구">{"'손익현황'!$A$1:$J$29"}</definedName>
    <definedName name="차이">#REF!</definedName>
    <definedName name="차이외화">#REF!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hidden="1">{#N/A,#N/A,FALSE,"정공"}</definedName>
    <definedName name="참고" hidden="1">{#N/A,#N/A,FALSE,"BS";#N/A,#N/A,FALSE,"PL";#N/A,#N/A,FALSE,"처분";#N/A,#N/A,FALSE,"현금";#N/A,#N/A,FALSE,"매출";#N/A,#N/A,FALSE,"원가";#N/A,#N/A,FALSE,"경영"}</definedName>
    <definedName name="책연1">#REF!</definedName>
    <definedName name="책연2">#REF!</definedName>
    <definedName name="청" hidden="1">#REF!</definedName>
    <definedName name="초고압" hidden="1">{#N/A,#N/A,FALSE,"UNIT";#N/A,#N/A,FALSE,"UNIT";#N/A,#N/A,FALSE,"계정"}</definedName>
    <definedName name="초이">#REF!</definedName>
    <definedName name="총">#REF!</definedName>
    <definedName name="총RV외화">#REF!</definedName>
    <definedName name="총RV원화">#REF!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총괄_3">#REF!</definedName>
    <definedName name="총괄_신세대" hidden="1">{#N/A,#N/A,FALSE,"정공"}</definedName>
    <definedName name="총괄1" hidden="1">{#N/A,#N/A,FALSE,"UNIT";#N/A,#N/A,FALSE,"UNIT";#N/A,#N/A,FALSE,"계정"}</definedName>
    <definedName name="총괄11" hidden="1">{#N/A,#N/A,FALSE,"3가";#N/A,#N/A,FALSE,"3나";#N/A,#N/A,FALSE,"3다"}</definedName>
    <definedName name="총괄11_3">#REF!</definedName>
    <definedName name="총괄예산규모">#REF!</definedName>
    <definedName name="총괄예산규모2">#REF!</definedName>
    <definedName name="총괄표">#REF!</definedName>
    <definedName name="총광고비">#REF!</definedName>
    <definedName name="총무" hidden="1">{#N/A,#N/A,FALSE,"P.C.B"}</definedName>
    <definedName name="총인원">#REF!</definedName>
    <definedName name="총회">#REF!</definedName>
    <definedName name="최승우">#REF!</definedName>
    <definedName name="최영" hidden="1">{#N/A,#N/A,FALSE,"정공"}</definedName>
    <definedName name="최재호" hidden="1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계합계">#REF!</definedName>
    <definedName name="추진" hidden="1">{#N/A,#N/A,FALSE,"정공"}</definedName>
    <definedName name="추진전략" hidden="1">{#N/A,#N/A,FALSE,"정공"}</definedName>
    <definedName name="출고불량">#REF!</definedName>
    <definedName name="출고양품">#REF!</definedName>
    <definedName name="출자금" hidden="1">{#N/A,#N/A,FALSE,"BS";#N/A,#N/A,FALSE,"PL";#N/A,#N/A,FALSE,"처분";#N/A,#N/A,FALSE,"현금";#N/A,#N/A,FALSE,"매출";#N/A,#N/A,FALSE,"원가";#N/A,#N/A,FALSE,"경영"}</definedName>
    <definedName name="출처">#REF!</definedName>
    <definedName name="충남신설">#REF!</definedName>
    <definedName name="충남트래픽">#REF!</definedName>
    <definedName name="충당금">#REF!</definedName>
    <definedName name="충북">#REF!</definedName>
    <definedName name="충북신설">#REF!</definedName>
    <definedName name="충북트래픽">#REF!</definedName>
    <definedName name="취득가액">#REF!</definedName>
    <definedName name="취소">#REF!</definedName>
    <definedName name="취소국소">BLCH</definedName>
    <definedName name="칠">#REF!</definedName>
    <definedName name="ㅋ">#REF!</definedName>
    <definedName name="ㅋ_3">#REF!</definedName>
    <definedName name="ㅋㅊㅌㅍㅋㅁㅇㄿ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_3">#REF!</definedName>
    <definedName name="ㅋㅋㅋㅋ" hidden="1">#REF!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ㅌㅊㅊㅁ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hidden="1">{#N/A,#N/A,FALSE,"Sheet5"}</definedName>
    <definedName name="캐쉬">{"'Sheet1'!$A$1:$H$36"}</definedName>
    <definedName name="캠코환매채권" hidden="1">{#N/A,#N/A,FALSE,"Aging Summary";#N/A,#N/A,FALSE,"Ratio Analysis";#N/A,#N/A,FALSE,"Test 120 Day Accts";#N/A,#N/A,FALSE,"Tickmarks"}</definedName>
    <definedName name="코">#REF!</definedName>
    <definedName name="코드">#REF!</definedName>
    <definedName name="코드번호셀연결">#REF!</definedName>
    <definedName name="코설">#REF!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_3">#REF!</definedName>
    <definedName name="크리너">#REF!</definedName>
    <definedName name="키프코" hidden="1">{#N/A,#N/A,FALSE,"을지 (4)";#N/A,#N/A,FALSE,"을지 (5)";#N/A,#N/A,FALSE,"을지 (6)"}</definedName>
    <definedName name="ㅌ">#REF!</definedName>
    <definedName name="ㅌ1">#REF!</definedName>
    <definedName name="ㅌㄴㅁ" hidden="1">{#N/A,#N/A,FALSE,"KMC최종회의(7월) 자료"}</definedName>
    <definedName name="ㅌㄴㅁㅁ" hidden="1">{#N/A,#N/A,FALSE,"KMC최종회의(7월) 자료"}</definedName>
    <definedName name="ㅌㄴㅁㅈ" hidden="1">{#N/A,#N/A,FALSE,"KMC최종회의(7월) 자료"}</definedName>
    <definedName name="ㅌㄵ" hidden="1">{#N/A,#N/A,FALSE,"KMC최종회의(7월) 자료"}</definedName>
    <definedName name="ㅌㄹㅇㄴㄻㅇㄹ" hidden="1">{#N/A,#N/A,FALSE,"Aging Summary";#N/A,#N/A,FALSE,"Ratio Analysis";#N/A,#N/A,FALSE,"Test 120 Day Accts";#N/A,#N/A,FALSE,"Tickmarks"}</definedName>
    <definedName name="ㅌㄹㅇㄴㄻㅇㄹ_3">#REF!</definedName>
    <definedName name="ㅌㅊㅇㄻㄷㅈㄹ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ㅋㅊㅍㄹ픃룡ㅅㅎ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">#REF!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hidden="1">{#N/A,#N/A,FALSE,"Sheet5"}</definedName>
    <definedName name="타계정">#REF!</definedName>
    <definedName name="타이틀">#REF!</definedName>
    <definedName name="타타타" hidden="1">{"'Sheet1'!$A$1:$H$36"}</definedName>
    <definedName name="템플리트모듈1">BLCH</definedName>
    <definedName name="템플리트모듈2">BLCH</definedName>
    <definedName name="템플리트모듈3">BLCH</definedName>
    <definedName name="템플리트모듈4">BLCH</definedName>
    <definedName name="템플리트모듈5">BLCH</definedName>
    <definedName name="템플리트모듈6">BLCH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통계서버">#REF!</definedName>
    <definedName name="통계소프트">#REF!</definedName>
    <definedName name="통신비">#REF!</definedName>
    <definedName name="통신회선편집용" hidden="1">{#N/A,#N/A,FALSE,"회선임차현황"}</definedName>
    <definedName name="통제권">#REF!</definedName>
    <definedName name="통제범위">#REF!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_3">#REF!</definedName>
    <definedName name="퇴직급" hidden="1">{#N/A,#N/A,FALSE,"UNIT";#N/A,#N/A,FALSE,"UNIT";#N/A,#N/A,FALSE,"계정"}</definedName>
    <definedName name="퇴직급여충당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보험">#REF!</definedName>
    <definedName name="퇴직보험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_3">#REF!</definedName>
    <definedName name="퇴직충" hidden="1">{#N/A,#N/A,FALSE,"UNIT";#N/A,#N/A,FALSE,"UNIT";#N/A,#N/A,FALSE,"계정"}</definedName>
    <definedName name="퇴충">#REF!</definedName>
    <definedName name="퇴충2" hidden="1">#N/A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3">#REF!</definedName>
    <definedName name="투자">#REF!,#REF!,#REF!</definedName>
    <definedName name="투자TOT" hidden="1">{#N/A,#N/A,FALSE,"Aging Summary";#N/A,#N/A,FALSE,"Ratio Analysis";#N/A,#N/A,FALSE,"Test 120 Day Accts";#N/A,#N/A,FALSE,"Tickmarks"}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예산">#REF!</definedName>
    <definedName name="투자유" hidden="1">{#N/A,#N/A,FALSE,"BS";#N/A,#N/A,FALSE,"PL";#N/A,#N/A,FALSE,"처분";#N/A,#N/A,FALSE,"현금";#N/A,#N/A,FALSE,"매출";#N/A,#N/A,FALSE,"원가";#N/A,#N/A,FALSE,"경영"}</definedName>
    <definedName name="투자자산">#REF!</definedName>
    <definedName name="투자주식명세" hidden="1">#REF!</definedName>
    <definedName name="투자현황" hidden="1">{#N/A,#N/A,FALSE,"UNIT";#N/A,#N/A,FALSE,"UNIT";#N/A,#N/A,FALSE,"계정"}</definedName>
    <definedName name="트">#REF!</definedName>
    <definedName name="트라제">#REF!</definedName>
    <definedName name="특정현금">#REF!</definedName>
    <definedName name="특정현금과예금" hidden="1">#N/A</definedName>
    <definedName name="팀별계획" hidden="1">{#N/A,#N/A,FALSE,"UNIT";#N/A,#N/A,FALSE,"UNIT";#N/A,#N/A,FALSE,"계정"}</definedName>
    <definedName name="ㅍ" hidden="1">{#N/A,#N/A,FALSE,"Aging Summary";#N/A,#N/A,FALSE,"Ratio Analysis";#N/A,#N/A,FALSE,"Test 120 Day Accts";#N/A,#N/A,FALSE,"Tickmarks"}</definedName>
    <definedName name="ㅍ_3">#REF!</definedName>
    <definedName name="ㅍㄹㄷㅁㅁ" hidden="1">#REF!</definedName>
    <definedName name="ㅍㅊㅌㅋㅍㅁ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ㅍㅋㅊㅌㅍㅋㅊ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ㅍㅍㅇㅌ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ㅍㅍㅍㅍ" hidden="1">{#N/A,#N/A,FALSE,"UNIT";#N/A,#N/A,FALSE,"UNIT";#N/A,#N/A,FALSE,"계정"}</definedName>
    <definedName name="ㅍㅍㅍㅍㅍㅍ" hidden="1">#REF!</definedName>
    <definedName name="파" hidden="1">{#N/A,#N/A,FALSE,"Sheet5"}</definedName>
    <definedName name="판가1">#REF!</definedName>
    <definedName name="판가2">#REF!</definedName>
    <definedName name="판가3">#REF!</definedName>
    <definedName name="판가4">#REF!</definedName>
    <definedName name="판가재료비2" hidden="1">#N/A</definedName>
    <definedName name="판관경비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tot" hidden="1">{#N/A,#N/A,FALSE,"Aging Summary";#N/A,#N/A,FALSE,"Ratio Analysis";#N/A,#N/A,FALSE,"Test 120 Day Accts";#N/A,#N/A,FALSE,"Tickmarks"}</definedName>
    <definedName name="판관비tot_3">#REF!</definedName>
    <definedName name="판도라상자" hidden="1">{#N/A,#N/A,FALSE,"정공"}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판촉지원적립금_3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손익">#REF!,#REF!</definedName>
    <definedName name="평균급여">#REF!</definedName>
    <definedName name="평균이자" hidden="1">#REF!</definedName>
    <definedName name="평균이자율" hidden="1">#REF!</definedName>
    <definedName name="폐기" hidden="1">#REF!</definedName>
    <definedName name="포" hidden="1">{#N/A,#N/A,FALSE,"UNIT";#N/A,#N/A,FALSE,"UNIT";#N/A,#N/A,FALSE,"계정"}</definedName>
    <definedName name="폴">#REF!</definedName>
    <definedName name="표">#REF!</definedName>
    <definedName name="표1" hidden="1">{#N/A,#N/A,FALSE,"P.C.B"}</definedName>
    <definedName name="표지">#REF!</definedName>
    <definedName name="표지2" hidden="1">0</definedName>
    <definedName name="표표표" hidden="1">{#N/A,#N/A,FALSE,"P.C.B"}</definedName>
    <definedName name="품" hidden="1">{#N/A,#N/A,TRUE,"Y생산";#N/A,#N/A,TRUE,"Y판매";#N/A,#N/A,TRUE,"Y총물량";#N/A,#N/A,TRUE,"Y능력";#N/A,#N/A,TRUE,"YKD"}</definedName>
    <definedName name="품보부" hidden="1">{#N/A,#N/A,FALSE,"KMC최종회의(7월) 자료"}</definedName>
    <definedName name="품의서">#REF!</definedName>
    <definedName name="품질현황">#REF!,#REF!</definedName>
    <definedName name="피비씨">#REF!</definedName>
    <definedName name="피비씨리스트">#REF!</definedName>
    <definedName name="필요평수">#REF!</definedName>
    <definedName name="ㅎ">#REF!</definedName>
    <definedName name="ㅎ_3">#REF!</definedName>
    <definedName name="ㅎㄹㄹㄹ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ㅎㄽ" hidden="1">{#N/A,#N/A,FALSE,"UNIT";#N/A,#N/A,FALSE,"UNIT";#N/A,#N/A,FALSE,"계정"}</definedName>
    <definedName name="ㅎㅇㄴㄻㅇㄴㄹ" hidden="1">{"'수정손익계산서'!$AT$97:$AY$174"}</definedName>
    <definedName name="ㅎㅎ">#REF!</definedName>
    <definedName name="ㅎㅎ2" hidden="1">{#N/A,#N/A,TRUE,"Summary";#N/A,#N/A,TRUE,"IS";#N/A,#N/A,TRUE,"Adj";#N/A,#N/A,TRUE,"BS";#N/A,#N/A,TRUE,"CF";#N/A,#N/A,TRUE,"Debt";#N/A,#N/A,TRUE,"IRR"}</definedName>
    <definedName name="ㅎㅎㅎ" hidden="1">{#N/A,#N/A,FALSE,"3가";#N/A,#N/A,FALSE,"3나";#N/A,#N/A,FALSE,"3다"}</definedName>
    <definedName name="ㅎㅎㅎ_3">#REF!</definedName>
    <definedName name="ㅎㅎㅎㅇㄹ" hidden="1">{#N/A,#N/A,FALSE,"KMC최종회의(7월) 자료"}</definedName>
    <definedName name="ㅎㅎㅎㅎ">#REF!</definedName>
    <definedName name="하" hidden="1">{"'Sheet1'!$A$1:$H$36"}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하">#REF!</definedName>
    <definedName name="하하하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하하호">#REF!</definedName>
    <definedName name="한" hidden="1">{#N/A,#N/A,FALSE,"3가";#N/A,#N/A,FALSE,"3나";#N/A,#N/A,FALSE,"3다"}</definedName>
    <definedName name="한_3">#REF!</definedName>
    <definedName name="한국8" hidden="1">#REF!</definedName>
    <definedName name="한국9" hidden="1">#REF!</definedName>
    <definedName name="한미" hidden="1">#REF!</definedName>
    <definedName name="한빛수정" hidden="1">{#N/A,#N/A,FALSE,"KMC최종회의(7월) 자료"}</definedName>
    <definedName name="한은보고">#REF!</definedName>
    <definedName name="한총2" hidden="1">{#N/A,#N/A,FALSE,"을지 (4)";#N/A,#N/A,FALSE,"을지 (5)";#N/A,#N/A,FALSE,"을지 (6)"}</definedName>
    <definedName name="할인9월" hidden="1">{#N/A,#N/A,FALSE,"BS";#N/A,#N/A,FALSE,"PL";#N/A,#N/A,FALSE,"처분";#N/A,#N/A,FALSE,"현금";#N/A,#N/A,FALSE,"매출";#N/A,#N/A,FALSE,"원가";#N/A,#N/A,FALSE,"경영"}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잔액시산표_시산표_List">#REF!</definedName>
    <definedName name="합영손익계산서">#REF!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해외영업1팀">#REF!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_3">#REF!</definedName>
    <definedName name="해원3" hidden="1">{#N/A,#N/A,FALSE,"Sheet5"}</definedName>
    <definedName name="허순이1">#REF!</definedName>
    <definedName name="허순이2">#REF!</definedName>
    <definedName name="헤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" hidden="1">{#N/A,#N/A,TRUE,"Summary";#N/A,#N/A,TRUE,"IS";#N/A,#N/A,TRUE,"Adj";#N/A,#N/A,TRUE,"BS";#N/A,#N/A,TRUE,"CF";#N/A,#N/A,TRUE,"Debt";#N/A,#N/A,TRUE,"IRR"}</definedName>
    <definedName name="현금_당기말">#REF!</definedName>
    <definedName name="현금_전기말">#REF!</definedName>
    <definedName name="현금23" hidden="1">{#N/A,#N/A,FALSE,"BS";#N/A,#N/A,FALSE,"PL";#N/A,#N/A,FALSE,"처분";#N/A,#N/A,FALSE,"현금";#N/A,#N/A,FALSE,"매출";#N/A,#N/A,FALSE,"원가";#N/A,#N/A,FALSE,"경영"}</definedName>
    <definedName name="현금거래_5300">#REF!</definedName>
    <definedName name="현금과예금">#REF!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출납장">#REF!</definedName>
    <definedName name="현금흐름" hidden="1">{#N/A,#N/A,TRUE,"Summary";#N/A,#N/A,TRUE,"IS";#N/A,#N/A,TRUE,"Adj";#N/A,#N/A,TRUE,"BS";#N/A,#N/A,TRUE,"CF";#N/A,#N/A,TRUE,"Debt";#N/A,#N/A,TRUE,"IRR"}</definedName>
    <definedName name="현금흐름1" hidden="1">#REF!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대">#REF!</definedName>
    <definedName name="현대내자터미널">#REF!</definedName>
    <definedName name="현작성조서">#REF!</definedName>
    <definedName name="현재" hidden="1">{"'Sheet1'!$A$1:$H$36"}</definedName>
    <definedName name="호">#REF!</definedName>
    <definedName name="호부진사유" hidden="1">#REF!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>{"'Sheet1'!$A$1:$H$36"}</definedName>
    <definedName name="홇" hidden="1">{#N/A,#N/A,TRUE,"Summary";#N/A,#N/A,TRUE,"IS";#N/A,#N/A,TRUE,"Adj";#N/A,#N/A,TRUE,"BS";#N/A,#N/A,TRUE,"CF";#N/A,#N/A,TRUE,"Debt";#N/A,#N/A,TRUE,"IRR"}</definedName>
    <definedName name="홈키드럭">#REF!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#REF!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확인용" hidden="1">#REF!</definedName>
    <definedName name="환경" hidden="1">{#N/A,#N/A,FALSE,"UNIT";#N/A,#N/A,FALSE,"UNIT";#N/A,#N/A,FALSE,"계정"}</definedName>
    <definedName name="환율">#REF!</definedName>
    <definedName name="환율1">#REF!</definedName>
    <definedName name="환율11">#REF!</definedName>
    <definedName name="환율12">#REF!</definedName>
    <definedName name="환율15기">#REF!</definedName>
    <definedName name="환율2">#REF!</definedName>
    <definedName name="환율2000">#REF!</definedName>
    <definedName name="환율3">#REF!</definedName>
    <definedName name="환율970">#REF!</definedName>
    <definedName name="환율9703">#REF!</definedName>
    <definedName name="환율9704">#REF!</definedName>
    <definedName name="환율9706">#REF!</definedName>
    <definedName name="환율9708">#REF!</definedName>
    <definedName name="환율금">#REF!</definedName>
    <definedName name="환율상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하">#REF!</definedName>
    <definedName name="환차손" hidden="1">{#N/A,#N/A,FALSE,"Aging Summary";#N/A,#N/A,FALSE,"Ratio Analysis";#N/A,#N/A,FALSE,"Test 120 Day Accts";#N/A,#N/A,FALSE,"Tickmarks"}</definedName>
    <definedName name="환차손_3">#REF!</definedName>
    <definedName name="환차손익수정" hidden="1">{#N/A,#N/A,FALSE,"Aging Summary";#N/A,#N/A,FALSE,"Ratio Analysis";#N/A,#N/A,FALSE,"Test 120 Day Accts";#N/A,#N/A,FALSE,"Tickmarks"}</definedName>
    <definedName name="환차손익수정_3">#REF!</definedName>
    <definedName name="황지현">#REF!</definedName>
    <definedName name="회사">#REF!</definedName>
    <definedName name="회사명">#REF!</definedName>
    <definedName name="회사이름">#REF!</definedName>
    <definedName name="회원권">#REF!</definedName>
    <definedName name="회차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>#REF!</definedName>
    <definedName name="후_01">#REF!,#REF!</definedName>
    <definedName name="후_02">#REF!,#REF!</definedName>
    <definedName name="후_03">#REF!,#REF!</definedName>
    <definedName name="후_04">#REF!,#REF!</definedName>
    <definedName name="후_05">#REF!,#REF!</definedName>
    <definedName name="후_06">#REF!,#REF!</definedName>
    <definedName name="후_07">#REF!,#REF!</definedName>
    <definedName name="후_08">#REF!,#REF!</definedName>
    <definedName name="후_09">#REF!,#REF!</definedName>
    <definedName name="후_10">#REF!,#REF!</definedName>
    <definedName name="후_11">#REF!,#REF!</definedName>
    <definedName name="후_12">#REF!,#REF!</definedName>
    <definedName name="후_13">#REF!,#REF!</definedName>
    <definedName name="후_14">#REF!,#REF!</definedName>
    <definedName name="후성전자" hidden="1">{#N/A,#N/A,TRUE,"대 차 대 조 표"}</definedName>
    <definedName name="훈" hidden="1">255</definedName>
    <definedName name="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휴지내역" hidden="1">#REF!</definedName>
    <definedName name="흐름">#REF!</definedName>
    <definedName name="히히">#REF!</definedName>
    <definedName name="ㅏ">#REF!</definedName>
    <definedName name="ㅏ나앙">#REF!</definedName>
    <definedName name="ㅏ앙">#REF!</definedName>
    <definedName name="ㅏㅏ" hidden="1">{#N/A,#N/A,FALSE,"Aging Summary";#N/A,#N/A,FALSE,"Ratio Analysis";#N/A,#N/A,FALSE,"Test 120 Day Accts";#N/A,#N/A,FALSE,"Tickmarks"}</definedName>
    <definedName name="ㅏㅏㅏ">#REF!</definedName>
    <definedName name="ㅏㅐㅏㅔㅐㅣ" hidden="1">{#N/A,#N/A,FALSE,"UNIT";#N/A,#N/A,FALSE,"UNIT";#N/A,#N/A,FALSE,"계정"}</definedName>
    <definedName name="ㅏㅣㅏㅣ" hidden="1">{#N/A,#N/A,FALSE,"Sheet5"}</definedName>
    <definedName name="ㅏㅣㅓㅣㅓ" hidden="1">{#N/A,#N/A,FALSE,"Sheet5"}</definedName>
    <definedName name="ㅐㅐ" hidden="1">{#N/A,#N/A,FALSE,"을지 (4)";#N/A,#N/A,FALSE,"을지 (5)";#N/A,#N/A,FALSE,"을지 (6)"}</definedName>
    <definedName name="ㅐㅐㅐㅐ" hidden="1">{#N/A,#N/A,FALSE,"P.C.B"}</definedName>
    <definedName name="ㅑ" hidden="1">{#N/A,#N/A,FALSE,"Aging Summary";#N/A,#N/A,FALSE,"Ratio Analysis";#N/A,#N/A,FALSE,"Test 120 Day Accts";#N/A,#N/A,FALSE,"Tickmarks"}</definedName>
    <definedName name="ㅑ_3">#REF!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>#REF!</definedName>
    <definedName name="ㅓㅏ리앙" hidden="1">{#N/A,#N/A,FALSE,"UNIT";#N/A,#N/A,FALSE,"UNIT";#N/A,#N/A,FALSE,"계정"}</definedName>
    <definedName name="ㅓㅏㅇ" hidden="1">{#N/A,#N/A,FALSE,"KMC최종회의(7월) 자료"}</definedName>
    <definedName name="ㅓㅏ이ㅓㅣㅏ" hidden="1">{#N/A,#N/A,FALSE,"Sheet5"}</definedName>
    <definedName name="ㅓㅏㅗㅓㅗ" hidden="1">{#N/A,#N/A,FALSE,"Sheet5"}</definedName>
    <definedName name="ㅓㅏㅣㅑ" hidden="1">{#N/A,#N/A,FALSE,"Aging Summary";#N/A,#N/A,FALSE,"Ratio Analysis";#N/A,#N/A,FALSE,"Test 120 Day Accts";#N/A,#N/A,FALSE,"Tickmarks"}</definedName>
    <definedName name="ㅓㅏㅣㅑ_3">#REF!</definedName>
    <definedName name="ㅓㅏㅣㅓㅣㅏ" hidden="1">{#N/A,#N/A,FALSE,"Sheet5"}</definedName>
    <definedName name="ㅓㅏㅣㅓㅣㅏㅓ" hidden="1">{#N/A,#N/A,FALSE,"Sheet5"}</definedName>
    <definedName name="ㅔ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">#REF!</definedName>
    <definedName name="ㅕㅕㅕ" hidden="1">{#N/A,#N/A,FALSE,"을지 (4)";#N/A,#N/A,FALSE,"을지 (5)";#N/A,#N/A,FALSE,"을지 (6)"}</definedName>
    <definedName name="ㅗ">#REF!</definedName>
    <definedName name="ㅗ60">#REF!</definedName>
    <definedName name="ㅗㄴ">#REF!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>#REF!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#REF!</definedName>
    <definedName name="ㅠ" hidden="1">{#N/A,#N/A,FALSE,"Aging Summary";#N/A,#N/A,FALSE,"Ratio Analysis";#N/A,#N/A,FALSE,"Test 120 Day Accts";#N/A,#N/A,FALSE,"Tickmarks"}</definedName>
    <definedName name="ㅠ_3">#REF!</definedName>
    <definedName name="ㅡ" hidden="1">{#N/A,#N/A,FALSE,"Aging Summary";#N/A,#N/A,FALSE,"Ratio Analysis";#N/A,#N/A,FALSE,"Test 120 Day Accts";#N/A,#N/A,FALSE,"Tickmarks"}</definedName>
    <definedName name="ㅡ_3">#REF!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hidden="1">{#N/A,#N/A,FALSE,"Aging Summary";#N/A,#N/A,FALSE,"Ratio Analysis";#N/A,#N/A,FALSE,"Test 120 Day Accts";#N/A,#N/A,FALSE,"Tickmarks"}</definedName>
    <definedName name="ㅣ_3">#REF!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ㅓㅏㅓ" hidden="1">{#N/A,#N/A,FALSE,"Sheet5"}</definedName>
    <definedName name="ㅣㅏㅣㅏㅣ" hidden="1">{#N/A,#N/A,FALSE,"Sheet5"}</definedName>
    <definedName name="ㅣㅣ" hidden="1">{#N/A,#N/A,FALSE,"을지 (4)";#N/A,#N/A,FALSE,"을지 (5)";#N/A,#N/A,FALSE,"을지 (6)"}</definedName>
    <definedName name="ㅣㅣㅣㅣ">#REF!</definedName>
    <definedName name="一般管理" hidden="1">{"'買掛金'!$J$6"}</definedName>
    <definedName name="三菱">#REF!</definedName>
    <definedName name="丸紅">#REF!</definedName>
    <definedName name="九州ｾﾙﾗ">#REF!</definedName>
    <definedName name="企業年金">#REF!</definedName>
    <definedName name="住銀ﾘｰｽ">#REF!</definedName>
    <definedName name="受取利息">#REF!</definedName>
    <definedName name="団体定期">#REF!</definedName>
    <definedName name="団体定期1">#REF!</definedName>
    <definedName name="団体定期2">#REF!</definedName>
    <definedName name="固定資産売却損">#REF!</definedName>
    <definedName name="国際警備">#REF!</definedName>
    <definedName name="土地">162</definedName>
    <definedName name="大和商工ﾘｰｽ">#REF!</definedName>
    <definedName name="専用回線">#REF!</definedName>
    <definedName name="川鉄">#REF!</definedName>
    <definedName name="差入保証金" hidden="1">{"'買掛金'!$J$6"}</definedName>
    <definedName name="携帯">#REF!</definedName>
    <definedName name="支払" hidden="1">{"'買掛金'!$J$6"}</definedName>
    <definedName name="支払手形" hidden="1">{"'買掛金'!$J$6"}</definedName>
    <definedName name="日本IBM">#REF!</definedName>
    <definedName name="日本ﾃﾚｺﾑ">#REF!</definedName>
    <definedName name="日本ﾘｰｽ">#REF!</definedName>
    <definedName name="日本信販">#REF!</definedName>
    <definedName name="日産">#REF!</definedName>
    <definedName name="日立">#REF!</definedName>
    <definedName name="昭和ﾘｰｽ">#REF!</definedName>
    <definedName name="未命名">#REF!</definedName>
    <definedName name="未払" hidden="1">{"'買掛金'!$J$6"}</definedName>
    <definedName name="未払金" hidden="1">{"'買掛金'!$J$6"}</definedName>
    <definedName name="本数">#REF!</definedName>
    <definedName name="李华">5</definedName>
    <definedName name="東京ﾘｰｽ">#REF!</definedName>
    <definedName name="水道">#REF!</definedName>
    <definedName name="現代綜合商事經由分">#REF!</definedName>
    <definedName name="短期借入金" hidden="1">{"'買掛金'!$J$6"}</definedName>
    <definedName name="立替">#REF!</definedName>
    <definedName name="納税充当">#REF!</definedName>
    <definedName name="絶費" hidden="1">{"'買掛金'!$J$6"}</definedName>
    <definedName name="繰延資産">#REF!</definedName>
    <definedName name="自動車">#REF!</definedName>
    <definedName name="興銀ﾘｰｽ">#REF!</definedName>
    <definedName name="芙蓉">#REF!</definedName>
    <definedName name="處份損益">#REF!</definedName>
    <definedName name="裏書譲渡手形" hidden="1">{"'買掛金'!$J$6"}</definedName>
    <definedName name="販売促進費他">#REF!</definedName>
    <definedName name="買掛金" hidden="1">{"'買掛金'!$J$6"}</definedName>
    <definedName name="退職給与">#REF!</definedName>
    <definedName name="長島" hidden="1">{"'買掛金'!$J$6"}</definedName>
    <definedName name="關係會社外上買入金明細書">#REF!</definedName>
    <definedName name="雑収入・雑損失">#REF!</definedName>
    <definedName name="雑費" hidden="1">{"'買掛金'!$J$6"}</definedName>
    <definedName name="電気工場">#REF!</definedName>
    <definedName name="預り保証金" hidden="1">{"'買掛金'!$J$6"}</definedName>
    <definedName name="高速通信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0" i="5" l="1"/>
  <c r="Y80" i="5"/>
  <c r="U80" i="5"/>
  <c r="AL64" i="5"/>
  <c r="AM64" i="5" s="1"/>
  <c r="AN64" i="5" s="1"/>
  <c r="AO64" i="5" s="1"/>
  <c r="AP64" i="5" s="1"/>
  <c r="AQ64" i="5" s="1"/>
  <c r="AR64" i="5" s="1"/>
  <c r="AS64" i="5" s="1"/>
  <c r="AK64" i="5"/>
  <c r="AJ63" i="5"/>
  <c r="AK63" i="5" s="1"/>
  <c r="AL63" i="5" s="1"/>
  <c r="AM63" i="5" s="1"/>
  <c r="AN63" i="5" s="1"/>
  <c r="AO63" i="5" s="1"/>
  <c r="AP63" i="5" s="1"/>
  <c r="AQ63" i="5" s="1"/>
  <c r="AR63" i="5" s="1"/>
  <c r="AS63" i="5" s="1"/>
  <c r="AG63" i="5"/>
  <c r="AF63" i="5"/>
  <c r="BA61" i="5"/>
  <c r="AZ61" i="5"/>
  <c r="AY61" i="5"/>
  <c r="AJ61" i="5"/>
  <c r="AD61" i="5"/>
  <c r="AE60" i="5"/>
  <c r="BE56" i="5"/>
  <c r="BD56" i="5"/>
  <c r="BC56" i="5"/>
  <c r="BB56" i="5"/>
  <c r="BA56" i="5"/>
  <c r="BE53" i="5"/>
  <c r="BD53" i="5"/>
  <c r="BC53" i="5"/>
  <c r="BB53" i="5"/>
  <c r="BA53" i="5"/>
  <c r="AZ53" i="5"/>
  <c r="AY53" i="5"/>
  <c r="AX53" i="5"/>
  <c r="AW53" i="5"/>
  <c r="AV53" i="5"/>
  <c r="AU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BE47" i="5"/>
  <c r="BD47" i="5"/>
  <c r="BC47" i="5"/>
  <c r="BB47" i="5"/>
  <c r="BA47" i="5"/>
  <c r="AZ47" i="5"/>
  <c r="AY47" i="5"/>
  <c r="AX47" i="5"/>
  <c r="AW47" i="5"/>
  <c r="AV47" i="5"/>
  <c r="AU47" i="5"/>
  <c r="BE45" i="5"/>
  <c r="BD45" i="5"/>
  <c r="BA45" i="5"/>
  <c r="AZ45" i="5"/>
  <c r="AY45" i="5"/>
  <c r="AX45" i="5"/>
  <c r="AW45" i="5"/>
  <c r="AV45" i="5"/>
  <c r="AJ45" i="5"/>
  <c r="AH45" i="5"/>
  <c r="BC45" i="5" s="1"/>
  <c r="AF45" i="5"/>
  <c r="AE45" i="5"/>
  <c r="AD45" i="5"/>
  <c r="C45" i="5"/>
  <c r="B45" i="5"/>
  <c r="CP43" i="5"/>
  <c r="CN43" i="5"/>
  <c r="CM43" i="5"/>
  <c r="CJ43" i="5"/>
  <c r="CI43" i="5"/>
  <c r="CH43" i="5"/>
  <c r="CG43" i="5"/>
  <c r="CF43" i="5"/>
  <c r="CE43" i="5"/>
  <c r="CD43" i="5"/>
  <c r="CC43" i="5"/>
  <c r="CB43" i="5"/>
  <c r="CA43" i="5"/>
  <c r="BZ43" i="5"/>
  <c r="BY43" i="5"/>
  <c r="BX43" i="5"/>
  <c r="BW43" i="5"/>
  <c r="BV43" i="5"/>
  <c r="BU43" i="5"/>
  <c r="BT43" i="5"/>
  <c r="BS43" i="5"/>
  <c r="BR43" i="5"/>
  <c r="BQ43" i="5"/>
  <c r="BP43" i="5"/>
  <c r="BO43" i="5"/>
  <c r="BN43" i="5"/>
  <c r="BM43" i="5"/>
  <c r="BL43" i="5"/>
  <c r="BK43" i="5"/>
  <c r="BJ43" i="5"/>
  <c r="BI43" i="5"/>
  <c r="BH43" i="5"/>
  <c r="CO42" i="5"/>
  <c r="CO43" i="5" s="1"/>
  <c r="BE42" i="5"/>
  <c r="B42" i="5" s="1"/>
  <c r="AU42" i="5" s="1"/>
  <c r="BD42" i="5"/>
  <c r="BA42" i="5"/>
  <c r="AK42" i="5"/>
  <c r="AJ42" i="5"/>
  <c r="AI42" i="5"/>
  <c r="AH42" i="5"/>
  <c r="AH43" i="5" s="1"/>
  <c r="AG42" i="5"/>
  <c r="AF42" i="5"/>
  <c r="BB42" i="5" s="1"/>
  <c r="AE42" i="5"/>
  <c r="AD42" i="5"/>
  <c r="AC42" i="5"/>
  <c r="AB42" i="5"/>
  <c r="AA42" i="5"/>
  <c r="Z42" i="5"/>
  <c r="Y42" i="5"/>
  <c r="X42" i="5"/>
  <c r="W42" i="5"/>
  <c r="V42" i="5"/>
  <c r="AZ42" i="5" s="1"/>
  <c r="U42" i="5"/>
  <c r="T42" i="5"/>
  <c r="S42" i="5"/>
  <c r="R42" i="5"/>
  <c r="AY42" i="5" s="1"/>
  <c r="Q42" i="5"/>
  <c r="P42" i="5"/>
  <c r="O42" i="5"/>
  <c r="N42" i="5"/>
  <c r="AX42" i="5" s="1"/>
  <c r="M42" i="5"/>
  <c r="L42" i="5"/>
  <c r="K42" i="5"/>
  <c r="J42" i="5"/>
  <c r="AW42" i="5" s="1"/>
  <c r="I42" i="5"/>
  <c r="H42" i="5"/>
  <c r="AV42" i="5" s="1"/>
  <c r="G42" i="5"/>
  <c r="F42" i="5"/>
  <c r="E42" i="5"/>
  <c r="D42" i="5"/>
  <c r="C42" i="5"/>
  <c r="BB41" i="5"/>
  <c r="BB60" i="5" s="1"/>
  <c r="AZ41" i="5"/>
  <c r="AZ60" i="5" s="1"/>
  <c r="AZ63" i="5" s="1"/>
  <c r="AM41" i="5"/>
  <c r="AL41" i="5"/>
  <c r="AL60" i="5" s="1"/>
  <c r="AK41" i="5"/>
  <c r="AK60" i="5" s="1"/>
  <c r="AJ41" i="5"/>
  <c r="AJ60" i="5" s="1"/>
  <c r="AI41" i="5"/>
  <c r="AI60" i="5" s="1"/>
  <c r="AH41" i="5"/>
  <c r="AH60" i="5" s="1"/>
  <c r="AH64" i="5" s="1"/>
  <c r="AI64" i="5" s="1"/>
  <c r="AG41" i="5"/>
  <c r="AG60" i="5" s="1"/>
  <c r="AF41" i="5"/>
  <c r="AF60" i="5" s="1"/>
  <c r="AE41" i="5"/>
  <c r="AD41" i="5"/>
  <c r="AD60" i="5" s="1"/>
  <c r="AC41" i="5"/>
  <c r="AC60" i="5" s="1"/>
  <c r="AB41" i="5"/>
  <c r="AB60" i="5" s="1"/>
  <c r="AA41" i="5"/>
  <c r="Z41" i="5"/>
  <c r="Z60" i="5" s="1"/>
  <c r="Y41" i="5"/>
  <c r="Y60" i="5" s="1"/>
  <c r="Y64" i="5" s="1"/>
  <c r="Z64" i="5" s="1"/>
  <c r="X41" i="5"/>
  <c r="W41" i="5"/>
  <c r="V41" i="5"/>
  <c r="U41" i="5"/>
  <c r="T41" i="5"/>
  <c r="S41" i="5"/>
  <c r="R41" i="5"/>
  <c r="AY41" i="5" s="1"/>
  <c r="AY60" i="5" s="1"/>
  <c r="Q41" i="5"/>
  <c r="P41" i="5"/>
  <c r="O41" i="5"/>
  <c r="N41" i="5"/>
  <c r="M41" i="5"/>
  <c r="L41" i="5"/>
  <c r="K41" i="5"/>
  <c r="J41" i="5"/>
  <c r="AW41" i="5" s="1"/>
  <c r="I41" i="5"/>
  <c r="H41" i="5"/>
  <c r="G41" i="5"/>
  <c r="F41" i="5"/>
  <c r="AV41" i="5" s="1"/>
  <c r="E41" i="5"/>
  <c r="D41" i="5"/>
  <c r="CP40" i="5"/>
  <c r="AK40" i="5" s="1"/>
  <c r="CL40" i="5"/>
  <c r="CL43" i="5" s="1"/>
  <c r="CK40" i="5"/>
  <c r="CK43" i="5" s="1"/>
  <c r="BE40" i="5"/>
  <c r="B40" i="5" s="1"/>
  <c r="BD40" i="5"/>
  <c r="AZ40" i="5"/>
  <c r="AX40" i="5"/>
  <c r="AJ40" i="5"/>
  <c r="AI40" i="5"/>
  <c r="AH40" i="5"/>
  <c r="BC40" i="5" s="1"/>
  <c r="AG40" i="5"/>
  <c r="AF40" i="5"/>
  <c r="AE40" i="5"/>
  <c r="AD40" i="5"/>
  <c r="AC40" i="5"/>
  <c r="AB40" i="5"/>
  <c r="AA40" i="5"/>
  <c r="Z40" i="5"/>
  <c r="BA40" i="5" s="1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AW40" i="5" s="1"/>
  <c r="I40" i="5"/>
  <c r="H40" i="5"/>
  <c r="G40" i="5"/>
  <c r="F40" i="5"/>
  <c r="E40" i="5"/>
  <c r="D40" i="5"/>
  <c r="C40" i="5"/>
  <c r="BE39" i="5"/>
  <c r="BD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BE38" i="5"/>
  <c r="BD38" i="5"/>
  <c r="BA38" i="5"/>
  <c r="AK38" i="5"/>
  <c r="AJ38" i="5"/>
  <c r="AI38" i="5"/>
  <c r="AH38" i="5"/>
  <c r="BC38" i="5" s="1"/>
  <c r="AG38" i="5"/>
  <c r="AF38" i="5"/>
  <c r="AF43" i="5" s="1"/>
  <c r="AE38" i="5"/>
  <c r="AD38" i="5"/>
  <c r="BB38" i="5" s="1"/>
  <c r="AC38" i="5"/>
  <c r="AB38" i="5"/>
  <c r="AA38" i="5"/>
  <c r="Z38" i="5"/>
  <c r="Y38" i="5"/>
  <c r="X38" i="5"/>
  <c r="W38" i="5"/>
  <c r="V38" i="5"/>
  <c r="AZ38" i="5" s="1"/>
  <c r="U38" i="5"/>
  <c r="T38" i="5"/>
  <c r="T43" i="5" s="1"/>
  <c r="S38" i="5"/>
  <c r="R38" i="5"/>
  <c r="AY38" i="5" s="1"/>
  <c r="Q38" i="5"/>
  <c r="P38" i="5"/>
  <c r="AX38" i="5" s="1"/>
  <c r="O38" i="5"/>
  <c r="N38" i="5"/>
  <c r="M38" i="5"/>
  <c r="L38" i="5"/>
  <c r="K38" i="5"/>
  <c r="J38" i="5"/>
  <c r="AW38" i="5" s="1"/>
  <c r="I38" i="5"/>
  <c r="H38" i="5"/>
  <c r="H43" i="5" s="1"/>
  <c r="G38" i="5"/>
  <c r="F38" i="5"/>
  <c r="AV38" i="5" s="1"/>
  <c r="E38" i="5"/>
  <c r="D38" i="5"/>
  <c r="C38" i="5"/>
  <c r="B38" i="5"/>
  <c r="AU38" i="5" s="1"/>
  <c r="BE37" i="5"/>
  <c r="B37" i="5" s="1"/>
  <c r="BD37" i="5"/>
  <c r="AZ37" i="5"/>
  <c r="AK37" i="5"/>
  <c r="AJ37" i="5"/>
  <c r="AJ43" i="5" s="1"/>
  <c r="AI37" i="5"/>
  <c r="AI43" i="5" s="1"/>
  <c r="AH37" i="5"/>
  <c r="BC37" i="5" s="1"/>
  <c r="AG37" i="5"/>
  <c r="AF37" i="5"/>
  <c r="AE37" i="5"/>
  <c r="AD37" i="5"/>
  <c r="AC37" i="5"/>
  <c r="AB37" i="5"/>
  <c r="AB43" i="5" s="1"/>
  <c r="AA37" i="5"/>
  <c r="AA43" i="5" s="1"/>
  <c r="Z37" i="5"/>
  <c r="Z43" i="5" s="1"/>
  <c r="Y37" i="5"/>
  <c r="Y43" i="5" s="1"/>
  <c r="X37" i="5"/>
  <c r="X43" i="5" s="1"/>
  <c r="W37" i="5"/>
  <c r="W43" i="5" s="1"/>
  <c r="V37" i="5"/>
  <c r="U37" i="5"/>
  <c r="T37" i="5"/>
  <c r="S37" i="5"/>
  <c r="S43" i="5" s="1"/>
  <c r="R37" i="5"/>
  <c r="Q37" i="5"/>
  <c r="AX37" i="5" s="1"/>
  <c r="P37" i="5"/>
  <c r="P43" i="5" s="1"/>
  <c r="O37" i="5"/>
  <c r="O43" i="5" s="1"/>
  <c r="N37" i="5"/>
  <c r="N43" i="5" s="1"/>
  <c r="M37" i="5"/>
  <c r="M43" i="5" s="1"/>
  <c r="L37" i="5"/>
  <c r="L43" i="5" s="1"/>
  <c r="K37" i="5"/>
  <c r="K43" i="5" s="1"/>
  <c r="J37" i="5"/>
  <c r="AW37" i="5" s="1"/>
  <c r="I37" i="5"/>
  <c r="H37" i="5"/>
  <c r="G37" i="5"/>
  <c r="F37" i="5"/>
  <c r="E37" i="5"/>
  <c r="D37" i="5"/>
  <c r="D43" i="5" s="1"/>
  <c r="C37" i="5"/>
  <c r="CJ34" i="5"/>
  <c r="CH34" i="5"/>
  <c r="BX34" i="5"/>
  <c r="BV34" i="5"/>
  <c r="BL34" i="5"/>
  <c r="BJ34" i="5"/>
  <c r="BE33" i="5"/>
  <c r="C33" i="5" s="1"/>
  <c r="BD33" i="5"/>
  <c r="AK33" i="5"/>
  <c r="AH33" i="5"/>
  <c r="AG33" i="5"/>
  <c r="AF33" i="5"/>
  <c r="AE33" i="5"/>
  <c r="AD33" i="5"/>
  <c r="BB33" i="5" s="1"/>
  <c r="AC33" i="5"/>
  <c r="AB33" i="5"/>
  <c r="AA33" i="5"/>
  <c r="Z33" i="5"/>
  <c r="BA33" i="5" s="1"/>
  <c r="Y33" i="5"/>
  <c r="X33" i="5"/>
  <c r="X34" i="5" s="1"/>
  <c r="W33" i="5"/>
  <c r="V33" i="5"/>
  <c r="U33" i="5"/>
  <c r="T33" i="5"/>
  <c r="S33" i="5"/>
  <c r="R33" i="5"/>
  <c r="AY33" i="5" s="1"/>
  <c r="Q33" i="5"/>
  <c r="P33" i="5"/>
  <c r="O33" i="5"/>
  <c r="N33" i="5"/>
  <c r="AX33" i="5" s="1"/>
  <c r="M33" i="5"/>
  <c r="L33" i="5"/>
  <c r="L34" i="5" s="1"/>
  <c r="K33" i="5"/>
  <c r="J33" i="5"/>
  <c r="I33" i="5"/>
  <c r="H33" i="5"/>
  <c r="G33" i="5"/>
  <c r="F33" i="5"/>
  <c r="AV33" i="5" s="1"/>
  <c r="E33" i="5"/>
  <c r="D33" i="5"/>
  <c r="B33" i="5"/>
  <c r="AU33" i="5" s="1"/>
  <c r="CP32" i="5"/>
  <c r="CL32" i="5"/>
  <c r="AG32" i="5" s="1"/>
  <c r="BE32" i="5"/>
  <c r="C32" i="5" s="1"/>
  <c r="BD32" i="5"/>
  <c r="AJ32" i="5"/>
  <c r="AI32" i="5"/>
  <c r="AH32" i="5"/>
  <c r="AF32" i="5"/>
  <c r="AE32" i="5"/>
  <c r="AD32" i="5"/>
  <c r="BB32" i="5" s="1"/>
  <c r="AC32" i="5"/>
  <c r="AB32" i="5"/>
  <c r="AA32" i="5"/>
  <c r="Z32" i="5"/>
  <c r="BA32" i="5" s="1"/>
  <c r="V32" i="5"/>
  <c r="AZ32" i="5" s="1"/>
  <c r="R32" i="5"/>
  <c r="AY32" i="5" s="1"/>
  <c r="Q32" i="5"/>
  <c r="P32" i="5"/>
  <c r="AX32" i="5" s="1"/>
  <c r="O32" i="5"/>
  <c r="N32" i="5"/>
  <c r="M32" i="5"/>
  <c r="L32" i="5"/>
  <c r="K32" i="5"/>
  <c r="J32" i="5"/>
  <c r="AW32" i="5" s="1"/>
  <c r="I32" i="5"/>
  <c r="H32" i="5"/>
  <c r="G32" i="5"/>
  <c r="F32" i="5"/>
  <c r="AV32" i="5" s="1"/>
  <c r="E32" i="5"/>
  <c r="D32" i="5"/>
  <c r="CP31" i="5"/>
  <c r="CN31" i="5"/>
  <c r="CM31" i="5"/>
  <c r="CL31" i="5"/>
  <c r="AG31" i="5" s="1"/>
  <c r="BP31" i="5"/>
  <c r="BC31" i="5"/>
  <c r="AR31" i="5"/>
  <c r="AO31" i="5"/>
  <c r="AO34" i="5" s="1"/>
  <c r="AN31" i="5"/>
  <c r="AN34" i="5" s="1"/>
  <c r="AK31" i="5"/>
  <c r="AJ31" i="5"/>
  <c r="AI31" i="5"/>
  <c r="AH31" i="5"/>
  <c r="AF31" i="5"/>
  <c r="AE31" i="5"/>
  <c r="AD31" i="5"/>
  <c r="AC31" i="5"/>
  <c r="AB31" i="5"/>
  <c r="BA31" i="5" s="1"/>
  <c r="AA31" i="5"/>
  <c r="Z31" i="5"/>
  <c r="Y31" i="5"/>
  <c r="X31" i="5"/>
  <c r="W31" i="5"/>
  <c r="V31" i="5"/>
  <c r="U31" i="5"/>
  <c r="T31" i="5"/>
  <c r="S31" i="5"/>
  <c r="R31" i="5"/>
  <c r="AY31" i="5" s="1"/>
  <c r="Q31" i="5"/>
  <c r="P31" i="5"/>
  <c r="O31" i="5"/>
  <c r="N31" i="5"/>
  <c r="AX31" i="5" s="1"/>
  <c r="M31" i="5"/>
  <c r="L31" i="5"/>
  <c r="K31" i="5"/>
  <c r="J31" i="5"/>
  <c r="I31" i="5"/>
  <c r="H31" i="5"/>
  <c r="G31" i="5"/>
  <c r="F31" i="5"/>
  <c r="E31" i="5"/>
  <c r="D31" i="5"/>
  <c r="CP30" i="5"/>
  <c r="CO30" i="5"/>
  <c r="CN30" i="5"/>
  <c r="AI30" i="5" s="1"/>
  <c r="CM30" i="5"/>
  <c r="CL30" i="5"/>
  <c r="CK30" i="5"/>
  <c r="AG30" i="5" s="1"/>
  <c r="CJ30" i="5"/>
  <c r="CI30" i="5"/>
  <c r="CH30" i="5"/>
  <c r="AC30" i="5" s="1"/>
  <c r="CG30" i="5"/>
  <c r="AB30" i="5" s="1"/>
  <c r="BA30" i="5" s="1"/>
  <c r="CF30" i="5"/>
  <c r="CE30" i="5"/>
  <c r="CD30" i="5"/>
  <c r="CC30" i="5"/>
  <c r="CA30" i="5"/>
  <c r="W30" i="5" s="1"/>
  <c r="BE30" i="5"/>
  <c r="C30" i="5" s="1"/>
  <c r="BD30" i="5"/>
  <c r="AK30" i="5"/>
  <c r="AJ30" i="5"/>
  <c r="AH30" i="5"/>
  <c r="BC30" i="5" s="1"/>
  <c r="AA30" i="5"/>
  <c r="Z30" i="5"/>
  <c r="Y30" i="5"/>
  <c r="X30" i="5"/>
  <c r="V30" i="5"/>
  <c r="U30" i="5"/>
  <c r="T30" i="5"/>
  <c r="S30" i="5"/>
  <c r="R30" i="5"/>
  <c r="AY30" i="5" s="1"/>
  <c r="Q30" i="5"/>
  <c r="P30" i="5"/>
  <c r="O30" i="5"/>
  <c r="N30" i="5"/>
  <c r="AX30" i="5" s="1"/>
  <c r="M30" i="5"/>
  <c r="L30" i="5"/>
  <c r="K30" i="5"/>
  <c r="J30" i="5"/>
  <c r="AW30" i="5" s="1"/>
  <c r="I30" i="5"/>
  <c r="H30" i="5"/>
  <c r="G30" i="5"/>
  <c r="F30" i="5"/>
  <c r="AV30" i="5" s="1"/>
  <c r="E30" i="5"/>
  <c r="D30" i="5"/>
  <c r="CP29" i="5"/>
  <c r="CP34" i="5" s="1"/>
  <c r="CO29" i="5"/>
  <c r="CO34" i="5" s="1"/>
  <c r="CN29" i="5"/>
  <c r="CM29" i="5"/>
  <c r="CL29" i="5"/>
  <c r="CL34" i="5" s="1"/>
  <c r="CK29" i="5"/>
  <c r="CJ29" i="5"/>
  <c r="CI29" i="5"/>
  <c r="CH29" i="5"/>
  <c r="CG29" i="5"/>
  <c r="CG34" i="5" s="1"/>
  <c r="CF29" i="5"/>
  <c r="CF34" i="5" s="1"/>
  <c r="CE29" i="5"/>
  <c r="CE34" i="5" s="1"/>
  <c r="CD29" i="5"/>
  <c r="CD34" i="5" s="1"/>
  <c r="CC29" i="5"/>
  <c r="CC34" i="5" s="1"/>
  <c r="CB29" i="5"/>
  <c r="CB34" i="5" s="1"/>
  <c r="CA29" i="5"/>
  <c r="BZ29" i="5"/>
  <c r="BZ34" i="5" s="1"/>
  <c r="BY29" i="5"/>
  <c r="BX29" i="5"/>
  <c r="BW29" i="5"/>
  <c r="BW34" i="5" s="1"/>
  <c r="BV29" i="5"/>
  <c r="BU29" i="5"/>
  <c r="BU34" i="5" s="1"/>
  <c r="BT29" i="5"/>
  <c r="BT34" i="5" s="1"/>
  <c r="BS29" i="5"/>
  <c r="BS34" i="5" s="1"/>
  <c r="BR29" i="5"/>
  <c r="BR34" i="5" s="1"/>
  <c r="BQ29" i="5"/>
  <c r="BQ34" i="5" s="1"/>
  <c r="BQ46" i="5" s="1"/>
  <c r="BP29" i="5"/>
  <c r="BP34" i="5" s="1"/>
  <c r="BO29" i="5"/>
  <c r="BN29" i="5"/>
  <c r="BN34" i="5" s="1"/>
  <c r="BM29" i="5"/>
  <c r="BL29" i="5"/>
  <c r="BK29" i="5"/>
  <c r="BK34" i="5" s="1"/>
  <c r="BJ29" i="5"/>
  <c r="BI29" i="5"/>
  <c r="BI34" i="5" s="1"/>
  <c r="BH29" i="5"/>
  <c r="BH34" i="5" s="1"/>
  <c r="BG29" i="5"/>
  <c r="BE29" i="5"/>
  <c r="BD29" i="5"/>
  <c r="AJ29" i="5"/>
  <c r="AG29" i="5"/>
  <c r="AG34" i="5" s="1"/>
  <c r="AE29" i="5"/>
  <c r="AD29" i="5"/>
  <c r="AC29" i="5"/>
  <c r="Z29" i="5"/>
  <c r="X29" i="5"/>
  <c r="U29" i="5"/>
  <c r="U34" i="5" s="1"/>
  <c r="S29" i="5"/>
  <c r="S34" i="5" s="1"/>
  <c r="R29" i="5"/>
  <c r="Q29" i="5"/>
  <c r="Q34" i="5" s="1"/>
  <c r="N29" i="5"/>
  <c r="L29" i="5"/>
  <c r="I29" i="5"/>
  <c r="I34" i="5" s="1"/>
  <c r="G29" i="5"/>
  <c r="G34" i="5" s="1"/>
  <c r="F29" i="5"/>
  <c r="E29" i="5"/>
  <c r="E34" i="5" s="1"/>
  <c r="BE25" i="5"/>
  <c r="BD25" i="5"/>
  <c r="BC25" i="5"/>
  <c r="BB25" i="5"/>
  <c r="BA25" i="5"/>
  <c r="CO22" i="5"/>
  <c r="CN22" i="5"/>
  <c r="CM22" i="5"/>
  <c r="CJ22" i="5"/>
  <c r="CI22" i="5"/>
  <c r="CH22" i="5"/>
  <c r="CG22" i="5"/>
  <c r="CF22" i="5"/>
  <c r="CE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AE22" i="5"/>
  <c r="AY21" i="5"/>
  <c r="AK21" i="5"/>
  <c r="AJ21" i="5"/>
  <c r="BC21" i="5" s="1"/>
  <c r="AI21" i="5"/>
  <c r="AH21" i="5"/>
  <c r="AG21" i="5"/>
  <c r="AF21" i="5"/>
  <c r="AE21" i="5"/>
  <c r="AD21" i="5"/>
  <c r="BB21" i="5" s="1"/>
  <c r="AC21" i="5"/>
  <c r="AB21" i="5"/>
  <c r="AA21" i="5"/>
  <c r="Z21" i="5"/>
  <c r="BA21" i="5" s="1"/>
  <c r="Y21" i="5"/>
  <c r="X21" i="5"/>
  <c r="W21" i="5"/>
  <c r="V21" i="5"/>
  <c r="AZ21" i="5" s="1"/>
  <c r="U21" i="5"/>
  <c r="T21" i="5"/>
  <c r="S21" i="5"/>
  <c r="R21" i="5"/>
  <c r="Q21" i="5"/>
  <c r="P21" i="5"/>
  <c r="O21" i="5"/>
  <c r="N21" i="5"/>
  <c r="AX21" i="5" s="1"/>
  <c r="M21" i="5"/>
  <c r="L21" i="5"/>
  <c r="AW21" i="5" s="1"/>
  <c r="K21" i="5"/>
  <c r="J21" i="5"/>
  <c r="I21" i="5"/>
  <c r="H21" i="5"/>
  <c r="G21" i="5"/>
  <c r="F21" i="5"/>
  <c r="AV21" i="5" s="1"/>
  <c r="E21" i="5"/>
  <c r="D21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BA20" i="5" s="1"/>
  <c r="Y20" i="5"/>
  <c r="X20" i="5"/>
  <c r="W20" i="5"/>
  <c r="V20" i="5"/>
  <c r="U20" i="5"/>
  <c r="AY20" i="5" s="1"/>
  <c r="T20" i="5"/>
  <c r="S20" i="5"/>
  <c r="R20" i="5"/>
  <c r="Q20" i="5"/>
  <c r="P20" i="5"/>
  <c r="O20" i="5"/>
  <c r="N20" i="5"/>
  <c r="AX20" i="5" s="1"/>
  <c r="M20" i="5"/>
  <c r="L20" i="5"/>
  <c r="K20" i="5"/>
  <c r="J20" i="5"/>
  <c r="I20" i="5"/>
  <c r="AV20" i="5" s="1"/>
  <c r="H20" i="5"/>
  <c r="G20" i="5"/>
  <c r="F20" i="5"/>
  <c r="E20" i="5"/>
  <c r="D20" i="5"/>
  <c r="BC19" i="5"/>
  <c r="BA19" i="5"/>
  <c r="AZ19" i="5"/>
  <c r="AK19" i="5"/>
  <c r="AJ19" i="5"/>
  <c r="AI19" i="5"/>
  <c r="AH19" i="5"/>
  <c r="AG19" i="5"/>
  <c r="AF19" i="5"/>
  <c r="AE19" i="5"/>
  <c r="AD19" i="5"/>
  <c r="BB19" i="5" s="1"/>
  <c r="AC19" i="5"/>
  <c r="AB19" i="5"/>
  <c r="AA19" i="5"/>
  <c r="Z19" i="5"/>
  <c r="Y19" i="5"/>
  <c r="X19" i="5"/>
  <c r="W19" i="5"/>
  <c r="V19" i="5"/>
  <c r="U19" i="5"/>
  <c r="T19" i="5"/>
  <c r="S19" i="5"/>
  <c r="R19" i="5"/>
  <c r="AY19" i="5" s="1"/>
  <c r="Q19" i="5"/>
  <c r="P19" i="5"/>
  <c r="O19" i="5"/>
  <c r="N19" i="5"/>
  <c r="AX19" i="5" s="1"/>
  <c r="M19" i="5"/>
  <c r="L19" i="5"/>
  <c r="K19" i="5"/>
  <c r="J19" i="5"/>
  <c r="AW19" i="5" s="1"/>
  <c r="I19" i="5"/>
  <c r="H19" i="5"/>
  <c r="G19" i="5"/>
  <c r="F19" i="5"/>
  <c r="AV19" i="5" s="1"/>
  <c r="E19" i="5"/>
  <c r="D19" i="5"/>
  <c r="AX18" i="5"/>
  <c r="AV18" i="5"/>
  <c r="AK18" i="5"/>
  <c r="AJ18" i="5"/>
  <c r="AI18" i="5"/>
  <c r="AH18" i="5"/>
  <c r="AG18" i="5"/>
  <c r="AF18" i="5"/>
  <c r="AE18" i="5"/>
  <c r="AD18" i="5"/>
  <c r="BB18" i="5" s="1"/>
  <c r="AC18" i="5"/>
  <c r="AB18" i="5"/>
  <c r="BA18" i="5" s="1"/>
  <c r="AA18" i="5"/>
  <c r="Z18" i="5"/>
  <c r="Y18" i="5"/>
  <c r="X18" i="5"/>
  <c r="W18" i="5"/>
  <c r="V18" i="5"/>
  <c r="U18" i="5"/>
  <c r="T18" i="5"/>
  <c r="S18" i="5"/>
  <c r="R18" i="5"/>
  <c r="AY18" i="5" s="1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BC17" i="5"/>
  <c r="AK17" i="5"/>
  <c r="AJ17" i="5"/>
  <c r="AI17" i="5"/>
  <c r="AH17" i="5"/>
  <c r="AG17" i="5"/>
  <c r="AF17" i="5"/>
  <c r="AE17" i="5"/>
  <c r="AD17" i="5"/>
  <c r="AC17" i="5"/>
  <c r="AB17" i="5"/>
  <c r="BA17" i="5" s="1"/>
  <c r="AA17" i="5"/>
  <c r="Z17" i="5"/>
  <c r="Y17" i="5"/>
  <c r="X17" i="5"/>
  <c r="W17" i="5"/>
  <c r="V17" i="5"/>
  <c r="AZ17" i="5" s="1"/>
  <c r="U17" i="5"/>
  <c r="T17" i="5"/>
  <c r="S17" i="5"/>
  <c r="R17" i="5"/>
  <c r="Q17" i="5"/>
  <c r="P17" i="5"/>
  <c r="O17" i="5"/>
  <c r="N17" i="5"/>
  <c r="AX17" i="5" s="1"/>
  <c r="M17" i="5"/>
  <c r="L17" i="5"/>
  <c r="K17" i="5"/>
  <c r="J17" i="5"/>
  <c r="AW17" i="5" s="1"/>
  <c r="I17" i="5"/>
  <c r="H17" i="5"/>
  <c r="G17" i="5"/>
  <c r="F17" i="5"/>
  <c r="E17" i="5"/>
  <c r="D17" i="5"/>
  <c r="AM16" i="5"/>
  <c r="AQ16" i="5" s="1"/>
  <c r="AK16" i="5"/>
  <c r="AO16" i="5" s="1"/>
  <c r="AS16" i="5" s="1"/>
  <c r="AJ16" i="5"/>
  <c r="AN16" i="5" s="1"/>
  <c r="AR16" i="5" s="1"/>
  <c r="AI16" i="5"/>
  <c r="AH16" i="5"/>
  <c r="AL16" i="5" s="1"/>
  <c r="AG16" i="5"/>
  <c r="AF16" i="5"/>
  <c r="AE16" i="5"/>
  <c r="AD16" i="5"/>
  <c r="BB16" i="5" s="1"/>
  <c r="AC16" i="5"/>
  <c r="AB16" i="5"/>
  <c r="AA16" i="5"/>
  <c r="Z16" i="5"/>
  <c r="BA16" i="5" s="1"/>
  <c r="Y16" i="5"/>
  <c r="AZ16" i="5" s="1"/>
  <c r="X16" i="5"/>
  <c r="W16" i="5"/>
  <c r="V16" i="5"/>
  <c r="U16" i="5"/>
  <c r="T16" i="5"/>
  <c r="S16" i="5"/>
  <c r="R16" i="5"/>
  <c r="AY16" i="5" s="1"/>
  <c r="Q16" i="5"/>
  <c r="P16" i="5"/>
  <c r="O16" i="5"/>
  <c r="AX16" i="5" s="1"/>
  <c r="N16" i="5"/>
  <c r="M16" i="5"/>
  <c r="L16" i="5"/>
  <c r="K16" i="5"/>
  <c r="J16" i="5"/>
  <c r="I16" i="5"/>
  <c r="H16" i="5"/>
  <c r="G16" i="5"/>
  <c r="F16" i="5"/>
  <c r="AV16" i="5" s="1"/>
  <c r="E16" i="5"/>
  <c r="D16" i="5"/>
  <c r="AX15" i="5"/>
  <c r="AK15" i="5"/>
  <c r="AJ15" i="5"/>
  <c r="AI15" i="5"/>
  <c r="AH15" i="5"/>
  <c r="BC15" i="5" s="1"/>
  <c r="AG15" i="5"/>
  <c r="AF15" i="5"/>
  <c r="AE15" i="5"/>
  <c r="AD15" i="5"/>
  <c r="AC15" i="5"/>
  <c r="AB15" i="5"/>
  <c r="AA15" i="5"/>
  <c r="Z15" i="5"/>
  <c r="BA15" i="5" s="1"/>
  <c r="Y15" i="5"/>
  <c r="X15" i="5"/>
  <c r="W15" i="5"/>
  <c r="V15" i="5"/>
  <c r="AZ15" i="5" s="1"/>
  <c r="U15" i="5"/>
  <c r="T15" i="5"/>
  <c r="S15" i="5"/>
  <c r="R15" i="5"/>
  <c r="Q15" i="5"/>
  <c r="P15" i="5"/>
  <c r="O15" i="5"/>
  <c r="N15" i="5"/>
  <c r="M15" i="5"/>
  <c r="L15" i="5"/>
  <c r="K15" i="5"/>
  <c r="J15" i="5"/>
  <c r="AW15" i="5" s="1"/>
  <c r="I15" i="5"/>
  <c r="H15" i="5"/>
  <c r="G15" i="5"/>
  <c r="F15" i="5"/>
  <c r="E15" i="5"/>
  <c r="D15" i="5"/>
  <c r="BB14" i="5"/>
  <c r="AZ14" i="5"/>
  <c r="AK14" i="5"/>
  <c r="AJ14" i="5"/>
  <c r="AI14" i="5"/>
  <c r="AH14" i="5"/>
  <c r="BC14" i="5" s="1"/>
  <c r="AG14" i="5"/>
  <c r="AF14" i="5"/>
  <c r="AE14" i="5"/>
  <c r="AD14" i="5"/>
  <c r="AC14" i="5"/>
  <c r="AB14" i="5"/>
  <c r="AA14" i="5"/>
  <c r="Z14" i="5"/>
  <c r="BA14" i="5" s="1"/>
  <c r="Y14" i="5"/>
  <c r="X14" i="5"/>
  <c r="W14" i="5"/>
  <c r="V14" i="5"/>
  <c r="U14" i="5"/>
  <c r="T14" i="5"/>
  <c r="AY14" i="5" s="1"/>
  <c r="S14" i="5"/>
  <c r="R14" i="5"/>
  <c r="Q14" i="5"/>
  <c r="P14" i="5"/>
  <c r="O14" i="5"/>
  <c r="N14" i="5"/>
  <c r="AX14" i="5" s="1"/>
  <c r="M14" i="5"/>
  <c r="L14" i="5"/>
  <c r="K14" i="5"/>
  <c r="J14" i="5"/>
  <c r="AW14" i="5" s="1"/>
  <c r="I14" i="5"/>
  <c r="H14" i="5"/>
  <c r="G14" i="5"/>
  <c r="F14" i="5"/>
  <c r="AV14" i="5" s="1"/>
  <c r="E14" i="5"/>
  <c r="D14" i="5"/>
  <c r="CP12" i="5"/>
  <c r="CP22" i="5" s="1"/>
  <c r="CL12" i="5"/>
  <c r="CL22" i="5" s="1"/>
  <c r="CK12" i="5"/>
  <c r="CK22" i="5" s="1"/>
  <c r="CD12" i="5"/>
  <c r="CD22" i="5" s="1"/>
  <c r="BA12" i="5"/>
  <c r="AY12" i="5"/>
  <c r="AL12" i="5"/>
  <c r="AK12" i="5"/>
  <c r="AJ12" i="5"/>
  <c r="BC12" i="5" s="1"/>
  <c r="AI12" i="5"/>
  <c r="AH12" i="5"/>
  <c r="AG12" i="5"/>
  <c r="AF12" i="5"/>
  <c r="AE12" i="5"/>
  <c r="AD12" i="5"/>
  <c r="BB12" i="5" s="1"/>
  <c r="AC12" i="5"/>
  <c r="AB12" i="5"/>
  <c r="AA12" i="5"/>
  <c r="Z12" i="5"/>
  <c r="Y12" i="5"/>
  <c r="X12" i="5"/>
  <c r="W12" i="5"/>
  <c r="V12" i="5"/>
  <c r="AZ12" i="5" s="1"/>
  <c r="U12" i="5"/>
  <c r="T12" i="5"/>
  <c r="S12" i="5"/>
  <c r="R12" i="5"/>
  <c r="Q12" i="5"/>
  <c r="P12" i="5"/>
  <c r="O12" i="5"/>
  <c r="N12" i="5"/>
  <c r="AX12" i="5" s="1"/>
  <c r="M12" i="5"/>
  <c r="L12" i="5"/>
  <c r="AW12" i="5" s="1"/>
  <c r="K12" i="5"/>
  <c r="J12" i="5"/>
  <c r="I12" i="5"/>
  <c r="H12" i="5"/>
  <c r="G12" i="5"/>
  <c r="F12" i="5"/>
  <c r="AV12" i="5" s="1"/>
  <c r="E12" i="5"/>
  <c r="D12" i="5"/>
  <c r="AV11" i="5"/>
  <c r="AL11" i="5"/>
  <c r="AK11" i="5"/>
  <c r="AJ11" i="5"/>
  <c r="AI11" i="5"/>
  <c r="AH11" i="5"/>
  <c r="AG11" i="5"/>
  <c r="AG22" i="5" s="1"/>
  <c r="AF11" i="5"/>
  <c r="AE11" i="5"/>
  <c r="AD11" i="5"/>
  <c r="AC11" i="5"/>
  <c r="AB11" i="5"/>
  <c r="AA11" i="5"/>
  <c r="Z11" i="5"/>
  <c r="BA11" i="5" s="1"/>
  <c r="Y11" i="5"/>
  <c r="X11" i="5"/>
  <c r="W11" i="5"/>
  <c r="V11" i="5"/>
  <c r="U11" i="5"/>
  <c r="U22" i="5" s="1"/>
  <c r="T11" i="5"/>
  <c r="S11" i="5"/>
  <c r="AY11" i="5" s="1"/>
  <c r="R11" i="5"/>
  <c r="Q11" i="5"/>
  <c r="P11" i="5"/>
  <c r="O11" i="5"/>
  <c r="N11" i="5"/>
  <c r="AX11" i="5" s="1"/>
  <c r="M11" i="5"/>
  <c r="L11" i="5"/>
  <c r="K11" i="5"/>
  <c r="J11" i="5"/>
  <c r="I11" i="5"/>
  <c r="I22" i="5" s="1"/>
  <c r="H11" i="5"/>
  <c r="G11" i="5"/>
  <c r="F11" i="5"/>
  <c r="E11" i="5"/>
  <c r="D11" i="5"/>
  <c r="BC10" i="5"/>
  <c r="AZ10" i="5"/>
  <c r="AN10" i="5"/>
  <c r="AO10" i="5" s="1"/>
  <c r="AP10" i="5" s="1"/>
  <c r="AM10" i="5"/>
  <c r="AL10" i="5"/>
  <c r="AK10" i="5"/>
  <c r="AJ10" i="5"/>
  <c r="AI10" i="5"/>
  <c r="AH10" i="5"/>
  <c r="AG10" i="5"/>
  <c r="AF10" i="5"/>
  <c r="AE10" i="5"/>
  <c r="AD10" i="5"/>
  <c r="BB10" i="5" s="1"/>
  <c r="AC10" i="5"/>
  <c r="AB10" i="5"/>
  <c r="BA10" i="5" s="1"/>
  <c r="AA10" i="5"/>
  <c r="Z10" i="5"/>
  <c r="Y10" i="5"/>
  <c r="X10" i="5"/>
  <c r="W10" i="5"/>
  <c r="V10" i="5"/>
  <c r="U10" i="5"/>
  <c r="T10" i="5"/>
  <c r="S10" i="5"/>
  <c r="R10" i="5"/>
  <c r="AY10" i="5" s="1"/>
  <c r="Q10" i="5"/>
  <c r="P10" i="5"/>
  <c r="O10" i="5"/>
  <c r="N10" i="5"/>
  <c r="M10" i="5"/>
  <c r="L10" i="5"/>
  <c r="K10" i="5"/>
  <c r="J10" i="5"/>
  <c r="AW10" i="5" s="1"/>
  <c r="I10" i="5"/>
  <c r="H10" i="5"/>
  <c r="G10" i="5"/>
  <c r="F10" i="5"/>
  <c r="AV10" i="5" s="1"/>
  <c r="E10" i="5"/>
  <c r="D10" i="5"/>
  <c r="AX9" i="5"/>
  <c r="AV9" i="5"/>
  <c r="AK9" i="5"/>
  <c r="AL9" i="5" s="1"/>
  <c r="AJ9" i="5"/>
  <c r="AI9" i="5"/>
  <c r="AH9" i="5"/>
  <c r="BC9" i="5" s="1"/>
  <c r="AG9" i="5"/>
  <c r="AF9" i="5"/>
  <c r="AE9" i="5"/>
  <c r="AD9" i="5"/>
  <c r="BB9" i="5" s="1"/>
  <c r="AC9" i="5"/>
  <c r="AB9" i="5"/>
  <c r="BA9" i="5" s="1"/>
  <c r="AA9" i="5"/>
  <c r="Z9" i="5"/>
  <c r="Y9" i="5"/>
  <c r="X9" i="5"/>
  <c r="W9" i="5"/>
  <c r="V9" i="5"/>
  <c r="AZ9" i="5" s="1"/>
  <c r="U9" i="5"/>
  <c r="T9" i="5"/>
  <c r="S9" i="5"/>
  <c r="R9" i="5"/>
  <c r="AY9" i="5" s="1"/>
  <c r="Q9" i="5"/>
  <c r="P9" i="5"/>
  <c r="O9" i="5"/>
  <c r="N9" i="5"/>
  <c r="M9" i="5"/>
  <c r="L9" i="5"/>
  <c r="K9" i="5"/>
  <c r="J9" i="5"/>
  <c r="AW9" i="5" s="1"/>
  <c r="I9" i="5"/>
  <c r="H9" i="5"/>
  <c r="G9" i="5"/>
  <c r="F9" i="5"/>
  <c r="E9" i="5"/>
  <c r="D9" i="5"/>
  <c r="BC8" i="5"/>
  <c r="AK8" i="5"/>
  <c r="AJ8" i="5"/>
  <c r="AI8" i="5"/>
  <c r="AH8" i="5"/>
  <c r="AG8" i="5"/>
  <c r="AF8" i="5"/>
  <c r="AE8" i="5"/>
  <c r="AD8" i="5"/>
  <c r="BB8" i="5" s="1"/>
  <c r="AC8" i="5"/>
  <c r="AB8" i="5"/>
  <c r="BA8" i="5" s="1"/>
  <c r="AA8" i="5"/>
  <c r="Z8" i="5"/>
  <c r="Y8" i="5"/>
  <c r="X8" i="5"/>
  <c r="W8" i="5"/>
  <c r="V8" i="5"/>
  <c r="AZ8" i="5" s="1"/>
  <c r="U8" i="5"/>
  <c r="T8" i="5"/>
  <c r="S8" i="5"/>
  <c r="R8" i="5"/>
  <c r="AY8" i="5" s="1"/>
  <c r="Q8" i="5"/>
  <c r="P8" i="5"/>
  <c r="O8" i="5"/>
  <c r="N8" i="5"/>
  <c r="M8" i="5"/>
  <c r="L8" i="5"/>
  <c r="K8" i="5"/>
  <c r="J8" i="5"/>
  <c r="AW8" i="5" s="1"/>
  <c r="I8" i="5"/>
  <c r="H8" i="5"/>
  <c r="G8" i="5"/>
  <c r="F8" i="5"/>
  <c r="AV8" i="5" s="1"/>
  <c r="E8" i="5"/>
  <c r="D8" i="5"/>
  <c r="BC7" i="5"/>
  <c r="AX7" i="5"/>
  <c r="AK7" i="5"/>
  <c r="AK79" i="5" s="1"/>
  <c r="AJ7" i="5"/>
  <c r="AJ79" i="5" s="1"/>
  <c r="AI7" i="5"/>
  <c r="AI79" i="5" s="1"/>
  <c r="AH7" i="5"/>
  <c r="AH79" i="5" s="1"/>
  <c r="AG7" i="5"/>
  <c r="AG79" i="5" s="1"/>
  <c r="AF7" i="5"/>
  <c r="AF79" i="5" s="1"/>
  <c r="AE7" i="5"/>
  <c r="AE79" i="5" s="1"/>
  <c r="AD7" i="5"/>
  <c r="AC7" i="5"/>
  <c r="AC79" i="5" s="1"/>
  <c r="AB7" i="5"/>
  <c r="AB79" i="5" s="1"/>
  <c r="AB81" i="5" s="1"/>
  <c r="AA7" i="5"/>
  <c r="AA79" i="5" s="1"/>
  <c r="Z7" i="5"/>
  <c r="Z79" i="5" s="1"/>
  <c r="Z81" i="5" s="1"/>
  <c r="Y7" i="5"/>
  <c r="Y79" i="5" s="1"/>
  <c r="X7" i="5"/>
  <c r="X79" i="5" s="1"/>
  <c r="W7" i="5"/>
  <c r="W79" i="5" s="1"/>
  <c r="V7" i="5"/>
  <c r="V79" i="5" s="1"/>
  <c r="U7" i="5"/>
  <c r="U79" i="5" s="1"/>
  <c r="T7" i="5"/>
  <c r="T79" i="5" s="1"/>
  <c r="S7" i="5"/>
  <c r="S79" i="5" s="1"/>
  <c r="R7" i="5"/>
  <c r="Q7" i="5"/>
  <c r="Q79" i="5" s="1"/>
  <c r="P7" i="5"/>
  <c r="P79" i="5" s="1"/>
  <c r="O7" i="5"/>
  <c r="O79" i="5" s="1"/>
  <c r="N7" i="5"/>
  <c r="N79" i="5" s="1"/>
  <c r="M7" i="5"/>
  <c r="M79" i="5" s="1"/>
  <c r="L7" i="5"/>
  <c r="L79" i="5" s="1"/>
  <c r="K7" i="5"/>
  <c r="K79" i="5" s="1"/>
  <c r="J7" i="5"/>
  <c r="J79" i="5" s="1"/>
  <c r="I7" i="5"/>
  <c r="I79" i="5" s="1"/>
  <c r="H7" i="5"/>
  <c r="H79" i="5" s="1"/>
  <c r="G7" i="5"/>
  <c r="G79" i="5" s="1"/>
  <c r="F7" i="5"/>
  <c r="F79" i="5" s="1"/>
  <c r="E7" i="5"/>
  <c r="E79" i="5" s="1"/>
  <c r="D7" i="5"/>
  <c r="D79" i="5" s="1"/>
  <c r="BC6" i="5"/>
  <c r="AX6" i="5"/>
  <c r="AK6" i="5"/>
  <c r="AK22" i="5" s="1"/>
  <c r="AJ6" i="5"/>
  <c r="AI6" i="5"/>
  <c r="AH6" i="5"/>
  <c r="AG6" i="5"/>
  <c r="AF6" i="5"/>
  <c r="AE6" i="5"/>
  <c r="AD6" i="5"/>
  <c r="AC6" i="5"/>
  <c r="AC22" i="5" s="1"/>
  <c r="AB6" i="5"/>
  <c r="AB22" i="5" s="1"/>
  <c r="AA6" i="5"/>
  <c r="Z6" i="5"/>
  <c r="BA6" i="5" s="1"/>
  <c r="Y6" i="5"/>
  <c r="Y22" i="5" s="1"/>
  <c r="X6" i="5"/>
  <c r="W6" i="5"/>
  <c r="V6" i="5"/>
  <c r="U6" i="5"/>
  <c r="T6" i="5"/>
  <c r="S6" i="5"/>
  <c r="S22" i="5" s="1"/>
  <c r="R6" i="5"/>
  <c r="Q6" i="5"/>
  <c r="P6" i="5"/>
  <c r="P22" i="5" s="1"/>
  <c r="O6" i="5"/>
  <c r="N6" i="5"/>
  <c r="N22" i="5" s="1"/>
  <c r="M6" i="5"/>
  <c r="M22" i="5" s="1"/>
  <c r="L6" i="5"/>
  <c r="K6" i="5"/>
  <c r="J6" i="5"/>
  <c r="I6" i="5"/>
  <c r="H6" i="5"/>
  <c r="G6" i="5"/>
  <c r="G22" i="5" s="1"/>
  <c r="F6" i="5"/>
  <c r="E6" i="5"/>
  <c r="D6" i="5"/>
  <c r="D22" i="5" s="1"/>
  <c r="CM4" i="5"/>
  <c r="CD4" i="5"/>
  <c r="CA4" i="5"/>
  <c r="BY4" i="5"/>
  <c r="BX4" i="5"/>
  <c r="BU4" i="5"/>
  <c r="BO4" i="5"/>
  <c r="BM4" i="5"/>
  <c r="BL4" i="5"/>
  <c r="BI4" i="5"/>
  <c r="BE4" i="5"/>
  <c r="BD4" i="5"/>
  <c r="BC4" i="5"/>
  <c r="BB4" i="5"/>
  <c r="BA4" i="5"/>
  <c r="AZ4" i="5"/>
  <c r="AY4" i="5"/>
  <c r="AX4" i="5"/>
  <c r="AW4" i="5"/>
  <c r="AV4" i="5"/>
  <c r="AU4" i="5"/>
  <c r="AS4" i="5"/>
  <c r="AR4" i="5"/>
  <c r="AQ4" i="5"/>
  <c r="AP4" i="5"/>
  <c r="AO4" i="5"/>
  <c r="AN4" i="5"/>
  <c r="AM4" i="5"/>
  <c r="AL4" i="5"/>
  <c r="AK4" i="5"/>
  <c r="CP4" i="5" s="1"/>
  <c r="AJ4" i="5"/>
  <c r="CO4" i="5" s="1"/>
  <c r="AI4" i="5"/>
  <c r="CN4" i="5" s="1"/>
  <c r="AH4" i="5"/>
  <c r="AG4" i="5"/>
  <c r="CL4" i="5" s="1"/>
  <c r="AF4" i="5"/>
  <c r="CK4" i="5" s="1"/>
  <c r="AE4" i="5"/>
  <c r="CJ4" i="5" s="1"/>
  <c r="AD4" i="5"/>
  <c r="CI4" i="5" s="1"/>
  <c r="AC4" i="5"/>
  <c r="CH4" i="5" s="1"/>
  <c r="AB4" i="5"/>
  <c r="CG4" i="5" s="1"/>
  <c r="AA4" i="5"/>
  <c r="CF4" i="5" s="1"/>
  <c r="Z4" i="5"/>
  <c r="CE4" i="5" s="1"/>
  <c r="Y4" i="5"/>
  <c r="X4" i="5"/>
  <c r="CC4" i="5" s="1"/>
  <c r="W4" i="5"/>
  <c r="CB4" i="5" s="1"/>
  <c r="V4" i="5"/>
  <c r="U4" i="5"/>
  <c r="BZ4" i="5" s="1"/>
  <c r="T4" i="5"/>
  <c r="S4" i="5"/>
  <c r="R4" i="5"/>
  <c r="BW4" i="5" s="1"/>
  <c r="Q4" i="5"/>
  <c r="BV4" i="5" s="1"/>
  <c r="P4" i="5"/>
  <c r="O4" i="5"/>
  <c r="BT4" i="5" s="1"/>
  <c r="N4" i="5"/>
  <c r="BS4" i="5" s="1"/>
  <c r="M4" i="5"/>
  <c r="BR4" i="5" s="1"/>
  <c r="L4" i="5"/>
  <c r="BQ4" i="5" s="1"/>
  <c r="K4" i="5"/>
  <c r="BP4" i="5" s="1"/>
  <c r="J4" i="5"/>
  <c r="I4" i="5"/>
  <c r="BN4" i="5" s="1"/>
  <c r="H4" i="5"/>
  <c r="G4" i="5"/>
  <c r="F4" i="5"/>
  <c r="BK4" i="5" s="1"/>
  <c r="E4" i="5"/>
  <c r="BJ4" i="5" s="1"/>
  <c r="D4" i="5"/>
  <c r="C4" i="5"/>
  <c r="BH4" i="5" s="1"/>
  <c r="B4" i="5"/>
  <c r="BG4" i="5" s="1"/>
  <c r="A4" i="5"/>
  <c r="AD3" i="5"/>
  <c r="Z3" i="5"/>
  <c r="V3" i="5"/>
  <c r="R3" i="5"/>
  <c r="N3" i="5"/>
  <c r="J3" i="5"/>
  <c r="F3" i="5"/>
  <c r="B3" i="5"/>
  <c r="BB2" i="5"/>
  <c r="BA2" i="5"/>
  <c r="AZ2" i="5"/>
  <c r="AY2" i="5"/>
  <c r="AX2" i="5"/>
  <c r="AW2" i="5"/>
  <c r="AV2" i="5"/>
  <c r="AU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A1" i="5"/>
  <c r="AG83" i="4"/>
  <c r="AD83" i="4"/>
  <c r="AB83" i="4"/>
  <c r="AA83" i="4"/>
  <c r="U83" i="4"/>
  <c r="R83" i="4"/>
  <c r="P83" i="4"/>
  <c r="O83" i="4"/>
  <c r="I83" i="4"/>
  <c r="F83" i="4"/>
  <c r="D83" i="4"/>
  <c r="C83" i="4"/>
  <c r="AJ82" i="4"/>
  <c r="AI82" i="4"/>
  <c r="AD82" i="4"/>
  <c r="AC82" i="4"/>
  <c r="Z82" i="4"/>
  <c r="X82" i="4"/>
  <c r="W82" i="4"/>
  <c r="R82" i="4"/>
  <c r="Q82" i="4"/>
  <c r="N82" i="4"/>
  <c r="L82" i="4"/>
  <c r="K82" i="4"/>
  <c r="F82" i="4"/>
  <c r="E82" i="4"/>
  <c r="B82" i="4"/>
  <c r="AK80" i="4"/>
  <c r="AK82" i="4" s="1"/>
  <c r="AL82" i="4" s="1"/>
  <c r="AJ80" i="4"/>
  <c r="AJ83" i="4" s="1"/>
  <c r="AI80" i="4"/>
  <c r="AI83" i="4" s="1"/>
  <c r="AH80" i="4"/>
  <c r="AG80" i="4"/>
  <c r="AG82" i="4" s="1"/>
  <c r="AF80" i="4"/>
  <c r="AF82" i="4" s="1"/>
  <c r="AE80" i="4"/>
  <c r="AE82" i="4" s="1"/>
  <c r="AD80" i="4"/>
  <c r="AC80" i="4"/>
  <c r="AC83" i="4" s="1"/>
  <c r="AB80" i="4"/>
  <c r="AB82" i="4" s="1"/>
  <c r="AA80" i="4"/>
  <c r="AA82" i="4" s="1"/>
  <c r="Z80" i="4"/>
  <c r="Z83" i="4" s="1"/>
  <c r="Y80" i="4"/>
  <c r="Y82" i="4" s="1"/>
  <c r="X80" i="4"/>
  <c r="X83" i="4" s="1"/>
  <c r="W80" i="4"/>
  <c r="W83" i="4" s="1"/>
  <c r="V80" i="4"/>
  <c r="U80" i="4"/>
  <c r="U82" i="4" s="1"/>
  <c r="T80" i="4"/>
  <c r="T82" i="4" s="1"/>
  <c r="S80" i="4"/>
  <c r="S82" i="4" s="1"/>
  <c r="R80" i="4"/>
  <c r="Q80" i="4"/>
  <c r="Q83" i="4" s="1"/>
  <c r="P80" i="4"/>
  <c r="P82" i="4" s="1"/>
  <c r="O80" i="4"/>
  <c r="O82" i="4" s="1"/>
  <c r="N80" i="4"/>
  <c r="N83" i="4" s="1"/>
  <c r="M80" i="4"/>
  <c r="M82" i="4" s="1"/>
  <c r="L80" i="4"/>
  <c r="L83" i="4" s="1"/>
  <c r="K80" i="4"/>
  <c r="K83" i="4" s="1"/>
  <c r="J80" i="4"/>
  <c r="I80" i="4"/>
  <c r="I82" i="4" s="1"/>
  <c r="H80" i="4"/>
  <c r="H82" i="4" s="1"/>
  <c r="G80" i="4"/>
  <c r="G82" i="4" s="1"/>
  <c r="F80" i="4"/>
  <c r="E80" i="4"/>
  <c r="E83" i="4" s="1"/>
  <c r="D80" i="4"/>
  <c r="D82" i="4" s="1"/>
  <c r="C80" i="4"/>
  <c r="C82" i="4" s="1"/>
  <c r="B80" i="4"/>
  <c r="B83" i="4" s="1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BE75" i="4"/>
  <c r="BD75" i="4"/>
  <c r="BC75" i="4"/>
  <c r="BB75" i="4"/>
  <c r="BA75" i="4"/>
  <c r="AZ75" i="4"/>
  <c r="AY75" i="4"/>
  <c r="AX75" i="4"/>
  <c r="AW75" i="4"/>
  <c r="AV75" i="4"/>
  <c r="AU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AK73" i="4"/>
  <c r="AC73" i="4"/>
  <c r="Y73" i="4"/>
  <c r="N73" i="4"/>
  <c r="M73" i="4"/>
  <c r="A70" i="4"/>
  <c r="A69" i="4"/>
  <c r="A68" i="4"/>
  <c r="A66" i="4"/>
  <c r="A65" i="4"/>
  <c r="A64" i="4"/>
  <c r="BE53" i="4"/>
  <c r="BD53" i="4"/>
  <c r="BC53" i="4"/>
  <c r="BB53" i="4"/>
  <c r="BA53" i="4"/>
  <c r="AZ53" i="4"/>
  <c r="AY53" i="4"/>
  <c r="AX53" i="4"/>
  <c r="AW53" i="4"/>
  <c r="AV53" i="4"/>
  <c r="AU53" i="4"/>
  <c r="AJ44" i="4"/>
  <c r="AB44" i="4"/>
  <c r="P44" i="4"/>
  <c r="L44" i="4"/>
  <c r="AJ43" i="4"/>
  <c r="AI43" i="4"/>
  <c r="AI44" i="4" s="1"/>
  <c r="AH43" i="4"/>
  <c r="AG43" i="4"/>
  <c r="AG44" i="4" s="1"/>
  <c r="AF43" i="4"/>
  <c r="AF44" i="4" s="1"/>
  <c r="AE43" i="4"/>
  <c r="AD43" i="4"/>
  <c r="AH44" i="4" s="1"/>
  <c r="AC43" i="4"/>
  <c r="AC44" i="4" s="1"/>
  <c r="AB43" i="4"/>
  <c r="AA43" i="4"/>
  <c r="Z43" i="4"/>
  <c r="Y43" i="4"/>
  <c r="X43" i="4"/>
  <c r="W43" i="4"/>
  <c r="W44" i="4" s="1"/>
  <c r="V43" i="4"/>
  <c r="V46" i="4" s="1"/>
  <c r="S43" i="4"/>
  <c r="S44" i="4" s="1"/>
  <c r="R43" i="4"/>
  <c r="V44" i="4" s="1"/>
  <c r="Q43" i="4"/>
  <c r="Q44" i="4" s="1"/>
  <c r="P43" i="4"/>
  <c r="O43" i="4"/>
  <c r="N43" i="4"/>
  <c r="M43" i="4"/>
  <c r="L43" i="4"/>
  <c r="K43" i="4"/>
  <c r="K44" i="4" s="1"/>
  <c r="J43" i="4"/>
  <c r="I43" i="4"/>
  <c r="I44" i="4" s="1"/>
  <c r="H43" i="4"/>
  <c r="H44" i="4" s="1"/>
  <c r="G43" i="4"/>
  <c r="G44" i="4" s="1"/>
  <c r="F43" i="4"/>
  <c r="J44" i="4" s="1"/>
  <c r="E43" i="4"/>
  <c r="D43" i="4"/>
  <c r="C43" i="4"/>
  <c r="B43" i="4"/>
  <c r="V41" i="4"/>
  <c r="BB40" i="4"/>
  <c r="AZ40" i="4"/>
  <c r="AK40" i="4"/>
  <c r="BC40" i="4" s="1"/>
  <c r="AJ40" i="4"/>
  <c r="AI40" i="4"/>
  <c r="AH40" i="4"/>
  <c r="AG40" i="4"/>
  <c r="AF40" i="4"/>
  <c r="AF41" i="4" s="1"/>
  <c r="AE40" i="4"/>
  <c r="AD40" i="4"/>
  <c r="AD41" i="4" s="1"/>
  <c r="AC40" i="4"/>
  <c r="AB40" i="4"/>
  <c r="AA40" i="4"/>
  <c r="AA41" i="4" s="1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AW40" i="4" s="1"/>
  <c r="L40" i="4"/>
  <c r="K40" i="4"/>
  <c r="J40" i="4"/>
  <c r="I40" i="4"/>
  <c r="H40" i="4"/>
  <c r="H41" i="4" s="1"/>
  <c r="G40" i="4"/>
  <c r="F40" i="4"/>
  <c r="E40" i="4"/>
  <c r="D40" i="4"/>
  <c r="D41" i="4" s="1"/>
  <c r="C40" i="4"/>
  <c r="B40" i="4"/>
  <c r="BC39" i="4"/>
  <c r="BB39" i="4"/>
  <c r="BA39" i="4"/>
  <c r="AZ39" i="4"/>
  <c r="AY39" i="4"/>
  <c r="AX39" i="4"/>
  <c r="AW39" i="4"/>
  <c r="AV39" i="4"/>
  <c r="AU39" i="4"/>
  <c r="BD38" i="4"/>
  <c r="BC38" i="4"/>
  <c r="BB38" i="4"/>
  <c r="BA38" i="4"/>
  <c r="AZ38" i="4"/>
  <c r="AY38" i="4"/>
  <c r="AX38" i="4"/>
  <c r="AW38" i="4"/>
  <c r="AV38" i="4"/>
  <c r="AU38" i="4"/>
  <c r="AQ38" i="4"/>
  <c r="AR38" i="4" s="1"/>
  <c r="AS38" i="4" s="1"/>
  <c r="AL38" i="4"/>
  <c r="AM38" i="4" s="1"/>
  <c r="AN38" i="4" s="1"/>
  <c r="AO38" i="4" s="1"/>
  <c r="AP38" i="4" s="1"/>
  <c r="BE38" i="4" s="1"/>
  <c r="BC37" i="4"/>
  <c r="BB37" i="4"/>
  <c r="BA37" i="4"/>
  <c r="AZ37" i="4"/>
  <c r="AY37" i="4"/>
  <c r="AX37" i="4"/>
  <c r="AW37" i="4"/>
  <c r="AV37" i="4"/>
  <c r="AU37" i="4"/>
  <c r="AL37" i="4"/>
  <c r="AM37" i="4" s="1"/>
  <c r="AN37" i="4" s="1"/>
  <c r="AO37" i="4" s="1"/>
  <c r="BC36" i="4"/>
  <c r="BB36" i="4"/>
  <c r="BA36" i="4"/>
  <c r="AZ36" i="4"/>
  <c r="AY36" i="4"/>
  <c r="AX36" i="4"/>
  <c r="AW36" i="4"/>
  <c r="AV36" i="4"/>
  <c r="AU36" i="4"/>
  <c r="AL36" i="4"/>
  <c r="AF33" i="4"/>
  <c r="AB33" i="4"/>
  <c r="Z33" i="4"/>
  <c r="Z41" i="4" s="1"/>
  <c r="P33" i="4"/>
  <c r="N33" i="4"/>
  <c r="N41" i="4" s="1"/>
  <c r="H33" i="4"/>
  <c r="D33" i="4"/>
  <c r="BC32" i="4"/>
  <c r="BB32" i="4"/>
  <c r="BA32" i="4"/>
  <c r="AZ32" i="4"/>
  <c r="AY32" i="4"/>
  <c r="AX32" i="4"/>
  <c r="AW32" i="4"/>
  <c r="AV32" i="4"/>
  <c r="AU32" i="4"/>
  <c r="D32" i="4"/>
  <c r="C32" i="4"/>
  <c r="B32" i="4"/>
  <c r="BC31" i="4"/>
  <c r="BB31" i="4"/>
  <c r="BA31" i="4"/>
  <c r="AZ31" i="4"/>
  <c r="AY31" i="4"/>
  <c r="AX31" i="4"/>
  <c r="AW31" i="4"/>
  <c r="AV31" i="4"/>
  <c r="AU31" i="4"/>
  <c r="BC30" i="4"/>
  <c r="BB30" i="4"/>
  <c r="BA30" i="4"/>
  <c r="AZ30" i="4"/>
  <c r="AY30" i="4"/>
  <c r="AX30" i="4"/>
  <c r="AW30" i="4"/>
  <c r="AV30" i="4"/>
  <c r="AU30" i="4"/>
  <c r="BC29" i="4"/>
  <c r="BB29" i="4"/>
  <c r="BA29" i="4"/>
  <c r="AZ29" i="4"/>
  <c r="AY29" i="4"/>
  <c r="AX29" i="4"/>
  <c r="AW29" i="4"/>
  <c r="AV29" i="4"/>
  <c r="AU29" i="4"/>
  <c r="AM29" i="4"/>
  <c r="AN29" i="4" s="1"/>
  <c r="AO29" i="4" s="1"/>
  <c r="AL29" i="4"/>
  <c r="BA26" i="4"/>
  <c r="AZ26" i="4"/>
  <c r="AU26" i="4"/>
  <c r="AJ26" i="4"/>
  <c r="AJ33" i="4" s="1"/>
  <c r="AI26" i="4"/>
  <c r="AI33" i="4" s="1"/>
  <c r="AH26" i="4"/>
  <c r="AH33" i="4" s="1"/>
  <c r="AH41" i="4" s="1"/>
  <c r="AG26" i="4"/>
  <c r="BB26" i="4" s="1"/>
  <c r="AF26" i="4"/>
  <c r="AE26" i="4"/>
  <c r="AE33" i="4" s="1"/>
  <c r="AD26" i="4"/>
  <c r="AD33" i="4" s="1"/>
  <c r="AC26" i="4"/>
  <c r="AC33" i="4" s="1"/>
  <c r="BA33" i="4" s="1"/>
  <c r="AB26" i="4"/>
  <c r="AA26" i="4"/>
  <c r="AA33" i="4" s="1"/>
  <c r="Z26" i="4"/>
  <c r="Y26" i="4"/>
  <c r="Y33" i="4" s="1"/>
  <c r="X26" i="4"/>
  <c r="X33" i="4" s="1"/>
  <c r="W26" i="4"/>
  <c r="W33" i="4" s="1"/>
  <c r="V26" i="4"/>
  <c r="V33" i="4" s="1"/>
  <c r="S26" i="4"/>
  <c r="S33" i="4" s="1"/>
  <c r="S41" i="4" s="1"/>
  <c r="R26" i="4"/>
  <c r="R33" i="4" s="1"/>
  <c r="Q26" i="4"/>
  <c r="AX26" i="4" s="1"/>
  <c r="P26" i="4"/>
  <c r="O26" i="4"/>
  <c r="O33" i="4" s="1"/>
  <c r="N26" i="4"/>
  <c r="M26" i="4"/>
  <c r="M33" i="4" s="1"/>
  <c r="L26" i="4"/>
  <c r="L33" i="4" s="1"/>
  <c r="K26" i="4"/>
  <c r="K33" i="4" s="1"/>
  <c r="J26" i="4"/>
  <c r="J33" i="4" s="1"/>
  <c r="J41" i="4" s="1"/>
  <c r="I26" i="4"/>
  <c r="I33" i="4" s="1"/>
  <c r="AV33" i="4" s="1"/>
  <c r="H26" i="4"/>
  <c r="G26" i="4"/>
  <c r="G33" i="4" s="1"/>
  <c r="G41" i="4" s="1"/>
  <c r="F26" i="4"/>
  <c r="F33" i="4" s="1"/>
  <c r="E26" i="4"/>
  <c r="E33" i="4" s="1"/>
  <c r="AU33" i="4" s="1"/>
  <c r="D26" i="4"/>
  <c r="C26" i="4"/>
  <c r="C33" i="4" s="1"/>
  <c r="B26" i="4"/>
  <c r="BB25" i="4"/>
  <c r="BA25" i="4"/>
  <c r="AZ25" i="4"/>
  <c r="AX25" i="4"/>
  <c r="AW25" i="4"/>
  <c r="AV25" i="4"/>
  <c r="AU25" i="4"/>
  <c r="AK25" i="4"/>
  <c r="T25" i="4"/>
  <c r="U25" i="4" s="1"/>
  <c r="BC24" i="4"/>
  <c r="BB24" i="4"/>
  <c r="BA24" i="4"/>
  <c r="AZ24" i="4"/>
  <c r="AY24" i="4"/>
  <c r="AX24" i="4"/>
  <c r="AW24" i="4"/>
  <c r="AV24" i="4"/>
  <c r="AU24" i="4"/>
  <c r="BC23" i="4"/>
  <c r="BB23" i="4"/>
  <c r="BA23" i="4"/>
  <c r="AZ23" i="4"/>
  <c r="AY23" i="4"/>
  <c r="AX23" i="4"/>
  <c r="AW23" i="4"/>
  <c r="AV23" i="4"/>
  <c r="AU23" i="4"/>
  <c r="BC22" i="4"/>
  <c r="BB22" i="4"/>
  <c r="BA22" i="4"/>
  <c r="AZ22" i="4"/>
  <c r="AY22" i="4"/>
  <c r="AX22" i="4"/>
  <c r="AW22" i="4"/>
  <c r="AV22" i="4"/>
  <c r="AU22" i="4"/>
  <c r="AJ19" i="4"/>
  <c r="AF19" i="4"/>
  <c r="AD19" i="4"/>
  <c r="X19" i="4"/>
  <c r="T19" i="4"/>
  <c r="R19" i="4"/>
  <c r="L19" i="4"/>
  <c r="H19" i="4"/>
  <c r="F19" i="4"/>
  <c r="BC18" i="4"/>
  <c r="BB18" i="4"/>
  <c r="BA18" i="4"/>
  <c r="AZ18" i="4"/>
  <c r="AY18" i="4"/>
  <c r="AX18" i="4"/>
  <c r="AW18" i="4"/>
  <c r="AV18" i="4"/>
  <c r="AU18" i="4"/>
  <c r="BC17" i="4"/>
  <c r="BB17" i="4"/>
  <c r="BA17" i="4"/>
  <c r="AZ17" i="4"/>
  <c r="AY17" i="4"/>
  <c r="AX17" i="4"/>
  <c r="AW17" i="4"/>
  <c r="AV17" i="4"/>
  <c r="AU17" i="4"/>
  <c r="AL17" i="4"/>
  <c r="AM17" i="4" s="1"/>
  <c r="AN17" i="4" s="1"/>
  <c r="AO17" i="4" s="1"/>
  <c r="BC16" i="4"/>
  <c r="BB16" i="4"/>
  <c r="BA16" i="4"/>
  <c r="AZ16" i="4"/>
  <c r="AY16" i="4"/>
  <c r="AX16" i="4"/>
  <c r="AW16" i="4"/>
  <c r="AV16" i="4"/>
  <c r="AU16" i="4"/>
  <c r="BC15" i="4"/>
  <c r="BB15" i="4"/>
  <c r="BA15" i="4"/>
  <c r="AZ15" i="4"/>
  <c r="AY15" i="4"/>
  <c r="AX15" i="4"/>
  <c r="AW15" i="4"/>
  <c r="AV15" i="4"/>
  <c r="AU15" i="4"/>
  <c r="BC14" i="4"/>
  <c r="BB14" i="4"/>
  <c r="BA14" i="4"/>
  <c r="AZ14" i="4"/>
  <c r="AY14" i="4"/>
  <c r="AX14" i="4"/>
  <c r="AW14" i="4"/>
  <c r="AV14" i="4"/>
  <c r="AU14" i="4"/>
  <c r="BC13" i="4"/>
  <c r="BB13" i="4"/>
  <c r="BA13" i="4"/>
  <c r="AZ13" i="4"/>
  <c r="AL13" i="4"/>
  <c r="AM13" i="4" s="1"/>
  <c r="AN13" i="4" s="1"/>
  <c r="AO13" i="4" s="1"/>
  <c r="BA11" i="4"/>
  <c r="AY11" i="4"/>
  <c r="AX11" i="4"/>
  <c r="AK11" i="4"/>
  <c r="AK19" i="4" s="1"/>
  <c r="AJ11" i="4"/>
  <c r="AI11" i="4"/>
  <c r="AI19" i="4" s="1"/>
  <c r="AH11" i="4"/>
  <c r="AH19" i="4" s="1"/>
  <c r="AG11" i="4"/>
  <c r="AG19" i="4" s="1"/>
  <c r="AF11" i="4"/>
  <c r="AE11" i="4"/>
  <c r="AE19" i="4" s="1"/>
  <c r="AD11" i="4"/>
  <c r="AC11" i="4"/>
  <c r="AC19" i="4" s="1"/>
  <c r="AB11" i="4"/>
  <c r="AB19" i="4" s="1"/>
  <c r="AA11" i="4"/>
  <c r="AA19" i="4" s="1"/>
  <c r="Z11" i="4"/>
  <c r="Z19" i="4" s="1"/>
  <c r="Y11" i="4"/>
  <c r="AZ11" i="4" s="1"/>
  <c r="X11" i="4"/>
  <c r="W11" i="4"/>
  <c r="W19" i="4" s="1"/>
  <c r="V11" i="4"/>
  <c r="V19" i="4" s="1"/>
  <c r="U11" i="4"/>
  <c r="U19" i="4" s="1"/>
  <c r="T11" i="4"/>
  <c r="S11" i="4"/>
  <c r="S19" i="4" s="1"/>
  <c r="S51" i="4" s="1"/>
  <c r="R11" i="4"/>
  <c r="Q11" i="4"/>
  <c r="Q19" i="4" s="1"/>
  <c r="P11" i="4"/>
  <c r="P19" i="4" s="1"/>
  <c r="O11" i="4"/>
  <c r="O19" i="4" s="1"/>
  <c r="N11" i="4"/>
  <c r="N19" i="4" s="1"/>
  <c r="M11" i="4"/>
  <c r="AW11" i="4" s="1"/>
  <c r="L11" i="4"/>
  <c r="K11" i="4"/>
  <c r="K19" i="4" s="1"/>
  <c r="J11" i="4"/>
  <c r="J19" i="4" s="1"/>
  <c r="I11" i="4"/>
  <c r="AV11" i="4" s="1"/>
  <c r="H11" i="4"/>
  <c r="G11" i="4"/>
  <c r="G19" i="4" s="1"/>
  <c r="G51" i="4" s="1"/>
  <c r="F11" i="4"/>
  <c r="E11" i="4"/>
  <c r="E19" i="4" s="1"/>
  <c r="D11" i="4"/>
  <c r="D19" i="4" s="1"/>
  <c r="C11" i="4"/>
  <c r="C19" i="4" s="1"/>
  <c r="B11" i="4"/>
  <c r="B19" i="4" s="1"/>
  <c r="BC10" i="4"/>
  <c r="BB10" i="4"/>
  <c r="BA10" i="4"/>
  <c r="AZ10" i="4"/>
  <c r="AY10" i="4"/>
  <c r="AX10" i="4"/>
  <c r="AW10" i="4"/>
  <c r="AV10" i="4"/>
  <c r="AU10" i="4"/>
  <c r="BC9" i="4"/>
  <c r="BB9" i="4"/>
  <c r="BA9" i="4"/>
  <c r="AZ9" i="4"/>
  <c r="AY9" i="4"/>
  <c r="AX9" i="4"/>
  <c r="AW9" i="4"/>
  <c r="AV9" i="4"/>
  <c r="AU9" i="4"/>
  <c r="BC8" i="4"/>
  <c r="BB8" i="4"/>
  <c r="BA8" i="4"/>
  <c r="AZ8" i="4"/>
  <c r="AY8" i="4"/>
  <c r="AX8" i="4"/>
  <c r="AW8" i="4"/>
  <c r="AV8" i="4"/>
  <c r="AU8" i="4"/>
  <c r="AL8" i="4"/>
  <c r="AM8" i="4" s="1"/>
  <c r="AN8" i="4" s="1"/>
  <c r="AO8" i="4" s="1"/>
  <c r="BC7" i="4"/>
  <c r="BB7" i="4"/>
  <c r="BA7" i="4"/>
  <c r="AZ7" i="4"/>
  <c r="AY7" i="4"/>
  <c r="AX7" i="4"/>
  <c r="AW7" i="4"/>
  <c r="AV7" i="4"/>
  <c r="AU7" i="4"/>
  <c r="AL7" i="4"/>
  <c r="AM7" i="4" s="1"/>
  <c r="AN7" i="4" s="1"/>
  <c r="AO7" i="4" s="1"/>
  <c r="BC6" i="4"/>
  <c r="BB6" i="4"/>
  <c r="BB43" i="4" s="1"/>
  <c r="BA6" i="4"/>
  <c r="BA43" i="4" s="1"/>
  <c r="AZ6" i="4"/>
  <c r="AZ43" i="4" s="1"/>
  <c r="AY6" i="4"/>
  <c r="AX6" i="4"/>
  <c r="AX43" i="4" s="1"/>
  <c r="AW6" i="4"/>
  <c r="AW43" i="4" s="1"/>
  <c r="AV6" i="4"/>
  <c r="AU6" i="4"/>
  <c r="AU43" i="4" s="1"/>
  <c r="AU44" i="4" s="1"/>
  <c r="BE4" i="4"/>
  <c r="BD4" i="4"/>
  <c r="BC4" i="4"/>
  <c r="BB4" i="4"/>
  <c r="BA4" i="4"/>
  <c r="AZ4" i="4"/>
  <c r="AY4" i="4"/>
  <c r="AX4" i="4"/>
  <c r="AW4" i="4"/>
  <c r="AV4" i="4"/>
  <c r="AU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AD3" i="4"/>
  <c r="Z3" i="4"/>
  <c r="V3" i="4"/>
  <c r="R3" i="4"/>
  <c r="N3" i="4"/>
  <c r="J3" i="4"/>
  <c r="F3" i="4"/>
  <c r="B3" i="4"/>
  <c r="BB2" i="4"/>
  <c r="BA2" i="4"/>
  <c r="AZ2" i="4"/>
  <c r="AY2" i="4"/>
  <c r="AX2" i="4"/>
  <c r="AW2" i="4"/>
  <c r="AV2" i="4"/>
  <c r="AU2" i="4"/>
  <c r="A1" i="4"/>
  <c r="AS389" i="3"/>
  <c r="AR389" i="3"/>
  <c r="AQ389" i="3"/>
  <c r="AP389" i="3"/>
  <c r="AS385" i="3"/>
  <c r="AR385" i="3"/>
  <c r="AQ385" i="3"/>
  <c r="AP385" i="3"/>
  <c r="AO385" i="3"/>
  <c r="AN385" i="3"/>
  <c r="AM385" i="3"/>
  <c r="AL385" i="3"/>
  <c r="AK385" i="3"/>
  <c r="AJ385" i="3"/>
  <c r="AS376" i="3"/>
  <c r="AR376" i="3"/>
  <c r="AQ376" i="3"/>
  <c r="AP376" i="3"/>
  <c r="AO376" i="3"/>
  <c r="AN376" i="3"/>
  <c r="AM376" i="3"/>
  <c r="AL376" i="3"/>
  <c r="AK376" i="3"/>
  <c r="AJ376" i="3"/>
  <c r="AI376" i="3"/>
  <c r="AH376" i="3"/>
  <c r="AG376" i="3"/>
  <c r="AF376" i="3"/>
  <c r="AE376" i="3"/>
  <c r="AD376" i="3"/>
  <c r="AC376" i="3"/>
  <c r="AB376" i="3"/>
  <c r="AA376" i="3"/>
  <c r="Z376" i="3"/>
  <c r="AJ357" i="3"/>
  <c r="AF357" i="3"/>
  <c r="AD357" i="3"/>
  <c r="AB357" i="3"/>
  <c r="AI356" i="3"/>
  <c r="AE356" i="3"/>
  <c r="AC356" i="3"/>
  <c r="AA356" i="3"/>
  <c r="AI355" i="3"/>
  <c r="AG355" i="3"/>
  <c r="AF355" i="3"/>
  <c r="AE355" i="3"/>
  <c r="AI354" i="3"/>
  <c r="AH354" i="3"/>
  <c r="AH355" i="3" s="1"/>
  <c r="AG354" i="3"/>
  <c r="AG356" i="3" s="1"/>
  <c r="AF354" i="3"/>
  <c r="AF356" i="3" s="1"/>
  <c r="AF358" i="3" s="1"/>
  <c r="AF362" i="3" s="1"/>
  <c r="AE354" i="3"/>
  <c r="AD354" i="3"/>
  <c r="AC354" i="3"/>
  <c r="AC355" i="3" s="1"/>
  <c r="AB354" i="3"/>
  <c r="AC357" i="3" s="1"/>
  <c r="AA354" i="3"/>
  <c r="Z354" i="3"/>
  <c r="AH351" i="3"/>
  <c r="AG351" i="3"/>
  <c r="Z351" i="3"/>
  <c r="AD343" i="3"/>
  <c r="AH341" i="3"/>
  <c r="AG341" i="3"/>
  <c r="AD341" i="3"/>
  <c r="Z341" i="3"/>
  <c r="AK337" i="3"/>
  <c r="AK351" i="3" s="1"/>
  <c r="AJ337" i="3"/>
  <c r="AJ351" i="3" s="1"/>
  <c r="AI337" i="3"/>
  <c r="AI351" i="3" s="1"/>
  <c r="AH337" i="3"/>
  <c r="AG337" i="3"/>
  <c r="AF337" i="3"/>
  <c r="AE337" i="3"/>
  <c r="AE351" i="3" s="1"/>
  <c r="AD337" i="3"/>
  <c r="AD351" i="3" s="1"/>
  <c r="AC337" i="3"/>
  <c r="AC351" i="3" s="1"/>
  <c r="AB337" i="3"/>
  <c r="AA337" i="3"/>
  <c r="Z337" i="3"/>
  <c r="AK331" i="3"/>
  <c r="AJ331" i="3"/>
  <c r="AI331" i="3"/>
  <c r="AH331" i="3"/>
  <c r="AG331" i="3"/>
  <c r="AE331" i="3"/>
  <c r="AD331" i="3"/>
  <c r="AC331" i="3"/>
  <c r="AB331" i="3"/>
  <c r="AA331" i="3"/>
  <c r="Z331" i="3"/>
  <c r="AN327" i="3"/>
  <c r="AJ327" i="3"/>
  <c r="Z327" i="3"/>
  <c r="AS326" i="3"/>
  <c r="AS327" i="3" s="1"/>
  <c r="AR326" i="3"/>
  <c r="AQ326" i="3"/>
  <c r="AP326" i="3"/>
  <c r="AP327" i="3" s="1"/>
  <c r="AO326" i="3"/>
  <c r="AO327" i="3" s="1"/>
  <c r="AN326" i="3"/>
  <c r="AM326" i="3"/>
  <c r="AM327" i="3" s="1"/>
  <c r="AL326" i="3"/>
  <c r="AK326" i="3"/>
  <c r="AJ326" i="3"/>
  <c r="AI326" i="3"/>
  <c r="AH326" i="3"/>
  <c r="AL327" i="3" s="1"/>
  <c r="AG326" i="3"/>
  <c r="AK327" i="3" s="1"/>
  <c r="AF326" i="3"/>
  <c r="AF327" i="3" s="1"/>
  <c r="AE326" i="3"/>
  <c r="AD326" i="3"/>
  <c r="AD327" i="3" s="1"/>
  <c r="AC326" i="3"/>
  <c r="AC327" i="3" s="1"/>
  <c r="AB326" i="3"/>
  <c r="AB327" i="3" s="1"/>
  <c r="AA326" i="3"/>
  <c r="AA327" i="3" s="1"/>
  <c r="Z326" i="3"/>
  <c r="AS318" i="3"/>
  <c r="AR318" i="3"/>
  <c r="AQ318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AK315" i="3"/>
  <c r="AJ315" i="3"/>
  <c r="AI315" i="3"/>
  <c r="AI366" i="3" s="1"/>
  <c r="AH315" i="3"/>
  <c r="AH366" i="3" s="1"/>
  <c r="AG315" i="3"/>
  <c r="AG366" i="3" s="1"/>
  <c r="AF315" i="3"/>
  <c r="AF366" i="3" s="1"/>
  <c r="AE315" i="3"/>
  <c r="AE366" i="3" s="1"/>
  <c r="AD315" i="3"/>
  <c r="AD366" i="3" s="1"/>
  <c r="AC315" i="3"/>
  <c r="AC366" i="3" s="1"/>
  <c r="AB315" i="3"/>
  <c r="AB366" i="3" s="1"/>
  <c r="AA315" i="3"/>
  <c r="AA366" i="3" s="1"/>
  <c r="Z315" i="3"/>
  <c r="Z366" i="3" s="1"/>
  <c r="AI314" i="3"/>
  <c r="AH314" i="3"/>
  <c r="AG314" i="3"/>
  <c r="AF314" i="3"/>
  <c r="AD314" i="3"/>
  <c r="AD342" i="3" s="1"/>
  <c r="AD365" i="3" s="1"/>
  <c r="AD367" i="3" s="1"/>
  <c r="AC314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Z306" i="3"/>
  <c r="AR302" i="3"/>
  <c r="AQ302" i="3"/>
  <c r="AF302" i="3"/>
  <c r="AE302" i="3"/>
  <c r="AC302" i="3"/>
  <c r="AB302" i="3"/>
  <c r="AA302" i="3"/>
  <c r="Z302" i="3"/>
  <c r="AD301" i="3"/>
  <c r="Z301" i="3"/>
  <c r="AF188" i="3"/>
  <c r="AG188" i="3" s="1"/>
  <c r="AH188" i="3" s="1"/>
  <c r="AI188" i="3" s="1"/>
  <c r="AJ188" i="3" s="1"/>
  <c r="AK188" i="3" s="1"/>
  <c r="AL188" i="3" s="1"/>
  <c r="AM188" i="3" s="1"/>
  <c r="AN188" i="3" s="1"/>
  <c r="AO188" i="3" s="1"/>
  <c r="AP188" i="3" s="1"/>
  <c r="AQ188" i="3" s="1"/>
  <c r="AR188" i="3" s="1"/>
  <c r="AS188" i="3" s="1"/>
  <c r="AE188" i="3"/>
  <c r="AK187" i="3"/>
  <c r="AS185" i="3"/>
  <c r="AR185" i="3"/>
  <c r="AQ185" i="3"/>
  <c r="AP185" i="3"/>
  <c r="AO185" i="3"/>
  <c r="AK183" i="3"/>
  <c r="AJ183" i="3"/>
  <c r="AI183" i="3"/>
  <c r="AH183" i="3"/>
  <c r="AG183" i="3"/>
  <c r="AF183" i="3"/>
  <c r="AE183" i="3"/>
  <c r="AD183" i="3"/>
  <c r="AK175" i="3"/>
  <c r="AJ175" i="3"/>
  <c r="AI175" i="3"/>
  <c r="AH175" i="3"/>
  <c r="AG175" i="3"/>
  <c r="AF175" i="3"/>
  <c r="AE175" i="3"/>
  <c r="AD175" i="3"/>
  <c r="AQ171" i="3"/>
  <c r="AQ168" i="3" s="1"/>
  <c r="AR148" i="3" s="1"/>
  <c r="AP171" i="3"/>
  <c r="AO171" i="3"/>
  <c r="AN171" i="3"/>
  <c r="AM171" i="3"/>
  <c r="AL171" i="3"/>
  <c r="AO187" i="3" s="1"/>
  <c r="AO170" i="3"/>
  <c r="AN170" i="3"/>
  <c r="AM170" i="3"/>
  <c r="AL170" i="3"/>
  <c r="AO168" i="3"/>
  <c r="AN168" i="3"/>
  <c r="AM168" i="3"/>
  <c r="AL168" i="3"/>
  <c r="AQ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AS164" i="3"/>
  <c r="AR164" i="3"/>
  <c r="AQ164" i="3"/>
  <c r="AP164" i="3"/>
  <c r="AO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AK162" i="3"/>
  <c r="AJ162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AS150" i="3"/>
  <c r="AS162" i="3" s="1"/>
  <c r="AR150" i="3"/>
  <c r="AR162" i="3" s="1"/>
  <c r="AQ150" i="3"/>
  <c r="AQ162" i="3" s="1"/>
  <c r="AP150" i="3"/>
  <c r="AP162" i="3" s="1"/>
  <c r="AO150" i="3"/>
  <c r="AO162" i="3" s="1"/>
  <c r="AN150" i="3"/>
  <c r="AN162" i="3" s="1"/>
  <c r="AM150" i="3"/>
  <c r="AM162" i="3" s="1"/>
  <c r="AL150" i="3"/>
  <c r="AL162" i="3" s="1"/>
  <c r="AK150" i="3"/>
  <c r="AJ150" i="3"/>
  <c r="AI150" i="3"/>
  <c r="AI162" i="3" s="1"/>
  <c r="AH150" i="3"/>
  <c r="AH162" i="3" s="1"/>
  <c r="AG150" i="3"/>
  <c r="AG162" i="3" s="1"/>
  <c r="AF150" i="3"/>
  <c r="AF162" i="3" s="1"/>
  <c r="AE150" i="3"/>
  <c r="AE162" i="3" s="1"/>
  <c r="AD150" i="3"/>
  <c r="AD162" i="3" s="1"/>
  <c r="AC150" i="3"/>
  <c r="AC162" i="3" s="1"/>
  <c r="AB150" i="3"/>
  <c r="AB162" i="3" s="1"/>
  <c r="AA150" i="3"/>
  <c r="AA162" i="3" s="1"/>
  <c r="Z150" i="3"/>
  <c r="Z162" i="3" s="1"/>
  <c r="AO149" i="3"/>
  <c r="AN149" i="3"/>
  <c r="AP148" i="3"/>
  <c r="AO148" i="3"/>
  <c r="AN148" i="3"/>
  <c r="AM148" i="3"/>
  <c r="AQ147" i="3"/>
  <c r="AO147" i="3"/>
  <c r="AN147" i="3"/>
  <c r="AM147" i="3"/>
  <c r="AM149" i="3" s="1"/>
  <c r="AL147" i="3"/>
  <c r="BB138" i="3"/>
  <c r="BA138" i="3"/>
  <c r="AY138" i="3"/>
  <c r="AX138" i="3"/>
  <c r="Y136" i="3"/>
  <c r="U136" i="3"/>
  <c r="Q136" i="3"/>
  <c r="M136" i="3"/>
  <c r="I136" i="3"/>
  <c r="AZ135" i="3"/>
  <c r="Y135" i="3"/>
  <c r="U135" i="3"/>
  <c r="AY135" i="3" s="1"/>
  <c r="Q135" i="3"/>
  <c r="AX135" i="3" s="1"/>
  <c r="M135" i="3"/>
  <c r="AW135" i="3" s="1"/>
  <c r="AZ134" i="3"/>
  <c r="AY134" i="3"/>
  <c r="AX134" i="3"/>
  <c r="AW134" i="3"/>
  <c r="AV134" i="3"/>
  <c r="Y132" i="3"/>
  <c r="U132" i="3"/>
  <c r="Q132" i="3"/>
  <c r="M132" i="3"/>
  <c r="I132" i="3"/>
  <c r="AZ131" i="3"/>
  <c r="AY131" i="3"/>
  <c r="Y131" i="3"/>
  <c r="U131" i="3"/>
  <c r="Q131" i="3"/>
  <c r="AX131" i="3" s="1"/>
  <c r="M131" i="3"/>
  <c r="AW131" i="3" s="1"/>
  <c r="AZ130" i="3"/>
  <c r="AY130" i="3"/>
  <c r="AX130" i="3"/>
  <c r="AW130" i="3"/>
  <c r="AV130" i="3"/>
  <c r="AZ128" i="3"/>
  <c r="AY128" i="3"/>
  <c r="AX128" i="3"/>
  <c r="AW128" i="3"/>
  <c r="AZ127" i="3"/>
  <c r="AY127" i="3"/>
  <c r="AX127" i="3"/>
  <c r="AW127" i="3"/>
  <c r="AC125" i="3"/>
  <c r="AC124" i="3"/>
  <c r="Y124" i="3"/>
  <c r="U124" i="3"/>
  <c r="U125" i="3" s="1"/>
  <c r="Q124" i="3"/>
  <c r="Q125" i="3" s="1"/>
  <c r="M124" i="3"/>
  <c r="AC123" i="3"/>
  <c r="Y123" i="3"/>
  <c r="U123" i="3"/>
  <c r="Q123" i="3"/>
  <c r="M123" i="3"/>
  <c r="BA122" i="3"/>
  <c r="AZ122" i="3"/>
  <c r="AZ123" i="3" s="1"/>
  <c r="AY122" i="3"/>
  <c r="AY123" i="3" s="1"/>
  <c r="AX122" i="3"/>
  <c r="AX123" i="3" s="1"/>
  <c r="AW122" i="3"/>
  <c r="AW123" i="3" s="1"/>
  <c r="AV122" i="3"/>
  <c r="BE121" i="3"/>
  <c r="BD121" i="3"/>
  <c r="BC121" i="3"/>
  <c r="BB121" i="3"/>
  <c r="BA121" i="3"/>
  <c r="AZ121" i="3"/>
  <c r="AY121" i="3"/>
  <c r="AX121" i="3"/>
  <c r="AW121" i="3"/>
  <c r="AV121" i="3"/>
  <c r="AU121" i="3"/>
  <c r="AS121" i="3"/>
  <c r="AS302" i="3" s="1"/>
  <c r="AR121" i="3"/>
  <c r="AQ121" i="3"/>
  <c r="AP121" i="3"/>
  <c r="AP302" i="3" s="1"/>
  <c r="AO121" i="3"/>
  <c r="AO302" i="3" s="1"/>
  <c r="AN121" i="3"/>
  <c r="AN302" i="3" s="1"/>
  <c r="AM121" i="3"/>
  <c r="AM302" i="3" s="1"/>
  <c r="AL121" i="3"/>
  <c r="AL302" i="3" s="1"/>
  <c r="AK121" i="3"/>
  <c r="AK302" i="3" s="1"/>
  <c r="AJ121" i="3"/>
  <c r="AJ302" i="3" s="1"/>
  <c r="AI121" i="3"/>
  <c r="AI302" i="3" s="1"/>
  <c r="AH121" i="3"/>
  <c r="AH302" i="3" s="1"/>
  <c r="AG121" i="3"/>
  <c r="AG302" i="3" s="1"/>
  <c r="AF121" i="3"/>
  <c r="AE121" i="3"/>
  <c r="AD121" i="3"/>
  <c r="AD302" i="3" s="1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D120" i="3"/>
  <c r="Z120" i="3"/>
  <c r="V120" i="3"/>
  <c r="R120" i="3"/>
  <c r="N120" i="3"/>
  <c r="J120" i="3"/>
  <c r="F120" i="3"/>
  <c r="B120" i="3"/>
  <c r="BA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BA116" i="3"/>
  <c r="AZ116" i="3"/>
  <c r="AZ117" i="3" s="1"/>
  <c r="AY116" i="3"/>
  <c r="AX116" i="3"/>
  <c r="AX117" i="3" s="1"/>
  <c r="AW116" i="3"/>
  <c r="AW117" i="3" s="1"/>
  <c r="AJ113" i="3"/>
  <c r="AI113" i="3"/>
  <c r="AH113" i="3"/>
  <c r="AF113" i="3"/>
  <c r="AE113" i="3"/>
  <c r="AD113" i="3"/>
  <c r="AB113" i="3"/>
  <c r="AA113" i="3"/>
  <c r="Z113" i="3"/>
  <c r="Y113" i="3"/>
  <c r="X113" i="3"/>
  <c r="W113" i="3"/>
  <c r="V113" i="3"/>
  <c r="T113" i="3"/>
  <c r="S113" i="3"/>
  <c r="R113" i="3"/>
  <c r="P113" i="3"/>
  <c r="O113" i="3"/>
  <c r="N113" i="3"/>
  <c r="L113" i="3"/>
  <c r="K113" i="3"/>
  <c r="J113" i="3"/>
  <c r="H113" i="3"/>
  <c r="G113" i="3"/>
  <c r="F113" i="3"/>
  <c r="AZ112" i="3"/>
  <c r="AY112" i="3"/>
  <c r="AX112" i="3"/>
  <c r="AK112" i="3"/>
  <c r="AG112" i="3"/>
  <c r="AC112" i="3"/>
  <c r="M112" i="3"/>
  <c r="Q113" i="3" s="1"/>
  <c r="I112" i="3"/>
  <c r="I113" i="3" s="1"/>
  <c r="E112" i="3"/>
  <c r="AK110" i="3"/>
  <c r="AJ110" i="3"/>
  <c r="AI110" i="3"/>
  <c r="AH110" i="3"/>
  <c r="AF110" i="3"/>
  <c r="AE110" i="3"/>
  <c r="AD110" i="3"/>
  <c r="AB110" i="3"/>
  <c r="AA110" i="3"/>
  <c r="Z110" i="3"/>
  <c r="Y110" i="3"/>
  <c r="X110" i="3"/>
  <c r="W110" i="3"/>
  <c r="V110" i="3"/>
  <c r="U110" i="3"/>
  <c r="T110" i="3"/>
  <c r="S110" i="3"/>
  <c r="R110" i="3"/>
  <c r="P110" i="3"/>
  <c r="O110" i="3"/>
  <c r="N110" i="3"/>
  <c r="M110" i="3"/>
  <c r="L110" i="3"/>
  <c r="K110" i="3"/>
  <c r="J110" i="3"/>
  <c r="H110" i="3"/>
  <c r="G110" i="3"/>
  <c r="F110" i="3"/>
  <c r="AZ109" i="3"/>
  <c r="AY109" i="3"/>
  <c r="AX109" i="3"/>
  <c r="AW109" i="3"/>
  <c r="AW110" i="3" s="1"/>
  <c r="AK109" i="3"/>
  <c r="AG109" i="3"/>
  <c r="AC109" i="3"/>
  <c r="AG110" i="3" s="1"/>
  <c r="M109" i="3"/>
  <c r="I109" i="3"/>
  <c r="I110" i="3" s="1"/>
  <c r="E109" i="3"/>
  <c r="N108" i="3"/>
  <c r="BA107" i="3"/>
  <c r="AZ107" i="3"/>
  <c r="AJ107" i="3"/>
  <c r="AI107" i="3"/>
  <c r="AH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H107" i="3"/>
  <c r="G107" i="3"/>
  <c r="F107" i="3"/>
  <c r="BA106" i="3"/>
  <c r="AZ106" i="3"/>
  <c r="AY106" i="3"/>
  <c r="AY107" i="3" s="1"/>
  <c r="AX106" i="3"/>
  <c r="AX107" i="3" s="1"/>
  <c r="AW106" i="3"/>
  <c r="AW107" i="3" s="1"/>
  <c r="AK106" i="3"/>
  <c r="AK107" i="3" s="1"/>
  <c r="AG106" i="3"/>
  <c r="AC106" i="3"/>
  <c r="M106" i="3"/>
  <c r="I106" i="3"/>
  <c r="E106" i="3"/>
  <c r="BE105" i="3"/>
  <c r="BD105" i="3"/>
  <c r="BC105" i="3"/>
  <c r="BB105" i="3"/>
  <c r="BA105" i="3"/>
  <c r="AZ105" i="3"/>
  <c r="AY105" i="3"/>
  <c r="AX105" i="3"/>
  <c r="AW105" i="3"/>
  <c r="AV105" i="3"/>
  <c r="AU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AD104" i="3"/>
  <c r="Z104" i="3"/>
  <c r="V104" i="3"/>
  <c r="R104" i="3"/>
  <c r="N104" i="3"/>
  <c r="J104" i="3"/>
  <c r="F104" i="3"/>
  <c r="B104" i="3"/>
  <c r="AA94" i="3"/>
  <c r="BA92" i="3"/>
  <c r="BA90" i="3" s="1"/>
  <c r="AK90" i="3"/>
  <c r="AK91" i="3" s="1"/>
  <c r="AJ90" i="3"/>
  <c r="AJ91" i="3" s="1"/>
  <c r="AI90" i="3"/>
  <c r="AH90" i="3"/>
  <c r="AG90" i="3"/>
  <c r="AG99" i="3" s="1"/>
  <c r="AF90" i="3"/>
  <c r="AF99" i="3" s="1"/>
  <c r="AE90" i="3"/>
  <c r="AE99" i="3" s="1"/>
  <c r="AD90" i="3"/>
  <c r="AD99" i="3" s="1"/>
  <c r="AC90" i="3"/>
  <c r="AC99" i="3" s="1"/>
  <c r="AB90" i="3"/>
  <c r="AB99" i="3" s="1"/>
  <c r="AA90" i="3"/>
  <c r="AE91" i="3" s="1"/>
  <c r="AK88" i="3"/>
  <c r="AJ88" i="3"/>
  <c r="AI88" i="3"/>
  <c r="AH88" i="3"/>
  <c r="AG88" i="3"/>
  <c r="AF88" i="3"/>
  <c r="AE88" i="3"/>
  <c r="BA87" i="3"/>
  <c r="AG83" i="3"/>
  <c r="AF83" i="3"/>
  <c r="U83" i="3"/>
  <c r="T83" i="3"/>
  <c r="I83" i="3"/>
  <c r="H83" i="3"/>
  <c r="BA82" i="3"/>
  <c r="AK82" i="3"/>
  <c r="AJ82" i="3"/>
  <c r="AI82" i="3"/>
  <c r="AI83" i="3" s="1"/>
  <c r="AH82" i="3"/>
  <c r="BC82" i="3" s="1"/>
  <c r="AG82" i="3"/>
  <c r="AF82" i="3"/>
  <c r="AE82" i="3"/>
  <c r="AE83" i="3" s="1"/>
  <c r="AD82" i="3"/>
  <c r="AD83" i="3" s="1"/>
  <c r="AC82" i="3"/>
  <c r="AC83" i="3" s="1"/>
  <c r="AB82" i="3"/>
  <c r="AA82" i="3"/>
  <c r="AA83" i="3" s="1"/>
  <c r="Z82" i="3"/>
  <c r="Y82" i="3"/>
  <c r="X82" i="3"/>
  <c r="W82" i="3"/>
  <c r="W83" i="3" s="1"/>
  <c r="V82" i="3"/>
  <c r="V83" i="3" s="1"/>
  <c r="U82" i="3"/>
  <c r="AY82" i="3" s="1"/>
  <c r="AY83" i="3" s="1"/>
  <c r="T82" i="3"/>
  <c r="S82" i="3"/>
  <c r="S83" i="3" s="1"/>
  <c r="R82" i="3"/>
  <c r="R83" i="3" s="1"/>
  <c r="Q82" i="3"/>
  <c r="AX82" i="3" s="1"/>
  <c r="P82" i="3"/>
  <c r="O82" i="3"/>
  <c r="O83" i="3" s="1"/>
  <c r="N82" i="3"/>
  <c r="M82" i="3"/>
  <c r="L82" i="3"/>
  <c r="K82" i="3"/>
  <c r="K83" i="3" s="1"/>
  <c r="J82" i="3"/>
  <c r="J83" i="3" s="1"/>
  <c r="I82" i="3"/>
  <c r="H82" i="3"/>
  <c r="G82" i="3"/>
  <c r="G83" i="3" s="1"/>
  <c r="F82" i="3"/>
  <c r="F83" i="3" s="1"/>
  <c r="AV83" i="3" s="1"/>
  <c r="E82" i="3"/>
  <c r="D82" i="3"/>
  <c r="C82" i="3"/>
  <c r="C83" i="3" s="1"/>
  <c r="B82" i="3"/>
  <c r="B83" i="3" s="1"/>
  <c r="AJ81" i="3"/>
  <c r="AI81" i="3"/>
  <c r="AH81" i="3"/>
  <c r="AG81" i="3"/>
  <c r="AF81" i="3"/>
  <c r="AE81" i="3"/>
  <c r="AD81" i="3"/>
  <c r="BB81" i="3" s="1"/>
  <c r="AC81" i="3"/>
  <c r="AB81" i="3"/>
  <c r="AA81" i="3"/>
  <c r="X81" i="3"/>
  <c r="W81" i="3"/>
  <c r="V81" i="3"/>
  <c r="AZ81" i="3" s="1"/>
  <c r="U81" i="3"/>
  <c r="T81" i="3"/>
  <c r="S81" i="3"/>
  <c r="R81" i="3"/>
  <c r="AY81" i="3" s="1"/>
  <c r="Q81" i="3"/>
  <c r="P81" i="3"/>
  <c r="O81" i="3"/>
  <c r="L81" i="3"/>
  <c r="K81" i="3"/>
  <c r="J81" i="3"/>
  <c r="I81" i="3"/>
  <c r="H81" i="3"/>
  <c r="G81" i="3"/>
  <c r="F81" i="3"/>
  <c r="E81" i="3"/>
  <c r="D81" i="3"/>
  <c r="C81" i="3"/>
  <c r="B81" i="3"/>
  <c r="BE77" i="3"/>
  <c r="BD77" i="3"/>
  <c r="BC77" i="3"/>
  <c r="BB77" i="3"/>
  <c r="BA77" i="3"/>
  <c r="AZ77" i="3"/>
  <c r="AY77" i="3"/>
  <c r="AX77" i="3"/>
  <c r="AW77" i="3"/>
  <c r="AV77" i="3"/>
  <c r="AU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AB75" i="3"/>
  <c r="AA75" i="3"/>
  <c r="P75" i="3"/>
  <c r="O75" i="3"/>
  <c r="D75" i="3"/>
  <c r="C75" i="3"/>
  <c r="AK74" i="3"/>
  <c r="AK94" i="3" s="1"/>
  <c r="AK95" i="3" s="1"/>
  <c r="AJ74" i="3"/>
  <c r="AJ94" i="3" s="1"/>
  <c r="AI74" i="3"/>
  <c r="AI94" i="3" s="1"/>
  <c r="AH74" i="3"/>
  <c r="AH94" i="3" s="1"/>
  <c r="AG74" i="3"/>
  <c r="AG94" i="3" s="1"/>
  <c r="AF74" i="3"/>
  <c r="AE74" i="3"/>
  <c r="AD74" i="3"/>
  <c r="BB74" i="3" s="1"/>
  <c r="AC74" i="3"/>
  <c r="BA74" i="3" s="1"/>
  <c r="AB74" i="3"/>
  <c r="AB94" i="3" s="1"/>
  <c r="AA74" i="3"/>
  <c r="Z74" i="3"/>
  <c r="Z75" i="3" s="1"/>
  <c r="Y74" i="3"/>
  <c r="Y75" i="3" s="1"/>
  <c r="X74" i="3"/>
  <c r="W74" i="3"/>
  <c r="V74" i="3"/>
  <c r="V75" i="3" s="1"/>
  <c r="U74" i="3"/>
  <c r="T74" i="3"/>
  <c r="S74" i="3"/>
  <c r="R74" i="3"/>
  <c r="R75" i="3" s="1"/>
  <c r="Q74" i="3"/>
  <c r="AX74" i="3" s="1"/>
  <c r="AX75" i="3" s="1"/>
  <c r="P74" i="3"/>
  <c r="O74" i="3"/>
  <c r="N74" i="3"/>
  <c r="N75" i="3" s="1"/>
  <c r="M74" i="3"/>
  <c r="M75" i="3" s="1"/>
  <c r="L74" i="3"/>
  <c r="K74" i="3"/>
  <c r="K75" i="3" s="1"/>
  <c r="J74" i="3"/>
  <c r="J75" i="3" s="1"/>
  <c r="I74" i="3"/>
  <c r="H74" i="3"/>
  <c r="G74" i="3"/>
  <c r="F74" i="3"/>
  <c r="F75" i="3" s="1"/>
  <c r="E74" i="3"/>
  <c r="E75" i="3" s="1"/>
  <c r="D74" i="3"/>
  <c r="C74" i="3"/>
  <c r="B74" i="3"/>
  <c r="B75" i="3" s="1"/>
  <c r="AZ73" i="3"/>
  <c r="AY73" i="3"/>
  <c r="AL73" i="3"/>
  <c r="AK73" i="3"/>
  <c r="AJ73" i="3"/>
  <c r="AI73" i="3"/>
  <c r="AH73" i="3"/>
  <c r="BC73" i="3" s="1"/>
  <c r="AE73" i="3"/>
  <c r="AD73" i="3"/>
  <c r="AC73" i="3"/>
  <c r="AB73" i="3"/>
  <c r="AA73" i="3"/>
  <c r="Z73" i="3"/>
  <c r="BA73" i="3" s="1"/>
  <c r="Y73" i="3"/>
  <c r="X73" i="3"/>
  <c r="W73" i="3"/>
  <c r="V73" i="3"/>
  <c r="S73" i="3"/>
  <c r="R73" i="3"/>
  <c r="Q73" i="3"/>
  <c r="P73" i="3"/>
  <c r="O73" i="3"/>
  <c r="N73" i="3"/>
  <c r="AX73" i="3" s="1"/>
  <c r="M73" i="3"/>
  <c r="L73" i="3"/>
  <c r="K73" i="3"/>
  <c r="J73" i="3"/>
  <c r="G73" i="3"/>
  <c r="F73" i="3"/>
  <c r="E73" i="3"/>
  <c r="D73" i="3"/>
  <c r="C73" i="3"/>
  <c r="B73" i="3"/>
  <c r="BE69" i="3"/>
  <c r="BE67" i="3"/>
  <c r="BD67" i="3"/>
  <c r="BC67" i="3"/>
  <c r="BB67" i="3"/>
  <c r="BA67" i="3"/>
  <c r="AZ67" i="3"/>
  <c r="AY67" i="3"/>
  <c r="AX67" i="3"/>
  <c r="AW67" i="3"/>
  <c r="AV67" i="3"/>
  <c r="AU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BE66" i="3"/>
  <c r="AG66" i="3"/>
  <c r="BB65" i="3"/>
  <c r="AM65" i="3"/>
  <c r="BD64" i="3"/>
  <c r="BD65" i="3" s="1"/>
  <c r="BC64" i="3"/>
  <c r="BC65" i="3" s="1"/>
  <c r="AQ64" i="3"/>
  <c r="AQ65" i="3" s="1"/>
  <c r="AP64" i="3"/>
  <c r="AO64" i="3"/>
  <c r="AO65" i="3" s="1"/>
  <c r="AN64" i="3"/>
  <c r="AN65" i="3" s="1"/>
  <c r="AM64" i="3"/>
  <c r="AL64" i="3"/>
  <c r="AP65" i="3" s="1"/>
  <c r="BA60" i="3"/>
  <c r="BA61" i="3" s="1"/>
  <c r="AS58" i="3"/>
  <c r="AR58" i="3"/>
  <c r="AQ58" i="3"/>
  <c r="AP58" i="3"/>
  <c r="AO58" i="3"/>
  <c r="AN58" i="3"/>
  <c r="AM58" i="3"/>
  <c r="AL58" i="3"/>
  <c r="BC55" i="3"/>
  <c r="BB55" i="3"/>
  <c r="BA55" i="3"/>
  <c r="BE53" i="3"/>
  <c r="BD53" i="3"/>
  <c r="BC53" i="3"/>
  <c r="BB53" i="3"/>
  <c r="BA53" i="3"/>
  <c r="AZ53" i="3"/>
  <c r="AY53" i="3"/>
  <c r="AX53" i="3"/>
  <c r="AW53" i="3"/>
  <c r="AV53" i="3"/>
  <c r="AU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BB52" i="3"/>
  <c r="AG52" i="3"/>
  <c r="AF52" i="3"/>
  <c r="AE52" i="3"/>
  <c r="AD52" i="3"/>
  <c r="AC52" i="3"/>
  <c r="AB52" i="3"/>
  <c r="AB56" i="3" s="1"/>
  <c r="AA52" i="3"/>
  <c r="AA56" i="3" s="1"/>
  <c r="Z52" i="3"/>
  <c r="AJ49" i="3"/>
  <c r="AI49" i="3"/>
  <c r="X49" i="3"/>
  <c r="W49" i="3"/>
  <c r="L49" i="3"/>
  <c r="K49" i="3"/>
  <c r="AQ48" i="3"/>
  <c r="AP48" i="3"/>
  <c r="AJ48" i="3"/>
  <c r="AD48" i="3"/>
  <c r="Z48" i="3"/>
  <c r="X48" i="3"/>
  <c r="R48" i="3"/>
  <c r="N48" i="3"/>
  <c r="L48" i="3"/>
  <c r="BA47" i="3"/>
  <c r="BA49" i="3" s="1"/>
  <c r="AZ47" i="3"/>
  <c r="AK47" i="3"/>
  <c r="AK49" i="3" s="1"/>
  <c r="AJ47" i="3"/>
  <c r="AI47" i="3"/>
  <c r="AH47" i="3"/>
  <c r="AH49" i="3" s="1"/>
  <c r="AG47" i="3"/>
  <c r="AG49" i="3" s="1"/>
  <c r="AF47" i="3"/>
  <c r="AF49" i="3" s="1"/>
  <c r="AE47" i="3"/>
  <c r="AE49" i="3" s="1"/>
  <c r="AD47" i="3"/>
  <c r="AC47" i="3"/>
  <c r="AB47" i="3"/>
  <c r="AB49" i="3" s="1"/>
  <c r="AA47" i="3"/>
  <c r="AA49" i="3" s="1"/>
  <c r="Z47" i="3"/>
  <c r="Y47" i="3"/>
  <c r="X47" i="3"/>
  <c r="W47" i="3"/>
  <c r="V47" i="3"/>
  <c r="V49" i="3" s="1"/>
  <c r="U47" i="3"/>
  <c r="U49" i="3" s="1"/>
  <c r="T47" i="3"/>
  <c r="T49" i="3" s="1"/>
  <c r="S47" i="3"/>
  <c r="S49" i="3" s="1"/>
  <c r="R47" i="3"/>
  <c r="Q47" i="3"/>
  <c r="P47" i="3"/>
  <c r="P49" i="3" s="1"/>
  <c r="O47" i="3"/>
  <c r="O49" i="3" s="1"/>
  <c r="N47" i="3"/>
  <c r="M47" i="3"/>
  <c r="L47" i="3"/>
  <c r="K47" i="3"/>
  <c r="J47" i="3"/>
  <c r="I47" i="3"/>
  <c r="H47" i="3"/>
  <c r="G47" i="3"/>
  <c r="AO46" i="3"/>
  <c r="AK46" i="3"/>
  <c r="AG46" i="3"/>
  <c r="BE45" i="3"/>
  <c r="BD45" i="3"/>
  <c r="BC45" i="3"/>
  <c r="AH45" i="3" s="1"/>
  <c r="BB45" i="3"/>
  <c r="AG45" i="3" s="1"/>
  <c r="BA45" i="3"/>
  <c r="AZ45" i="3"/>
  <c r="AO45" i="3"/>
  <c r="AJ45" i="3"/>
  <c r="AI45" i="3"/>
  <c r="AF45" i="3"/>
  <c r="AE45" i="3"/>
  <c r="AD45" i="3"/>
  <c r="AC45" i="3"/>
  <c r="AO44" i="3"/>
  <c r="AK44" i="3"/>
  <c r="AK45" i="3" s="1"/>
  <c r="AG44" i="3"/>
  <c r="AY42" i="3"/>
  <c r="AX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BE41" i="3"/>
  <c r="BE48" i="3" s="1"/>
  <c r="BD41" i="3"/>
  <c r="BD48" i="3" s="1"/>
  <c r="BC41" i="3"/>
  <c r="BC48" i="3" s="1"/>
  <c r="BB41" i="3"/>
  <c r="BB48" i="3" s="1"/>
  <c r="BA41" i="3"/>
  <c r="AZ41" i="3"/>
  <c r="AZ48" i="3" s="1"/>
  <c r="AY41" i="3"/>
  <c r="AY48" i="3" s="1"/>
  <c r="AX41" i="3"/>
  <c r="AX48" i="3" s="1"/>
  <c r="AW41" i="3"/>
  <c r="AS41" i="3"/>
  <c r="AS48" i="3" s="1"/>
  <c r="AR41" i="3"/>
  <c r="AQ41" i="3"/>
  <c r="AP41" i="3"/>
  <c r="AO41" i="3"/>
  <c r="AO48" i="3" s="1"/>
  <c r="AN41" i="3"/>
  <c r="AN48" i="3" s="1"/>
  <c r="AM41" i="3"/>
  <c r="AM48" i="3" s="1"/>
  <c r="AL41" i="3"/>
  <c r="AK41" i="3"/>
  <c r="AL48" i="3" s="1"/>
  <c r="AJ41" i="3"/>
  <c r="AI41" i="3"/>
  <c r="AI48" i="3" s="1"/>
  <c r="AH41" i="3"/>
  <c r="AH48" i="3" s="1"/>
  <c r="AG41" i="3"/>
  <c r="AG48" i="3" s="1"/>
  <c r="AF41" i="3"/>
  <c r="AF48" i="3" s="1"/>
  <c r="AE41" i="3"/>
  <c r="AE48" i="3" s="1"/>
  <c r="AD41" i="3"/>
  <c r="AC41" i="3"/>
  <c r="AC48" i="3" s="1"/>
  <c r="AB41" i="3"/>
  <c r="AB48" i="3" s="1"/>
  <c r="AA41" i="3"/>
  <c r="AA48" i="3" s="1"/>
  <c r="Z41" i="3"/>
  <c r="Y41" i="3"/>
  <c r="Y48" i="3" s="1"/>
  <c r="X41" i="3"/>
  <c r="W41" i="3"/>
  <c r="W48" i="3" s="1"/>
  <c r="V41" i="3"/>
  <c r="V48" i="3" s="1"/>
  <c r="U41" i="3"/>
  <c r="U48" i="3" s="1"/>
  <c r="T41" i="3"/>
  <c r="T48" i="3" s="1"/>
  <c r="S41" i="3"/>
  <c r="S48" i="3" s="1"/>
  <c r="R41" i="3"/>
  <c r="Q41" i="3"/>
  <c r="Q48" i="3" s="1"/>
  <c r="P41" i="3"/>
  <c r="P48" i="3" s="1"/>
  <c r="O41" i="3"/>
  <c r="O48" i="3" s="1"/>
  <c r="N41" i="3"/>
  <c r="M41" i="3"/>
  <c r="M48" i="3" s="1"/>
  <c r="L41" i="3"/>
  <c r="K41" i="3"/>
  <c r="J41" i="3"/>
  <c r="I41" i="3"/>
  <c r="H41" i="3"/>
  <c r="G41" i="3"/>
  <c r="F41" i="3"/>
  <c r="E41" i="3"/>
  <c r="D41" i="3"/>
  <c r="C41" i="3"/>
  <c r="B41" i="3"/>
  <c r="BC40" i="3"/>
  <c r="BC42" i="3" s="1"/>
  <c r="BB40" i="3"/>
  <c r="BA40" i="3"/>
  <c r="AZ40" i="3"/>
  <c r="AY40" i="3"/>
  <c r="AX40" i="3"/>
  <c r="AX47" i="3" s="1"/>
  <c r="AW40" i="3"/>
  <c r="AW47" i="3" s="1"/>
  <c r="AV40" i="3"/>
  <c r="BE39" i="3"/>
  <c r="BD39" i="3"/>
  <c r="BC39" i="3"/>
  <c r="BB39" i="3"/>
  <c r="BA39" i="3"/>
  <c r="AZ39" i="3"/>
  <c r="AY39" i="3"/>
  <c r="AX39" i="3"/>
  <c r="AW39" i="3"/>
  <c r="AV39" i="3"/>
  <c r="AU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D38" i="3"/>
  <c r="Z38" i="3"/>
  <c r="V38" i="3"/>
  <c r="R38" i="3"/>
  <c r="N38" i="3"/>
  <c r="J38" i="3"/>
  <c r="F38" i="3"/>
  <c r="B38" i="3"/>
  <c r="AF36" i="3"/>
  <c r="AB36" i="3"/>
  <c r="AA36" i="3"/>
  <c r="Z36" i="3"/>
  <c r="T36" i="3"/>
  <c r="P36" i="3"/>
  <c r="O36" i="3"/>
  <c r="N36" i="3"/>
  <c r="H36" i="3"/>
  <c r="D36" i="3"/>
  <c r="C36" i="3"/>
  <c r="B36" i="3"/>
  <c r="AZ35" i="3"/>
  <c r="AV35" i="3"/>
  <c r="AU35" i="3"/>
  <c r="AS35" i="3"/>
  <c r="AQ35" i="3"/>
  <c r="AR35" i="3" s="1"/>
  <c r="AL35" i="3"/>
  <c r="AM35" i="3" s="1"/>
  <c r="AN35" i="3" s="1"/>
  <c r="AO35" i="3" s="1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BE34" i="3"/>
  <c r="BD34" i="3"/>
  <c r="BC34" i="3"/>
  <c r="BB34" i="3"/>
  <c r="BA34" i="3"/>
  <c r="AZ34" i="3"/>
  <c r="AY34" i="3"/>
  <c r="AX34" i="3"/>
  <c r="AW34" i="3"/>
  <c r="AV34" i="3"/>
  <c r="AU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E33" i="3"/>
  <c r="BC33" i="3"/>
  <c r="BB33" i="3"/>
  <c r="BB35" i="3" s="1"/>
  <c r="BA33" i="3"/>
  <c r="BA35" i="3" s="1"/>
  <c r="AZ33" i="3"/>
  <c r="AY33" i="3"/>
  <c r="AY35" i="3" s="1"/>
  <c r="AX33" i="3"/>
  <c r="AW33" i="3"/>
  <c r="AV33" i="3"/>
  <c r="AU33" i="3"/>
  <c r="AS33" i="3"/>
  <c r="AS315" i="3" s="1"/>
  <c r="AR33" i="3"/>
  <c r="AQ33" i="3"/>
  <c r="AP33" i="3"/>
  <c r="AO33" i="3"/>
  <c r="AO315" i="3" s="1"/>
  <c r="U31" i="3"/>
  <c r="T31" i="3"/>
  <c r="S31" i="3"/>
  <c r="I31" i="3"/>
  <c r="H31" i="3"/>
  <c r="G31" i="3"/>
  <c r="AY30" i="3"/>
  <c r="AU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AY28" i="3"/>
  <c r="AX28" i="3"/>
  <c r="AX30" i="3" s="1"/>
  <c r="AW28" i="3"/>
  <c r="AV28" i="3"/>
  <c r="AV31" i="3" s="1"/>
  <c r="AU28" i="3"/>
  <c r="AH26" i="3"/>
  <c r="AB26" i="3"/>
  <c r="BC25" i="3"/>
  <c r="BB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BE24" i="3"/>
  <c r="BD24" i="3"/>
  <c r="BC24" i="3"/>
  <c r="BB24" i="3"/>
  <c r="AU24" i="3"/>
  <c r="AS24" i="3"/>
  <c r="AS310" i="3" s="1"/>
  <c r="AR24" i="3"/>
  <c r="AR310" i="3" s="1"/>
  <c r="AQ24" i="3"/>
  <c r="AQ310" i="3" s="1"/>
  <c r="AP24" i="3"/>
  <c r="AP310" i="3" s="1"/>
  <c r="AO24" i="3"/>
  <c r="AO310" i="3" s="1"/>
  <c r="AN24" i="3"/>
  <c r="AN310" i="3" s="1"/>
  <c r="AM24" i="3"/>
  <c r="AM310" i="3" s="1"/>
  <c r="AL24" i="3"/>
  <c r="AL310" i="3" s="1"/>
  <c r="AK24" i="3"/>
  <c r="AJ24" i="3"/>
  <c r="AI24" i="3"/>
  <c r="AH24" i="3"/>
  <c r="AG24" i="3"/>
  <c r="AF24" i="3"/>
  <c r="AE24" i="3"/>
  <c r="BC23" i="3"/>
  <c r="BB23" i="3"/>
  <c r="BA23" i="3"/>
  <c r="AI21" i="3"/>
  <c r="BD20" i="3"/>
  <c r="BC20" i="3"/>
  <c r="BB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BD19" i="3"/>
  <c r="BC19" i="3"/>
  <c r="BB19" i="3"/>
  <c r="AU19" i="3"/>
  <c r="AK19" i="3"/>
  <c r="AJ19" i="3"/>
  <c r="AI19" i="3"/>
  <c r="AH19" i="3"/>
  <c r="AG19" i="3"/>
  <c r="AF19" i="3"/>
  <c r="AE19" i="3"/>
  <c r="BD18" i="3"/>
  <c r="BC18" i="3"/>
  <c r="BB18" i="3"/>
  <c r="BA18" i="3"/>
  <c r="AI16" i="3"/>
  <c r="AH16" i="3"/>
  <c r="AA16" i="3"/>
  <c r="V16" i="3"/>
  <c r="U16" i="3"/>
  <c r="T16" i="3"/>
  <c r="N16" i="3"/>
  <c r="J16" i="3"/>
  <c r="I16" i="3"/>
  <c r="H16" i="3"/>
  <c r="AX15" i="3"/>
  <c r="AW15" i="3"/>
  <c r="AV15" i="3"/>
  <c r="AJ15" i="3"/>
  <c r="AI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BE14" i="3"/>
  <c r="BD14" i="3"/>
  <c r="BC14" i="3"/>
  <c r="BB14" i="3"/>
  <c r="BA14" i="3"/>
  <c r="AZ14" i="3"/>
  <c r="AY14" i="3"/>
  <c r="AX14" i="3"/>
  <c r="AW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BB13" i="3"/>
  <c r="BA13" i="3"/>
  <c r="AZ13" i="3"/>
  <c r="AY13" i="3"/>
  <c r="AY15" i="3" s="1"/>
  <c r="AX13" i="3"/>
  <c r="AW13" i="3"/>
  <c r="AV13" i="3"/>
  <c r="AU13" i="3"/>
  <c r="AU15" i="3" s="1"/>
  <c r="AK13" i="3"/>
  <c r="AK16" i="3" s="1"/>
  <c r="AJ13" i="3"/>
  <c r="AJ16" i="3" s="1"/>
  <c r="AI13" i="3"/>
  <c r="AH13" i="3"/>
  <c r="AH15" i="3" s="1"/>
  <c r="AG13" i="3"/>
  <c r="AF13" i="3"/>
  <c r="AF16" i="3" s="1"/>
  <c r="AE13" i="3"/>
  <c r="AE16" i="3" s="1"/>
  <c r="AD13" i="3"/>
  <c r="AD16" i="3" s="1"/>
  <c r="BE10" i="3"/>
  <c r="BD10" i="3"/>
  <c r="BC10" i="3"/>
  <c r="BB10" i="3"/>
  <c r="BA10" i="3"/>
  <c r="AZ10" i="3"/>
  <c r="AY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AI7" i="3"/>
  <c r="AH7" i="3"/>
  <c r="V7" i="3"/>
  <c r="U7" i="3"/>
  <c r="J7" i="3"/>
  <c r="C7" i="3"/>
  <c r="BE6" i="3"/>
  <c r="BD6" i="3"/>
  <c r="BC6" i="3"/>
  <c r="BB6" i="3"/>
  <c r="BA6" i="3"/>
  <c r="AZ6" i="3"/>
  <c r="AY6" i="3"/>
  <c r="AX6" i="3"/>
  <c r="AW6" i="3"/>
  <c r="AV6" i="3"/>
  <c r="AU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W5" i="3"/>
  <c r="AV5" i="3"/>
  <c r="AK5" i="3"/>
  <c r="AJ5" i="3"/>
  <c r="AI5" i="3"/>
  <c r="AH5" i="3"/>
  <c r="AH36" i="3" s="1"/>
  <c r="AF5" i="3"/>
  <c r="AF98" i="3" s="1"/>
  <c r="AF100" i="3" s="1"/>
  <c r="AE5" i="3"/>
  <c r="AE72" i="3" s="1"/>
  <c r="AD5" i="3"/>
  <c r="AD72" i="3" s="1"/>
  <c r="AC5" i="3"/>
  <c r="AB5" i="3"/>
  <c r="AA5" i="3"/>
  <c r="Z5" i="3"/>
  <c r="Z108" i="3" s="1"/>
  <c r="Y5" i="3"/>
  <c r="X5" i="3"/>
  <c r="X80" i="3" s="1"/>
  <c r="W5" i="3"/>
  <c r="V5" i="3"/>
  <c r="V36" i="3" s="1"/>
  <c r="U5" i="3"/>
  <c r="U36" i="3" s="1"/>
  <c r="T5" i="3"/>
  <c r="S5" i="3"/>
  <c r="S72" i="3" s="1"/>
  <c r="R5" i="3"/>
  <c r="R72" i="3" s="1"/>
  <c r="Q5" i="3"/>
  <c r="P5" i="3"/>
  <c r="O5" i="3"/>
  <c r="N5" i="3"/>
  <c r="M5" i="3"/>
  <c r="L5" i="3"/>
  <c r="K5" i="3"/>
  <c r="J5" i="3"/>
  <c r="J111" i="3" s="1"/>
  <c r="I5" i="3"/>
  <c r="I111" i="3" s="1"/>
  <c r="H5" i="3"/>
  <c r="G5" i="3"/>
  <c r="G36" i="3" s="1"/>
  <c r="F5" i="3"/>
  <c r="F36" i="3" s="1"/>
  <c r="E5" i="3"/>
  <c r="D5" i="3"/>
  <c r="C5" i="3"/>
  <c r="B5" i="3"/>
  <c r="BE4" i="3"/>
  <c r="BD4" i="3"/>
  <c r="BC4" i="3"/>
  <c r="BB4" i="3"/>
  <c r="BA4" i="3"/>
  <c r="AZ4" i="3"/>
  <c r="AY4" i="3"/>
  <c r="AX4" i="3"/>
  <c r="AW4" i="3"/>
  <c r="AV4" i="3"/>
  <c r="AU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AD3" i="3"/>
  <c r="Z3" i="3"/>
  <c r="V3" i="3"/>
  <c r="R3" i="3"/>
  <c r="N3" i="3"/>
  <c r="J3" i="3"/>
  <c r="F3" i="3"/>
  <c r="B3" i="3"/>
  <c r="BB2" i="3"/>
  <c r="BA2" i="3"/>
  <c r="AZ2" i="3"/>
  <c r="AY2" i="3"/>
  <c r="AX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A1" i="3"/>
  <c r="BC157" i="2"/>
  <c r="BB157" i="2"/>
  <c r="AZ157" i="2"/>
  <c r="AY157" i="2"/>
  <c r="AX157" i="2"/>
  <c r="AW157" i="2"/>
  <c r="AV157" i="2"/>
  <c r="AU157" i="2"/>
  <c r="AQ157" i="2"/>
  <c r="AP157" i="2"/>
  <c r="AL157" i="2"/>
  <c r="AM157" i="2" s="1"/>
  <c r="AN157" i="2" s="1"/>
  <c r="AO157" i="2" s="1"/>
  <c r="AJ157" i="2"/>
  <c r="AC157" i="2"/>
  <c r="BA157" i="2" s="1"/>
  <c r="BC156" i="2"/>
  <c r="BB156" i="2"/>
  <c r="BA156" i="2"/>
  <c r="AZ156" i="2"/>
  <c r="AY156" i="2"/>
  <c r="AX156" i="2"/>
  <c r="AW156" i="2"/>
  <c r="AV156" i="2"/>
  <c r="AU156" i="2"/>
  <c r="AO156" i="2"/>
  <c r="AM156" i="2"/>
  <c r="AN156" i="2" s="1"/>
  <c r="AN87" i="2" s="1"/>
  <c r="AL156" i="2"/>
  <c r="BC155" i="2"/>
  <c r="BB155" i="2"/>
  <c r="BA155" i="2"/>
  <c r="AZ155" i="2"/>
  <c r="AY155" i="2"/>
  <c r="AX155" i="2"/>
  <c r="AW155" i="2"/>
  <c r="AU155" i="2"/>
  <c r="AL155" i="2"/>
  <c r="J155" i="2"/>
  <c r="F155" i="2"/>
  <c r="AK152" i="2"/>
  <c r="AG152" i="2"/>
  <c r="AF152" i="2"/>
  <c r="AE152" i="2"/>
  <c r="Y152" i="2"/>
  <c r="U152" i="2"/>
  <c r="T152" i="2"/>
  <c r="S152" i="2"/>
  <c r="I152" i="2"/>
  <c r="H152" i="2"/>
  <c r="G152" i="2"/>
  <c r="AK151" i="2"/>
  <c r="AJ151" i="2"/>
  <c r="AJ152" i="2" s="1"/>
  <c r="AI151" i="2"/>
  <c r="AI152" i="2" s="1"/>
  <c r="AH151" i="2"/>
  <c r="BC151" i="2" s="1"/>
  <c r="AE151" i="2"/>
  <c r="AD151" i="2"/>
  <c r="AC151" i="2"/>
  <c r="AC152" i="2" s="1"/>
  <c r="AB151" i="2"/>
  <c r="AB152" i="2" s="1"/>
  <c r="AA151" i="2"/>
  <c r="AA152" i="2" s="1"/>
  <c r="Z151" i="2"/>
  <c r="BA151" i="2" s="1"/>
  <c r="Y151" i="2"/>
  <c r="X151" i="2"/>
  <c r="X152" i="2" s="1"/>
  <c r="W151" i="2"/>
  <c r="W152" i="2" s="1"/>
  <c r="V151" i="2"/>
  <c r="V152" i="2" s="1"/>
  <c r="U151" i="2"/>
  <c r="T151" i="2"/>
  <c r="S151" i="2"/>
  <c r="R151" i="2"/>
  <c r="Q151" i="2"/>
  <c r="Q152" i="2" s="1"/>
  <c r="P151" i="2"/>
  <c r="P152" i="2" s="1"/>
  <c r="O151" i="2"/>
  <c r="O152" i="2" s="1"/>
  <c r="N151" i="2"/>
  <c r="M151" i="2"/>
  <c r="M152" i="2" s="1"/>
  <c r="L151" i="2"/>
  <c r="L152" i="2" s="1"/>
  <c r="K151" i="2"/>
  <c r="K152" i="2" s="1"/>
  <c r="J151" i="2"/>
  <c r="I151" i="2"/>
  <c r="H151" i="2"/>
  <c r="G151" i="2"/>
  <c r="F151" i="2"/>
  <c r="E151" i="2"/>
  <c r="E152" i="2" s="1"/>
  <c r="D151" i="2"/>
  <c r="D152" i="2" s="1"/>
  <c r="C151" i="2"/>
  <c r="C152" i="2" s="1"/>
  <c r="B151" i="2"/>
  <c r="BD150" i="2"/>
  <c r="BC150" i="2"/>
  <c r="BB150" i="2"/>
  <c r="BA150" i="2"/>
  <c r="AZ150" i="2"/>
  <c r="AY150" i="2"/>
  <c r="AX150" i="2"/>
  <c r="AW150" i="2"/>
  <c r="AV150" i="2"/>
  <c r="AU150" i="2"/>
  <c r="AQ150" i="2"/>
  <c r="AL150" i="2"/>
  <c r="AM150" i="2" s="1"/>
  <c r="AN150" i="2" s="1"/>
  <c r="AO150" i="2" s="1"/>
  <c r="AP150" i="2" s="1"/>
  <c r="BC149" i="2"/>
  <c r="BB149" i="2"/>
  <c r="BA149" i="2"/>
  <c r="AZ149" i="2"/>
  <c r="AY149" i="2"/>
  <c r="AX149" i="2"/>
  <c r="AW149" i="2"/>
  <c r="AV149" i="2"/>
  <c r="AU149" i="2"/>
  <c r="AL149" i="2"/>
  <c r="BC148" i="2"/>
  <c r="BB148" i="2"/>
  <c r="BA148" i="2"/>
  <c r="AZ148" i="2"/>
  <c r="AY148" i="2"/>
  <c r="AX148" i="2"/>
  <c r="AW148" i="2"/>
  <c r="AV148" i="2"/>
  <c r="AU148" i="2"/>
  <c r="AM148" i="2"/>
  <c r="AN148" i="2" s="1"/>
  <c r="AO148" i="2" s="1"/>
  <c r="AL148" i="2"/>
  <c r="BD148" i="2" s="1"/>
  <c r="BC147" i="2"/>
  <c r="BB147" i="2"/>
  <c r="BA147" i="2"/>
  <c r="AZ147" i="2"/>
  <c r="AY147" i="2"/>
  <c r="AX147" i="2"/>
  <c r="AW147" i="2"/>
  <c r="AV147" i="2"/>
  <c r="AU147" i="2"/>
  <c r="AN147" i="2"/>
  <c r="AO147" i="2" s="1"/>
  <c r="AP147" i="2" s="1"/>
  <c r="AL147" i="2"/>
  <c r="AM147" i="2" s="1"/>
  <c r="AM83" i="2" s="1"/>
  <c r="AG144" i="2"/>
  <c r="T144" i="2"/>
  <c r="H144" i="2"/>
  <c r="AK143" i="2"/>
  <c r="AG143" i="2"/>
  <c r="AF143" i="2"/>
  <c r="AF144" i="2" s="1"/>
  <c r="AE143" i="2"/>
  <c r="AA143" i="2"/>
  <c r="Y143" i="2"/>
  <c r="V143" i="2"/>
  <c r="U143" i="2"/>
  <c r="U144" i="2" s="1"/>
  <c r="T143" i="2"/>
  <c r="S143" i="2"/>
  <c r="S144" i="2" s="1"/>
  <c r="O143" i="2"/>
  <c r="M143" i="2"/>
  <c r="I143" i="2"/>
  <c r="I144" i="2" s="1"/>
  <c r="H143" i="2"/>
  <c r="G143" i="2"/>
  <c r="C143" i="2"/>
  <c r="BB142" i="2"/>
  <c r="AY142" i="2"/>
  <c r="AV142" i="2"/>
  <c r="AU142" i="2"/>
  <c r="AK142" i="2"/>
  <c r="AJ142" i="2"/>
  <c r="AJ143" i="2" s="1"/>
  <c r="AJ144" i="2" s="1"/>
  <c r="AI142" i="2"/>
  <c r="AI143" i="2" s="1"/>
  <c r="AH142" i="2"/>
  <c r="AG142" i="2"/>
  <c r="AF142" i="2"/>
  <c r="AE142" i="2"/>
  <c r="AD142" i="2"/>
  <c r="AD143" i="2" s="1"/>
  <c r="AC142" i="2"/>
  <c r="AB142" i="2"/>
  <c r="AA142" i="2"/>
  <c r="Z142" i="2"/>
  <c r="Y142" i="2"/>
  <c r="X142" i="2"/>
  <c r="X143" i="2" s="1"/>
  <c r="X144" i="2" s="1"/>
  <c r="W142" i="2"/>
  <c r="W143" i="2" s="1"/>
  <c r="V142" i="2"/>
  <c r="U142" i="2"/>
  <c r="T142" i="2"/>
  <c r="S142" i="2"/>
  <c r="R142" i="2"/>
  <c r="R143" i="2" s="1"/>
  <c r="Q142" i="2"/>
  <c r="P142" i="2"/>
  <c r="P143" i="2" s="1"/>
  <c r="P144" i="2" s="1"/>
  <c r="O142" i="2"/>
  <c r="N142" i="2"/>
  <c r="M142" i="2"/>
  <c r="L142" i="2"/>
  <c r="L143" i="2" s="1"/>
  <c r="L144" i="2" s="1"/>
  <c r="K142" i="2"/>
  <c r="K143" i="2" s="1"/>
  <c r="J142" i="2"/>
  <c r="I142" i="2"/>
  <c r="H142" i="2"/>
  <c r="G142" i="2"/>
  <c r="F142" i="2"/>
  <c r="F143" i="2" s="1"/>
  <c r="E142" i="2"/>
  <c r="D142" i="2"/>
  <c r="D143" i="2" s="1"/>
  <c r="D144" i="2" s="1"/>
  <c r="C142" i="2"/>
  <c r="B142" i="2"/>
  <c r="BC141" i="2"/>
  <c r="BB141" i="2"/>
  <c r="BA141" i="2"/>
  <c r="AZ141" i="2"/>
  <c r="AY141" i="2"/>
  <c r="AX141" i="2"/>
  <c r="AW141" i="2"/>
  <c r="AV141" i="2"/>
  <c r="AU141" i="2"/>
  <c r="BC140" i="2"/>
  <c r="BB140" i="2"/>
  <c r="BA140" i="2"/>
  <c r="AZ140" i="2"/>
  <c r="AY140" i="2"/>
  <c r="AX140" i="2"/>
  <c r="AW140" i="2"/>
  <c r="AV140" i="2"/>
  <c r="AU140" i="2"/>
  <c r="BC139" i="2"/>
  <c r="BB139" i="2"/>
  <c r="BA139" i="2"/>
  <c r="AZ139" i="2"/>
  <c r="AY139" i="2"/>
  <c r="AX139" i="2"/>
  <c r="AW139" i="2"/>
  <c r="AV139" i="2"/>
  <c r="AU139" i="2"/>
  <c r="BC138" i="2"/>
  <c r="BB138" i="2"/>
  <c r="BA138" i="2"/>
  <c r="AZ138" i="2"/>
  <c r="AY138" i="2"/>
  <c r="AX138" i="2"/>
  <c r="AW138" i="2"/>
  <c r="AV138" i="2"/>
  <c r="AU138" i="2"/>
  <c r="AN135" i="2"/>
  <c r="AR135" i="2" s="1"/>
  <c r="AK135" i="2"/>
  <c r="AO135" i="2" s="1"/>
  <c r="AS135" i="2" s="1"/>
  <c r="Y135" i="2"/>
  <c r="U135" i="2"/>
  <c r="M135" i="2"/>
  <c r="I135" i="2"/>
  <c r="D135" i="2"/>
  <c r="AH134" i="2"/>
  <c r="AG134" i="2"/>
  <c r="AF134" i="2"/>
  <c r="AB134" i="2"/>
  <c r="AB135" i="2" s="1"/>
  <c r="Z134" i="2"/>
  <c r="W134" i="2"/>
  <c r="V134" i="2"/>
  <c r="U134" i="2"/>
  <c r="T134" i="2"/>
  <c r="P134" i="2"/>
  <c r="P135" i="2" s="1"/>
  <c r="N134" i="2"/>
  <c r="J134" i="2"/>
  <c r="I134" i="2"/>
  <c r="H134" i="2"/>
  <c r="H135" i="2" s="1"/>
  <c r="D134" i="2"/>
  <c r="B134" i="2"/>
  <c r="BC133" i="2"/>
  <c r="BB133" i="2"/>
  <c r="AV133" i="2"/>
  <c r="AK133" i="2"/>
  <c r="AK134" i="2" s="1"/>
  <c r="AJ133" i="2"/>
  <c r="AJ134" i="2" s="1"/>
  <c r="AJ135" i="2" s="1"/>
  <c r="AI133" i="2"/>
  <c r="AI78" i="2" s="1"/>
  <c r="AH133" i="2"/>
  <c r="AG133" i="2"/>
  <c r="AF133" i="2"/>
  <c r="AE133" i="2"/>
  <c r="AE134" i="2" s="1"/>
  <c r="AE135" i="2" s="1"/>
  <c r="AD133" i="2"/>
  <c r="AC133" i="2"/>
  <c r="AB133" i="2"/>
  <c r="AA133" i="2"/>
  <c r="Z133" i="2"/>
  <c r="Y133" i="2"/>
  <c r="Y134" i="2" s="1"/>
  <c r="Y144" i="2" s="1"/>
  <c r="X133" i="2"/>
  <c r="X134" i="2" s="1"/>
  <c r="W133" i="2"/>
  <c r="W78" i="2" s="1"/>
  <c r="V133" i="2"/>
  <c r="U133" i="2"/>
  <c r="T133" i="2"/>
  <c r="S133" i="2"/>
  <c r="S134" i="2" s="1"/>
  <c r="S135" i="2" s="1"/>
  <c r="R133" i="2"/>
  <c r="Q133" i="2"/>
  <c r="P133" i="2"/>
  <c r="O133" i="2"/>
  <c r="N133" i="2"/>
  <c r="M133" i="2"/>
  <c r="M134" i="2" s="1"/>
  <c r="M144" i="2" s="1"/>
  <c r="L133" i="2"/>
  <c r="L134" i="2" s="1"/>
  <c r="K133" i="2"/>
  <c r="J133" i="2"/>
  <c r="I133" i="2"/>
  <c r="H133" i="2"/>
  <c r="G133" i="2"/>
  <c r="G134" i="2" s="1"/>
  <c r="G135" i="2" s="1"/>
  <c r="F133" i="2"/>
  <c r="E133" i="2"/>
  <c r="D133" i="2"/>
  <c r="C133" i="2"/>
  <c r="B133" i="2"/>
  <c r="BC132" i="2"/>
  <c r="BB132" i="2"/>
  <c r="BA132" i="2"/>
  <c r="AZ132" i="2"/>
  <c r="AY132" i="2"/>
  <c r="AX132" i="2"/>
  <c r="AW132" i="2"/>
  <c r="AV132" i="2"/>
  <c r="AU132" i="2"/>
  <c r="BC131" i="2"/>
  <c r="BB131" i="2"/>
  <c r="BA131" i="2"/>
  <c r="AZ131" i="2"/>
  <c r="AY131" i="2"/>
  <c r="AX131" i="2"/>
  <c r="AW131" i="2"/>
  <c r="AV131" i="2"/>
  <c r="AU131" i="2"/>
  <c r="BC130" i="2"/>
  <c r="BB130" i="2"/>
  <c r="BA130" i="2"/>
  <c r="AZ130" i="2"/>
  <c r="AY130" i="2"/>
  <c r="AX130" i="2"/>
  <c r="AW130" i="2"/>
  <c r="AV130" i="2"/>
  <c r="AU130" i="2"/>
  <c r="BC129" i="2"/>
  <c r="BB129" i="2"/>
  <c r="BA129" i="2"/>
  <c r="AZ129" i="2"/>
  <c r="AY129" i="2"/>
  <c r="AX129" i="2"/>
  <c r="AW129" i="2"/>
  <c r="AV129" i="2"/>
  <c r="AU129" i="2"/>
  <c r="BE127" i="2"/>
  <c r="BD127" i="2"/>
  <c r="BC127" i="2"/>
  <c r="BB127" i="2"/>
  <c r="BA127" i="2"/>
  <c r="AZ127" i="2"/>
  <c r="AY127" i="2"/>
  <c r="AX127" i="2"/>
  <c r="AW127" i="2"/>
  <c r="AV127" i="2"/>
  <c r="AU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X124" i="2"/>
  <c r="Q124" i="2"/>
  <c r="N124" i="2"/>
  <c r="M124" i="2"/>
  <c r="L124" i="2"/>
  <c r="K124" i="2"/>
  <c r="K96" i="2" s="1"/>
  <c r="J124" i="2"/>
  <c r="G124" i="2"/>
  <c r="G96" i="2" s="1"/>
  <c r="F124" i="2"/>
  <c r="F96" i="2" s="1"/>
  <c r="AX123" i="2"/>
  <c r="Q123" i="2"/>
  <c r="AB121" i="2"/>
  <c r="U121" i="2"/>
  <c r="P121" i="2"/>
  <c r="O121" i="2"/>
  <c r="AB119" i="2"/>
  <c r="H119" i="2"/>
  <c r="H121" i="2" s="1"/>
  <c r="D119" i="2"/>
  <c r="D121" i="2" s="1"/>
  <c r="BC118" i="2"/>
  <c r="BB118" i="2"/>
  <c r="BA118" i="2"/>
  <c r="AZ118" i="2"/>
  <c r="AY118" i="2"/>
  <c r="AX118" i="2"/>
  <c r="AW118" i="2"/>
  <c r="AV118" i="2"/>
  <c r="AU118" i="2"/>
  <c r="AP118" i="2"/>
  <c r="AO118" i="2"/>
  <c r="AN118" i="2"/>
  <c r="AM118" i="2"/>
  <c r="AL118" i="2"/>
  <c r="X116" i="2"/>
  <c r="X119" i="2" s="1"/>
  <c r="X121" i="2" s="1"/>
  <c r="BC115" i="2"/>
  <c r="BB115" i="2"/>
  <c r="BA115" i="2"/>
  <c r="AZ115" i="2"/>
  <c r="AY115" i="2"/>
  <c r="AX115" i="2"/>
  <c r="AW115" i="2"/>
  <c r="AV115" i="2"/>
  <c r="AU115" i="2"/>
  <c r="AF113" i="2"/>
  <c r="AF116" i="2" s="1"/>
  <c r="AF119" i="2" s="1"/>
  <c r="AF121" i="2" s="1"/>
  <c r="X113" i="2"/>
  <c r="H113" i="2"/>
  <c r="H116" i="2" s="1"/>
  <c r="AZ112" i="2"/>
  <c r="AK112" i="2"/>
  <c r="AJ112" i="2"/>
  <c r="AI112" i="2"/>
  <c r="AH112" i="2"/>
  <c r="BC112" i="2" s="1"/>
  <c r="AG112" i="2"/>
  <c r="AF112" i="2"/>
  <c r="AE112" i="2"/>
  <c r="AD112" i="2"/>
  <c r="BB112" i="2" s="1"/>
  <c r="AC112" i="2"/>
  <c r="AB112" i="2"/>
  <c r="AA112" i="2"/>
  <c r="BA112" i="2" s="1"/>
  <c r="Z112" i="2"/>
  <c r="Y112" i="2"/>
  <c r="X112" i="2"/>
  <c r="W112" i="2"/>
  <c r="V112" i="2"/>
  <c r="U112" i="2"/>
  <c r="T112" i="2"/>
  <c r="S112" i="2"/>
  <c r="R112" i="2"/>
  <c r="AY112" i="2" s="1"/>
  <c r="Q112" i="2"/>
  <c r="P112" i="2"/>
  <c r="O112" i="2"/>
  <c r="O113" i="2" s="1"/>
  <c r="O116" i="2" s="1"/>
  <c r="O119" i="2" s="1"/>
  <c r="N112" i="2"/>
  <c r="M112" i="2"/>
  <c r="L112" i="2"/>
  <c r="K112" i="2"/>
  <c r="J112" i="2"/>
  <c r="AW112" i="2" s="1"/>
  <c r="I112" i="2"/>
  <c r="H112" i="2"/>
  <c r="G112" i="2"/>
  <c r="F112" i="2"/>
  <c r="AV112" i="2" s="1"/>
  <c r="E112" i="2"/>
  <c r="D112" i="2"/>
  <c r="C112" i="2"/>
  <c r="AU112" i="2" s="1"/>
  <c r="B112" i="2"/>
  <c r="BC111" i="2"/>
  <c r="BB111" i="2"/>
  <c r="BA111" i="2"/>
  <c r="AZ111" i="2"/>
  <c r="AY111" i="2"/>
  <c r="AX111" i="2"/>
  <c r="AW111" i="2"/>
  <c r="AV111" i="2"/>
  <c r="AU111" i="2"/>
  <c r="BC110" i="2"/>
  <c r="BB110" i="2"/>
  <c r="BA110" i="2"/>
  <c r="AZ110" i="2"/>
  <c r="AY110" i="2"/>
  <c r="AX110" i="2"/>
  <c r="AW110" i="2"/>
  <c r="AV110" i="2"/>
  <c r="AU110" i="2"/>
  <c r="BC109" i="2"/>
  <c r="BB109" i="2"/>
  <c r="BA109" i="2"/>
  <c r="AZ109" i="2"/>
  <c r="AY109" i="2"/>
  <c r="AX109" i="2"/>
  <c r="AW109" i="2"/>
  <c r="AV109" i="2"/>
  <c r="AU109" i="2"/>
  <c r="AK106" i="2"/>
  <c r="AK113" i="2" s="1"/>
  <c r="AK116" i="2" s="1"/>
  <c r="AK119" i="2" s="1"/>
  <c r="AK121" i="2" s="1"/>
  <c r="AI106" i="2"/>
  <c r="AI113" i="2" s="1"/>
  <c r="AI116" i="2" s="1"/>
  <c r="AI119" i="2" s="1"/>
  <c r="AI121" i="2" s="1"/>
  <c r="AE106" i="2"/>
  <c r="Y106" i="2"/>
  <c r="Y113" i="2" s="1"/>
  <c r="Y116" i="2" s="1"/>
  <c r="Y119" i="2" s="1"/>
  <c r="Y121" i="2" s="1"/>
  <c r="V106" i="2"/>
  <c r="S106" i="2"/>
  <c r="S113" i="2" s="1"/>
  <c r="S116" i="2" s="1"/>
  <c r="S119" i="2" s="1"/>
  <c r="S121" i="2" s="1"/>
  <c r="R106" i="2"/>
  <c r="M106" i="2"/>
  <c r="M113" i="2" s="1"/>
  <c r="M116" i="2" s="1"/>
  <c r="M119" i="2" s="1"/>
  <c r="M121" i="2" s="1"/>
  <c r="J106" i="2"/>
  <c r="G106" i="2"/>
  <c r="G113" i="2" s="1"/>
  <c r="G116" i="2" s="1"/>
  <c r="G119" i="2" s="1"/>
  <c r="G121" i="2" s="1"/>
  <c r="F106" i="2"/>
  <c r="F113" i="2" s="1"/>
  <c r="F116" i="2" s="1"/>
  <c r="BC105" i="2"/>
  <c r="BB105" i="2"/>
  <c r="BA105" i="2"/>
  <c r="AZ105" i="2"/>
  <c r="AY105" i="2"/>
  <c r="AX105" i="2"/>
  <c r="AW105" i="2"/>
  <c r="AV105" i="2"/>
  <c r="AU105" i="2"/>
  <c r="AY103" i="2"/>
  <c r="AK103" i="2"/>
  <c r="AJ103" i="2"/>
  <c r="AJ106" i="2" s="1"/>
  <c r="AJ113" i="2" s="1"/>
  <c r="AJ116" i="2" s="1"/>
  <c r="AJ119" i="2" s="1"/>
  <c r="AJ121" i="2" s="1"/>
  <c r="AI103" i="2"/>
  <c r="AH103" i="2"/>
  <c r="AH106" i="2" s="1"/>
  <c r="AF103" i="2"/>
  <c r="AF106" i="2" s="1"/>
  <c r="AE103" i="2"/>
  <c r="AD103" i="2"/>
  <c r="AD106" i="2" s="1"/>
  <c r="AB103" i="2"/>
  <c r="AB106" i="2" s="1"/>
  <c r="AB113" i="2" s="1"/>
  <c r="AB116" i="2" s="1"/>
  <c r="AA103" i="2"/>
  <c r="AA106" i="2" s="1"/>
  <c r="AA113" i="2" s="1"/>
  <c r="AA116" i="2" s="1"/>
  <c r="AA119" i="2" s="1"/>
  <c r="AA121" i="2" s="1"/>
  <c r="Z103" i="2"/>
  <c r="Y103" i="2"/>
  <c r="X103" i="2"/>
  <c r="V103" i="2"/>
  <c r="U103" i="2"/>
  <c r="U106" i="2" s="1"/>
  <c r="U113" i="2" s="1"/>
  <c r="U116" i="2" s="1"/>
  <c r="U119" i="2" s="1"/>
  <c r="T103" i="2"/>
  <c r="T106" i="2" s="1"/>
  <c r="T113" i="2" s="1"/>
  <c r="T116" i="2" s="1"/>
  <c r="T119" i="2" s="1"/>
  <c r="T121" i="2" s="1"/>
  <c r="S103" i="2"/>
  <c r="R103" i="2"/>
  <c r="P103" i="2"/>
  <c r="P106" i="2" s="1"/>
  <c r="P113" i="2" s="1"/>
  <c r="P116" i="2" s="1"/>
  <c r="P119" i="2" s="1"/>
  <c r="O103" i="2"/>
  <c r="O106" i="2" s="1"/>
  <c r="N103" i="2"/>
  <c r="M103" i="2"/>
  <c r="L103" i="2"/>
  <c r="L106" i="2" s="1"/>
  <c r="L113" i="2" s="1"/>
  <c r="L116" i="2" s="1"/>
  <c r="L119" i="2" s="1"/>
  <c r="L121" i="2" s="1"/>
  <c r="J103" i="2"/>
  <c r="I103" i="2"/>
  <c r="I106" i="2" s="1"/>
  <c r="I113" i="2" s="1"/>
  <c r="I116" i="2" s="1"/>
  <c r="I119" i="2" s="1"/>
  <c r="I121" i="2" s="1"/>
  <c r="H103" i="2"/>
  <c r="H106" i="2" s="1"/>
  <c r="G103" i="2"/>
  <c r="F103" i="2"/>
  <c r="AV103" i="2" s="1"/>
  <c r="D103" i="2"/>
  <c r="D106" i="2" s="1"/>
  <c r="D113" i="2" s="1"/>
  <c r="D116" i="2" s="1"/>
  <c r="C103" i="2"/>
  <c r="C106" i="2" s="1"/>
  <c r="B103" i="2"/>
  <c r="AZ102" i="2"/>
  <c r="AU102" i="2"/>
  <c r="AS102" i="2"/>
  <c r="AQ102" i="2"/>
  <c r="AP102" i="2"/>
  <c r="AO102" i="2"/>
  <c r="AK102" i="2"/>
  <c r="AJ102" i="2"/>
  <c r="AI102" i="2"/>
  <c r="AH102" i="2"/>
  <c r="BC102" i="2" s="1"/>
  <c r="AG102" i="2"/>
  <c r="AF102" i="2"/>
  <c r="AE102" i="2"/>
  <c r="AD102" i="2"/>
  <c r="BB102" i="2" s="1"/>
  <c r="AC102" i="2"/>
  <c r="AB102" i="2"/>
  <c r="AA102" i="2"/>
  <c r="BA102" i="2" s="1"/>
  <c r="Z102" i="2"/>
  <c r="Y102" i="2"/>
  <c r="X102" i="2"/>
  <c r="W102" i="2"/>
  <c r="V102" i="2"/>
  <c r="U102" i="2"/>
  <c r="T102" i="2"/>
  <c r="S102" i="2"/>
  <c r="R102" i="2"/>
  <c r="AY102" i="2" s="1"/>
  <c r="Q102" i="2"/>
  <c r="P102" i="2"/>
  <c r="O102" i="2"/>
  <c r="N102" i="2"/>
  <c r="AX102" i="2" s="1"/>
  <c r="M102" i="2"/>
  <c r="L102" i="2"/>
  <c r="K102" i="2"/>
  <c r="J102" i="2"/>
  <c r="AW102" i="2" s="1"/>
  <c r="I102" i="2"/>
  <c r="H102" i="2"/>
  <c r="G102" i="2"/>
  <c r="F102" i="2"/>
  <c r="AV102" i="2" s="1"/>
  <c r="E102" i="2"/>
  <c r="D102" i="2"/>
  <c r="C102" i="2"/>
  <c r="B102" i="2"/>
  <c r="BB101" i="2"/>
  <c r="BA101" i="2"/>
  <c r="AY101" i="2"/>
  <c r="AV101" i="2"/>
  <c r="AS101" i="2"/>
  <c r="AR101" i="2"/>
  <c r="AQ101" i="2"/>
  <c r="AP101" i="2"/>
  <c r="BE101" i="2" s="1"/>
  <c r="AO101" i="2"/>
  <c r="AN101" i="2"/>
  <c r="AM101" i="2"/>
  <c r="AL101" i="2"/>
  <c r="AK101" i="2"/>
  <c r="AJ101" i="2"/>
  <c r="AI101" i="2"/>
  <c r="AH101" i="2"/>
  <c r="BC101" i="2" s="1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AZ101" i="2" s="1"/>
  <c r="U101" i="2"/>
  <c r="T101" i="2"/>
  <c r="S101" i="2"/>
  <c r="R101" i="2"/>
  <c r="Q101" i="2"/>
  <c r="P101" i="2"/>
  <c r="O101" i="2"/>
  <c r="N101" i="2"/>
  <c r="M101" i="2"/>
  <c r="L101" i="2"/>
  <c r="K101" i="2"/>
  <c r="J101" i="2"/>
  <c r="AW101" i="2" s="1"/>
  <c r="I101" i="2"/>
  <c r="H101" i="2"/>
  <c r="G101" i="2"/>
  <c r="F101" i="2"/>
  <c r="E101" i="2"/>
  <c r="AU101" i="2" s="1"/>
  <c r="D101" i="2"/>
  <c r="C101" i="2"/>
  <c r="B101" i="2"/>
  <c r="BB100" i="2"/>
  <c r="AV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BA100" i="2" s="1"/>
  <c r="Y100" i="2"/>
  <c r="X100" i="2"/>
  <c r="W100" i="2"/>
  <c r="V100" i="2"/>
  <c r="U100" i="2"/>
  <c r="T100" i="2"/>
  <c r="S100" i="2"/>
  <c r="R100" i="2"/>
  <c r="AY100" i="2" s="1"/>
  <c r="Q100" i="2"/>
  <c r="P100" i="2"/>
  <c r="O100" i="2"/>
  <c r="N100" i="2"/>
  <c r="AX100" i="2" s="1"/>
  <c r="M100" i="2"/>
  <c r="L100" i="2"/>
  <c r="K100" i="2"/>
  <c r="AW100" i="2" s="1"/>
  <c r="J100" i="2"/>
  <c r="I100" i="2"/>
  <c r="H100" i="2"/>
  <c r="G100" i="2"/>
  <c r="F100" i="2"/>
  <c r="E100" i="2"/>
  <c r="AU100" i="2" s="1"/>
  <c r="D100" i="2"/>
  <c r="C100" i="2"/>
  <c r="B100" i="2"/>
  <c r="BE99" i="2"/>
  <c r="BD99" i="2"/>
  <c r="BC99" i="2"/>
  <c r="BB99" i="2"/>
  <c r="BA99" i="2"/>
  <c r="AZ99" i="2"/>
  <c r="AY99" i="2"/>
  <c r="AX99" i="2"/>
  <c r="AW99" i="2"/>
  <c r="AV99" i="2"/>
  <c r="AU99" i="2"/>
  <c r="AD98" i="2"/>
  <c r="Z98" i="2"/>
  <c r="V98" i="2"/>
  <c r="R98" i="2"/>
  <c r="N98" i="2"/>
  <c r="J98" i="2"/>
  <c r="F98" i="2"/>
  <c r="B98" i="2"/>
  <c r="AB96" i="2"/>
  <c r="AC62" i="5" s="1"/>
  <c r="W96" i="2"/>
  <c r="V96" i="2"/>
  <c r="S96" i="2"/>
  <c r="R96" i="2"/>
  <c r="Q96" i="2"/>
  <c r="P96" i="2"/>
  <c r="O96" i="2"/>
  <c r="N96" i="2"/>
  <c r="M96" i="2"/>
  <c r="L96" i="2"/>
  <c r="J96" i="2"/>
  <c r="I96" i="2"/>
  <c r="H96" i="2"/>
  <c r="E96" i="2"/>
  <c r="D96" i="2"/>
  <c r="C96" i="2"/>
  <c r="B96" i="2"/>
  <c r="AW95" i="2"/>
  <c r="AV95" i="2"/>
  <c r="AG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BE94" i="2"/>
  <c r="BD94" i="2"/>
  <c r="BC94" i="2"/>
  <c r="BB94" i="2"/>
  <c r="BA94" i="2"/>
  <c r="AZ94" i="2"/>
  <c r="AY94" i="2"/>
  <c r="AX94" i="2"/>
  <c r="AW94" i="2"/>
  <c r="AV94" i="2"/>
  <c r="AU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BC88" i="2"/>
  <c r="BB88" i="2"/>
  <c r="AV88" i="2"/>
  <c r="AP88" i="2"/>
  <c r="AO88" i="2"/>
  <c r="AN88" i="2"/>
  <c r="AM88" i="2"/>
  <c r="AL88" i="2"/>
  <c r="BD88" i="2" s="1"/>
  <c r="AK88" i="2"/>
  <c r="AJ88" i="2"/>
  <c r="AI88" i="2"/>
  <c r="AH88" i="2"/>
  <c r="AG88" i="2"/>
  <c r="AF88" i="2"/>
  <c r="AE88" i="2"/>
  <c r="AD88" i="2"/>
  <c r="AC88" i="2"/>
  <c r="AB88" i="2"/>
  <c r="AB85" i="2" s="1"/>
  <c r="AA88" i="2"/>
  <c r="Z88" i="2"/>
  <c r="Y88" i="2"/>
  <c r="X88" i="2"/>
  <c r="W88" i="2"/>
  <c r="AZ88" i="2" s="1"/>
  <c r="V88" i="2"/>
  <c r="U88" i="2"/>
  <c r="T88" i="2"/>
  <c r="S88" i="2"/>
  <c r="R88" i="2"/>
  <c r="AY88" i="2" s="1"/>
  <c r="Q88" i="2"/>
  <c r="P88" i="2"/>
  <c r="P85" i="2" s="1"/>
  <c r="O88" i="2"/>
  <c r="O85" i="2" s="1"/>
  <c r="N88" i="2"/>
  <c r="AX88" i="2" s="1"/>
  <c r="M88" i="2"/>
  <c r="L88" i="2"/>
  <c r="K88" i="2"/>
  <c r="J88" i="2"/>
  <c r="I88" i="2"/>
  <c r="H88" i="2"/>
  <c r="G88" i="2"/>
  <c r="F88" i="2"/>
  <c r="E88" i="2"/>
  <c r="D88" i="2"/>
  <c r="D85" i="2" s="1"/>
  <c r="C88" i="2"/>
  <c r="B88" i="2"/>
  <c r="AU88" i="2" s="1"/>
  <c r="AX87" i="2"/>
  <c r="AW87" i="2"/>
  <c r="AU87" i="2"/>
  <c r="AM87" i="2"/>
  <c r="AL87" i="2"/>
  <c r="AK87" i="2"/>
  <c r="AJ87" i="2"/>
  <c r="AI87" i="2"/>
  <c r="AH87" i="2"/>
  <c r="AH85" i="2" s="1"/>
  <c r="AG87" i="2"/>
  <c r="AF87" i="2"/>
  <c r="AE87" i="2"/>
  <c r="AD87" i="2"/>
  <c r="BB87" i="2" s="1"/>
  <c r="AC87" i="2"/>
  <c r="AB87" i="2"/>
  <c r="AA87" i="2"/>
  <c r="Z87" i="2"/>
  <c r="BA87" i="2" s="1"/>
  <c r="Y87" i="2"/>
  <c r="X87" i="2"/>
  <c r="W87" i="2"/>
  <c r="V87" i="2"/>
  <c r="U87" i="2"/>
  <c r="T87" i="2"/>
  <c r="S87" i="2"/>
  <c r="R87" i="2"/>
  <c r="AY87" i="2" s="1"/>
  <c r="Q87" i="2"/>
  <c r="P87" i="2"/>
  <c r="O87" i="2"/>
  <c r="N87" i="2"/>
  <c r="M87" i="2"/>
  <c r="L87" i="2"/>
  <c r="L85" i="2" s="1"/>
  <c r="K87" i="2"/>
  <c r="J87" i="2"/>
  <c r="J85" i="2" s="1"/>
  <c r="I87" i="2"/>
  <c r="H87" i="2"/>
  <c r="G87" i="2"/>
  <c r="F87" i="2"/>
  <c r="AV87" i="2" s="1"/>
  <c r="E87" i="2"/>
  <c r="D87" i="2"/>
  <c r="C87" i="2"/>
  <c r="B87" i="2"/>
  <c r="AL86" i="2"/>
  <c r="AK86" i="2"/>
  <c r="AJ86" i="2"/>
  <c r="AI86" i="2"/>
  <c r="AH86" i="2"/>
  <c r="AG86" i="2"/>
  <c r="AF86" i="2"/>
  <c r="AE86" i="2"/>
  <c r="AE85" i="2" s="1"/>
  <c r="AD86" i="2"/>
  <c r="AC86" i="2"/>
  <c r="AB86" i="2"/>
  <c r="AA86" i="2"/>
  <c r="Z86" i="2"/>
  <c r="BA86" i="2" s="1"/>
  <c r="Y86" i="2"/>
  <c r="Y85" i="2" s="1"/>
  <c r="X86" i="2"/>
  <c r="W86" i="2"/>
  <c r="V86" i="2"/>
  <c r="U86" i="2"/>
  <c r="T86" i="2"/>
  <c r="S86" i="2"/>
  <c r="S85" i="2" s="1"/>
  <c r="R86" i="2"/>
  <c r="Q86" i="2"/>
  <c r="P86" i="2"/>
  <c r="O86" i="2"/>
  <c r="N86" i="2"/>
  <c r="M86" i="2"/>
  <c r="M85" i="2" s="1"/>
  <c r="L86" i="2"/>
  <c r="K86" i="2"/>
  <c r="J86" i="2"/>
  <c r="I86" i="2"/>
  <c r="H86" i="2"/>
  <c r="H85" i="2" s="1"/>
  <c r="G86" i="2"/>
  <c r="G85" i="2" s="1"/>
  <c r="E86" i="2"/>
  <c r="D86" i="2"/>
  <c r="C86" i="2"/>
  <c r="B86" i="2"/>
  <c r="AU86" i="2" s="1"/>
  <c r="AL85" i="2"/>
  <c r="AG85" i="2"/>
  <c r="AF85" i="2"/>
  <c r="AA85" i="2"/>
  <c r="Z85" i="2"/>
  <c r="X85" i="2"/>
  <c r="U85" i="2"/>
  <c r="T85" i="2"/>
  <c r="N85" i="2"/>
  <c r="I85" i="2"/>
  <c r="C85" i="2"/>
  <c r="B85" i="2"/>
  <c r="AZ84" i="2"/>
  <c r="AK84" i="2"/>
  <c r="AJ84" i="2"/>
  <c r="AI84" i="2"/>
  <c r="AH84" i="2"/>
  <c r="BC84" i="2" s="1"/>
  <c r="AG84" i="2"/>
  <c r="AF84" i="2"/>
  <c r="AF82" i="2" s="1"/>
  <c r="AE84" i="2"/>
  <c r="AE82" i="2" s="1"/>
  <c r="AC84" i="2"/>
  <c r="AB84" i="2"/>
  <c r="AA84" i="2"/>
  <c r="Y84" i="2"/>
  <c r="X84" i="2"/>
  <c r="W84" i="2"/>
  <c r="V84" i="2"/>
  <c r="U84" i="2"/>
  <c r="U82" i="2" s="1"/>
  <c r="T84" i="2"/>
  <c r="T82" i="2" s="1"/>
  <c r="S84" i="2"/>
  <c r="S82" i="2" s="1"/>
  <c r="Q84" i="2"/>
  <c r="P84" i="2"/>
  <c r="O84" i="2"/>
  <c r="M84" i="2"/>
  <c r="L84" i="2"/>
  <c r="K84" i="2"/>
  <c r="J84" i="2"/>
  <c r="AW84" i="2" s="1"/>
  <c r="I84" i="2"/>
  <c r="H84" i="2"/>
  <c r="H82" i="2" s="1"/>
  <c r="H80" i="5" s="1"/>
  <c r="G84" i="2"/>
  <c r="G82" i="2" s="1"/>
  <c r="G80" i="5" s="1"/>
  <c r="E84" i="2"/>
  <c r="D84" i="2"/>
  <c r="C84" i="2"/>
  <c r="BB83" i="2"/>
  <c r="BA83" i="2"/>
  <c r="AY83" i="2"/>
  <c r="AO83" i="2"/>
  <c r="AN83" i="2"/>
  <c r="AL83" i="2"/>
  <c r="AK83" i="2"/>
  <c r="AJ83" i="2"/>
  <c r="AI83" i="2"/>
  <c r="AH83" i="2"/>
  <c r="AG83" i="2"/>
  <c r="AF83" i="2"/>
  <c r="AE83" i="2"/>
  <c r="AD83" i="2"/>
  <c r="AC83" i="2"/>
  <c r="AB83" i="2"/>
  <c r="AB82" i="2" s="1"/>
  <c r="AA83" i="2"/>
  <c r="Z83" i="2"/>
  <c r="Y83" i="2"/>
  <c r="X83" i="2"/>
  <c r="W83" i="2"/>
  <c r="V83" i="2"/>
  <c r="U83" i="2"/>
  <c r="T83" i="2"/>
  <c r="S83" i="2"/>
  <c r="R83" i="2"/>
  <c r="Q83" i="2"/>
  <c r="Q82" i="2" s="1"/>
  <c r="P83" i="2"/>
  <c r="P82" i="2" s="1"/>
  <c r="P80" i="5" s="1"/>
  <c r="O83" i="2"/>
  <c r="N83" i="2"/>
  <c r="M83" i="2"/>
  <c r="L83" i="2"/>
  <c r="K83" i="2"/>
  <c r="J83" i="2"/>
  <c r="I83" i="2"/>
  <c r="H83" i="2"/>
  <c r="G83" i="2"/>
  <c r="F83" i="2"/>
  <c r="AV83" i="2" s="1"/>
  <c r="E83" i="2"/>
  <c r="AU83" i="2" s="1"/>
  <c r="D83" i="2"/>
  <c r="D82" i="2" s="1"/>
  <c r="D80" i="5" s="1"/>
  <c r="C83" i="2"/>
  <c r="B83" i="2"/>
  <c r="AK82" i="2"/>
  <c r="AJ82" i="2"/>
  <c r="AI82" i="2"/>
  <c r="AG82" i="2"/>
  <c r="AC82" i="2"/>
  <c r="Y82" i="2"/>
  <c r="X82" i="2"/>
  <c r="W82" i="2"/>
  <c r="M82" i="2"/>
  <c r="M80" i="5" s="1"/>
  <c r="L82" i="2"/>
  <c r="L80" i="5" s="1"/>
  <c r="K82" i="2"/>
  <c r="K80" i="5" s="1"/>
  <c r="I82" i="2"/>
  <c r="I80" i="5" s="1"/>
  <c r="E82" i="2"/>
  <c r="E80" i="5" s="1"/>
  <c r="AK81" i="2"/>
  <c r="AJ81" i="2"/>
  <c r="AI81" i="2"/>
  <c r="AG81" i="2"/>
  <c r="AF81" i="2"/>
  <c r="AE81" i="2"/>
  <c r="AD81" i="2"/>
  <c r="AA81" i="2"/>
  <c r="Y81" i="2"/>
  <c r="X81" i="2"/>
  <c r="W81" i="2"/>
  <c r="U81" i="2"/>
  <c r="T81" i="2"/>
  <c r="S81" i="2"/>
  <c r="R81" i="2"/>
  <c r="O81" i="2"/>
  <c r="M81" i="2"/>
  <c r="L81" i="2"/>
  <c r="K81" i="2"/>
  <c r="I81" i="2"/>
  <c r="H81" i="2"/>
  <c r="G81" i="2"/>
  <c r="F81" i="2"/>
  <c r="AV81" i="2" s="1"/>
  <c r="C81" i="2"/>
  <c r="AX80" i="2"/>
  <c r="AV80" i="2"/>
  <c r="AK80" i="2"/>
  <c r="AK79" i="2" s="1"/>
  <c r="AJ80" i="2"/>
  <c r="AI80" i="2"/>
  <c r="AI79" i="2" s="1"/>
  <c r="AH80" i="2"/>
  <c r="AG80" i="2"/>
  <c r="AF80" i="2"/>
  <c r="AE80" i="2"/>
  <c r="AD80" i="2"/>
  <c r="BB80" i="2" s="1"/>
  <c r="AC80" i="2"/>
  <c r="AB80" i="2"/>
  <c r="AA80" i="2"/>
  <c r="Z80" i="2"/>
  <c r="BA80" i="2" s="1"/>
  <c r="Y80" i="2"/>
  <c r="Y79" i="2" s="1"/>
  <c r="X80" i="2"/>
  <c r="W80" i="2"/>
  <c r="W79" i="2" s="1"/>
  <c r="V80" i="2"/>
  <c r="U80" i="2"/>
  <c r="T80" i="2"/>
  <c r="S80" i="2"/>
  <c r="S79" i="2" s="1"/>
  <c r="R80" i="2"/>
  <c r="Q80" i="2"/>
  <c r="P80" i="2"/>
  <c r="O80" i="2"/>
  <c r="N80" i="2"/>
  <c r="M80" i="2"/>
  <c r="M79" i="2" s="1"/>
  <c r="L80" i="2"/>
  <c r="L79" i="2" s="1"/>
  <c r="K80" i="2"/>
  <c r="J80" i="2"/>
  <c r="I80" i="2"/>
  <c r="H80" i="2"/>
  <c r="G80" i="2"/>
  <c r="G79" i="2" s="1"/>
  <c r="F80" i="2"/>
  <c r="E80" i="2"/>
  <c r="D80" i="2"/>
  <c r="C80" i="2"/>
  <c r="B80" i="2"/>
  <c r="AU80" i="2" s="1"/>
  <c r="AG79" i="2"/>
  <c r="AF79" i="2"/>
  <c r="AD79" i="2"/>
  <c r="AA79" i="2"/>
  <c r="U79" i="2"/>
  <c r="T79" i="2"/>
  <c r="O79" i="2"/>
  <c r="I79" i="2"/>
  <c r="H79" i="2"/>
  <c r="F79" i="2"/>
  <c r="C79" i="2"/>
  <c r="AK78" i="2"/>
  <c r="AK76" i="2" s="1"/>
  <c r="AJ78" i="2"/>
  <c r="AH78" i="2"/>
  <c r="AG78" i="2"/>
  <c r="AF78" i="2"/>
  <c r="AE78" i="2"/>
  <c r="AB78" i="2"/>
  <c r="Z78" i="2"/>
  <c r="Z76" i="2" s="1"/>
  <c r="Y78" i="2"/>
  <c r="X78" i="2"/>
  <c r="V78" i="2"/>
  <c r="U78" i="2"/>
  <c r="T78" i="2"/>
  <c r="S78" i="2"/>
  <c r="P78" i="2"/>
  <c r="N78" i="2"/>
  <c r="N76" i="2" s="1"/>
  <c r="M78" i="2"/>
  <c r="M76" i="2" s="1"/>
  <c r="L78" i="2"/>
  <c r="J78" i="2"/>
  <c r="I78" i="2"/>
  <c r="H78" i="2"/>
  <c r="G78" i="2"/>
  <c r="D78" i="2"/>
  <c r="B78" i="2"/>
  <c r="B76" i="2" s="1"/>
  <c r="BA77" i="2"/>
  <c r="AK77" i="2"/>
  <c r="AJ77" i="2"/>
  <c r="AI77" i="2"/>
  <c r="AH77" i="2"/>
  <c r="AG77" i="2"/>
  <c r="AF77" i="2"/>
  <c r="AF76" i="2" s="1"/>
  <c r="AE77" i="2"/>
  <c r="AD77" i="2"/>
  <c r="AC77" i="2"/>
  <c r="AB77" i="2"/>
  <c r="AB76" i="2" s="1"/>
  <c r="AA77" i="2"/>
  <c r="Z77" i="2"/>
  <c r="Y77" i="2"/>
  <c r="X77" i="2"/>
  <c r="W77" i="2"/>
  <c r="V77" i="2"/>
  <c r="U77" i="2"/>
  <c r="T77" i="2"/>
  <c r="T76" i="2" s="1"/>
  <c r="S77" i="2"/>
  <c r="R77" i="2"/>
  <c r="Q77" i="2"/>
  <c r="P77" i="2"/>
  <c r="O77" i="2"/>
  <c r="N77" i="2"/>
  <c r="AX77" i="2" s="1"/>
  <c r="M77" i="2"/>
  <c r="L77" i="2"/>
  <c r="K77" i="2"/>
  <c r="J77" i="2"/>
  <c r="I77" i="2"/>
  <c r="H77" i="2"/>
  <c r="G77" i="2"/>
  <c r="F77" i="2"/>
  <c r="E77" i="2"/>
  <c r="D77" i="2"/>
  <c r="C77" i="2"/>
  <c r="B77" i="2"/>
  <c r="AJ76" i="2"/>
  <c r="AI76" i="2"/>
  <c r="AE76" i="2"/>
  <c r="X76" i="2"/>
  <c r="W76" i="2"/>
  <c r="S76" i="2"/>
  <c r="L76" i="2"/>
  <c r="G76" i="2"/>
  <c r="BE74" i="2"/>
  <c r="BD74" i="2"/>
  <c r="BC74" i="2"/>
  <c r="BB74" i="2"/>
  <c r="BA74" i="2"/>
  <c r="AG70" i="2"/>
  <c r="AM67" i="2"/>
  <c r="AJ67" i="2"/>
  <c r="AC67" i="2"/>
  <c r="W67" i="2"/>
  <c r="AO66" i="2"/>
  <c r="AI65" i="2"/>
  <c r="W65" i="2"/>
  <c r="S65" i="2"/>
  <c r="G65" i="2"/>
  <c r="AN64" i="2"/>
  <c r="AG64" i="2"/>
  <c r="AF64" i="2"/>
  <c r="AE64" i="2"/>
  <c r="T64" i="2"/>
  <c r="AN63" i="2"/>
  <c r="AO63" i="2" s="1"/>
  <c r="AP63" i="2" s="1"/>
  <c r="AQ63" i="2" s="1"/>
  <c r="AR63" i="2" s="1"/>
  <c r="AS63" i="2" s="1"/>
  <c r="AM63" i="2"/>
  <c r="BE62" i="2"/>
  <c r="BD62" i="2"/>
  <c r="BB62" i="2"/>
  <c r="AZ62" i="2"/>
  <c r="AW62" i="2"/>
  <c r="AU62" i="2"/>
  <c r="AS62" i="2"/>
  <c r="AR62" i="2"/>
  <c r="AO62" i="2"/>
  <c r="AM62" i="2"/>
  <c r="AJ62" i="2"/>
  <c r="AH62" i="2"/>
  <c r="AG62" i="2"/>
  <c r="AC62" i="2"/>
  <c r="AA62" i="2"/>
  <c r="X62" i="2"/>
  <c r="V62" i="2"/>
  <c r="Q62" i="2"/>
  <c r="O62" i="2"/>
  <c r="L62" i="2"/>
  <c r="J62" i="2"/>
  <c r="H62" i="2"/>
  <c r="G62" i="2"/>
  <c r="E62" i="2"/>
  <c r="C62" i="2"/>
  <c r="AK56" i="2"/>
  <c r="AE56" i="2"/>
  <c r="AC56" i="2"/>
  <c r="Q56" i="2"/>
  <c r="AJ55" i="2"/>
  <c r="AA55" i="2"/>
  <c r="T55" i="2"/>
  <c r="S55" i="2"/>
  <c r="O55" i="2"/>
  <c r="G55" i="2"/>
  <c r="AC54" i="2"/>
  <c r="W54" i="2"/>
  <c r="L54" i="2"/>
  <c r="I54" i="2"/>
  <c r="AD52" i="2"/>
  <c r="Z52" i="2"/>
  <c r="W52" i="2"/>
  <c r="K52" i="2"/>
  <c r="AI51" i="2"/>
  <c r="AF51" i="2"/>
  <c r="T51" i="2"/>
  <c r="H51" i="2"/>
  <c r="BE49" i="2"/>
  <c r="BD49" i="2"/>
  <c r="BC49" i="2"/>
  <c r="BC62" i="2" s="1"/>
  <c r="BB49" i="2"/>
  <c r="BA49" i="2"/>
  <c r="BA62" i="2" s="1"/>
  <c r="AZ49" i="2"/>
  <c r="AY49" i="2"/>
  <c r="AY62" i="2" s="1"/>
  <c r="AX49" i="2"/>
  <c r="AX62" i="2" s="1"/>
  <c r="AW49" i="2"/>
  <c r="AV49" i="2"/>
  <c r="AV62" i="2" s="1"/>
  <c r="AU49" i="2"/>
  <c r="AS49" i="2"/>
  <c r="AR49" i="2"/>
  <c r="AQ49" i="2"/>
  <c r="AQ62" i="2" s="1"/>
  <c r="AP49" i="2"/>
  <c r="AP62" i="2" s="1"/>
  <c r="AO49" i="2"/>
  <c r="AN49" i="2"/>
  <c r="AN62" i="2" s="1"/>
  <c r="AM49" i="2"/>
  <c r="AL49" i="2"/>
  <c r="AL62" i="2" s="1"/>
  <c r="AK49" i="2"/>
  <c r="AK62" i="2" s="1"/>
  <c r="AJ49" i="2"/>
  <c r="AI49" i="2"/>
  <c r="AI62" i="2" s="1"/>
  <c r="AH49" i="2"/>
  <c r="AG49" i="2"/>
  <c r="AF49" i="2"/>
  <c r="AF62" i="2" s="1"/>
  <c r="AE49" i="2"/>
  <c r="AE62" i="2" s="1"/>
  <c r="AD49" i="2"/>
  <c r="AD62" i="2" s="1"/>
  <c r="AC49" i="2"/>
  <c r="AB49" i="2"/>
  <c r="AB62" i="2" s="1"/>
  <c r="AA49" i="2"/>
  <c r="Z49" i="2"/>
  <c r="Z62" i="2" s="1"/>
  <c r="Y49" i="2"/>
  <c r="Y62" i="2" s="1"/>
  <c r="X49" i="2"/>
  <c r="W49" i="2"/>
  <c r="W62" i="2" s="1"/>
  <c r="V49" i="2"/>
  <c r="U49" i="2"/>
  <c r="U62" i="2" s="1"/>
  <c r="T49" i="2"/>
  <c r="T62" i="2" s="1"/>
  <c r="S49" i="2"/>
  <c r="S62" i="2" s="1"/>
  <c r="R49" i="2"/>
  <c r="R62" i="2" s="1"/>
  <c r="Q49" i="2"/>
  <c r="P49" i="2"/>
  <c r="P62" i="2" s="1"/>
  <c r="O49" i="2"/>
  <c r="N49" i="2"/>
  <c r="N62" i="2" s="1"/>
  <c r="M49" i="2"/>
  <c r="M62" i="2" s="1"/>
  <c r="L49" i="2"/>
  <c r="K49" i="2"/>
  <c r="K62" i="2" s="1"/>
  <c r="J49" i="2"/>
  <c r="I49" i="2"/>
  <c r="I62" i="2" s="1"/>
  <c r="H49" i="2"/>
  <c r="G49" i="2"/>
  <c r="F49" i="2"/>
  <c r="F62" i="2" s="1"/>
  <c r="E49" i="2"/>
  <c r="D49" i="2"/>
  <c r="D62" i="2" s="1"/>
  <c r="C49" i="2"/>
  <c r="B49" i="2"/>
  <c r="B62" i="2" s="1"/>
  <c r="AD48" i="2"/>
  <c r="Z48" i="2"/>
  <c r="V48" i="2"/>
  <c r="R48" i="2"/>
  <c r="N48" i="2"/>
  <c r="J48" i="2"/>
  <c r="F48" i="2"/>
  <c r="B48" i="2"/>
  <c r="AY46" i="2"/>
  <c r="AY96" i="2" s="1"/>
  <c r="AX46" i="2"/>
  <c r="AX96" i="2" s="1"/>
  <c r="AW46" i="2"/>
  <c r="AW96" i="2" s="1"/>
  <c r="AV46" i="2"/>
  <c r="AV96" i="2" s="1"/>
  <c r="AU46" i="2"/>
  <c r="AU96" i="2" s="1"/>
  <c r="AK46" i="2"/>
  <c r="AK96" i="2" s="1"/>
  <c r="AJ46" i="2"/>
  <c r="AI46" i="2"/>
  <c r="AI96" i="2" s="1"/>
  <c r="AH46" i="2"/>
  <c r="AG46" i="2"/>
  <c r="AF46" i="2"/>
  <c r="AE46" i="2"/>
  <c r="AE96" i="2" s="1"/>
  <c r="AD46" i="2"/>
  <c r="AD96" i="2" s="1"/>
  <c r="AC46" i="2"/>
  <c r="AB46" i="2"/>
  <c r="AA46" i="2"/>
  <c r="AA96" i="2" s="1"/>
  <c r="AB62" i="5" s="1"/>
  <c r="Z46" i="2"/>
  <c r="Y46" i="2"/>
  <c r="Y96" i="2" s="1"/>
  <c r="Z62" i="5" s="1"/>
  <c r="X46" i="2"/>
  <c r="X96" i="2" s="1"/>
  <c r="Y62" i="5" s="1"/>
  <c r="U46" i="2"/>
  <c r="U96" i="2" s="1"/>
  <c r="T46" i="2"/>
  <c r="T96" i="2" s="1"/>
  <c r="Q46" i="2"/>
  <c r="Q46" i="4" s="1"/>
  <c r="P46" i="2"/>
  <c r="O46" i="2"/>
  <c r="N46" i="2"/>
  <c r="M46" i="2"/>
  <c r="K46" i="2"/>
  <c r="J46" i="2"/>
  <c r="I46" i="2"/>
  <c r="I46" i="4" s="1"/>
  <c r="H46" i="2"/>
  <c r="E46" i="2"/>
  <c r="E46" i="4" s="1"/>
  <c r="AU46" i="4" s="1"/>
  <c r="AU47" i="4" s="1"/>
  <c r="D46" i="2"/>
  <c r="C46" i="2"/>
  <c r="B46" i="2"/>
  <c r="AY45" i="2"/>
  <c r="AY95" i="2" s="1"/>
  <c r="AX45" i="2"/>
  <c r="AX95" i="2" s="1"/>
  <c r="AW45" i="2"/>
  <c r="AV45" i="2"/>
  <c r="AU45" i="2"/>
  <c r="AU95" i="2" s="1"/>
  <c r="AK45" i="2"/>
  <c r="AI45" i="2"/>
  <c r="AH45" i="2"/>
  <c r="AH95" i="2" s="1"/>
  <c r="AG45" i="2"/>
  <c r="AF45" i="2"/>
  <c r="AF95" i="2" s="1"/>
  <c r="AE45" i="2"/>
  <c r="AE95" i="2" s="1"/>
  <c r="AD45" i="2"/>
  <c r="AC45" i="2"/>
  <c r="AC95" i="2" s="1"/>
  <c r="AB45" i="2"/>
  <c r="AB95" i="2" s="1"/>
  <c r="AA45" i="2"/>
  <c r="Z45" i="2"/>
  <c r="Z95" i="2" s="1"/>
  <c r="Y45" i="2"/>
  <c r="Y95" i="2" s="1"/>
  <c r="X45" i="2"/>
  <c r="X95" i="2" s="1"/>
  <c r="W45" i="2"/>
  <c r="AZ45" i="2" s="1"/>
  <c r="V45" i="2"/>
  <c r="V95" i="2" s="1"/>
  <c r="U45" i="2"/>
  <c r="U95" i="2" s="1"/>
  <c r="T45" i="2"/>
  <c r="T95" i="2" s="1"/>
  <c r="S45" i="2"/>
  <c r="R45" i="2"/>
  <c r="Q45" i="2"/>
  <c r="P45" i="2"/>
  <c r="O45" i="2"/>
  <c r="N45" i="2"/>
  <c r="M45" i="2"/>
  <c r="L45" i="2"/>
  <c r="L46" i="2" s="1"/>
  <c r="K45" i="2"/>
  <c r="J45" i="2"/>
  <c r="I45" i="2"/>
  <c r="H45" i="2"/>
  <c r="G45" i="2"/>
  <c r="G46" i="2" s="1"/>
  <c r="F45" i="2"/>
  <c r="F46" i="2" s="1"/>
  <c r="E45" i="2"/>
  <c r="D45" i="2"/>
  <c r="C45" i="2"/>
  <c r="B45" i="2"/>
  <c r="BE43" i="2"/>
  <c r="BD43" i="2"/>
  <c r="BC43" i="2"/>
  <c r="BB43" i="2"/>
  <c r="BA43" i="2"/>
  <c r="AZ43" i="2"/>
  <c r="AY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BE40" i="2"/>
  <c r="BD40" i="2"/>
  <c r="BC40" i="2"/>
  <c r="BB40" i="2"/>
  <c r="BA40" i="2"/>
  <c r="AZ40" i="2"/>
  <c r="AY40" i="2"/>
  <c r="AX40" i="2"/>
  <c r="AW40" i="2"/>
  <c r="AV40" i="2"/>
  <c r="AU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BE37" i="2"/>
  <c r="BD37" i="2"/>
  <c r="BC37" i="2"/>
  <c r="BB37" i="2"/>
  <c r="BA37" i="2"/>
  <c r="AZ37" i="2"/>
  <c r="AY37" i="2"/>
  <c r="AX37" i="2"/>
  <c r="AW37" i="2"/>
  <c r="AV37" i="2"/>
  <c r="AU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BE34" i="2"/>
  <c r="BD34" i="2"/>
  <c r="BC34" i="2"/>
  <c r="BB34" i="2"/>
  <c r="AZ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AX34" i="2" s="1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C32" i="2"/>
  <c r="AW32" i="2"/>
  <c r="AV32" i="2"/>
  <c r="AL32" i="2"/>
  <c r="AK32" i="2"/>
  <c r="AJ32" i="2"/>
  <c r="AI32" i="2"/>
  <c r="AH32" i="2"/>
  <c r="AG32" i="2"/>
  <c r="AF32" i="2"/>
  <c r="AE32" i="2"/>
  <c r="AD32" i="2"/>
  <c r="BB32" i="2" s="1"/>
  <c r="AC32" i="2"/>
  <c r="AB32" i="2"/>
  <c r="BA32" i="2" s="1"/>
  <c r="AA32" i="2"/>
  <c r="Z32" i="2"/>
  <c r="Y32" i="2"/>
  <c r="X32" i="2"/>
  <c r="W32" i="2"/>
  <c r="V32" i="2"/>
  <c r="U32" i="2"/>
  <c r="T32" i="2"/>
  <c r="S32" i="2"/>
  <c r="R32" i="2"/>
  <c r="AY32" i="2" s="1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BE28" i="2"/>
  <c r="BD28" i="2"/>
  <c r="BC28" i="2"/>
  <c r="BB28" i="2"/>
  <c r="BA28" i="2"/>
  <c r="AZ28" i="2"/>
  <c r="AY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BE25" i="2"/>
  <c r="BE70" i="2" s="1"/>
  <c r="BD25" i="2"/>
  <c r="BC25" i="2"/>
  <c r="BB25" i="2"/>
  <c r="BA25" i="2"/>
  <c r="AZ25" i="2"/>
  <c r="AZ70" i="2" s="1"/>
  <c r="AY25" i="2"/>
  <c r="AX25" i="2"/>
  <c r="AW25" i="2"/>
  <c r="AV25" i="2"/>
  <c r="AU25" i="2"/>
  <c r="AS25" i="2"/>
  <c r="AR25" i="2"/>
  <c r="AR70" i="2" s="1"/>
  <c r="AQ25" i="2"/>
  <c r="AP25" i="2"/>
  <c r="AO25" i="2"/>
  <c r="AN25" i="2"/>
  <c r="AM25" i="2"/>
  <c r="AM70" i="2" s="1"/>
  <c r="AL25" i="2"/>
  <c r="AK25" i="2"/>
  <c r="AJ25" i="2"/>
  <c r="AJ70" i="2" s="1"/>
  <c r="AI25" i="2"/>
  <c r="AH25" i="2"/>
  <c r="AG25" i="2"/>
  <c r="AF25" i="2"/>
  <c r="AF70" i="2" s="1"/>
  <c r="AE25" i="2"/>
  <c r="AD25" i="2"/>
  <c r="AC25" i="2"/>
  <c r="AB25" i="2"/>
  <c r="AA25" i="2"/>
  <c r="AA70" i="2" s="1"/>
  <c r="Z25" i="2"/>
  <c r="Y25" i="2"/>
  <c r="X25" i="2"/>
  <c r="X70" i="2" s="1"/>
  <c r="W25" i="2"/>
  <c r="V25" i="2"/>
  <c r="U25" i="2"/>
  <c r="U70" i="2" s="1"/>
  <c r="T25" i="2"/>
  <c r="T70" i="2" s="1"/>
  <c r="S25" i="2"/>
  <c r="R25" i="2"/>
  <c r="Q25" i="2"/>
  <c r="P25" i="2"/>
  <c r="O25" i="2"/>
  <c r="O70" i="2" s="1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K23" i="2"/>
  <c r="AK68" i="2" s="1"/>
  <c r="AJ23" i="2"/>
  <c r="AF23" i="2"/>
  <c r="Z23" i="2"/>
  <c r="W23" i="2"/>
  <c r="T23" i="2"/>
  <c r="L23" i="2"/>
  <c r="D23" i="2"/>
  <c r="D68" i="2" s="1"/>
  <c r="C23" i="2"/>
  <c r="AZ22" i="2"/>
  <c r="AX22" i="2"/>
  <c r="AK22" i="2"/>
  <c r="AJ22" i="2"/>
  <c r="AI22" i="2"/>
  <c r="AI67" i="2" s="1"/>
  <c r="AH22" i="2"/>
  <c r="AG22" i="2"/>
  <c r="AF22" i="2"/>
  <c r="AE22" i="2"/>
  <c r="AD22" i="2"/>
  <c r="AC22" i="2"/>
  <c r="AG56" i="2" s="1"/>
  <c r="AB22" i="2"/>
  <c r="AA22" i="2"/>
  <c r="Z22" i="2"/>
  <c r="Y22" i="2"/>
  <c r="X22" i="2"/>
  <c r="W22" i="2"/>
  <c r="AA56" i="2" s="1"/>
  <c r="V22" i="2"/>
  <c r="U22" i="2"/>
  <c r="Y56" i="2" s="1"/>
  <c r="T22" i="2"/>
  <c r="S22" i="2"/>
  <c r="R22" i="2"/>
  <c r="Q22" i="2"/>
  <c r="P22" i="2"/>
  <c r="O22" i="2"/>
  <c r="N22" i="2"/>
  <c r="M22" i="2"/>
  <c r="L22" i="2"/>
  <c r="K22" i="2"/>
  <c r="J22" i="2"/>
  <c r="I22" i="2"/>
  <c r="M56" i="2" s="1"/>
  <c r="H22" i="2"/>
  <c r="G22" i="2"/>
  <c r="F22" i="2"/>
  <c r="E22" i="2"/>
  <c r="I56" i="2" s="1"/>
  <c r="D22" i="2"/>
  <c r="D67" i="2" s="1"/>
  <c r="C22" i="2"/>
  <c r="B22" i="2"/>
  <c r="BB21" i="2"/>
  <c r="AV21" i="2"/>
  <c r="AK21" i="2"/>
  <c r="AJ21" i="2"/>
  <c r="AI21" i="2"/>
  <c r="AH21" i="2"/>
  <c r="AG21" i="2"/>
  <c r="AF21" i="2"/>
  <c r="AF66" i="2" s="1"/>
  <c r="AE21" i="2"/>
  <c r="AD21" i="2"/>
  <c r="AC21" i="2"/>
  <c r="AG55" i="2" s="1"/>
  <c r="AB21" i="2"/>
  <c r="AB23" i="2" s="1"/>
  <c r="AA21" i="2"/>
  <c r="Z21" i="2"/>
  <c r="Y21" i="2"/>
  <c r="X21" i="2"/>
  <c r="AB55" i="2" s="1"/>
  <c r="W21" i="2"/>
  <c r="V21" i="2"/>
  <c r="U21" i="2"/>
  <c r="Y55" i="2" s="1"/>
  <c r="T21" i="2"/>
  <c r="T66" i="2" s="1"/>
  <c r="S21" i="2"/>
  <c r="R21" i="2"/>
  <c r="Q21" i="2"/>
  <c r="U55" i="2" s="1"/>
  <c r="P21" i="2"/>
  <c r="P23" i="2" s="1"/>
  <c r="P68" i="2" s="1"/>
  <c r="O21" i="2"/>
  <c r="N21" i="2"/>
  <c r="M21" i="2"/>
  <c r="Q55" i="2" s="1"/>
  <c r="L21" i="2"/>
  <c r="P55" i="2" s="1"/>
  <c r="K21" i="2"/>
  <c r="J21" i="2"/>
  <c r="I21" i="2"/>
  <c r="M55" i="2" s="1"/>
  <c r="H21" i="2"/>
  <c r="G21" i="2"/>
  <c r="F21" i="2"/>
  <c r="E21" i="2"/>
  <c r="AU21" i="2" s="1"/>
  <c r="D21" i="2"/>
  <c r="H55" i="2" s="1"/>
  <c r="C21" i="2"/>
  <c r="B21" i="2"/>
  <c r="AK20" i="2"/>
  <c r="AJ20" i="2"/>
  <c r="AI20" i="2"/>
  <c r="AH20" i="2"/>
  <c r="AG20" i="2"/>
  <c r="AF20" i="2"/>
  <c r="AE20" i="2"/>
  <c r="AD20" i="2"/>
  <c r="AC20" i="2"/>
  <c r="AG54" i="2" s="1"/>
  <c r="AB20" i="2"/>
  <c r="AA20" i="2"/>
  <c r="AA23" i="2" s="1"/>
  <c r="Z20" i="2"/>
  <c r="Y20" i="2"/>
  <c r="X20" i="2"/>
  <c r="W20" i="2"/>
  <c r="V20" i="2"/>
  <c r="U20" i="2"/>
  <c r="U23" i="2" s="1"/>
  <c r="T20" i="2"/>
  <c r="X54" i="2" s="1"/>
  <c r="S20" i="2"/>
  <c r="R20" i="2"/>
  <c r="Q20" i="2"/>
  <c r="U54" i="2" s="1"/>
  <c r="P20" i="2"/>
  <c r="O20" i="2"/>
  <c r="N20" i="2"/>
  <c r="M20" i="2"/>
  <c r="L20" i="2"/>
  <c r="K20" i="2"/>
  <c r="J20" i="2"/>
  <c r="I20" i="2"/>
  <c r="H20" i="2"/>
  <c r="G20" i="2"/>
  <c r="F20" i="2"/>
  <c r="F23" i="2" s="1"/>
  <c r="E20" i="2"/>
  <c r="D20" i="2"/>
  <c r="C20" i="2"/>
  <c r="G54" i="2" s="1"/>
  <c r="B20" i="2"/>
  <c r="BE17" i="2"/>
  <c r="BE64" i="2" s="1"/>
  <c r="BD17" i="2"/>
  <c r="BC17" i="2"/>
  <c r="BB17" i="2"/>
  <c r="BB64" i="2" s="1"/>
  <c r="BA17" i="2"/>
  <c r="AZ17" i="2"/>
  <c r="AZ64" i="2" s="1"/>
  <c r="AY17" i="2"/>
  <c r="AX17" i="2"/>
  <c r="AX64" i="2" s="1"/>
  <c r="AW17" i="2"/>
  <c r="AV17" i="2"/>
  <c r="AU17" i="2"/>
  <c r="AS17" i="2"/>
  <c r="AR17" i="2"/>
  <c r="AR64" i="2" s="1"/>
  <c r="AQ17" i="2"/>
  <c r="AQ64" i="2" s="1"/>
  <c r="AP17" i="2"/>
  <c r="AP64" i="2" s="1"/>
  <c r="AO17" i="2"/>
  <c r="AO64" i="2" s="1"/>
  <c r="AN17" i="2"/>
  <c r="AM17" i="2"/>
  <c r="AM64" i="2" s="1"/>
  <c r="AL17" i="2"/>
  <c r="AK17" i="2"/>
  <c r="AK64" i="2" s="1"/>
  <c r="AJ17" i="2"/>
  <c r="AJ64" i="2" s="1"/>
  <c r="AI17" i="2"/>
  <c r="AH17" i="2"/>
  <c r="AH64" i="2" s="1"/>
  <c r="AG17" i="2"/>
  <c r="AF17" i="2"/>
  <c r="AE17" i="2"/>
  <c r="AD17" i="2"/>
  <c r="AD64" i="2" s="1"/>
  <c r="AC17" i="2"/>
  <c r="AC64" i="2" s="1"/>
  <c r="AB17" i="2"/>
  <c r="AA17" i="2"/>
  <c r="AA64" i="2" s="1"/>
  <c r="Z17" i="2"/>
  <c r="Y17" i="2"/>
  <c r="Y64" i="2" s="1"/>
  <c r="X17" i="2"/>
  <c r="X64" i="2" s="1"/>
  <c r="W17" i="2"/>
  <c r="V17" i="2"/>
  <c r="V64" i="2" s="1"/>
  <c r="U17" i="2"/>
  <c r="T17" i="2"/>
  <c r="S17" i="2"/>
  <c r="R17" i="2"/>
  <c r="Q17" i="2"/>
  <c r="Q64" i="2" s="1"/>
  <c r="P17" i="2"/>
  <c r="O17" i="2"/>
  <c r="O64" i="2" s="1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J16" i="2"/>
  <c r="AE16" i="2"/>
  <c r="AA16" i="2"/>
  <c r="T16" i="2"/>
  <c r="T90" i="2" s="1"/>
  <c r="S16" i="2"/>
  <c r="N16" i="2"/>
  <c r="M16" i="2"/>
  <c r="K16" i="2"/>
  <c r="H16" i="2"/>
  <c r="G16" i="2"/>
  <c r="C16" i="2"/>
  <c r="BB15" i="2"/>
  <c r="AU15" i="2"/>
  <c r="AK15" i="2"/>
  <c r="AJ15" i="2"/>
  <c r="AI15" i="2"/>
  <c r="AH15" i="2"/>
  <c r="BC15" i="2" s="1"/>
  <c r="AG15" i="2"/>
  <c r="AF15" i="2"/>
  <c r="AE15" i="2"/>
  <c r="AD15" i="2"/>
  <c r="AC15" i="2"/>
  <c r="AB15" i="2"/>
  <c r="AA15" i="2"/>
  <c r="Z15" i="2"/>
  <c r="Y15" i="2"/>
  <c r="X15" i="2"/>
  <c r="AB52" i="2" s="1"/>
  <c r="W15" i="2"/>
  <c r="AA52" i="2" s="1"/>
  <c r="V15" i="2"/>
  <c r="AZ15" i="2" s="1"/>
  <c r="U15" i="2"/>
  <c r="Y52" i="2" s="1"/>
  <c r="T15" i="2"/>
  <c r="S15" i="2"/>
  <c r="R15" i="2"/>
  <c r="Q15" i="2"/>
  <c r="P15" i="2"/>
  <c r="O15" i="2"/>
  <c r="N15" i="2"/>
  <c r="M15" i="2"/>
  <c r="L15" i="2"/>
  <c r="P52" i="2" s="1"/>
  <c r="K15" i="2"/>
  <c r="J15" i="2"/>
  <c r="I15" i="2"/>
  <c r="H15" i="2"/>
  <c r="G15" i="2"/>
  <c r="F15" i="2"/>
  <c r="E15" i="2"/>
  <c r="D15" i="2"/>
  <c r="D16" i="2" s="1"/>
  <c r="C15" i="2"/>
  <c r="B15" i="2"/>
  <c r="BD13" i="2"/>
  <c r="BC13" i="2"/>
  <c r="BB13" i="2"/>
  <c r="BA13" i="2"/>
  <c r="AZ13" i="2"/>
  <c r="AY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BD12" i="2"/>
  <c r="BC12" i="2"/>
  <c r="BB12" i="2"/>
  <c r="BA12" i="2"/>
  <c r="AZ12" i="2"/>
  <c r="AY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BD11" i="2"/>
  <c r="BC11" i="2"/>
  <c r="BB11" i="2"/>
  <c r="BA11" i="2"/>
  <c r="AZ11" i="2"/>
  <c r="AY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BE9" i="2"/>
  <c r="BD9" i="2"/>
  <c r="BH25" i="2" s="1"/>
  <c r="BC9" i="2"/>
  <c r="BB9" i="2"/>
  <c r="BA9" i="2"/>
  <c r="AZ9" i="2"/>
  <c r="AY9" i="2"/>
  <c r="AY64" i="2" s="1"/>
  <c r="AX9" i="2"/>
  <c r="AW9" i="2"/>
  <c r="AV9" i="2"/>
  <c r="AU9" i="2"/>
  <c r="AS9" i="2"/>
  <c r="AS70" i="2" s="1"/>
  <c r="AR9" i="2"/>
  <c r="AQ9" i="2"/>
  <c r="AP9" i="2"/>
  <c r="AO9" i="2"/>
  <c r="AN9" i="2"/>
  <c r="AM9" i="2"/>
  <c r="AL9" i="2"/>
  <c r="AL64" i="2" s="1"/>
  <c r="AK9" i="2"/>
  <c r="AJ9" i="2"/>
  <c r="AI9" i="2"/>
  <c r="AI64" i="2" s="1"/>
  <c r="AH9" i="2"/>
  <c r="AG9" i="2"/>
  <c r="AF9" i="2"/>
  <c r="AE9" i="2"/>
  <c r="AE70" i="2" s="1"/>
  <c r="AD9" i="2"/>
  <c r="AC9" i="2"/>
  <c r="AB9" i="2"/>
  <c r="AA9" i="2"/>
  <c r="Z9" i="2"/>
  <c r="Z64" i="2" s="1"/>
  <c r="Y9" i="2"/>
  <c r="X9" i="2"/>
  <c r="W9" i="2"/>
  <c r="W64" i="2" s="1"/>
  <c r="V9" i="2"/>
  <c r="U9" i="2"/>
  <c r="U64" i="2" s="1"/>
  <c r="T9" i="2"/>
  <c r="S9" i="2"/>
  <c r="S70" i="2" s="1"/>
  <c r="R9" i="2"/>
  <c r="Q9" i="2"/>
  <c r="P9" i="2"/>
  <c r="O9" i="2"/>
  <c r="N9" i="2"/>
  <c r="N64" i="2" s="1"/>
  <c r="M9" i="2"/>
  <c r="L9" i="2"/>
  <c r="K9" i="2"/>
  <c r="J9" i="2"/>
  <c r="I9" i="2"/>
  <c r="H9" i="2"/>
  <c r="G9" i="2"/>
  <c r="F9" i="2"/>
  <c r="E9" i="2"/>
  <c r="D9" i="2"/>
  <c r="C9" i="2"/>
  <c r="B9" i="2"/>
  <c r="AX8" i="2"/>
  <c r="AW8" i="2"/>
  <c r="AX51" i="2" s="1"/>
  <c r="AK8" i="2"/>
  <c r="AJ8" i="2"/>
  <c r="AI8" i="2"/>
  <c r="AH8" i="2"/>
  <c r="AF8" i="2"/>
  <c r="AF16" i="2" s="1"/>
  <c r="AF63" i="2" s="1"/>
  <c r="AE8" i="2"/>
  <c r="AD8" i="2"/>
  <c r="AC8" i="2"/>
  <c r="AB8" i="2"/>
  <c r="AA8" i="2"/>
  <c r="Z8" i="2"/>
  <c r="Z16" i="2" s="1"/>
  <c r="Y8" i="2"/>
  <c r="X8" i="2"/>
  <c r="X16" i="2" s="1"/>
  <c r="W8" i="2"/>
  <c r="V8" i="2"/>
  <c r="U8" i="2"/>
  <c r="T8" i="2"/>
  <c r="S8" i="2"/>
  <c r="R8" i="2"/>
  <c r="Q8" i="2"/>
  <c r="P8" i="2"/>
  <c r="P65" i="2" s="1"/>
  <c r="O8" i="2"/>
  <c r="N8" i="2"/>
  <c r="R51" i="2" s="1"/>
  <c r="M8" i="2"/>
  <c r="L8" i="2"/>
  <c r="L16" i="2" s="1"/>
  <c r="K8" i="2"/>
  <c r="K51" i="2" s="1"/>
  <c r="J8" i="2"/>
  <c r="I8" i="2"/>
  <c r="M51" i="2" s="1"/>
  <c r="H8" i="2"/>
  <c r="G8" i="2"/>
  <c r="F8" i="2"/>
  <c r="AV8" i="2" s="1"/>
  <c r="AW51" i="2" s="1"/>
  <c r="E8" i="2"/>
  <c r="D8" i="2"/>
  <c r="D65" i="2" s="1"/>
  <c r="C8" i="2"/>
  <c r="B8" i="2"/>
  <c r="B65" i="2" s="1"/>
  <c r="AS7" i="2"/>
  <c r="AR7" i="2"/>
  <c r="AQ7" i="2"/>
  <c r="AP7" i="2"/>
  <c r="BE7" i="2" s="1"/>
  <c r="AO7" i="2"/>
  <c r="AK7" i="2"/>
  <c r="AJ7" i="2"/>
  <c r="BC7" i="2" s="1"/>
  <c r="AI7" i="2"/>
  <c r="AH7" i="2"/>
  <c r="AG7" i="2"/>
  <c r="AF7" i="2"/>
  <c r="AE7" i="2"/>
  <c r="AD7" i="2"/>
  <c r="BB7" i="2" s="1"/>
  <c r="AC7" i="2"/>
  <c r="AB7" i="2"/>
  <c r="BA7" i="2" s="1"/>
  <c r="AA7" i="2"/>
  <c r="Z7" i="2"/>
  <c r="Y7" i="2"/>
  <c r="X7" i="2"/>
  <c r="W7" i="2"/>
  <c r="V7" i="2"/>
  <c r="U7" i="2"/>
  <c r="T7" i="2"/>
  <c r="S7" i="2"/>
  <c r="R7" i="2"/>
  <c r="AY7" i="2" s="1"/>
  <c r="Q7" i="2"/>
  <c r="P7" i="2"/>
  <c r="AX7" i="2" s="1"/>
  <c r="O7" i="2"/>
  <c r="N7" i="2"/>
  <c r="M7" i="2"/>
  <c r="L7" i="2"/>
  <c r="AW7" i="2" s="1"/>
  <c r="K7" i="2"/>
  <c r="J7" i="2"/>
  <c r="I7" i="2"/>
  <c r="H7" i="2"/>
  <c r="G7" i="2"/>
  <c r="F7" i="2"/>
  <c r="AV7" i="2" s="1"/>
  <c r="E7" i="2"/>
  <c r="D7" i="2"/>
  <c r="C7" i="2"/>
  <c r="B7" i="2"/>
  <c r="BD6" i="2"/>
  <c r="AS6" i="2"/>
  <c r="AR6" i="2"/>
  <c r="AQ6" i="2"/>
  <c r="AP6" i="2"/>
  <c r="AO6" i="2"/>
  <c r="AN6" i="2"/>
  <c r="AM6" i="2"/>
  <c r="BE6" i="2" s="1"/>
  <c r="AL6" i="2"/>
  <c r="AK6" i="2"/>
  <c r="AJ6" i="2"/>
  <c r="AI6" i="2"/>
  <c r="AH6" i="2"/>
  <c r="BC6" i="2" s="1"/>
  <c r="AG6" i="2"/>
  <c r="AF6" i="2"/>
  <c r="AE6" i="2"/>
  <c r="AD6" i="2"/>
  <c r="AC6" i="2"/>
  <c r="AB6" i="2"/>
  <c r="AA6" i="2"/>
  <c r="Z6" i="2"/>
  <c r="BA6" i="2" s="1"/>
  <c r="Y6" i="2"/>
  <c r="X6" i="2"/>
  <c r="W6" i="2"/>
  <c r="AZ6" i="2" s="1"/>
  <c r="V6" i="2"/>
  <c r="U6" i="2"/>
  <c r="T6" i="2"/>
  <c r="S6" i="2"/>
  <c r="AY6" i="2" s="1"/>
  <c r="R6" i="2"/>
  <c r="Q6" i="2"/>
  <c r="P6" i="2"/>
  <c r="O6" i="2"/>
  <c r="AX6" i="2" s="1"/>
  <c r="N6" i="2"/>
  <c r="M6" i="2"/>
  <c r="L6" i="2"/>
  <c r="K6" i="2"/>
  <c r="J6" i="2"/>
  <c r="AW6" i="2" s="1"/>
  <c r="I6" i="2"/>
  <c r="H6" i="2"/>
  <c r="G6" i="2"/>
  <c r="AV6" i="2" s="1"/>
  <c r="F6" i="2"/>
  <c r="E6" i="2"/>
  <c r="D6" i="2"/>
  <c r="C6" i="2"/>
  <c r="B6" i="2"/>
  <c r="BC5" i="2"/>
  <c r="AK5" i="2"/>
  <c r="AJ5" i="2"/>
  <c r="AI5" i="2"/>
  <c r="AH5" i="2"/>
  <c r="AG5" i="2"/>
  <c r="AF5" i="2"/>
  <c r="AE5" i="2"/>
  <c r="AD5" i="2"/>
  <c r="AC5" i="2"/>
  <c r="AB5" i="2"/>
  <c r="AA5" i="2"/>
  <c r="Z5" i="2"/>
  <c r="BA5" i="2" s="1"/>
  <c r="Y5" i="2"/>
  <c r="X5" i="2"/>
  <c r="W5" i="2"/>
  <c r="V5" i="2"/>
  <c r="AZ5" i="2" s="1"/>
  <c r="U5" i="2"/>
  <c r="T5" i="2"/>
  <c r="S5" i="2"/>
  <c r="R5" i="2"/>
  <c r="AY5" i="2" s="1"/>
  <c r="Q5" i="2"/>
  <c r="P5" i="2"/>
  <c r="O5" i="2"/>
  <c r="N5" i="2"/>
  <c r="AX5" i="2" s="1"/>
  <c r="M5" i="2"/>
  <c r="L5" i="2"/>
  <c r="K5" i="2"/>
  <c r="J5" i="2"/>
  <c r="I5" i="2"/>
  <c r="H5" i="2"/>
  <c r="AV5" i="2" s="1"/>
  <c r="G5" i="2"/>
  <c r="F5" i="2"/>
  <c r="E5" i="2"/>
  <c r="D5" i="2"/>
  <c r="C5" i="2"/>
  <c r="B5" i="2"/>
  <c r="AU5" i="2" s="1"/>
  <c r="AH3" i="2"/>
  <c r="BD2" i="2"/>
  <c r="BC2" i="2"/>
  <c r="X77" i="3" a="1"/>
  <c r="X77" i="3" l="1"/>
  <c r="H53" i="2"/>
  <c r="D63" i="2"/>
  <c r="D90" i="2"/>
  <c r="D24" i="2"/>
  <c r="AV55" i="2"/>
  <c r="F68" i="2"/>
  <c r="U68" i="2"/>
  <c r="L90" i="2"/>
  <c r="L24" i="2"/>
  <c r="L63" i="2"/>
  <c r="X90" i="2"/>
  <c r="X63" i="2"/>
  <c r="Z90" i="2"/>
  <c r="Z24" i="2"/>
  <c r="Z63" i="2"/>
  <c r="AA68" i="2"/>
  <c r="BB5" i="2"/>
  <c r="E71" i="5"/>
  <c r="E55" i="4"/>
  <c r="E62" i="4" s="1"/>
  <c r="I52" i="2"/>
  <c r="Q71" i="5"/>
  <c r="Q55" i="4"/>
  <c r="Q62" i="4" s="1"/>
  <c r="AC71" i="5"/>
  <c r="AC55" i="4"/>
  <c r="AC62" i="4" s="1"/>
  <c r="K63" i="2"/>
  <c r="K90" i="2"/>
  <c r="AJ90" i="2"/>
  <c r="AJ24" i="2"/>
  <c r="J72" i="5"/>
  <c r="J56" i="4"/>
  <c r="J23" i="2"/>
  <c r="J57" i="2" s="1"/>
  <c r="V72" i="5"/>
  <c r="V56" i="4"/>
  <c r="V23" i="2"/>
  <c r="V65" i="2"/>
  <c r="AH72" i="5"/>
  <c r="AH23" i="2"/>
  <c r="AH65" i="2"/>
  <c r="BC20" i="2"/>
  <c r="AH56" i="4"/>
  <c r="B66" i="2"/>
  <c r="F55" i="2"/>
  <c r="N66" i="2"/>
  <c r="R55" i="2"/>
  <c r="N23" i="2"/>
  <c r="Z66" i="2"/>
  <c r="AD55" i="2"/>
  <c r="F67" i="2"/>
  <c r="AV22" i="2"/>
  <c r="R67" i="2"/>
  <c r="AY22" i="2"/>
  <c r="V56" i="2"/>
  <c r="AD67" i="2"/>
  <c r="BB22" i="2"/>
  <c r="AH56" i="2"/>
  <c r="T68" i="2"/>
  <c r="T24" i="2"/>
  <c r="AF96" i="2"/>
  <c r="BB46" i="2"/>
  <c r="AD51" i="2"/>
  <c r="J65" i="2"/>
  <c r="H76" i="2"/>
  <c r="AV77" i="2"/>
  <c r="E70" i="5"/>
  <c r="E54" i="4"/>
  <c r="I51" i="2"/>
  <c r="E67" i="2"/>
  <c r="E16" i="2"/>
  <c r="Q70" i="5"/>
  <c r="Q83" i="5" s="1"/>
  <c r="Q54" i="4"/>
  <c r="U51" i="2"/>
  <c r="Q16" i="2"/>
  <c r="AC70" i="5"/>
  <c r="AC54" i="4"/>
  <c r="F71" i="5"/>
  <c r="F55" i="4"/>
  <c r="F62" i="4" s="1"/>
  <c r="J52" i="2"/>
  <c r="AV15" i="2"/>
  <c r="R71" i="5"/>
  <c r="R55" i="4"/>
  <c r="R62" i="4" s="1"/>
  <c r="V52" i="2"/>
  <c r="AY15" i="2"/>
  <c r="AZ52" i="2" s="1"/>
  <c r="AD71" i="5"/>
  <c r="AD55" i="4"/>
  <c r="AD62" i="4" s="1"/>
  <c r="AH52" i="2"/>
  <c r="R64" i="2"/>
  <c r="BC64" i="2"/>
  <c r="K72" i="5"/>
  <c r="K56" i="4"/>
  <c r="K65" i="2"/>
  <c r="O54" i="2"/>
  <c r="K54" i="2"/>
  <c r="W72" i="5"/>
  <c r="W56" i="4"/>
  <c r="AA54" i="2"/>
  <c r="AI72" i="5"/>
  <c r="AI56" i="4"/>
  <c r="G67" i="2"/>
  <c r="K56" i="2"/>
  <c r="S67" i="2"/>
  <c r="W56" i="2"/>
  <c r="AE67" i="2"/>
  <c r="AI56" i="2"/>
  <c r="AX67" i="2"/>
  <c r="AD56" i="2"/>
  <c r="T57" i="2"/>
  <c r="Q65" i="2"/>
  <c r="E83" i="5"/>
  <c r="BD118" i="2"/>
  <c r="AJ63" i="2"/>
  <c r="BC2" i="5"/>
  <c r="BC2" i="4"/>
  <c r="BC2" i="3"/>
  <c r="AW5" i="2"/>
  <c r="AF90" i="2"/>
  <c r="AF24" i="2"/>
  <c r="I71" i="5"/>
  <c r="I55" i="4"/>
  <c r="I62" i="4" s="1"/>
  <c r="U71" i="5"/>
  <c r="U55" i="4"/>
  <c r="U62" i="4" s="1"/>
  <c r="AG71" i="5"/>
  <c r="AG55" i="4"/>
  <c r="AG62" i="4" s="1"/>
  <c r="AK52" i="2"/>
  <c r="S90" i="2"/>
  <c r="S63" i="2"/>
  <c r="AV66" i="2"/>
  <c r="J67" i="2"/>
  <c r="N56" i="2"/>
  <c r="AW22" i="2"/>
  <c r="V67" i="2"/>
  <c r="Z56" i="2"/>
  <c r="AH67" i="2"/>
  <c r="BC22" i="2"/>
  <c r="B23" i="2"/>
  <c r="Q70" i="2"/>
  <c r="AC70" i="2"/>
  <c r="AO70" i="2"/>
  <c r="BB70" i="2"/>
  <c r="AY34" i="2"/>
  <c r="AG52" i="2"/>
  <c r="X53" i="2"/>
  <c r="N54" i="2"/>
  <c r="AC65" i="2"/>
  <c r="BC86" i="2"/>
  <c r="AK85" i="2"/>
  <c r="AW108" i="3"/>
  <c r="AW7" i="3"/>
  <c r="BC46" i="2"/>
  <c r="AH96" i="2"/>
  <c r="AI62" i="5" s="1"/>
  <c r="BD2" i="5"/>
  <c r="BD2" i="4"/>
  <c r="BD2" i="3"/>
  <c r="V71" i="5"/>
  <c r="V55" i="4"/>
  <c r="V62" i="4" s="1"/>
  <c r="C72" i="5"/>
  <c r="C56" i="4"/>
  <c r="AU20" i="2"/>
  <c r="R70" i="5"/>
  <c r="R83" i="5" s="1"/>
  <c r="R54" i="4"/>
  <c r="V51" i="2"/>
  <c r="R16" i="2"/>
  <c r="AA57" i="2"/>
  <c r="W68" i="2"/>
  <c r="AX15" i="2"/>
  <c r="Z68" i="2"/>
  <c r="BC52" i="2"/>
  <c r="AA72" i="5"/>
  <c r="AA56" i="4"/>
  <c r="AA65" i="2"/>
  <c r="BA20" i="2"/>
  <c r="AE54" i="2"/>
  <c r="AV34" i="2"/>
  <c r="BE2" i="2"/>
  <c r="H66" i="2"/>
  <c r="L55" i="2"/>
  <c r="BA21" i="2"/>
  <c r="AI23" i="2"/>
  <c r="AK50" i="3" s="1"/>
  <c r="AA95" i="2"/>
  <c r="BA45" i="2"/>
  <c r="I47" i="4"/>
  <c r="AV46" i="4"/>
  <c r="AV47" i="4" s="1"/>
  <c r="Z96" i="2"/>
  <c r="AA62" i="5" s="1"/>
  <c r="BA46" i="2"/>
  <c r="AL46" i="2"/>
  <c r="G56" i="2"/>
  <c r="AY56" i="2"/>
  <c r="AW31" i="3"/>
  <c r="N90" i="2"/>
  <c r="R53" i="2"/>
  <c r="U70" i="5"/>
  <c r="U54" i="4"/>
  <c r="U16" i="2"/>
  <c r="Y51" i="2"/>
  <c r="AH71" i="5"/>
  <c r="AH55" i="4"/>
  <c r="AH62" i="4" s="1"/>
  <c r="AL62" i="4" s="1"/>
  <c r="AP62" i="4" s="1"/>
  <c r="AH16" i="2"/>
  <c r="O72" i="5"/>
  <c r="O56" i="4"/>
  <c r="S54" i="2"/>
  <c r="O65" i="2"/>
  <c r="AF68" i="2"/>
  <c r="AJ57" i="2"/>
  <c r="F56" i="2"/>
  <c r="AH3" i="5"/>
  <c r="AH120" i="3"/>
  <c r="AH301" i="3"/>
  <c r="AH3" i="4"/>
  <c r="AH104" i="3"/>
  <c r="AH3" i="3"/>
  <c r="AH38" i="3"/>
  <c r="AH98" i="2"/>
  <c r="AL3" i="2"/>
  <c r="AU6" i="2"/>
  <c r="AZ7" i="2"/>
  <c r="K70" i="5"/>
  <c r="K54" i="4"/>
  <c r="W70" i="5"/>
  <c r="W83" i="5" s="1"/>
  <c r="W54" i="4"/>
  <c r="W16" i="2"/>
  <c r="AA51" i="2"/>
  <c r="AI70" i="5"/>
  <c r="AI83" i="5" s="1"/>
  <c r="AI54" i="4"/>
  <c r="BC8" i="2"/>
  <c r="E65" i="2"/>
  <c r="AV20" i="2"/>
  <c r="AJ68" i="2"/>
  <c r="K24" i="2"/>
  <c r="AJ53" i="2"/>
  <c r="Z54" i="2"/>
  <c r="H56" i="2"/>
  <c r="Q66" i="2"/>
  <c r="F70" i="5"/>
  <c r="F54" i="4"/>
  <c r="J51" i="2"/>
  <c r="F16" i="2"/>
  <c r="M90" i="2"/>
  <c r="Q53" i="2"/>
  <c r="AZ123" i="2"/>
  <c r="AZ95" i="2"/>
  <c r="I70" i="5"/>
  <c r="I54" i="4"/>
  <c r="I16" i="2"/>
  <c r="I66" i="2"/>
  <c r="J71" i="5"/>
  <c r="J55" i="4"/>
  <c r="J62" i="4" s="1"/>
  <c r="AW15" i="2"/>
  <c r="N52" i="2"/>
  <c r="K67" i="2"/>
  <c r="O56" i="2"/>
  <c r="X70" i="5"/>
  <c r="X83" i="5" s="1"/>
  <c r="X54" i="4"/>
  <c r="AB51" i="2"/>
  <c r="Y71" i="5"/>
  <c r="Y55" i="4"/>
  <c r="Y62" i="4" s="1"/>
  <c r="AB50" i="3"/>
  <c r="AC52" i="2"/>
  <c r="C90" i="2"/>
  <c r="C24" i="2"/>
  <c r="C63" i="2"/>
  <c r="G53" i="2"/>
  <c r="F56" i="4"/>
  <c r="F72" i="5"/>
  <c r="F65" i="2"/>
  <c r="J54" i="2"/>
  <c r="AD72" i="5"/>
  <c r="AD56" i="4"/>
  <c r="AD65" i="2"/>
  <c r="AD23" i="2"/>
  <c r="AG50" i="3" s="1"/>
  <c r="BB20" i="2"/>
  <c r="J66" i="2"/>
  <c r="AW21" i="2"/>
  <c r="AW55" i="2" s="1"/>
  <c r="N55" i="2"/>
  <c r="J55" i="2"/>
  <c r="V66" i="2"/>
  <c r="Z55" i="2"/>
  <c r="AZ21" i="2"/>
  <c r="O51" i="2"/>
  <c r="J56" i="2"/>
  <c r="M63" i="2"/>
  <c r="BD64" i="2"/>
  <c r="U66" i="2"/>
  <c r="AV52" i="2"/>
  <c r="AB68" i="2"/>
  <c r="AF57" i="2"/>
  <c r="C68" i="2"/>
  <c r="AJ70" i="5"/>
  <c r="AJ83" i="5" s="1"/>
  <c r="AJ54" i="4"/>
  <c r="AJ66" i="2"/>
  <c r="M71" i="5"/>
  <c r="M55" i="4"/>
  <c r="M62" i="4" s="1"/>
  <c r="Q52" i="2"/>
  <c r="AK71" i="5"/>
  <c r="AK55" i="4"/>
  <c r="AK62" i="4" s="1"/>
  <c r="AO62" i="4" s="1"/>
  <c r="AS62" i="4" s="1"/>
  <c r="AA90" i="2"/>
  <c r="AA24" i="2"/>
  <c r="AA63" i="2"/>
  <c r="AE53" i="2"/>
  <c r="R72" i="5"/>
  <c r="R56" i="4"/>
  <c r="R65" i="2"/>
  <c r="AY20" i="2"/>
  <c r="V54" i="2"/>
  <c r="AW20" i="2"/>
  <c r="AH66" i="2"/>
  <c r="BC21" i="2"/>
  <c r="BC55" i="2" s="1"/>
  <c r="K23" i="2"/>
  <c r="M70" i="5"/>
  <c r="M54" i="4"/>
  <c r="Q51" i="2"/>
  <c r="Y70" i="5"/>
  <c r="Y54" i="4"/>
  <c r="Y16" i="2"/>
  <c r="AK70" i="5"/>
  <c r="AK83" i="5" s="1"/>
  <c r="AL83" i="5" s="1"/>
  <c r="AK54" i="4"/>
  <c r="AK16" i="2"/>
  <c r="AC16" i="2"/>
  <c r="AX20" i="2"/>
  <c r="L68" i="2"/>
  <c r="P57" i="2"/>
  <c r="N24" i="2"/>
  <c r="V70" i="2"/>
  <c r="AH70" i="2"/>
  <c r="AD95" i="2"/>
  <c r="BB45" i="2"/>
  <c r="AH48" i="2"/>
  <c r="AH54" i="2"/>
  <c r="X55" i="2"/>
  <c r="N63" i="2"/>
  <c r="W66" i="2"/>
  <c r="R113" i="2"/>
  <c r="AY106" i="2"/>
  <c r="C71" i="5"/>
  <c r="C55" i="4"/>
  <c r="C62" i="4" s="1"/>
  <c r="G52" i="2"/>
  <c r="O71" i="5"/>
  <c r="O55" i="4"/>
  <c r="O62" i="4" s="1"/>
  <c r="S52" i="2"/>
  <c r="AA71" i="5"/>
  <c r="AA55" i="4"/>
  <c r="AA62" i="4" s="1"/>
  <c r="AE52" i="2"/>
  <c r="K53" i="2"/>
  <c r="AE90" i="2"/>
  <c r="AE63" i="2"/>
  <c r="H72" i="5"/>
  <c r="H56" i="4"/>
  <c r="H65" i="2"/>
  <c r="H23" i="2"/>
  <c r="T72" i="5"/>
  <c r="T56" i="4"/>
  <c r="T65" i="2"/>
  <c r="AF72" i="5"/>
  <c r="AF56" i="4"/>
  <c r="AJ54" i="2"/>
  <c r="AF65" i="2"/>
  <c r="AZ20" i="2"/>
  <c r="P67" i="2"/>
  <c r="T56" i="2"/>
  <c r="AB67" i="2"/>
  <c r="BA22" i="2"/>
  <c r="AF56" i="2"/>
  <c r="O23" i="2"/>
  <c r="M52" i="2"/>
  <c r="AI54" i="2"/>
  <c r="R56" i="2"/>
  <c r="H57" i="2"/>
  <c r="T63" i="2"/>
  <c r="C65" i="2"/>
  <c r="AC66" i="2"/>
  <c r="AY77" i="2"/>
  <c r="BB77" i="2"/>
  <c r="V135" i="2"/>
  <c r="AZ134" i="2"/>
  <c r="AD70" i="5"/>
  <c r="AD83" i="5" s="1"/>
  <c r="AD54" i="4"/>
  <c r="AH51" i="2"/>
  <c r="AD16" i="2"/>
  <c r="AD53" i="2" s="1"/>
  <c r="E66" i="2"/>
  <c r="I55" i="2"/>
  <c r="AY8" i="2"/>
  <c r="AY51" i="2" s="1"/>
  <c r="AX21" i="2"/>
  <c r="L70" i="5"/>
  <c r="L83" i="5" s="1"/>
  <c r="L54" i="4"/>
  <c r="P51" i="2"/>
  <c r="L67" i="2"/>
  <c r="L66" i="2"/>
  <c r="AU7" i="2"/>
  <c r="B70" i="5"/>
  <c r="B54" i="4"/>
  <c r="B16" i="2"/>
  <c r="F51" i="2"/>
  <c r="AU8" i="2"/>
  <c r="AV51" i="2" s="1"/>
  <c r="N70" i="5"/>
  <c r="N54" i="4"/>
  <c r="N65" i="2"/>
  <c r="Z70" i="5"/>
  <c r="Z83" i="5" s="1"/>
  <c r="Z54" i="4"/>
  <c r="BA8" i="2"/>
  <c r="BB6" i="2"/>
  <c r="D71" i="5"/>
  <c r="D55" i="4"/>
  <c r="D62" i="4" s="1"/>
  <c r="H52" i="2"/>
  <c r="P71" i="5"/>
  <c r="P55" i="4"/>
  <c r="P62" i="4" s="1"/>
  <c r="T52" i="2"/>
  <c r="AB71" i="5"/>
  <c r="AB55" i="4"/>
  <c r="AB62" i="4" s="1"/>
  <c r="AF52" i="2"/>
  <c r="H90" i="2"/>
  <c r="H63" i="2"/>
  <c r="H24" i="2"/>
  <c r="AI16" i="2"/>
  <c r="AI53" i="2" s="1"/>
  <c r="P64" i="2"/>
  <c r="AB64" i="2"/>
  <c r="BA64" i="2"/>
  <c r="I72" i="5"/>
  <c r="I56" i="4"/>
  <c r="I65" i="2"/>
  <c r="M54" i="2"/>
  <c r="I23" i="2"/>
  <c r="K50" i="3" s="1"/>
  <c r="U72" i="5"/>
  <c r="U56" i="4"/>
  <c r="U65" i="2"/>
  <c r="Y54" i="2"/>
  <c r="AG72" i="5"/>
  <c r="AG56" i="4"/>
  <c r="AK54" i="2"/>
  <c r="AG23" i="2"/>
  <c r="M66" i="2"/>
  <c r="Y66" i="2"/>
  <c r="AC55" i="2"/>
  <c r="AK66" i="2"/>
  <c r="Q67" i="2"/>
  <c r="R23" i="2"/>
  <c r="AC51" i="2"/>
  <c r="U52" i="2"/>
  <c r="L53" i="2"/>
  <c r="AH55" i="2"/>
  <c r="S64" i="2"/>
  <c r="BA85" i="2"/>
  <c r="AZ100" i="2"/>
  <c r="BC100" i="2"/>
  <c r="C134" i="2"/>
  <c r="AU133" i="2"/>
  <c r="C78" i="2"/>
  <c r="C76" i="2" s="1"/>
  <c r="AU76" i="2" s="1"/>
  <c r="AX133" i="2"/>
  <c r="O134" i="2"/>
  <c r="O135" i="2" s="1"/>
  <c r="O78" i="2"/>
  <c r="AA134" i="2"/>
  <c r="BA133" i="2"/>
  <c r="AA78" i="2"/>
  <c r="W135" i="2"/>
  <c r="AP156" i="2"/>
  <c r="AO87" i="2"/>
  <c r="AC46" i="4"/>
  <c r="AC96" i="2"/>
  <c r="AD62" i="5" s="1"/>
  <c r="AF55" i="2"/>
  <c r="AS64" i="2"/>
  <c r="I67" i="2"/>
  <c r="BC78" i="2"/>
  <c r="W95" i="2"/>
  <c r="C113" i="2"/>
  <c r="C116" i="2" s="1"/>
  <c r="C119" i="2" s="1"/>
  <c r="C121" i="2" s="1"/>
  <c r="O144" i="2"/>
  <c r="J70" i="5"/>
  <c r="J54" i="4"/>
  <c r="N51" i="2"/>
  <c r="V70" i="5"/>
  <c r="V83" i="5" s="1"/>
  <c r="V54" i="4"/>
  <c r="Z51" i="2"/>
  <c r="AH70" i="5"/>
  <c r="AH83" i="5" s="1"/>
  <c r="AH54" i="4"/>
  <c r="B71" i="5"/>
  <c r="B55" i="4"/>
  <c r="B62" i="4" s="1"/>
  <c r="N71" i="5"/>
  <c r="N55" i="4"/>
  <c r="N62" i="4" s="1"/>
  <c r="Z71" i="5"/>
  <c r="Z55" i="4"/>
  <c r="Z62" i="4" s="1"/>
  <c r="BA15" i="2"/>
  <c r="BB52" i="2" s="1"/>
  <c r="J16" i="2"/>
  <c r="G23" i="2"/>
  <c r="I50" i="3" s="1"/>
  <c r="S23" i="2"/>
  <c r="AE23" i="2"/>
  <c r="F66" i="2"/>
  <c r="R66" i="2"/>
  <c r="AD66" i="2"/>
  <c r="C67" i="2"/>
  <c r="O67" i="2"/>
  <c r="AA67" i="2"/>
  <c r="Y70" i="2"/>
  <c r="AK70" i="2"/>
  <c r="AX70" i="2"/>
  <c r="AW34" i="2"/>
  <c r="R52" i="2"/>
  <c r="AE79" i="2"/>
  <c r="BB79" i="2" s="1"/>
  <c r="D81" i="2"/>
  <c r="D79" i="2" s="1"/>
  <c r="AH113" i="2"/>
  <c r="BC106" i="2"/>
  <c r="BA15" i="3"/>
  <c r="R49" i="3"/>
  <c r="N49" i="3"/>
  <c r="AD49" i="3"/>
  <c r="Z49" i="3"/>
  <c r="AB143" i="2"/>
  <c r="AB144" i="2" s="1"/>
  <c r="AB81" i="2"/>
  <c r="AB79" i="2" s="1"/>
  <c r="BA142" i="2"/>
  <c r="E143" i="2"/>
  <c r="E81" i="2"/>
  <c r="E79" i="2" s="1"/>
  <c r="Q143" i="2"/>
  <c r="Q81" i="2"/>
  <c r="Q79" i="2" s="1"/>
  <c r="AC143" i="2"/>
  <c r="AC81" i="2"/>
  <c r="AC79" i="2" s="1"/>
  <c r="C70" i="5"/>
  <c r="C54" i="4"/>
  <c r="G51" i="2"/>
  <c r="O70" i="5"/>
  <c r="O54" i="4"/>
  <c r="S51" i="2"/>
  <c r="AA70" i="5"/>
  <c r="AA83" i="5" s="1"/>
  <c r="AA54" i="4"/>
  <c r="AE51" i="2"/>
  <c r="AZ8" i="2"/>
  <c r="BA51" i="2" s="1"/>
  <c r="G71" i="5"/>
  <c r="G55" i="4"/>
  <c r="G62" i="4" s="1"/>
  <c r="S71" i="5"/>
  <c r="S55" i="4"/>
  <c r="S62" i="4" s="1"/>
  <c r="AE71" i="5"/>
  <c r="AE55" i="4"/>
  <c r="AE62" i="4" s="1"/>
  <c r="AH50" i="3"/>
  <c r="O16" i="2"/>
  <c r="L72" i="5"/>
  <c r="L56" i="4"/>
  <c r="P54" i="2"/>
  <c r="X72" i="5"/>
  <c r="X56" i="4"/>
  <c r="X65" i="2"/>
  <c r="AB54" i="2"/>
  <c r="AJ72" i="5"/>
  <c r="AJ56" i="4"/>
  <c r="AJ65" i="2"/>
  <c r="K66" i="2"/>
  <c r="AI66" i="2"/>
  <c r="AY21" i="2"/>
  <c r="H67" i="2"/>
  <c r="L56" i="2"/>
  <c r="T67" i="2"/>
  <c r="X56" i="2"/>
  <c r="AF67" i="2"/>
  <c r="AJ56" i="2"/>
  <c r="AU22" i="2"/>
  <c r="X23" i="2"/>
  <c r="Z50" i="3" s="1"/>
  <c r="R70" i="2"/>
  <c r="AD70" i="2"/>
  <c r="AP70" i="2"/>
  <c r="BC70" i="2"/>
  <c r="AZ46" i="2"/>
  <c r="F52" i="2"/>
  <c r="Y76" i="2"/>
  <c r="AZ78" i="2"/>
  <c r="AV79" i="2"/>
  <c r="X79" i="2"/>
  <c r="AJ79" i="2"/>
  <c r="I83" i="5"/>
  <c r="AJ85" i="2"/>
  <c r="BC87" i="2"/>
  <c r="AV143" i="2"/>
  <c r="AY143" i="2"/>
  <c r="AD144" i="2"/>
  <c r="BB143" i="2"/>
  <c r="E72" i="3"/>
  <c r="E76" i="3" s="1"/>
  <c r="E80" i="3"/>
  <c r="E31" i="3"/>
  <c r="E7" i="3"/>
  <c r="E36" i="3"/>
  <c r="I7" i="3"/>
  <c r="E103" i="2"/>
  <c r="E106" i="2" s="1"/>
  <c r="E113" i="2" s="1"/>
  <c r="E116" i="2" s="1"/>
  <c r="E119" i="2" s="1"/>
  <c r="E121" i="2" s="1"/>
  <c r="Q114" i="3"/>
  <c r="Q72" i="3"/>
  <c r="Q111" i="3"/>
  <c r="Q80" i="3"/>
  <c r="Q108" i="3"/>
  <c r="Q31" i="3"/>
  <c r="Q16" i="3"/>
  <c r="Q7" i="3"/>
  <c r="Q36" i="3"/>
  <c r="Q103" i="2"/>
  <c r="Q106" i="2" s="1"/>
  <c r="Q113" i="2" s="1"/>
  <c r="Q116" i="2" s="1"/>
  <c r="Q119" i="2" s="1"/>
  <c r="Q121" i="2" s="1"/>
  <c r="AX5" i="3"/>
  <c r="AC72" i="3"/>
  <c r="AC98" i="3"/>
  <c r="AC100" i="3" s="1"/>
  <c r="AC80" i="3"/>
  <c r="AC84" i="3" s="1"/>
  <c r="AC16" i="3"/>
  <c r="AC7" i="3"/>
  <c r="AC26" i="3"/>
  <c r="AC21" i="3"/>
  <c r="AC36" i="3"/>
  <c r="AC103" i="2"/>
  <c r="AC106" i="2" s="1"/>
  <c r="AC113" i="2" s="1"/>
  <c r="AC116" i="2" s="1"/>
  <c r="AC119" i="2" s="1"/>
  <c r="AC121" i="2" s="1"/>
  <c r="D70" i="5"/>
  <c r="D54" i="4"/>
  <c r="P70" i="5"/>
  <c r="P54" i="4"/>
  <c r="P16" i="2"/>
  <c r="AB70" i="5"/>
  <c r="AB83" i="5" s="1"/>
  <c r="AB54" i="4"/>
  <c r="AB16" i="2"/>
  <c r="BA16" i="2" s="1"/>
  <c r="H71" i="5"/>
  <c r="H55" i="4"/>
  <c r="H62" i="4" s="1"/>
  <c r="L52" i="2"/>
  <c r="T71" i="5"/>
  <c r="T55" i="4"/>
  <c r="T62" i="4" s="1"/>
  <c r="X52" i="2"/>
  <c r="AF71" i="5"/>
  <c r="AF55" i="4"/>
  <c r="AF62" i="4" s="1"/>
  <c r="AJ52" i="2"/>
  <c r="M72" i="5"/>
  <c r="M56" i="4"/>
  <c r="M65" i="2"/>
  <c r="Y72" i="5"/>
  <c r="Y56" i="4"/>
  <c r="Y65" i="2"/>
  <c r="AK72" i="5"/>
  <c r="AK56" i="4"/>
  <c r="AK65" i="2"/>
  <c r="U67" i="2"/>
  <c r="Y23" i="2"/>
  <c r="Y57" i="2" s="1"/>
  <c r="AQ70" i="2"/>
  <c r="AZ32" i="2"/>
  <c r="AJ96" i="2"/>
  <c r="AJ124" i="2"/>
  <c r="V55" i="2"/>
  <c r="J76" i="2"/>
  <c r="AW77" i="2"/>
  <c r="AZ77" i="2"/>
  <c r="V76" i="2"/>
  <c r="AZ76" i="2" s="1"/>
  <c r="BC77" i="2"/>
  <c r="AH76" i="2"/>
  <c r="BC76" i="2" s="1"/>
  <c r="BB81" i="2"/>
  <c r="G83" i="5"/>
  <c r="Q85" i="2"/>
  <c r="AX85" i="2" s="1"/>
  <c r="AX86" i="2"/>
  <c r="AC85" i="2"/>
  <c r="BA103" i="2"/>
  <c r="Z135" i="2"/>
  <c r="Z106" i="2"/>
  <c r="AU151" i="2"/>
  <c r="B152" i="2"/>
  <c r="AU152" i="2" s="1"/>
  <c r="B84" i="2"/>
  <c r="AU84" i="2" s="1"/>
  <c r="AX151" i="2"/>
  <c r="N152" i="2"/>
  <c r="AX152" i="2" s="1"/>
  <c r="N84" i="2"/>
  <c r="AX84" i="2" s="1"/>
  <c r="Z152" i="2"/>
  <c r="BA152" i="2" s="1"/>
  <c r="Z84" i="2"/>
  <c r="BA84" i="2" s="1"/>
  <c r="W50" i="3"/>
  <c r="G70" i="5"/>
  <c r="G54" i="4"/>
  <c r="S70" i="5"/>
  <c r="S83" i="5" s="1"/>
  <c r="S54" i="4"/>
  <c r="AE70" i="5"/>
  <c r="AE83" i="5" s="1"/>
  <c r="AE54" i="4"/>
  <c r="K71" i="5"/>
  <c r="K55" i="4"/>
  <c r="K62" i="4" s="1"/>
  <c r="N50" i="3"/>
  <c r="W71" i="5"/>
  <c r="W55" i="4"/>
  <c r="W62" i="4" s="1"/>
  <c r="AI71" i="5"/>
  <c r="AI55" i="4"/>
  <c r="AI62" i="4" s="1"/>
  <c r="AM62" i="4" s="1"/>
  <c r="AQ62" i="4" s="1"/>
  <c r="V16" i="2"/>
  <c r="C66" i="2"/>
  <c r="O66" i="2"/>
  <c r="AA66" i="2"/>
  <c r="P56" i="2"/>
  <c r="AB56" i="2"/>
  <c r="M23" i="2"/>
  <c r="P50" i="3" s="1"/>
  <c r="AU32" i="2"/>
  <c r="AX32" i="2"/>
  <c r="AL115" i="2"/>
  <c r="AM32" i="2"/>
  <c r="AI95" i="2"/>
  <c r="AJ45" i="2"/>
  <c r="W51" i="2"/>
  <c r="AI52" i="2"/>
  <c r="Q54" i="2"/>
  <c r="S56" i="2"/>
  <c r="L65" i="2"/>
  <c r="AY80" i="2"/>
  <c r="P81" i="2"/>
  <c r="P79" i="2" s="1"/>
  <c r="AW88" i="2"/>
  <c r="AD113" i="2"/>
  <c r="F119" i="2"/>
  <c r="AV116" i="2"/>
  <c r="AV106" i="2"/>
  <c r="H70" i="5"/>
  <c r="H83" i="5" s="1"/>
  <c r="H54" i="4"/>
  <c r="L51" i="2"/>
  <c r="T70" i="5"/>
  <c r="T83" i="5" s="1"/>
  <c r="T54" i="4"/>
  <c r="X51" i="2"/>
  <c r="AF70" i="5"/>
  <c r="AF83" i="5" s="1"/>
  <c r="AF54" i="4"/>
  <c r="AJ51" i="2"/>
  <c r="L71" i="5"/>
  <c r="L55" i="4"/>
  <c r="L62" i="4" s="1"/>
  <c r="X71" i="5"/>
  <c r="X55" i="4"/>
  <c r="X62" i="4" s="1"/>
  <c r="AA50" i="3"/>
  <c r="AJ71" i="5"/>
  <c r="AJ55" i="4"/>
  <c r="AJ62" i="4" s="1"/>
  <c r="AN62" i="4" s="1"/>
  <c r="AR62" i="4" s="1"/>
  <c r="G90" i="2"/>
  <c r="G63" i="2"/>
  <c r="E72" i="5"/>
  <c r="E56" i="4"/>
  <c r="E23" i="2"/>
  <c r="Q72" i="5"/>
  <c r="Q56" i="4"/>
  <c r="Q23" i="2"/>
  <c r="Q50" i="3" s="1"/>
  <c r="AC72" i="5"/>
  <c r="AC56" i="4"/>
  <c r="AC23" i="2"/>
  <c r="AC50" i="3" s="1"/>
  <c r="D66" i="2"/>
  <c r="P66" i="2"/>
  <c r="AB66" i="2"/>
  <c r="M67" i="2"/>
  <c r="Y67" i="2"/>
  <c r="AK67" i="2"/>
  <c r="G24" i="2"/>
  <c r="W70" i="2"/>
  <c r="AI70" i="2"/>
  <c r="BA34" i="2"/>
  <c r="AU34" i="2"/>
  <c r="AK95" i="2"/>
  <c r="AL45" i="2"/>
  <c r="O52" i="2"/>
  <c r="AE55" i="2"/>
  <c r="AY81" i="2"/>
  <c r="R79" i="2"/>
  <c r="AY79" i="2" s="1"/>
  <c r="D83" i="5"/>
  <c r="P83" i="5"/>
  <c r="L135" i="2"/>
  <c r="X135" i="2"/>
  <c r="B72" i="5"/>
  <c r="B56" i="4"/>
  <c r="N72" i="5"/>
  <c r="N56" i="4"/>
  <c r="Z72" i="5"/>
  <c r="Z56" i="4"/>
  <c r="Z65" i="2"/>
  <c r="G66" i="2"/>
  <c r="S66" i="2"/>
  <c r="AE66" i="2"/>
  <c r="N70" i="2"/>
  <c r="Z70" i="2"/>
  <c r="AL70" i="2"/>
  <c r="AY70" i="2"/>
  <c r="K55" i="2"/>
  <c r="W55" i="2"/>
  <c r="AI55" i="2"/>
  <c r="U56" i="2"/>
  <c r="X66" i="2"/>
  <c r="I76" i="2"/>
  <c r="U76" i="2"/>
  <c r="AG76" i="2"/>
  <c r="K83" i="5"/>
  <c r="N106" i="2"/>
  <c r="N135" i="2"/>
  <c r="AX103" i="2"/>
  <c r="V113" i="2"/>
  <c r="AX112" i="2"/>
  <c r="K78" i="2"/>
  <c r="K76" i="2" s="1"/>
  <c r="AW133" i="2"/>
  <c r="AF135" i="2"/>
  <c r="V144" i="2"/>
  <c r="AZ143" i="2"/>
  <c r="AZ144" i="2" s="1"/>
  <c r="AL151" i="2"/>
  <c r="AM149" i="2"/>
  <c r="AN149" i="2" s="1"/>
  <c r="AV155" i="2"/>
  <c r="F86" i="2"/>
  <c r="R76" i="3"/>
  <c r="D72" i="5"/>
  <c r="D56" i="4"/>
  <c r="P72" i="5"/>
  <c r="P56" i="4"/>
  <c r="AB72" i="5"/>
  <c r="AB56" i="4"/>
  <c r="B67" i="2"/>
  <c r="N67" i="2"/>
  <c r="Z67" i="2"/>
  <c r="P70" i="2"/>
  <c r="AB70" i="2"/>
  <c r="AN70" i="2"/>
  <c r="BA70" i="2"/>
  <c r="AK55" i="2"/>
  <c r="AZ80" i="2"/>
  <c r="BC80" i="2"/>
  <c r="AW83" i="2"/>
  <c r="J82" i="2"/>
  <c r="AZ83" i="2"/>
  <c r="V82" i="2"/>
  <c r="AZ82" i="2" s="1"/>
  <c r="BC83" i="2"/>
  <c r="AH82" i="2"/>
  <c r="BC82" i="2" s="1"/>
  <c r="E85" i="2"/>
  <c r="AU85" i="2" s="1"/>
  <c r="AY86" i="2"/>
  <c r="AD85" i="2"/>
  <c r="BB85" i="2" s="1"/>
  <c r="V85" i="2"/>
  <c r="AZ85" i="2" s="1"/>
  <c r="AZ87" i="2"/>
  <c r="BA88" i="2"/>
  <c r="AU103" i="2"/>
  <c r="B106" i="2"/>
  <c r="B135" i="2"/>
  <c r="J135" i="2"/>
  <c r="AW134" i="2"/>
  <c r="AH135" i="2"/>
  <c r="AL135" i="2" s="1"/>
  <c r="AP135" i="2" s="1"/>
  <c r="AW142" i="2"/>
  <c r="J81" i="2"/>
  <c r="V81" i="2"/>
  <c r="AZ142" i="2"/>
  <c r="AH81" i="2"/>
  <c r="BC142" i="2"/>
  <c r="AR315" i="3"/>
  <c r="AR102" i="2"/>
  <c r="BE102" i="2" s="1"/>
  <c r="K79" i="2"/>
  <c r="AW80" i="2"/>
  <c r="BB86" i="2"/>
  <c r="K85" i="2"/>
  <c r="AW85" i="2" s="1"/>
  <c r="W85" i="2"/>
  <c r="AI85" i="2"/>
  <c r="BC85" i="2" s="1"/>
  <c r="AE113" i="2"/>
  <c r="AE116" i="2" s="1"/>
  <c r="AE119" i="2" s="1"/>
  <c r="AE121" i="2" s="1"/>
  <c r="K134" i="2"/>
  <c r="AI134" i="2"/>
  <c r="AI135" i="2" s="1"/>
  <c r="AM135" i="2" s="1"/>
  <c r="AQ135" i="2" s="1"/>
  <c r="K144" i="2"/>
  <c r="W144" i="2"/>
  <c r="G144" i="2"/>
  <c r="AE144" i="2"/>
  <c r="AQ147" i="2"/>
  <c r="AP83" i="2"/>
  <c r="F152" i="2"/>
  <c r="AV152" i="2" s="1"/>
  <c r="AV151" i="2"/>
  <c r="F84" i="2"/>
  <c r="R152" i="2"/>
  <c r="AY152" i="2" s="1"/>
  <c r="R84" i="2"/>
  <c r="AY151" i="2"/>
  <c r="AD152" i="2"/>
  <c r="BB152" i="2" s="1"/>
  <c r="BB151" i="2"/>
  <c r="AD84" i="2"/>
  <c r="AR157" i="2"/>
  <c r="AQ118" i="2"/>
  <c r="AQ88" i="2"/>
  <c r="G72" i="5"/>
  <c r="G56" i="4"/>
  <c r="S72" i="5"/>
  <c r="S56" i="4"/>
  <c r="AE72" i="5"/>
  <c r="AE56" i="4"/>
  <c r="BD70" i="2"/>
  <c r="AX46" i="4"/>
  <c r="AG46" i="4"/>
  <c r="AG96" i="2"/>
  <c r="AH62" i="5" s="1"/>
  <c r="F54" i="2"/>
  <c r="R54" i="2"/>
  <c r="AD54" i="2"/>
  <c r="AB65" i="2"/>
  <c r="X67" i="2"/>
  <c r="AX101" i="2"/>
  <c r="BD101" i="2"/>
  <c r="AV113" i="2"/>
  <c r="K114" i="3"/>
  <c r="K108" i="3"/>
  <c r="K72" i="3"/>
  <c r="K76" i="3" s="1"/>
  <c r="K78" i="3" s="1"/>
  <c r="K111" i="3"/>
  <c r="K80" i="3"/>
  <c r="K84" i="3" s="1"/>
  <c r="K36" i="3"/>
  <c r="K31" i="3"/>
  <c r="K16" i="3"/>
  <c r="K103" i="2"/>
  <c r="K7" i="3"/>
  <c r="W114" i="3"/>
  <c r="W108" i="3"/>
  <c r="W72" i="3"/>
  <c r="W111" i="3"/>
  <c r="W36" i="3"/>
  <c r="W16" i="3"/>
  <c r="W103" i="2"/>
  <c r="W80" i="3"/>
  <c r="W84" i="3" s="1"/>
  <c r="W85" i="3" s="1"/>
  <c r="AA7" i="3"/>
  <c r="W7" i="3"/>
  <c r="AJ114" i="3"/>
  <c r="AJ111" i="3"/>
  <c r="AJ108" i="3"/>
  <c r="AJ72" i="3"/>
  <c r="AJ98" i="3"/>
  <c r="AJ36" i="3"/>
  <c r="AJ80" i="3"/>
  <c r="AJ84" i="3" s="1"/>
  <c r="AJ7" i="3"/>
  <c r="AJ21" i="3"/>
  <c r="BA21" i="3"/>
  <c r="AJ26" i="3"/>
  <c r="B82" i="2"/>
  <c r="AX83" i="2"/>
  <c r="Z82" i="2"/>
  <c r="BD83" i="2"/>
  <c r="AW86" i="2"/>
  <c r="AZ86" i="2"/>
  <c r="BD87" i="2"/>
  <c r="E134" i="2"/>
  <c r="E135" i="2" s="1"/>
  <c r="E78" i="2"/>
  <c r="E76" i="2" s="1"/>
  <c r="Q134" i="2"/>
  <c r="Q135" i="2" s="1"/>
  <c r="Q78" i="2"/>
  <c r="Q76" i="2" s="1"/>
  <c r="AC134" i="2"/>
  <c r="AC135" i="2" s="1"/>
  <c r="AC78" i="2"/>
  <c r="AC76" i="2" s="1"/>
  <c r="T135" i="2"/>
  <c r="B81" i="2"/>
  <c r="B143" i="2"/>
  <c r="AX142" i="2"/>
  <c r="N81" i="2"/>
  <c r="N143" i="2"/>
  <c r="Z81" i="2"/>
  <c r="Z143" i="2"/>
  <c r="J143" i="2"/>
  <c r="AH143" i="2"/>
  <c r="AW36" i="3"/>
  <c r="H54" i="2"/>
  <c r="T54" i="2"/>
  <c r="AF54" i="2"/>
  <c r="AE65" i="2"/>
  <c r="D76" i="2"/>
  <c r="P76" i="2"/>
  <c r="AU77" i="2"/>
  <c r="C82" i="2"/>
  <c r="C80" i="5" s="1"/>
  <c r="C83" i="5" s="1"/>
  <c r="O82" i="2"/>
  <c r="O80" i="5" s="1"/>
  <c r="O83" i="5" s="1"/>
  <c r="AA82" i="2"/>
  <c r="J113" i="2"/>
  <c r="F134" i="2"/>
  <c r="F78" i="2"/>
  <c r="AY133" i="2"/>
  <c r="R134" i="2"/>
  <c r="R78" i="2"/>
  <c r="AD134" i="2"/>
  <c r="AD78" i="2"/>
  <c r="AZ133" i="2"/>
  <c r="O7" i="3"/>
  <c r="BD157" i="2"/>
  <c r="AX36" i="3"/>
  <c r="M83" i="5"/>
  <c r="AP148" i="2"/>
  <c r="AW151" i="2"/>
  <c r="AZ152" i="2"/>
  <c r="AE76" i="3"/>
  <c r="AE78" i="3" s="1"/>
  <c r="BB56" i="3"/>
  <c r="BB57" i="3" s="1"/>
  <c r="AK15" i="3"/>
  <c r="AX49" i="3"/>
  <c r="AR48" i="3"/>
  <c r="AH91" i="3"/>
  <c r="AH99" i="3"/>
  <c r="R85" i="2"/>
  <c r="AY85" i="2" s="1"/>
  <c r="BC103" i="2"/>
  <c r="AK144" i="2"/>
  <c r="AP315" i="3"/>
  <c r="BC35" i="3"/>
  <c r="AY47" i="3"/>
  <c r="AY49" i="3" s="1"/>
  <c r="BA75" i="3"/>
  <c r="BA94" i="3"/>
  <c r="AI91" i="3"/>
  <c r="AI99" i="3"/>
  <c r="AR150" i="2"/>
  <c r="AS150" i="2" s="1"/>
  <c r="AM151" i="2"/>
  <c r="AI114" i="3"/>
  <c r="AI108" i="3"/>
  <c r="AI111" i="3"/>
  <c r="AI72" i="3"/>
  <c r="AI98" i="3"/>
  <c r="AI100" i="3" s="1"/>
  <c r="AI36" i="3"/>
  <c r="AI80" i="3"/>
  <c r="AI84" i="3" s="1"/>
  <c r="AI85" i="3" s="1"/>
  <c r="AI26" i="3"/>
  <c r="AQ315" i="3"/>
  <c r="AZ42" i="3"/>
  <c r="AV75" i="3"/>
  <c r="AX111" i="3"/>
  <c r="AX110" i="3"/>
  <c r="AU78" i="2"/>
  <c r="BD156" i="2"/>
  <c r="L114" i="3"/>
  <c r="L108" i="3"/>
  <c r="L72" i="3"/>
  <c r="L76" i="3" s="1"/>
  <c r="L111" i="3"/>
  <c r="L80" i="3"/>
  <c r="L36" i="3"/>
  <c r="L31" i="3"/>
  <c r="L16" i="3"/>
  <c r="L7" i="3"/>
  <c r="X114" i="3"/>
  <c r="X108" i="3"/>
  <c r="X72" i="3"/>
  <c r="X111" i="3"/>
  <c r="X36" i="3"/>
  <c r="X7" i="3"/>
  <c r="AK72" i="3"/>
  <c r="AK98" i="3"/>
  <c r="AK80" i="3"/>
  <c r="AK36" i="3"/>
  <c r="AK7" i="3"/>
  <c r="AK108" i="3"/>
  <c r="AK26" i="3"/>
  <c r="AG15" i="3"/>
  <c r="AG5" i="3"/>
  <c r="AD306" i="3"/>
  <c r="AC303" i="3"/>
  <c r="AC146" i="3"/>
  <c r="AC66" i="3"/>
  <c r="AC56" i="3"/>
  <c r="BA52" i="3"/>
  <c r="BA54" i="3" s="1"/>
  <c r="M72" i="3"/>
  <c r="M76" i="3" s="1"/>
  <c r="M80" i="3"/>
  <c r="M108" i="3"/>
  <c r="M36" i="3"/>
  <c r="M31" i="3"/>
  <c r="M16" i="3"/>
  <c r="M7" i="3"/>
  <c r="Y114" i="3"/>
  <c r="Y72" i="3"/>
  <c r="Y76" i="3" s="1"/>
  <c r="Y111" i="3"/>
  <c r="Y80" i="3"/>
  <c r="Y36" i="3"/>
  <c r="Y16" i="3"/>
  <c r="Y7" i="3"/>
  <c r="BB15" i="3"/>
  <c r="AE306" i="3"/>
  <c r="AD303" i="3"/>
  <c r="AD146" i="3"/>
  <c r="AD66" i="3"/>
  <c r="AD56" i="3"/>
  <c r="AD54" i="3"/>
  <c r="AG389" i="3"/>
  <c r="BB66" i="3"/>
  <c r="AG69" i="3"/>
  <c r="BB69" i="3" s="1"/>
  <c r="AZ151" i="2"/>
  <c r="AZ15" i="3"/>
  <c r="AK21" i="3"/>
  <c r="AV36" i="3"/>
  <c r="BA48" i="3"/>
  <c r="Q49" i="3"/>
  <c r="M49" i="3"/>
  <c r="AC49" i="3"/>
  <c r="Y49" i="3"/>
  <c r="Y108" i="3"/>
  <c r="BB47" i="3"/>
  <c r="BB49" i="3" s="1"/>
  <c r="AF306" i="3"/>
  <c r="AE303" i="3"/>
  <c r="AE146" i="3"/>
  <c r="AE66" i="3"/>
  <c r="F72" i="3"/>
  <c r="H73" i="3"/>
  <c r="G75" i="3"/>
  <c r="T73" i="3"/>
  <c r="T75" i="3" s="1"/>
  <c r="S75" i="3"/>
  <c r="S76" i="3" s="1"/>
  <c r="S78" i="3" s="1"/>
  <c r="AF73" i="3"/>
  <c r="BB73" i="3" s="1"/>
  <c r="AE94" i="3"/>
  <c r="AE95" i="3" s="1"/>
  <c r="AE75" i="3"/>
  <c r="BD147" i="2"/>
  <c r="J152" i="2"/>
  <c r="AW152" i="2" s="1"/>
  <c r="AH152" i="2"/>
  <c r="BC152" i="2" s="1"/>
  <c r="B72" i="3"/>
  <c r="B80" i="3"/>
  <c r="N114" i="3"/>
  <c r="N72" i="3"/>
  <c r="N111" i="3"/>
  <c r="N80" i="3"/>
  <c r="Z114" i="3"/>
  <c r="Z72" i="3"/>
  <c r="Z111" i="3"/>
  <c r="Z80" i="3"/>
  <c r="AY5" i="3"/>
  <c r="BC13" i="3"/>
  <c r="Z21" i="3"/>
  <c r="AV30" i="3"/>
  <c r="J31" i="3"/>
  <c r="AS366" i="3"/>
  <c r="AS314" i="3"/>
  <c r="AW35" i="3"/>
  <c r="BA42" i="3"/>
  <c r="BC47" i="3"/>
  <c r="AG306" i="3"/>
  <c r="AF303" i="3"/>
  <c r="AF146" i="3"/>
  <c r="G72" i="3"/>
  <c r="G76" i="3" s="1"/>
  <c r="G78" i="3" s="1"/>
  <c r="I73" i="3"/>
  <c r="H75" i="3"/>
  <c r="U73" i="3"/>
  <c r="U75" i="3" s="1"/>
  <c r="AG73" i="3"/>
  <c r="AF94" i="3"/>
  <c r="AF95" i="3" s="1"/>
  <c r="M81" i="3"/>
  <c r="M83" i="3" s="1"/>
  <c r="L83" i="3"/>
  <c r="Y81" i="3"/>
  <c r="X83" i="3"/>
  <c r="X84" i="3" s="1"/>
  <c r="X85" i="3" s="1"/>
  <c r="AK81" i="3"/>
  <c r="AK83" i="3" s="1"/>
  <c r="AJ83" i="3"/>
  <c r="BA108" i="3"/>
  <c r="C114" i="3"/>
  <c r="C72" i="3"/>
  <c r="C76" i="3" s="1"/>
  <c r="C111" i="3"/>
  <c r="C80" i="3"/>
  <c r="C84" i="3" s="1"/>
  <c r="C108" i="3"/>
  <c r="O114" i="3"/>
  <c r="O72" i="3"/>
  <c r="O76" i="3" s="1"/>
  <c r="O111" i="3"/>
  <c r="O80" i="3"/>
  <c r="O84" i="3" s="1"/>
  <c r="O108" i="3"/>
  <c r="AA114" i="3"/>
  <c r="AA111" i="3"/>
  <c r="AA72" i="3"/>
  <c r="AA76" i="3" s="1"/>
  <c r="AA80" i="3"/>
  <c r="AA84" i="3" s="1"/>
  <c r="AA85" i="3" s="1"/>
  <c r="AA108" i="3"/>
  <c r="AZ5" i="3"/>
  <c r="AA21" i="3"/>
  <c r="Z26" i="3"/>
  <c r="AW30" i="3"/>
  <c r="AX35" i="3"/>
  <c r="R36" i="3"/>
  <c r="AD36" i="3"/>
  <c r="BB42" i="3"/>
  <c r="AH306" i="3"/>
  <c r="AG303" i="3"/>
  <c r="AG146" i="3"/>
  <c r="AH62" i="3"/>
  <c r="AI62" i="3" s="1"/>
  <c r="AJ62" i="3" s="1"/>
  <c r="AK62" i="3" s="1"/>
  <c r="AK63" i="3" s="1"/>
  <c r="BB60" i="3"/>
  <c r="I75" i="3"/>
  <c r="N81" i="3"/>
  <c r="AX81" i="3" s="1"/>
  <c r="AX83" i="3" s="1"/>
  <c r="Z81" i="3"/>
  <c r="BA81" i="3" s="1"/>
  <c r="BA83" i="3" s="1"/>
  <c r="Y83" i="3"/>
  <c r="AL81" i="3"/>
  <c r="AG113" i="3"/>
  <c r="AG114" i="3"/>
  <c r="AM155" i="2"/>
  <c r="D114" i="3"/>
  <c r="D72" i="3"/>
  <c r="D76" i="3" s="1"/>
  <c r="D111" i="3"/>
  <c r="D80" i="3"/>
  <c r="D84" i="3" s="1"/>
  <c r="D108" i="3"/>
  <c r="P114" i="3"/>
  <c r="P72" i="3"/>
  <c r="P76" i="3" s="1"/>
  <c r="P78" i="3" s="1"/>
  <c r="P111" i="3"/>
  <c r="P80" i="3"/>
  <c r="P108" i="3"/>
  <c r="AB114" i="3"/>
  <c r="AB111" i="3"/>
  <c r="AB72" i="3"/>
  <c r="AB76" i="3" s="1"/>
  <c r="AB98" i="3"/>
  <c r="AB100" i="3" s="1"/>
  <c r="AF101" i="3" s="1"/>
  <c r="AB80" i="3"/>
  <c r="AB108" i="3"/>
  <c r="BA5" i="3"/>
  <c r="BA16" i="3" s="1"/>
  <c r="B7" i="3"/>
  <c r="N7" i="3"/>
  <c r="Z7" i="3"/>
  <c r="Z16" i="3"/>
  <c r="AB21" i="3"/>
  <c r="AA26" i="3"/>
  <c r="S36" i="3"/>
  <c r="AE36" i="3"/>
  <c r="AW75" i="3"/>
  <c r="N83" i="3"/>
  <c r="AZ82" i="3"/>
  <c r="AZ83" i="3" s="1"/>
  <c r="E108" i="3"/>
  <c r="E111" i="3"/>
  <c r="AK114" i="3"/>
  <c r="AE54" i="3"/>
  <c r="W75" i="3"/>
  <c r="I108" i="3"/>
  <c r="F114" i="3"/>
  <c r="F111" i="3"/>
  <c r="F80" i="3"/>
  <c r="F108" i="3"/>
  <c r="R114" i="3"/>
  <c r="R111" i="3"/>
  <c r="R80" i="3"/>
  <c r="R108" i="3"/>
  <c r="AD114" i="3"/>
  <c r="AD111" i="3"/>
  <c r="AD98" i="3"/>
  <c r="AD100" i="3" s="1"/>
  <c r="AD80" i="3"/>
  <c r="AD108" i="3"/>
  <c r="BC5" i="3"/>
  <c r="D7" i="3"/>
  <c r="P7" i="3"/>
  <c r="AB7" i="3"/>
  <c r="AD15" i="3"/>
  <c r="O16" i="3"/>
  <c r="AB16" i="3"/>
  <c r="AD21" i="3"/>
  <c r="B31" i="3"/>
  <c r="N31" i="3"/>
  <c r="I36" i="3"/>
  <c r="AK48" i="3"/>
  <c r="AF54" i="3"/>
  <c r="AE56" i="3"/>
  <c r="AE57" i="3" s="1"/>
  <c r="L75" i="3"/>
  <c r="X75" i="3"/>
  <c r="D83" i="3"/>
  <c r="P83" i="3"/>
  <c r="AB83" i="3"/>
  <c r="M111" i="3"/>
  <c r="AF342" i="3"/>
  <c r="AF332" i="3"/>
  <c r="AF333" i="3" s="1"/>
  <c r="G111" i="3"/>
  <c r="G80" i="3"/>
  <c r="G84" i="3" s="1"/>
  <c r="G85" i="3" s="1"/>
  <c r="G114" i="3"/>
  <c r="G108" i="3"/>
  <c r="S111" i="3"/>
  <c r="S114" i="3"/>
  <c r="S80" i="3"/>
  <c r="S84" i="3" s="1"/>
  <c r="S108" i="3"/>
  <c r="AE111" i="3"/>
  <c r="AE98" i="3"/>
  <c r="AE100" i="3" s="1"/>
  <c r="AE114" i="3"/>
  <c r="AE80" i="3"/>
  <c r="AE84" i="3" s="1"/>
  <c r="AE108" i="3"/>
  <c r="AE15" i="3"/>
  <c r="P16" i="3"/>
  <c r="AE21" i="3"/>
  <c r="AD26" i="3"/>
  <c r="C31" i="3"/>
  <c r="O31" i="3"/>
  <c r="J36" i="3"/>
  <c r="AG54" i="3"/>
  <c r="AF56" i="3"/>
  <c r="AF57" i="3" s="1"/>
  <c r="AH60" i="3"/>
  <c r="AH52" i="3" s="1"/>
  <c r="E83" i="3"/>
  <c r="AC108" i="3"/>
  <c r="AG388" i="3"/>
  <c r="AG332" i="3"/>
  <c r="AG342" i="3"/>
  <c r="AG320" i="3"/>
  <c r="H111" i="3"/>
  <c r="H80" i="3"/>
  <c r="H84" i="3" s="1"/>
  <c r="H114" i="3"/>
  <c r="H108" i="3"/>
  <c r="H72" i="3"/>
  <c r="T111" i="3"/>
  <c r="T114" i="3"/>
  <c r="T80" i="3"/>
  <c r="T84" i="3" s="1"/>
  <c r="T108" i="3"/>
  <c r="T72" i="3"/>
  <c r="AY72" i="3" s="1"/>
  <c r="AF111" i="3"/>
  <c r="AF114" i="3"/>
  <c r="AF80" i="3"/>
  <c r="AF84" i="3" s="1"/>
  <c r="AF108" i="3"/>
  <c r="AF72" i="3"/>
  <c r="F7" i="3"/>
  <c r="R7" i="3"/>
  <c r="AD7" i="3"/>
  <c r="AF15" i="3"/>
  <c r="AF21" i="3"/>
  <c r="AE26" i="3"/>
  <c r="D31" i="3"/>
  <c r="P31" i="3"/>
  <c r="Z146" i="3"/>
  <c r="AA306" i="3"/>
  <c r="Z303" i="3"/>
  <c r="Z305" i="3" s="1"/>
  <c r="Z307" i="3" s="1"/>
  <c r="Z309" i="3" s="1"/>
  <c r="Z66" i="3"/>
  <c r="AG56" i="3"/>
  <c r="AG57" i="3" s="1"/>
  <c r="BB83" i="3"/>
  <c r="AG108" i="3"/>
  <c r="I80" i="3"/>
  <c r="I84" i="3" s="1"/>
  <c r="I72" i="3"/>
  <c r="I76" i="3" s="1"/>
  <c r="I78" i="3" s="1"/>
  <c r="U114" i="3"/>
  <c r="U80" i="3"/>
  <c r="U84" i="3" s="1"/>
  <c r="U108" i="3"/>
  <c r="U72" i="3"/>
  <c r="G7" i="3"/>
  <c r="S7" i="3"/>
  <c r="AE7" i="3"/>
  <c r="F16" i="3"/>
  <c r="R16" i="3"/>
  <c r="AF26" i="3"/>
  <c r="AB306" i="3"/>
  <c r="AA303" i="3"/>
  <c r="AA66" i="3"/>
  <c r="BB54" i="3"/>
  <c r="BC81" i="3"/>
  <c r="U111" i="3"/>
  <c r="AA146" i="3"/>
  <c r="J114" i="3"/>
  <c r="J80" i="3"/>
  <c r="J108" i="3"/>
  <c r="J72" i="3"/>
  <c r="V114" i="3"/>
  <c r="V80" i="3"/>
  <c r="V108" i="3"/>
  <c r="V72" i="3"/>
  <c r="AH114" i="3"/>
  <c r="AH80" i="3"/>
  <c r="AH108" i="3"/>
  <c r="AH111" i="3"/>
  <c r="AH72" i="3"/>
  <c r="AH98" i="3"/>
  <c r="AH100" i="3" s="1"/>
  <c r="AH101" i="3" s="1"/>
  <c r="AU5" i="3"/>
  <c r="AU31" i="3" s="1"/>
  <c r="H7" i="3"/>
  <c r="T7" i="3"/>
  <c r="AF7" i="3"/>
  <c r="G16" i="3"/>
  <c r="S16" i="3"/>
  <c r="AH21" i="3"/>
  <c r="F31" i="3"/>
  <c r="R31" i="3"/>
  <c r="AO366" i="3"/>
  <c r="AO314" i="3"/>
  <c r="AC306" i="3"/>
  <c r="AB303" i="3"/>
  <c r="AB66" i="3"/>
  <c r="AB146" i="3"/>
  <c r="AF66" i="3"/>
  <c r="AW111" i="3"/>
  <c r="V111" i="3"/>
  <c r="Q75" i="3"/>
  <c r="AC75" i="3"/>
  <c r="BB82" i="3"/>
  <c r="AH83" i="3"/>
  <c r="AJ99" i="3"/>
  <c r="AY111" i="3"/>
  <c r="AX114" i="3"/>
  <c r="AY117" i="3"/>
  <c r="Y125" i="3"/>
  <c r="AV132" i="3"/>
  <c r="AP187" i="3"/>
  <c r="AD75" i="3"/>
  <c r="AC94" i="3"/>
  <c r="AG95" i="3" s="1"/>
  <c r="AK99" i="3"/>
  <c r="AY108" i="3"/>
  <c r="AZ111" i="3"/>
  <c r="AY110" i="3"/>
  <c r="AY114" i="3"/>
  <c r="AW132" i="3"/>
  <c r="AQ187" i="3"/>
  <c r="AW44" i="4"/>
  <c r="AY74" i="3"/>
  <c r="AY75" i="3" s="1"/>
  <c r="AD94" i="3"/>
  <c r="AH95" i="3" s="1"/>
  <c r="I107" i="3"/>
  <c r="AG107" i="3"/>
  <c r="BA109" i="3"/>
  <c r="Q110" i="3"/>
  <c r="AC110" i="3"/>
  <c r="AZ110" i="3"/>
  <c r="AZ114" i="3"/>
  <c r="AX132" i="3"/>
  <c r="AJ366" i="3"/>
  <c r="AJ314" i="3"/>
  <c r="AZ74" i="3"/>
  <c r="AZ75" i="3" s="1"/>
  <c r="BA123" i="3"/>
  <c r="BA124" i="3"/>
  <c r="AY132" i="3"/>
  <c r="AP168" i="3"/>
  <c r="AK366" i="3"/>
  <c r="AK314" i="3"/>
  <c r="AL65" i="3"/>
  <c r="AG75" i="3"/>
  <c r="AF91" i="3"/>
  <c r="AZ132" i="3"/>
  <c r="AV136" i="3"/>
  <c r="AH75" i="3"/>
  <c r="AG91" i="3"/>
  <c r="AW136" i="3"/>
  <c r="AH344" i="3"/>
  <c r="BC74" i="3"/>
  <c r="AI75" i="3"/>
  <c r="E114" i="3"/>
  <c r="AX136" i="3"/>
  <c r="AJ75" i="3"/>
  <c r="Q83" i="3"/>
  <c r="AC111" i="3"/>
  <c r="AY136" i="3"/>
  <c r="AK75" i="3"/>
  <c r="AG111" i="3"/>
  <c r="AZ136" i="3"/>
  <c r="AC320" i="3"/>
  <c r="AD344" i="3"/>
  <c r="AK111" i="3"/>
  <c r="AC114" i="3"/>
  <c r="BA112" i="3"/>
  <c r="AC113" i="3"/>
  <c r="AK113" i="3"/>
  <c r="I114" i="3"/>
  <c r="AR171" i="3"/>
  <c r="AR187" i="3" s="1"/>
  <c r="AH332" i="3"/>
  <c r="AH342" i="3"/>
  <c r="AR327" i="3"/>
  <c r="AF351" i="3"/>
  <c r="AF341" i="3"/>
  <c r="AC388" i="3"/>
  <c r="AW112" i="3"/>
  <c r="M113" i="3"/>
  <c r="AS171" i="3"/>
  <c r="AS187" i="3" s="1"/>
  <c r="AL187" i="3"/>
  <c r="AI332" i="3"/>
  <c r="AI342" i="3"/>
  <c r="AX113" i="3"/>
  <c r="AW124" i="3"/>
  <c r="AM187" i="3"/>
  <c r="Z356" i="3"/>
  <c r="Z358" i="3" s="1"/>
  <c r="Z362" i="3" s="1"/>
  <c r="AA357" i="3"/>
  <c r="AA358" i="3" s="1"/>
  <c r="AA362" i="3" s="1"/>
  <c r="AA355" i="3"/>
  <c r="AY113" i="3"/>
  <c r="AX124" i="3"/>
  <c r="AX125" i="3" s="1"/>
  <c r="AN187" i="3"/>
  <c r="AD320" i="3"/>
  <c r="AE327" i="3"/>
  <c r="AQ327" i="3"/>
  <c r="AZ113" i="3"/>
  <c r="M114" i="3"/>
  <c r="AY124" i="3"/>
  <c r="Z314" i="3"/>
  <c r="AZ124" i="3"/>
  <c r="AZ125" i="3" s="1"/>
  <c r="AA314" i="3"/>
  <c r="AF334" i="3"/>
  <c r="AF335" i="3" s="1"/>
  <c r="AF336" i="3" s="1"/>
  <c r="AB314" i="3"/>
  <c r="AE357" i="3"/>
  <c r="AE358" i="3" s="1"/>
  <c r="AE362" i="3" s="1"/>
  <c r="AD355" i="3"/>
  <c r="AD356" i="3"/>
  <c r="AD358" i="3" s="1"/>
  <c r="AD362" i="3" s="1"/>
  <c r="AC342" i="3"/>
  <c r="AC332" i="3"/>
  <c r="AF331" i="3"/>
  <c r="AA351" i="3"/>
  <c r="AA341" i="3"/>
  <c r="N50" i="4"/>
  <c r="N51" i="4"/>
  <c r="Z50" i="4"/>
  <c r="Z51" i="4"/>
  <c r="AD332" i="3"/>
  <c r="AB351" i="3"/>
  <c r="AB341" i="3"/>
  <c r="AC358" i="3"/>
  <c r="AC362" i="3" s="1"/>
  <c r="AE314" i="3"/>
  <c r="AI327" i="3"/>
  <c r="AC344" i="3"/>
  <c r="AB356" i="3"/>
  <c r="AB358" i="3" s="1"/>
  <c r="AB362" i="3" s="1"/>
  <c r="AG357" i="3"/>
  <c r="AG358" i="3" s="1"/>
  <c r="AG362" i="3" s="1"/>
  <c r="AX44" i="4"/>
  <c r="C50" i="4"/>
  <c r="C51" i="4"/>
  <c r="O50" i="4"/>
  <c r="AA50" i="4"/>
  <c r="AA51" i="4"/>
  <c r="H51" i="4"/>
  <c r="H50" i="4"/>
  <c r="C41" i="4"/>
  <c r="O41" i="4"/>
  <c r="O51" i="4" s="1"/>
  <c r="AH46" i="4"/>
  <c r="AH357" i="3"/>
  <c r="D50" i="4"/>
  <c r="D51" i="4"/>
  <c r="P51" i="4"/>
  <c r="AB50" i="4"/>
  <c r="P41" i="4"/>
  <c r="P50" i="4" s="1"/>
  <c r="AB41" i="4"/>
  <c r="AB51" i="4" s="1"/>
  <c r="AC341" i="3"/>
  <c r="AI357" i="3"/>
  <c r="AI358" i="3" s="1"/>
  <c r="AI362" i="3" s="1"/>
  <c r="E50" i="4"/>
  <c r="AU19" i="4"/>
  <c r="AU50" i="4" s="1"/>
  <c r="AX19" i="4"/>
  <c r="BA19" i="4"/>
  <c r="U43" i="4"/>
  <c r="U26" i="4"/>
  <c r="AY25" i="4"/>
  <c r="AY43" i="4" s="1"/>
  <c r="BD29" i="4"/>
  <c r="AP29" i="4"/>
  <c r="E41" i="4"/>
  <c r="AU41" i="4" s="1"/>
  <c r="AU40" i="4"/>
  <c r="AX40" i="4"/>
  <c r="BA40" i="4"/>
  <c r="AC41" i="4"/>
  <c r="BA41" i="4" s="1"/>
  <c r="J46" i="4"/>
  <c r="X46" i="4"/>
  <c r="AJ46" i="4"/>
  <c r="AJ47" i="4" s="1"/>
  <c r="BA44" i="4"/>
  <c r="AP13" i="4"/>
  <c r="BD13" i="4"/>
  <c r="BD17" i="4"/>
  <c r="AP17" i="4"/>
  <c r="AK43" i="4"/>
  <c r="AK26" i="4"/>
  <c r="BC25" i="4"/>
  <c r="BC43" i="4" s="1"/>
  <c r="BC44" i="4" s="1"/>
  <c r="AL25" i="4"/>
  <c r="AM25" i="4" s="1"/>
  <c r="AN25" i="4" s="1"/>
  <c r="AO25" i="4" s="1"/>
  <c r="F41" i="4"/>
  <c r="F50" i="4" s="1"/>
  <c r="R41" i="4"/>
  <c r="R50" i="4" s="1"/>
  <c r="Y46" i="4"/>
  <c r="CN34" i="5"/>
  <c r="CN46" i="5" s="1"/>
  <c r="AG327" i="3"/>
  <c r="AE341" i="3"/>
  <c r="AB355" i="3"/>
  <c r="BB44" i="4"/>
  <c r="BD37" i="4"/>
  <c r="AP37" i="4"/>
  <c r="AE41" i="4"/>
  <c r="AE51" i="4" s="1"/>
  <c r="L46" i="4"/>
  <c r="Z46" i="4"/>
  <c r="Z47" i="4" s="1"/>
  <c r="AH327" i="3"/>
  <c r="AD50" i="4"/>
  <c r="M46" i="4"/>
  <c r="Q47" i="4" s="1"/>
  <c r="AA46" i="4"/>
  <c r="AA44" i="4"/>
  <c r="AH356" i="3"/>
  <c r="BD7" i="4"/>
  <c r="AP7" i="4"/>
  <c r="BD8" i="4"/>
  <c r="AP8" i="4"/>
  <c r="AY19" i="4"/>
  <c r="BB19" i="4"/>
  <c r="AF51" i="4"/>
  <c r="AF50" i="4"/>
  <c r="I41" i="4"/>
  <c r="AV41" i="4" s="1"/>
  <c r="B46" i="4"/>
  <c r="N46" i="4"/>
  <c r="AB46" i="4"/>
  <c r="AB47" i="4" s="1"/>
  <c r="J51" i="4"/>
  <c r="J50" i="4"/>
  <c r="V51" i="4"/>
  <c r="V50" i="4"/>
  <c r="AH51" i="4"/>
  <c r="AH50" i="4"/>
  <c r="AJ50" i="4"/>
  <c r="C46" i="4"/>
  <c r="O46" i="4"/>
  <c r="O44" i="4"/>
  <c r="AL83" i="4"/>
  <c r="AM82" i="4"/>
  <c r="AI341" i="3"/>
  <c r="AI51" i="4"/>
  <c r="AI50" i="4"/>
  <c r="AZ33" i="4"/>
  <c r="Y41" i="4"/>
  <c r="AZ41" i="4" s="1"/>
  <c r="B70" i="4"/>
  <c r="B33" i="4"/>
  <c r="B41" i="4" s="1"/>
  <c r="B50" i="4" s="1"/>
  <c r="K41" i="4"/>
  <c r="K51" i="4" s="1"/>
  <c r="W41" i="4"/>
  <c r="W51" i="4" s="1"/>
  <c r="AI41" i="4"/>
  <c r="D46" i="4"/>
  <c r="P46" i="4"/>
  <c r="P47" i="4" s="1"/>
  <c r="G50" i="4"/>
  <c r="L41" i="4"/>
  <c r="L51" i="4" s="1"/>
  <c r="X41" i="4"/>
  <c r="X51" i="4" s="1"/>
  <c r="AJ41" i="4"/>
  <c r="AJ51" i="4" s="1"/>
  <c r="AE44" i="4"/>
  <c r="S50" i="4"/>
  <c r="AV43" i="4"/>
  <c r="AV44" i="4" s="1"/>
  <c r="BC19" i="4"/>
  <c r="AW33" i="4"/>
  <c r="M41" i="4"/>
  <c r="AW41" i="4" s="1"/>
  <c r="BB11" i="4"/>
  <c r="I19" i="4"/>
  <c r="C70" i="4"/>
  <c r="Q33" i="4"/>
  <c r="AX33" i="4" s="1"/>
  <c r="M44" i="4"/>
  <c r="Y44" i="4"/>
  <c r="F46" i="4"/>
  <c r="R46" i="4"/>
  <c r="R47" i="4" s="1"/>
  <c r="AD46" i="4"/>
  <c r="AD47" i="4" s="1"/>
  <c r="D51" i="5"/>
  <c r="D73" i="4"/>
  <c r="P51" i="5"/>
  <c r="P73" i="4"/>
  <c r="AB51" i="5"/>
  <c r="AB73" i="4"/>
  <c r="BC11" i="4"/>
  <c r="T26" i="4"/>
  <c r="T33" i="4" s="1"/>
  <c r="T41" i="4" s="1"/>
  <c r="D70" i="4"/>
  <c r="N44" i="4"/>
  <c r="Z44" i="4"/>
  <c r="G46" i="4"/>
  <c r="G47" i="4" s="1"/>
  <c r="S46" i="4"/>
  <c r="S47" i="4" s="1"/>
  <c r="AE46" i="4"/>
  <c r="AE47" i="4" s="1"/>
  <c r="BE10" i="5"/>
  <c r="AQ10" i="5"/>
  <c r="AR10" i="5" s="1"/>
  <c r="AS10" i="5" s="1"/>
  <c r="H46" i="4"/>
  <c r="H47" i="4" s="1"/>
  <c r="AF46" i="4"/>
  <c r="G51" i="5"/>
  <c r="G46" i="5"/>
  <c r="G73" i="4"/>
  <c r="S51" i="5"/>
  <c r="S46" i="5"/>
  <c r="S73" i="4"/>
  <c r="M19" i="4"/>
  <c r="Y19" i="4"/>
  <c r="AV26" i="4"/>
  <c r="AG33" i="4"/>
  <c r="BB33" i="4" s="1"/>
  <c r="T43" i="4"/>
  <c r="AU11" i="4"/>
  <c r="AW26" i="4"/>
  <c r="AM36" i="4"/>
  <c r="AV40" i="4"/>
  <c r="F44" i="4"/>
  <c r="R44" i="4"/>
  <c r="AD44" i="4"/>
  <c r="K46" i="4"/>
  <c r="K47" i="4" s="1"/>
  <c r="W46" i="4"/>
  <c r="W47" i="4" s="1"/>
  <c r="AI46" i="4"/>
  <c r="R51" i="4"/>
  <c r="AD51" i="4"/>
  <c r="H81" i="5"/>
  <c r="H84" i="5" s="1"/>
  <c r="H82" i="5"/>
  <c r="T81" i="5"/>
  <c r="T84" i="5" s="1"/>
  <c r="T82" i="5"/>
  <c r="AF81" i="5"/>
  <c r="AF84" i="5" s="1"/>
  <c r="AF82" i="5"/>
  <c r="AE51" i="5"/>
  <c r="AE73" i="4"/>
  <c r="AY40" i="4"/>
  <c r="J82" i="4"/>
  <c r="J83" i="4"/>
  <c r="V82" i="4"/>
  <c r="V83" i="4"/>
  <c r="AH82" i="4"/>
  <c r="AH83" i="4"/>
  <c r="I51" i="5"/>
  <c r="I46" i="5"/>
  <c r="I73" i="4"/>
  <c r="U51" i="5"/>
  <c r="U46" i="5"/>
  <c r="U73" i="4"/>
  <c r="AG51" i="5"/>
  <c r="AG73" i="4"/>
  <c r="G43" i="5"/>
  <c r="AV37" i="5"/>
  <c r="AE43" i="5"/>
  <c r="BB37" i="5"/>
  <c r="G83" i="4"/>
  <c r="S83" i="4"/>
  <c r="AE83" i="4"/>
  <c r="E22" i="5"/>
  <c r="Q22" i="5"/>
  <c r="AC51" i="5"/>
  <c r="AM9" i="5"/>
  <c r="AN9" i="5" s="1"/>
  <c r="AO9" i="5" s="1"/>
  <c r="AP9" i="5" s="1"/>
  <c r="CC46" i="5"/>
  <c r="D77" i="5"/>
  <c r="P77" i="5"/>
  <c r="AR34" i="5"/>
  <c r="H83" i="4"/>
  <c r="T83" i="4"/>
  <c r="AF83" i="4"/>
  <c r="F22" i="5"/>
  <c r="AV6" i="5"/>
  <c r="R22" i="5"/>
  <c r="AY6" i="5"/>
  <c r="AD22" i="5"/>
  <c r="BB6" i="5"/>
  <c r="AW6" i="5"/>
  <c r="J82" i="5"/>
  <c r="V82" i="5"/>
  <c r="V81" i="5"/>
  <c r="V84" i="5" s="1"/>
  <c r="AH82" i="5"/>
  <c r="AX10" i="5"/>
  <c r="BD10" i="5"/>
  <c r="AV17" i="5"/>
  <c r="AY17" i="5"/>
  <c r="BB17" i="5"/>
  <c r="AF30" i="5"/>
  <c r="I43" i="5"/>
  <c r="U43" i="5"/>
  <c r="AG43" i="5"/>
  <c r="AG46" i="5" s="1"/>
  <c r="K82" i="5"/>
  <c r="K81" i="5"/>
  <c r="K84" i="5" s="1"/>
  <c r="W82" i="5"/>
  <c r="W81" i="5"/>
  <c r="W84" i="5" s="1"/>
  <c r="AI82" i="5"/>
  <c r="AI81" i="5"/>
  <c r="AI84" i="5" s="1"/>
  <c r="AW11" i="5"/>
  <c r="AZ11" i="5"/>
  <c r="BC11" i="5"/>
  <c r="F77" i="5"/>
  <c r="AV31" i="5"/>
  <c r="BB31" i="5"/>
  <c r="AD77" i="5"/>
  <c r="H22" i="5"/>
  <c r="T22" i="5"/>
  <c r="AF22" i="5"/>
  <c r="L82" i="5"/>
  <c r="L81" i="5"/>
  <c r="L84" i="5" s="1"/>
  <c r="X82" i="5"/>
  <c r="X81" i="5"/>
  <c r="X84" i="5" s="1"/>
  <c r="AJ82" i="5"/>
  <c r="AJ81" i="5"/>
  <c r="AJ84" i="5" s="1"/>
  <c r="CO46" i="5"/>
  <c r="M82" i="5"/>
  <c r="M81" i="5"/>
  <c r="M84" i="5" s="1"/>
  <c r="Y82" i="5"/>
  <c r="Y81" i="5"/>
  <c r="Y84" i="5" s="1"/>
  <c r="AK82" i="5"/>
  <c r="AK81" i="5"/>
  <c r="AK84" i="5" s="1"/>
  <c r="AL84" i="5" s="1"/>
  <c r="AM84" i="5" s="1"/>
  <c r="AN84" i="5" s="1"/>
  <c r="AO84" i="5" s="1"/>
  <c r="AP84" i="5" s="1"/>
  <c r="AQ84" i="5" s="1"/>
  <c r="AR84" i="5" s="1"/>
  <c r="AS84" i="5" s="1"/>
  <c r="BD16" i="5"/>
  <c r="AP16" i="5"/>
  <c r="BE16" i="5" s="1"/>
  <c r="AE30" i="5"/>
  <c r="AD30" i="5"/>
  <c r="BB30" i="5" s="1"/>
  <c r="H77" i="5"/>
  <c r="T77" i="5"/>
  <c r="AF77" i="5"/>
  <c r="CP46" i="5"/>
  <c r="R77" i="5"/>
  <c r="J22" i="5"/>
  <c r="AZ6" i="5"/>
  <c r="V22" i="5"/>
  <c r="AH22" i="5"/>
  <c r="AW16" i="5"/>
  <c r="BC16" i="5"/>
  <c r="AC34" i="5"/>
  <c r="AK43" i="5"/>
  <c r="AU40" i="5"/>
  <c r="M83" i="4"/>
  <c r="Y83" i="4"/>
  <c r="AK83" i="4"/>
  <c r="K22" i="5"/>
  <c r="W22" i="5"/>
  <c r="AI22" i="5"/>
  <c r="O81" i="5"/>
  <c r="O84" i="5" s="1"/>
  <c r="O82" i="5"/>
  <c r="AA81" i="5"/>
  <c r="AA84" i="5" s="1"/>
  <c r="AA82" i="5"/>
  <c r="BB20" i="5"/>
  <c r="AD34" i="5"/>
  <c r="CI34" i="5"/>
  <c r="N34" i="5"/>
  <c r="CK46" i="5"/>
  <c r="L22" i="5"/>
  <c r="X22" i="5"/>
  <c r="AJ22" i="5"/>
  <c r="AV7" i="5"/>
  <c r="AW18" i="5"/>
  <c r="AZ18" i="5"/>
  <c r="BC18" i="5"/>
  <c r="AE34" i="5"/>
  <c r="AE46" i="5" s="1"/>
  <c r="BC32" i="5"/>
  <c r="AV40" i="5"/>
  <c r="AY40" i="5"/>
  <c r="BB40" i="5"/>
  <c r="CL46" i="5"/>
  <c r="BR46" i="5"/>
  <c r="CD46" i="5"/>
  <c r="M46" i="5"/>
  <c r="M51" i="5"/>
  <c r="Y51" i="5"/>
  <c r="AK51" i="5"/>
  <c r="E81" i="5"/>
  <c r="E84" i="5" s="1"/>
  <c r="E82" i="5"/>
  <c r="Q81" i="5"/>
  <c r="Q84" i="5" s="1"/>
  <c r="Q82" i="5"/>
  <c r="AW7" i="5"/>
  <c r="AM12" i="5"/>
  <c r="AN12" i="5" s="1"/>
  <c r="AO12" i="5" s="1"/>
  <c r="AP12" i="5" s="1"/>
  <c r="BM34" i="5"/>
  <c r="H29" i="5"/>
  <c r="H34" i="5" s="1"/>
  <c r="BY34" i="5"/>
  <c r="T29" i="5"/>
  <c r="T34" i="5" s="1"/>
  <c r="CK34" i="5"/>
  <c r="AF29" i="5"/>
  <c r="AZ30" i="5"/>
  <c r="Z34" i="5"/>
  <c r="AX41" i="5"/>
  <c r="BC43" i="5"/>
  <c r="BS46" i="5"/>
  <c r="CE46" i="5"/>
  <c r="N46" i="5"/>
  <c r="F82" i="5"/>
  <c r="R79" i="5"/>
  <c r="AY7" i="5"/>
  <c r="AD79" i="5"/>
  <c r="BB7" i="5"/>
  <c r="AV15" i="5"/>
  <c r="AY15" i="5"/>
  <c r="BB15" i="5"/>
  <c r="E43" i="5"/>
  <c r="Q43" i="5"/>
  <c r="AX43" i="5" s="1"/>
  <c r="AC43" i="5"/>
  <c r="AC46" i="5" s="1"/>
  <c r="AU37" i="5"/>
  <c r="AA60" i="5"/>
  <c r="BA41" i="5"/>
  <c r="BA60" i="5" s="1"/>
  <c r="BA63" i="5" s="1"/>
  <c r="AM60" i="5"/>
  <c r="AM43" i="5"/>
  <c r="AN41" i="5"/>
  <c r="AH81" i="5"/>
  <c r="AH84" i="5" s="1"/>
  <c r="O22" i="5"/>
  <c r="AX22" i="5" s="1"/>
  <c r="AA22" i="5"/>
  <c r="AZ7" i="5"/>
  <c r="AX8" i="5"/>
  <c r="BB11" i="5"/>
  <c r="AW20" i="5"/>
  <c r="AZ20" i="5"/>
  <c r="BC20" i="5"/>
  <c r="BO34" i="5"/>
  <c r="K29" i="5"/>
  <c r="K34" i="5" s="1"/>
  <c r="J29" i="5"/>
  <c r="CA34" i="5"/>
  <c r="W29" i="5"/>
  <c r="W34" i="5" s="1"/>
  <c r="V29" i="5"/>
  <c r="CM34" i="5"/>
  <c r="CM46" i="5" s="1"/>
  <c r="AI29" i="5"/>
  <c r="AH29" i="5"/>
  <c r="AW33" i="5"/>
  <c r="AZ33" i="5"/>
  <c r="F43" i="5"/>
  <c r="AV43" i="5" s="1"/>
  <c r="R43" i="5"/>
  <c r="AY43" i="5" s="1"/>
  <c r="AD43" i="5"/>
  <c r="N51" i="5"/>
  <c r="Z84" i="5"/>
  <c r="G77" i="5"/>
  <c r="S77" i="5"/>
  <c r="AE77" i="5"/>
  <c r="CN33" i="5"/>
  <c r="AY37" i="5"/>
  <c r="AB77" i="5"/>
  <c r="BC42" i="5"/>
  <c r="J43" i="5"/>
  <c r="AW43" i="5" s="1"/>
  <c r="V43" i="5"/>
  <c r="AZ43" i="5" s="1"/>
  <c r="BH46" i="5"/>
  <c r="BT46" i="5"/>
  <c r="CF46" i="5"/>
  <c r="D45" i="5"/>
  <c r="D81" i="5"/>
  <c r="D84" i="5" s="1"/>
  <c r="P81" i="5"/>
  <c r="P84" i="5" s="1"/>
  <c r="AB84" i="5"/>
  <c r="BA7" i="5"/>
  <c r="I77" i="5"/>
  <c r="U77" i="5"/>
  <c r="AS31" i="5"/>
  <c r="BA37" i="5"/>
  <c r="BC41" i="5"/>
  <c r="BC60" i="5" s="1"/>
  <c r="BI46" i="5"/>
  <c r="BU46" i="5"/>
  <c r="CG46" i="5"/>
  <c r="U83" i="5"/>
  <c r="D82" i="5"/>
  <c r="AC81" i="5"/>
  <c r="AC84" i="5" s="1"/>
  <c r="AC82" i="5"/>
  <c r="J77" i="5"/>
  <c r="V77" i="5"/>
  <c r="AH77" i="5"/>
  <c r="BJ46" i="5"/>
  <c r="BV46" i="5"/>
  <c r="CH46" i="5"/>
  <c r="BB45" i="5"/>
  <c r="Y83" i="5"/>
  <c r="N82" i="5"/>
  <c r="K77" i="5"/>
  <c r="W77" i="5"/>
  <c r="AI77" i="5"/>
  <c r="BK46" i="5"/>
  <c r="BW46" i="5"/>
  <c r="CI46" i="5"/>
  <c r="AE61" i="5"/>
  <c r="AC83" i="5"/>
  <c r="P82" i="5"/>
  <c r="G81" i="5"/>
  <c r="G84" i="5" s="1"/>
  <c r="G82" i="5"/>
  <c r="S81" i="5"/>
  <c r="S84" i="5" s="1"/>
  <c r="S82" i="5"/>
  <c r="AE81" i="5"/>
  <c r="AE84" i="5" s="1"/>
  <c r="AE82" i="5"/>
  <c r="AM11" i="5"/>
  <c r="AN11" i="5" s="1"/>
  <c r="AO11" i="5" s="1"/>
  <c r="AP11" i="5" s="1"/>
  <c r="M29" i="5"/>
  <c r="M34" i="5" s="1"/>
  <c r="Y29" i="5"/>
  <c r="Y34" i="5" s="1"/>
  <c r="Y46" i="5" s="1"/>
  <c r="AK29" i="5"/>
  <c r="AK34" i="5" s="1"/>
  <c r="AK46" i="5" s="1"/>
  <c r="B30" i="5"/>
  <c r="AU30" i="5" s="1"/>
  <c r="L77" i="5"/>
  <c r="X77" i="5"/>
  <c r="AJ77" i="5"/>
  <c r="AW31" i="5"/>
  <c r="F34" i="5"/>
  <c r="R34" i="5"/>
  <c r="AY34" i="5" s="1"/>
  <c r="AL43" i="5"/>
  <c r="BL46" i="5"/>
  <c r="BX46" i="5"/>
  <c r="CJ46" i="5"/>
  <c r="Z82" i="5"/>
  <c r="Z22" i="5"/>
  <c r="B29" i="5"/>
  <c r="M77" i="5"/>
  <c r="Y77" i="5"/>
  <c r="AK77" i="5"/>
  <c r="BM46" i="5"/>
  <c r="BY46" i="5"/>
  <c r="AJ62" i="5"/>
  <c r="AB82" i="5"/>
  <c r="I81" i="5"/>
  <c r="I84" i="5" s="1"/>
  <c r="I82" i="5"/>
  <c r="U81" i="5"/>
  <c r="U84" i="5" s="1"/>
  <c r="U82" i="5"/>
  <c r="AG81" i="5"/>
  <c r="C29" i="5"/>
  <c r="O29" i="5"/>
  <c r="AA29" i="5"/>
  <c r="N77" i="5"/>
  <c r="Z77" i="5"/>
  <c r="AL31" i="5"/>
  <c r="B32" i="5"/>
  <c r="AU32" i="5" s="1"/>
  <c r="BN46" i="5"/>
  <c r="BZ46" i="5"/>
  <c r="D29" i="5"/>
  <c r="D34" i="5" s="1"/>
  <c r="D46" i="5" s="1"/>
  <c r="P29" i="5"/>
  <c r="P34" i="5" s="1"/>
  <c r="P46" i="5" s="1"/>
  <c r="AB29" i="5"/>
  <c r="AB34" i="5" s="1"/>
  <c r="AB46" i="5" s="1"/>
  <c r="O77" i="5"/>
  <c r="AA77" i="5"/>
  <c r="AM31" i="5"/>
  <c r="AZ31" i="5"/>
  <c r="BO46" i="5"/>
  <c r="CA46" i="5"/>
  <c r="AY62" i="5"/>
  <c r="AA64" i="5"/>
  <c r="AB64" i="5" s="1"/>
  <c r="AC64" i="5" s="1"/>
  <c r="AD64" i="5" s="1"/>
  <c r="AE64" i="5" s="1"/>
  <c r="AF64" i="5" s="1"/>
  <c r="BP46" i="5"/>
  <c r="CB46" i="5"/>
  <c r="AZ62" i="5"/>
  <c r="E77" i="5"/>
  <c r="Q77" i="5"/>
  <c r="AC77" i="5"/>
  <c r="AK61" i="5"/>
  <c r="BC61" i="5"/>
  <c r="T51" i="4" l="1"/>
  <c r="T50" i="4"/>
  <c r="AW83" i="3"/>
  <c r="AY44" i="4"/>
  <c r="AZ44" i="4"/>
  <c r="BA90" i="2"/>
  <c r="BA63" i="2"/>
  <c r="AS34" i="5"/>
  <c r="F135" i="2"/>
  <c r="AV134" i="2"/>
  <c r="AV135" i="2" s="1"/>
  <c r="B144" i="2"/>
  <c r="AU143" i="2"/>
  <c r="G73" i="5"/>
  <c r="G57" i="4"/>
  <c r="G91" i="2"/>
  <c r="G69" i="2"/>
  <c r="G30" i="2"/>
  <c r="G33" i="2"/>
  <c r="K58" i="2"/>
  <c r="Q76" i="3"/>
  <c r="Q78" i="3" s="1"/>
  <c r="Z68" i="4"/>
  <c r="Z69" i="4"/>
  <c r="Z64" i="4"/>
  <c r="Z70" i="4"/>
  <c r="Z65" i="4"/>
  <c r="Z66" i="4"/>
  <c r="Z61" i="4"/>
  <c r="W66" i="4"/>
  <c r="W68" i="4"/>
  <c r="W69" i="4"/>
  <c r="W64" i="4"/>
  <c r="W70" i="4"/>
  <c r="W65" i="4"/>
  <c r="W61" i="4"/>
  <c r="BC16" i="2"/>
  <c r="AH24" i="2"/>
  <c r="AH90" i="2"/>
  <c r="AH63" i="2"/>
  <c r="AZ67" i="2"/>
  <c r="L50" i="3"/>
  <c r="AW52" i="2"/>
  <c r="E90" i="2"/>
  <c r="E63" i="2"/>
  <c r="I53" i="2"/>
  <c r="E24" i="2"/>
  <c r="X57" i="2"/>
  <c r="N68" i="2"/>
  <c r="AX23" i="2"/>
  <c r="R57" i="2"/>
  <c r="V68" i="2"/>
  <c r="Z57" i="2"/>
  <c r="AZ23" i="2"/>
  <c r="AF50" i="3"/>
  <c r="X24" i="2"/>
  <c r="AV23" i="2"/>
  <c r="AM34" i="5"/>
  <c r="AQ31" i="5"/>
  <c r="AC349" i="3"/>
  <c r="AC368" i="3"/>
  <c r="AA34" i="5"/>
  <c r="BA29" i="5"/>
  <c r="N58" i="5"/>
  <c r="N74" i="4"/>
  <c r="BD12" i="5"/>
  <c r="BD11" i="5"/>
  <c r="U58" i="5"/>
  <c r="U76" i="4" s="1"/>
  <c r="U74" i="4"/>
  <c r="F51" i="4"/>
  <c r="O47" i="4"/>
  <c r="AG41" i="4"/>
  <c r="AZ46" i="4"/>
  <c r="AQ13" i="4"/>
  <c r="AR13" i="4" s="1"/>
  <c r="AS13" i="4" s="1"/>
  <c r="BE13" i="4"/>
  <c r="E51" i="4"/>
  <c r="B51" i="4"/>
  <c r="AB342" i="3"/>
  <c r="AB332" i="3"/>
  <c r="AB320" i="3"/>
  <c r="Z155" i="3"/>
  <c r="Z168" i="3"/>
  <c r="AD189" i="3"/>
  <c r="AD190" i="3" s="1"/>
  <c r="AG382" i="3"/>
  <c r="AG384" i="3" s="1"/>
  <c r="AG385" i="3" s="1"/>
  <c r="AG321" i="3"/>
  <c r="AG322" i="3" s="1"/>
  <c r="AG324" i="3" s="1"/>
  <c r="AG325" i="3" s="1"/>
  <c r="AG374" i="3" s="1"/>
  <c r="AG319" i="3"/>
  <c r="S85" i="3"/>
  <c r="AB84" i="3"/>
  <c r="AB85" i="3" s="1"/>
  <c r="O78" i="3"/>
  <c r="AU80" i="3"/>
  <c r="B84" i="3"/>
  <c r="Y84" i="3"/>
  <c r="Y85" i="3" s="1"/>
  <c r="AM152" i="2"/>
  <c r="AM84" i="2"/>
  <c r="AM82" i="2" s="1"/>
  <c r="AU81" i="2"/>
  <c r="B79" i="2"/>
  <c r="AU79" i="2" s="1"/>
  <c r="AH79" i="2"/>
  <c r="BC79" i="2" s="1"/>
  <c r="BC81" i="2"/>
  <c r="E68" i="2"/>
  <c r="I57" i="2"/>
  <c r="AE70" i="4"/>
  <c r="AE65" i="4"/>
  <c r="AE66" i="4"/>
  <c r="AE68" i="4"/>
  <c r="AE64" i="4"/>
  <c r="AE61" i="4"/>
  <c r="AE69" i="4"/>
  <c r="T53" i="2"/>
  <c r="P90" i="2"/>
  <c r="P63" i="2"/>
  <c r="P24" i="2"/>
  <c r="AV144" i="2"/>
  <c r="AZ124" i="2"/>
  <c r="AZ96" i="2"/>
  <c r="BA62" i="5" s="1"/>
  <c r="C68" i="4"/>
  <c r="C69" i="4"/>
  <c r="C64" i="4"/>
  <c r="C65" i="4"/>
  <c r="C61" i="4"/>
  <c r="C66" i="4"/>
  <c r="AE68" i="2"/>
  <c r="AI57" i="2"/>
  <c r="AE24" i="2"/>
  <c r="BA78" i="2"/>
  <c r="AA76" i="2"/>
  <c r="BA76" i="2" s="1"/>
  <c r="AK57" i="2"/>
  <c r="AI50" i="3"/>
  <c r="AD50" i="3"/>
  <c r="R116" i="2"/>
  <c r="AY113" i="2"/>
  <c r="K68" i="2"/>
  <c r="O57" i="2"/>
  <c r="AA73" i="5"/>
  <c r="AA57" i="4"/>
  <c r="AA69" i="2"/>
  <c r="AE58" i="2"/>
  <c r="AA33" i="2"/>
  <c r="AA30" i="2"/>
  <c r="G57" i="2"/>
  <c r="F69" i="4"/>
  <c r="F64" i="4"/>
  <c r="F70" i="4"/>
  <c r="F65" i="4"/>
  <c r="F61" i="4"/>
  <c r="F66" i="4"/>
  <c r="F68" i="4"/>
  <c r="AU65" i="2"/>
  <c r="AV54" i="2"/>
  <c r="T44" i="4"/>
  <c r="T46" i="4"/>
  <c r="T47" i="4" s="1"/>
  <c r="X44" i="4"/>
  <c r="AX29" i="5"/>
  <c r="O34" i="5"/>
  <c r="AV34" i="5"/>
  <c r="BB43" i="5"/>
  <c r="J34" i="5"/>
  <c r="AW34" i="5" s="1"/>
  <c r="AW29" i="5"/>
  <c r="AN60" i="5"/>
  <c r="AN43" i="5"/>
  <c r="AO41" i="5"/>
  <c r="AJ51" i="5"/>
  <c r="AJ73" i="4"/>
  <c r="AI47" i="4"/>
  <c r="C10" i="5"/>
  <c r="B10" i="5"/>
  <c r="AQ7" i="4"/>
  <c r="AR7" i="4" s="1"/>
  <c r="AS7" i="4" s="1"/>
  <c r="BE7" i="4"/>
  <c r="L47" i="4"/>
  <c r="AE388" i="3"/>
  <c r="AE342" i="3"/>
  <c r="AE332" i="3"/>
  <c r="AE320" i="3"/>
  <c r="AF344" i="3"/>
  <c r="AH347" i="3"/>
  <c r="AH368" i="3"/>
  <c r="AH349" i="3"/>
  <c r="AH345" i="3"/>
  <c r="AP147" i="3"/>
  <c r="AP149" i="3" s="1"/>
  <c r="AQ148" i="3"/>
  <c r="AQ149" i="3" s="1"/>
  <c r="AP167" i="3"/>
  <c r="AZ72" i="3"/>
  <c r="V76" i="3"/>
  <c r="AA389" i="3"/>
  <c r="AA69" i="3"/>
  <c r="AG343" i="3"/>
  <c r="AG365" i="3"/>
  <c r="AG367" i="3" s="1"/>
  <c r="AF168" i="3"/>
  <c r="AF176" i="3"/>
  <c r="AJ189" i="3"/>
  <c r="AJ190" i="3" s="1"/>
  <c r="AF184" i="3"/>
  <c r="AF192" i="3" s="1"/>
  <c r="AF155" i="3"/>
  <c r="B76" i="3"/>
  <c r="AU76" i="3" s="1"/>
  <c r="AU72" i="3"/>
  <c r="AK84" i="3"/>
  <c r="AP314" i="3"/>
  <c r="AP366" i="3"/>
  <c r="J116" i="2"/>
  <c r="AJ100" i="3"/>
  <c r="AJ101" i="3" s="1"/>
  <c r="W76" i="3"/>
  <c r="W78" i="3" s="1"/>
  <c r="F121" i="2"/>
  <c r="AV119" i="2"/>
  <c r="AV121" i="2" s="1"/>
  <c r="AJ95" i="2"/>
  <c r="BC45" i="2"/>
  <c r="P69" i="4"/>
  <c r="P64" i="4"/>
  <c r="P70" i="4"/>
  <c r="P65" i="4"/>
  <c r="P61" i="4"/>
  <c r="P66" i="4"/>
  <c r="P68" i="4"/>
  <c r="AC76" i="3"/>
  <c r="AC78" i="3" s="1"/>
  <c r="F144" i="2"/>
  <c r="J50" i="3"/>
  <c r="S68" i="2"/>
  <c r="W57" i="2"/>
  <c r="L66" i="4"/>
  <c r="L68" i="4"/>
  <c r="L69" i="4"/>
  <c r="L64" i="4"/>
  <c r="L70" i="4"/>
  <c r="L65" i="4"/>
  <c r="L61" i="4"/>
  <c r="AX65" i="2"/>
  <c r="AY54" i="2"/>
  <c r="BC66" i="2"/>
  <c r="M24" i="2"/>
  <c r="I90" i="2"/>
  <c r="I63" i="2"/>
  <c r="I24" i="2"/>
  <c r="M53" i="2"/>
  <c r="K66" i="4"/>
  <c r="K68" i="4"/>
  <c r="K69" i="4"/>
  <c r="K64" i="4"/>
  <c r="K70" i="4"/>
  <c r="K65" i="4"/>
  <c r="K61" i="4"/>
  <c r="AD57" i="2"/>
  <c r="Z73" i="5"/>
  <c r="Z57" i="4"/>
  <c r="Z69" i="2"/>
  <c r="Z30" i="2"/>
  <c r="Z33" i="2"/>
  <c r="P53" i="2"/>
  <c r="X46" i="5"/>
  <c r="X51" i="5"/>
  <c r="X73" i="4"/>
  <c r="AZ19" i="4"/>
  <c r="AZ50" i="4" s="1"/>
  <c r="Y50" i="4"/>
  <c r="Y51" i="4"/>
  <c r="P58" i="5"/>
  <c r="P74" i="4"/>
  <c r="I51" i="4"/>
  <c r="AV19" i="4"/>
  <c r="AV50" i="4" s="1"/>
  <c r="I50" i="4"/>
  <c r="AY26" i="4"/>
  <c r="U33" i="4"/>
  <c r="AA304" i="3"/>
  <c r="AA305" i="3"/>
  <c r="AA307" i="3" s="1"/>
  <c r="AA309" i="3" s="1"/>
  <c r="T76" i="3"/>
  <c r="T78" i="3" s="1"/>
  <c r="AG333" i="3"/>
  <c r="AG334" i="3"/>
  <c r="AG335" i="3" s="1"/>
  <c r="AI95" i="3"/>
  <c r="AF304" i="3"/>
  <c r="AF305" i="3"/>
  <c r="AF307" i="3" s="1"/>
  <c r="AF309" i="3" s="1"/>
  <c r="BC15" i="3"/>
  <c r="BC16" i="3"/>
  <c r="F76" i="3"/>
  <c r="AV72" i="3"/>
  <c r="AC389" i="3"/>
  <c r="BA66" i="3"/>
  <c r="BA68" i="3" s="1"/>
  <c r="AC69" i="3"/>
  <c r="BA69" i="3" s="1"/>
  <c r="AK100" i="3"/>
  <c r="L84" i="3"/>
  <c r="L85" i="3" s="1"/>
  <c r="AJ76" i="3"/>
  <c r="AR147" i="2"/>
  <c r="AQ83" i="2"/>
  <c r="AZ81" i="2"/>
  <c r="V79" i="2"/>
  <c r="AZ79" i="2" s="1"/>
  <c r="AV86" i="2"/>
  <c r="F85" i="2"/>
  <c r="AV85" i="2" s="1"/>
  <c r="AL123" i="2"/>
  <c r="AL95" i="2"/>
  <c r="AM45" i="2"/>
  <c r="AF70" i="4"/>
  <c r="AF65" i="4"/>
  <c r="AF66" i="4"/>
  <c r="AF68" i="4"/>
  <c r="AF69" i="4"/>
  <c r="AF64" i="4"/>
  <c r="AF61" i="4"/>
  <c r="S70" i="4"/>
  <c r="S65" i="4"/>
  <c r="S66" i="4"/>
  <c r="S68" i="4"/>
  <c r="S64" i="4"/>
  <c r="S69" i="4"/>
  <c r="S61" i="4"/>
  <c r="AX108" i="3"/>
  <c r="AX31" i="3"/>
  <c r="AX7" i="3"/>
  <c r="AX16" i="3"/>
  <c r="G68" i="2"/>
  <c r="K57" i="2"/>
  <c r="AH66" i="4"/>
  <c r="AL66" i="4" s="1"/>
  <c r="AP66" i="4" s="1"/>
  <c r="AH68" i="4"/>
  <c r="AL68" i="4" s="1"/>
  <c r="AP68" i="4" s="1"/>
  <c r="AH69" i="4"/>
  <c r="AL69" i="4" s="1"/>
  <c r="AP69" i="4" s="1"/>
  <c r="AH64" i="4"/>
  <c r="AL64" i="4" s="1"/>
  <c r="AP64" i="4" s="1"/>
  <c r="AH70" i="4"/>
  <c r="AL70" i="4" s="1"/>
  <c r="AP70" i="4" s="1"/>
  <c r="AH61" i="4"/>
  <c r="AL61" i="4" s="1"/>
  <c r="AP61" i="4" s="1"/>
  <c r="AH65" i="4"/>
  <c r="AL65" i="4" s="1"/>
  <c r="AP65" i="4" s="1"/>
  <c r="AA135" i="2"/>
  <c r="BA134" i="2"/>
  <c r="BA135" i="2" s="1"/>
  <c r="AA144" i="2"/>
  <c r="S50" i="3"/>
  <c r="N68" i="4"/>
  <c r="N69" i="4"/>
  <c r="N64" i="4"/>
  <c r="N70" i="4"/>
  <c r="N65" i="4"/>
  <c r="N66" i="4"/>
  <c r="N61" i="4"/>
  <c r="O68" i="2"/>
  <c r="S57" i="2"/>
  <c r="AC90" i="2"/>
  <c r="AC24" i="2"/>
  <c r="AC63" i="2"/>
  <c r="AZ66" i="2"/>
  <c r="BA55" i="2"/>
  <c r="I70" i="4"/>
  <c r="I65" i="4"/>
  <c r="I61" i="4"/>
  <c r="I66" i="4"/>
  <c r="I68" i="4"/>
  <c r="I69" i="4"/>
  <c r="I64" i="4"/>
  <c r="AL124" i="2"/>
  <c r="AM46" i="2"/>
  <c r="AL96" i="2"/>
  <c r="BE2" i="5"/>
  <c r="BE2" i="4"/>
  <c r="BE2" i="3"/>
  <c r="E69" i="4"/>
  <c r="E64" i="4"/>
  <c r="E70" i="4"/>
  <c r="E65" i="4"/>
  <c r="E61" i="4"/>
  <c r="E66" i="4"/>
  <c r="E68" i="4"/>
  <c r="BC56" i="2"/>
  <c r="J68" i="2"/>
  <c r="N57" i="2"/>
  <c r="AW23" i="2"/>
  <c r="T50" i="3"/>
  <c r="BA34" i="5"/>
  <c r="L46" i="5"/>
  <c r="L51" i="5"/>
  <c r="L73" i="4"/>
  <c r="I58" i="5"/>
  <c r="I74" i="4"/>
  <c r="AE58" i="5"/>
  <c r="AE76" i="4" s="1"/>
  <c r="AE74" i="4"/>
  <c r="M50" i="4"/>
  <c r="AW19" i="4"/>
  <c r="AW50" i="4" s="1"/>
  <c r="M51" i="4"/>
  <c r="AH358" i="3"/>
  <c r="AH362" i="3" s="1"/>
  <c r="BE37" i="4"/>
  <c r="AQ37" i="4"/>
  <c r="AR37" i="4" s="1"/>
  <c r="AS37" i="4" s="1"/>
  <c r="BD25" i="4"/>
  <c r="AP25" i="4"/>
  <c r="X47" i="4"/>
  <c r="U44" i="4"/>
  <c r="U46" i="4"/>
  <c r="Y47" i="4" s="1"/>
  <c r="AA388" i="3"/>
  <c r="AA342" i="3"/>
  <c r="AA332" i="3"/>
  <c r="AA320" i="3"/>
  <c r="AD381" i="3"/>
  <c r="AD382" i="3"/>
  <c r="AD384" i="3" s="1"/>
  <c r="AD385" i="3" s="1"/>
  <c r="AD319" i="3"/>
  <c r="AD321" i="3"/>
  <c r="AD322" i="3" s="1"/>
  <c r="AD324" i="3" s="1"/>
  <c r="AD325" i="3" s="1"/>
  <c r="AD374" i="3" s="1"/>
  <c r="AH365" i="3"/>
  <c r="AH367" i="3" s="1"/>
  <c r="AH343" i="3"/>
  <c r="AF389" i="3"/>
  <c r="AF68" i="3"/>
  <c r="AF69" i="3"/>
  <c r="V84" i="3"/>
  <c r="AZ80" i="3"/>
  <c r="AN155" i="2"/>
  <c r="AM86" i="2"/>
  <c r="BB61" i="3"/>
  <c r="BB58" i="3"/>
  <c r="AZ36" i="3"/>
  <c r="AZ7" i="3"/>
  <c r="AY7" i="3"/>
  <c r="AY36" i="3"/>
  <c r="AY16" i="3"/>
  <c r="AD389" i="3"/>
  <c r="AD68" i="3"/>
  <c r="AD69" i="3"/>
  <c r="AC155" i="3"/>
  <c r="AC168" i="3"/>
  <c r="AG189" i="3"/>
  <c r="AG190" i="3" s="1"/>
  <c r="AK76" i="3"/>
  <c r="AQ366" i="3"/>
  <c r="AQ314" i="3"/>
  <c r="AY31" i="3"/>
  <c r="BA82" i="2"/>
  <c r="AG47" i="4"/>
  <c r="BB46" i="4"/>
  <c r="AS157" i="2"/>
  <c r="AR118" i="2"/>
  <c r="AR88" i="2"/>
  <c r="BE157" i="2"/>
  <c r="J79" i="2"/>
  <c r="AW79" i="2" s="1"/>
  <c r="AW81" i="2"/>
  <c r="AU106" i="2"/>
  <c r="B113" i="2"/>
  <c r="V116" i="2"/>
  <c r="AD116" i="2"/>
  <c r="V24" i="2"/>
  <c r="Z53" i="2"/>
  <c r="V90" i="2"/>
  <c r="V63" i="2"/>
  <c r="AZ16" i="2"/>
  <c r="BA106" i="2"/>
  <c r="Z113" i="2"/>
  <c r="D69" i="4"/>
  <c r="D64" i="4"/>
  <c r="D65" i="4"/>
  <c r="D61" i="4"/>
  <c r="D66" i="4"/>
  <c r="D68" i="4"/>
  <c r="AC144" i="2"/>
  <c r="J90" i="2"/>
  <c r="J24" i="2"/>
  <c r="AW16" i="2"/>
  <c r="J63" i="2"/>
  <c r="N53" i="2"/>
  <c r="AX78" i="2"/>
  <c r="O76" i="2"/>
  <c r="AX76" i="2" s="1"/>
  <c r="AK90" i="2"/>
  <c r="AK63" i="2"/>
  <c r="AK24" i="2"/>
  <c r="X66" i="4"/>
  <c r="X68" i="4"/>
  <c r="X69" i="4"/>
  <c r="X64" i="4"/>
  <c r="X70" i="4"/>
  <c r="X65" i="4"/>
  <c r="X61" i="4"/>
  <c r="AV65" i="2"/>
  <c r="AW54" i="2"/>
  <c r="BA124" i="2"/>
  <c r="BA96" i="2"/>
  <c r="Y50" i="3"/>
  <c r="AF73" i="5"/>
  <c r="AF57" i="4"/>
  <c r="AF91" i="2"/>
  <c r="AF69" i="2"/>
  <c r="AJ58" i="2"/>
  <c r="AF33" i="2"/>
  <c r="AF30" i="2"/>
  <c r="L73" i="5"/>
  <c r="L57" i="4"/>
  <c r="L91" i="2"/>
  <c r="L69" i="2"/>
  <c r="P58" i="2"/>
  <c r="L33" i="2"/>
  <c r="L30" i="2"/>
  <c r="AU66" i="2"/>
  <c r="BE8" i="4"/>
  <c r="AQ8" i="4"/>
  <c r="AR8" i="4" s="1"/>
  <c r="AS8" i="4" s="1"/>
  <c r="AU29" i="5"/>
  <c r="AD81" i="5"/>
  <c r="AD84" i="5" s="1"/>
  <c r="AD82" i="5"/>
  <c r="AH51" i="5"/>
  <c r="BC22" i="5"/>
  <c r="AH73" i="4"/>
  <c r="B16" i="5"/>
  <c r="C16" i="5"/>
  <c r="AD46" i="5"/>
  <c r="AD51" i="5"/>
  <c r="BB22" i="5"/>
  <c r="AD73" i="4"/>
  <c r="AE50" i="4"/>
  <c r="W50" i="4"/>
  <c r="J47" i="4"/>
  <c r="AH47" i="4"/>
  <c r="AB344" i="3"/>
  <c r="AC346" i="3" s="1"/>
  <c r="AA344" i="3"/>
  <c r="AH333" i="3"/>
  <c r="AH334" i="3"/>
  <c r="AH335" i="3" s="1"/>
  <c r="AH336" i="3" s="1"/>
  <c r="BA114" i="3"/>
  <c r="BA113" i="3"/>
  <c r="AB155" i="3"/>
  <c r="AB168" i="3"/>
  <c r="AF189" i="3"/>
  <c r="AF190" i="3" s="1"/>
  <c r="AJ95" i="3"/>
  <c r="R84" i="3"/>
  <c r="AY80" i="3"/>
  <c r="AF75" i="3"/>
  <c r="BC49" i="3"/>
  <c r="BA80" i="3"/>
  <c r="Z84" i="3"/>
  <c r="AE389" i="3"/>
  <c r="AE68" i="3"/>
  <c r="AE69" i="3"/>
  <c r="AD155" i="3"/>
  <c r="AD168" i="3"/>
  <c r="AD176" i="3"/>
  <c r="AH189" i="3"/>
  <c r="AH190" i="3" s="1"/>
  <c r="AD184" i="3"/>
  <c r="AD192" i="3" s="1"/>
  <c r="AC305" i="3"/>
  <c r="AC307" i="3" s="1"/>
  <c r="AC309" i="3" s="1"/>
  <c r="AC304" i="3"/>
  <c r="BC143" i="2"/>
  <c r="BC144" i="2" s="1"/>
  <c r="AH144" i="2"/>
  <c r="N82" i="2"/>
  <c r="N30" i="2" s="1"/>
  <c r="BB84" i="2"/>
  <c r="AD82" i="2"/>
  <c r="BB82" i="2" s="1"/>
  <c r="J80" i="5"/>
  <c r="AW82" i="2"/>
  <c r="AO149" i="2"/>
  <c r="AN151" i="2"/>
  <c r="AM115" i="2"/>
  <c r="AN32" i="2"/>
  <c r="G70" i="4"/>
  <c r="G65" i="4"/>
  <c r="G66" i="4"/>
  <c r="G68" i="4"/>
  <c r="G61" i="4"/>
  <c r="G64" i="4"/>
  <c r="G69" i="4"/>
  <c r="AW76" i="2"/>
  <c r="AY66" i="2"/>
  <c r="AZ55" i="2"/>
  <c r="AX66" i="2"/>
  <c r="AY55" i="2"/>
  <c r="BB56" i="2"/>
  <c r="BA67" i="2"/>
  <c r="H68" i="2"/>
  <c r="L57" i="2"/>
  <c r="R50" i="3"/>
  <c r="AK68" i="4"/>
  <c r="AO68" i="4" s="1"/>
  <c r="AS68" i="4" s="1"/>
  <c r="AK69" i="4"/>
  <c r="AO69" i="4" s="1"/>
  <c r="AS69" i="4" s="1"/>
  <c r="AK64" i="4"/>
  <c r="AO64" i="4" s="1"/>
  <c r="AS64" i="4" s="1"/>
  <c r="AK70" i="4"/>
  <c r="AO70" i="4" s="1"/>
  <c r="AS70" i="4" s="1"/>
  <c r="AK65" i="4"/>
  <c r="AO65" i="4" s="1"/>
  <c r="AS65" i="4" s="1"/>
  <c r="AK61" i="4"/>
  <c r="AK66" i="4"/>
  <c r="AO66" i="4" s="1"/>
  <c r="AS66" i="4" s="1"/>
  <c r="AX54" i="2"/>
  <c r="AW65" i="2"/>
  <c r="BA23" i="2"/>
  <c r="BA50" i="3" s="1"/>
  <c r="U90" i="2"/>
  <c r="U63" i="2"/>
  <c r="Y53" i="2"/>
  <c r="U24" i="2"/>
  <c r="AX50" i="3"/>
  <c r="AY52" i="2"/>
  <c r="B68" i="2"/>
  <c r="AU23" i="2"/>
  <c r="F57" i="2"/>
  <c r="E51" i="5"/>
  <c r="E46" i="5"/>
  <c r="E73" i="4"/>
  <c r="AF85" i="3"/>
  <c r="AD84" i="3"/>
  <c r="AJ85" i="3"/>
  <c r="AK62" i="5"/>
  <c r="AL61" i="5"/>
  <c r="Z46" i="5"/>
  <c r="BA22" i="5"/>
  <c r="Z51" i="5"/>
  <c r="Z73" i="4"/>
  <c r="AF34" i="5"/>
  <c r="BB34" i="5" s="1"/>
  <c r="BB29" i="5"/>
  <c r="BA43" i="5"/>
  <c r="AI51" i="5"/>
  <c r="AI73" i="4"/>
  <c r="V51" i="5"/>
  <c r="AZ22" i="5"/>
  <c r="V73" i="4"/>
  <c r="AZ73" i="4" s="1"/>
  <c r="AY29" i="5"/>
  <c r="AA47" i="4"/>
  <c r="X50" i="4"/>
  <c r="AK33" i="4"/>
  <c r="BC26" i="4"/>
  <c r="AC51" i="4"/>
  <c r="V47" i="4"/>
  <c r="AI365" i="3"/>
  <c r="AI367" i="3" s="1"/>
  <c r="AI343" i="3"/>
  <c r="AB389" i="3"/>
  <c r="AB69" i="3"/>
  <c r="AW72" i="3"/>
  <c r="J76" i="3"/>
  <c r="AG168" i="3"/>
  <c r="AG176" i="3"/>
  <c r="AK189" i="3"/>
  <c r="AK190" i="3" s="1"/>
  <c r="AG184" i="3"/>
  <c r="AG192" i="3" s="1"/>
  <c r="AG155" i="3"/>
  <c r="AE155" i="3"/>
  <c r="AE168" i="3"/>
  <c r="AE176" i="3"/>
  <c r="AI189" i="3"/>
  <c r="AI190" i="3" s="1"/>
  <c r="AE184" i="3"/>
  <c r="AE192" i="3" s="1"/>
  <c r="AD305" i="3"/>
  <c r="AD307" i="3" s="1"/>
  <c r="AD309" i="3" s="1"/>
  <c r="AD304" i="3"/>
  <c r="BB78" i="2"/>
  <c r="AD76" i="2"/>
  <c r="BB76" i="2" s="1"/>
  <c r="J144" i="2"/>
  <c r="AW143" i="2"/>
  <c r="AW144" i="2" s="1"/>
  <c r="K106" i="2"/>
  <c r="AW103" i="2"/>
  <c r="AL152" i="2"/>
  <c r="AL84" i="2"/>
  <c r="T70" i="4"/>
  <c r="T65" i="4"/>
  <c r="T66" i="4"/>
  <c r="T68" i="4"/>
  <c r="T69" i="4"/>
  <c r="T64" i="4"/>
  <c r="T61" i="4"/>
  <c r="Q144" i="2"/>
  <c r="V66" i="4"/>
  <c r="V68" i="4"/>
  <c r="V69" i="4"/>
  <c r="V70" i="4"/>
  <c r="V64" i="4"/>
  <c r="V61" i="4"/>
  <c r="V65" i="4"/>
  <c r="S24" i="2"/>
  <c r="AI63" i="2"/>
  <c r="AI90" i="2"/>
  <c r="AI24" i="2"/>
  <c r="AZ51" i="2"/>
  <c r="AM83" i="5"/>
  <c r="AL82" i="5"/>
  <c r="BE150" i="2"/>
  <c r="BA56" i="2"/>
  <c r="AL3" i="5"/>
  <c r="AL3" i="4"/>
  <c r="AL120" i="3"/>
  <c r="AL301" i="3"/>
  <c r="AL104" i="3"/>
  <c r="AL3" i="3"/>
  <c r="AL38" i="3"/>
  <c r="AL98" i="2"/>
  <c r="AL48" i="2"/>
  <c r="AP3" i="2"/>
  <c r="U70" i="4"/>
  <c r="U65" i="4"/>
  <c r="U61" i="4"/>
  <c r="U66" i="4"/>
  <c r="U68" i="4"/>
  <c r="U69" i="4"/>
  <c r="U64" i="4"/>
  <c r="BC67" i="2"/>
  <c r="AC69" i="4"/>
  <c r="AC64" i="4"/>
  <c r="AC70" i="4"/>
  <c r="AC65" i="4"/>
  <c r="AC61" i="4"/>
  <c r="AC66" i="4"/>
  <c r="AC68" i="4"/>
  <c r="AY67" i="2"/>
  <c r="AZ56" i="2"/>
  <c r="BC65" i="2"/>
  <c r="D73" i="5"/>
  <c r="D57" i="4"/>
  <c r="D91" i="2"/>
  <c r="H58" i="2"/>
  <c r="D30" i="2"/>
  <c r="D69" i="2"/>
  <c r="D33" i="2"/>
  <c r="E45" i="5"/>
  <c r="AI33" i="5"/>
  <c r="BC33" i="5" s="1"/>
  <c r="AJ33" i="5"/>
  <c r="AJ34" i="5" s="1"/>
  <c r="AJ46" i="5" s="1"/>
  <c r="R81" i="5"/>
  <c r="R84" i="5" s="1"/>
  <c r="R82" i="5"/>
  <c r="AK52" i="5"/>
  <c r="AK58" i="5"/>
  <c r="AK76" i="4" s="1"/>
  <c r="AK74" i="4"/>
  <c r="W51" i="5"/>
  <c r="W46" i="5"/>
  <c r="W73" i="4"/>
  <c r="R46" i="5"/>
  <c r="R51" i="5"/>
  <c r="AY22" i="5"/>
  <c r="R73" i="4"/>
  <c r="BE9" i="5"/>
  <c r="AQ9" i="5"/>
  <c r="AR9" i="5" s="1"/>
  <c r="AS9" i="5" s="1"/>
  <c r="S58" i="5"/>
  <c r="S76" i="4" s="1"/>
  <c r="S74" i="4"/>
  <c r="D52" i="5"/>
  <c r="D58" i="5"/>
  <c r="D74" i="4"/>
  <c r="K50" i="4"/>
  <c r="M47" i="4"/>
  <c r="AW46" i="4"/>
  <c r="AW47" i="4" s="1"/>
  <c r="AK46" i="4"/>
  <c r="AK44" i="4"/>
  <c r="BA50" i="4"/>
  <c r="L50" i="4"/>
  <c r="AD388" i="3"/>
  <c r="Z388" i="3"/>
  <c r="Z332" i="3"/>
  <c r="Z342" i="3"/>
  <c r="Z320" i="3"/>
  <c r="AI334" i="3"/>
  <c r="AI335" i="3" s="1"/>
  <c r="AI333" i="3"/>
  <c r="AR168" i="3"/>
  <c r="AR64" i="3"/>
  <c r="BA125" i="3"/>
  <c r="BA111" i="3"/>
  <c r="BA110" i="3"/>
  <c r="AB305" i="3"/>
  <c r="AB307" i="3" s="1"/>
  <c r="AB309" i="3" s="1"/>
  <c r="AB304" i="3"/>
  <c r="AV7" i="3"/>
  <c r="AU7" i="3"/>
  <c r="P84" i="3"/>
  <c r="P85" i="3" s="1"/>
  <c r="AG304" i="3"/>
  <c r="AG305" i="3"/>
  <c r="AG307" i="3" s="1"/>
  <c r="AG309" i="3" s="1"/>
  <c r="AA78" i="3"/>
  <c r="BA72" i="3"/>
  <c r="Z76" i="3"/>
  <c r="AZ108" i="3"/>
  <c r="AE305" i="3"/>
  <c r="AE307" i="3" s="1"/>
  <c r="AE309" i="3" s="1"/>
  <c r="AE304" i="3"/>
  <c r="AZ16" i="3"/>
  <c r="BB134" i="2"/>
  <c r="BB144" i="2" s="1"/>
  <c r="AD135" i="2"/>
  <c r="BA143" i="2"/>
  <c r="BA144" i="2" s="1"/>
  <c r="Z144" i="2"/>
  <c r="B80" i="5"/>
  <c r="B83" i="5" s="1"/>
  <c r="AU82" i="2"/>
  <c r="AI144" i="2"/>
  <c r="AZ49" i="3"/>
  <c r="BC134" i="2"/>
  <c r="BC135" i="2" s="1"/>
  <c r="BD149" i="2"/>
  <c r="AX106" i="2"/>
  <c r="N113" i="2"/>
  <c r="AG57" i="2"/>
  <c r="AC68" i="2"/>
  <c r="E84" i="3"/>
  <c r="I85" i="3" s="1"/>
  <c r="O90" i="2"/>
  <c r="O24" i="2"/>
  <c r="O63" i="2"/>
  <c r="S53" i="2"/>
  <c r="AA68" i="4"/>
  <c r="AA69" i="4"/>
  <c r="AA64" i="4"/>
  <c r="AA70" i="4"/>
  <c r="AA65" i="4"/>
  <c r="AA61" i="4"/>
  <c r="AA66" i="4"/>
  <c r="BA46" i="4"/>
  <c r="BA47" i="4" s="1"/>
  <c r="AC47" i="4"/>
  <c r="R68" i="2"/>
  <c r="V57" i="2"/>
  <c r="AY23" i="2"/>
  <c r="H73" i="5"/>
  <c r="H57" i="4"/>
  <c r="H91" i="2"/>
  <c r="H69" i="2"/>
  <c r="L58" i="2"/>
  <c r="H33" i="2"/>
  <c r="H30" i="2"/>
  <c r="G50" i="3"/>
  <c r="B90" i="2"/>
  <c r="F53" i="2"/>
  <c r="B63" i="2"/>
  <c r="B24" i="2"/>
  <c r="AU16" i="2"/>
  <c r="BB123" i="2"/>
  <c r="BB95" i="2"/>
  <c r="Y90" i="2"/>
  <c r="AC53" i="2"/>
  <c r="Y63" i="2"/>
  <c r="Y24" i="2"/>
  <c r="AY65" i="2"/>
  <c r="AZ54" i="2"/>
  <c r="AJ73" i="5"/>
  <c r="AJ57" i="4"/>
  <c r="AJ91" i="2"/>
  <c r="AJ69" i="2"/>
  <c r="AJ33" i="2"/>
  <c r="AJ30" i="2"/>
  <c r="H50" i="3"/>
  <c r="BE12" i="5"/>
  <c r="AQ12" i="5"/>
  <c r="AR12" i="5" s="1"/>
  <c r="AS12" i="5" s="1"/>
  <c r="AE62" i="5"/>
  <c r="AF61" i="5"/>
  <c r="AH34" i="5"/>
  <c r="BC29" i="5"/>
  <c r="AX34" i="5"/>
  <c r="K51" i="5"/>
  <c r="K46" i="5"/>
  <c r="K73" i="4"/>
  <c r="J51" i="5"/>
  <c r="N52" i="5" s="1"/>
  <c r="AW22" i="5"/>
  <c r="J46" i="5"/>
  <c r="J73" i="4"/>
  <c r="AF51" i="5"/>
  <c r="AF73" i="4"/>
  <c r="BD9" i="5"/>
  <c r="Q41" i="4"/>
  <c r="AC50" i="4"/>
  <c r="AD334" i="3"/>
  <c r="AD335" i="3" s="1"/>
  <c r="AD333" i="3"/>
  <c r="AC334" i="3"/>
  <c r="AC335" i="3" s="1"/>
  <c r="AC333" i="3"/>
  <c r="AY125" i="3"/>
  <c r="AD368" i="3"/>
  <c r="AD346" i="3"/>
  <c r="AD348" i="3"/>
  <c r="AD349" i="3"/>
  <c r="AD350" i="3" s="1"/>
  <c r="J84" i="3"/>
  <c r="AW80" i="3"/>
  <c r="H76" i="3"/>
  <c r="H78" i="3" s="1"/>
  <c r="AE85" i="3"/>
  <c r="AF320" i="3"/>
  <c r="AG381" i="3" s="1"/>
  <c r="AU36" i="3"/>
  <c r="AG80" i="3"/>
  <c r="AG84" i="3" s="1"/>
  <c r="AG85" i="3" s="1"/>
  <c r="AG72" i="3"/>
  <c r="AG26" i="3"/>
  <c r="AG21" i="3"/>
  <c r="AG98" i="3"/>
  <c r="AG100" i="3" s="1"/>
  <c r="AG101" i="3" s="1"/>
  <c r="AG36" i="3"/>
  <c r="AG103" i="2"/>
  <c r="AG7" i="3"/>
  <c r="BB5" i="3"/>
  <c r="BC7" i="3" s="1"/>
  <c r="AG8" i="2"/>
  <c r="X76" i="3"/>
  <c r="X78" i="3" s="1"/>
  <c r="AI101" i="3"/>
  <c r="AY78" i="2"/>
  <c r="R76" i="2"/>
  <c r="AY76" i="2" s="1"/>
  <c r="BA81" i="2"/>
  <c r="Z79" i="2"/>
  <c r="BA79" i="2" s="1"/>
  <c r="AW135" i="2"/>
  <c r="E144" i="2"/>
  <c r="AG16" i="3"/>
  <c r="B68" i="4"/>
  <c r="B69" i="4"/>
  <c r="B64" i="4"/>
  <c r="B65" i="4"/>
  <c r="B66" i="4"/>
  <c r="B61" i="4"/>
  <c r="Y68" i="4"/>
  <c r="Y69" i="4"/>
  <c r="Y64" i="4"/>
  <c r="Y70" i="4"/>
  <c r="Y65" i="4"/>
  <c r="Y66" i="4"/>
  <c r="Y61" i="4"/>
  <c r="AX55" i="2"/>
  <c r="AW66" i="2"/>
  <c r="AI66" i="4"/>
  <c r="AM66" i="4" s="1"/>
  <c r="AQ66" i="4" s="1"/>
  <c r="AI68" i="4"/>
  <c r="AM68" i="4" s="1"/>
  <c r="AQ68" i="4" s="1"/>
  <c r="AI69" i="4"/>
  <c r="AM69" i="4" s="1"/>
  <c r="AQ69" i="4" s="1"/>
  <c r="AI64" i="4"/>
  <c r="AM64" i="4" s="1"/>
  <c r="AQ64" i="4" s="1"/>
  <c r="AI70" i="4"/>
  <c r="AM70" i="4" s="1"/>
  <c r="AQ70" i="4" s="1"/>
  <c r="AI65" i="4"/>
  <c r="AM65" i="4" s="1"/>
  <c r="AQ65" i="4" s="1"/>
  <c r="AI61" i="4"/>
  <c r="AM61" i="4" s="1"/>
  <c r="AQ61" i="4" s="1"/>
  <c r="BA123" i="2"/>
  <c r="BA95" i="2"/>
  <c r="R90" i="2"/>
  <c r="V53" i="2"/>
  <c r="R63" i="2"/>
  <c r="R24" i="2"/>
  <c r="AY16" i="2"/>
  <c r="Q90" i="2"/>
  <c r="Q63" i="2"/>
  <c r="U53" i="2"/>
  <c r="Q24" i="2"/>
  <c r="AV67" i="2"/>
  <c r="AW56" i="2"/>
  <c r="BA52" i="2"/>
  <c r="AI34" i="5"/>
  <c r="AI46" i="5" s="1"/>
  <c r="Y52" i="5"/>
  <c r="Y58" i="5"/>
  <c r="Y76" i="4" s="1"/>
  <c r="Y74" i="4"/>
  <c r="T51" i="5"/>
  <c r="T46" i="5"/>
  <c r="T73" i="4"/>
  <c r="F51" i="5"/>
  <c r="F46" i="5"/>
  <c r="AV22" i="5"/>
  <c r="F73" i="4"/>
  <c r="AV73" i="4" s="1"/>
  <c r="AC58" i="5"/>
  <c r="AC76" i="4" s="1"/>
  <c r="AC74" i="4"/>
  <c r="AN36" i="4"/>
  <c r="AC365" i="3"/>
  <c r="AC367" i="3" s="1"/>
  <c r="AC343" i="3"/>
  <c r="AS168" i="3"/>
  <c r="AS64" i="3"/>
  <c r="AS65" i="3" s="1"/>
  <c r="BC83" i="3"/>
  <c r="AO342" i="3"/>
  <c r="AO332" i="3"/>
  <c r="BC72" i="3"/>
  <c r="AH76" i="3"/>
  <c r="AI306" i="3"/>
  <c r="AH303" i="3"/>
  <c r="AH146" i="3"/>
  <c r="AI60" i="3"/>
  <c r="AI52" i="3" s="1"/>
  <c r="AH66" i="3"/>
  <c r="AL62" i="3"/>
  <c r="AL63" i="3" s="1"/>
  <c r="AH56" i="3"/>
  <c r="AH57" i="3" s="1"/>
  <c r="AH54" i="3"/>
  <c r="F84" i="3"/>
  <c r="AV80" i="3"/>
  <c r="AX80" i="3"/>
  <c r="N84" i="3"/>
  <c r="AI76" i="3"/>
  <c r="AY134" i="2"/>
  <c r="AY135" i="2" s="1"/>
  <c r="R135" i="2"/>
  <c r="AX143" i="2"/>
  <c r="N144" i="2"/>
  <c r="AW78" i="2"/>
  <c r="R82" i="2"/>
  <c r="AY82" i="2" s="1"/>
  <c r="AY84" i="2"/>
  <c r="H70" i="4"/>
  <c r="H65" i="4"/>
  <c r="H66" i="4"/>
  <c r="H68" i="4"/>
  <c r="H69" i="4"/>
  <c r="H64" i="4"/>
  <c r="H61" i="4"/>
  <c r="M68" i="2"/>
  <c r="Q57" i="2"/>
  <c r="X68" i="2"/>
  <c r="AB57" i="2"/>
  <c r="J66" i="4"/>
  <c r="J68" i="4"/>
  <c r="J69" i="4"/>
  <c r="J65" i="4"/>
  <c r="J61" i="4"/>
  <c r="J70" i="4"/>
  <c r="J64" i="4"/>
  <c r="AU134" i="2"/>
  <c r="AU135" i="2" s="1"/>
  <c r="C144" i="2"/>
  <c r="C135" i="2"/>
  <c r="AD90" i="2"/>
  <c r="AH53" i="2"/>
  <c r="AD63" i="2"/>
  <c r="AD24" i="2"/>
  <c r="BA54" i="2"/>
  <c r="AZ65" i="2"/>
  <c r="F50" i="3"/>
  <c r="C73" i="5"/>
  <c r="C57" i="4"/>
  <c r="C69" i="2"/>
  <c r="G58" i="2"/>
  <c r="C33" i="2"/>
  <c r="C91" i="2"/>
  <c r="AW50" i="3"/>
  <c r="AX52" i="2"/>
  <c r="AX16" i="2"/>
  <c r="BB54" i="2"/>
  <c r="BA65" i="2"/>
  <c r="X50" i="3"/>
  <c r="U50" i="3"/>
  <c r="BB124" i="2"/>
  <c r="BB96" i="2"/>
  <c r="BC62" i="5" s="1"/>
  <c r="AH68" i="2"/>
  <c r="BC23" i="2"/>
  <c r="AH84" i="3"/>
  <c r="BC80" i="3"/>
  <c r="H51" i="5"/>
  <c r="H46" i="5"/>
  <c r="H73" i="4"/>
  <c r="AG58" i="5"/>
  <c r="AG76" i="4" s="1"/>
  <c r="AG52" i="5"/>
  <c r="AG74" i="4"/>
  <c r="G58" i="5"/>
  <c r="G74" i="4"/>
  <c r="F47" i="4"/>
  <c r="AM83" i="4"/>
  <c r="AN82" i="4"/>
  <c r="BE17" i="4"/>
  <c r="AQ17" i="4"/>
  <c r="AR17" i="4" s="1"/>
  <c r="AS17" i="4" s="1"/>
  <c r="AC381" i="3"/>
  <c r="AC382" i="3"/>
  <c r="AC384" i="3" s="1"/>
  <c r="AC385" i="3" s="1"/>
  <c r="AC319" i="3"/>
  <c r="AC321" i="3"/>
  <c r="AC322" i="3" s="1"/>
  <c r="AC324" i="3" s="1"/>
  <c r="AC325" i="3" s="1"/>
  <c r="AC374" i="3" s="1"/>
  <c r="BC75" i="3"/>
  <c r="BB75" i="3"/>
  <c r="AA155" i="3"/>
  <c r="AA168" i="3"/>
  <c r="AE189" i="3"/>
  <c r="AE190" i="3" s="1"/>
  <c r="Z389" i="3"/>
  <c r="Z69" i="3"/>
  <c r="AF76" i="3"/>
  <c r="AF78" i="3" s="1"/>
  <c r="AF343" i="3"/>
  <c r="AF365" i="3"/>
  <c r="AF367" i="3" s="1"/>
  <c r="BC26" i="3"/>
  <c r="AS332" i="3"/>
  <c r="AS342" i="3"/>
  <c r="M84" i="3"/>
  <c r="M85" i="3" s="1"/>
  <c r="AX81" i="2"/>
  <c r="N79" i="2"/>
  <c r="AX79" i="2" s="1"/>
  <c r="W106" i="2"/>
  <c r="AZ103" i="2"/>
  <c r="AZ135" i="2" s="1"/>
  <c r="K85" i="3"/>
  <c r="AR366" i="3"/>
  <c r="AR314" i="3"/>
  <c r="Q68" i="2"/>
  <c r="U57" i="2"/>
  <c r="AB90" i="2"/>
  <c r="AF53" i="2"/>
  <c r="AB63" i="2"/>
  <c r="AB24" i="2"/>
  <c r="Q84" i="3"/>
  <c r="Q85" i="3" s="1"/>
  <c r="AU67" i="2"/>
  <c r="AV56" i="2"/>
  <c r="O68" i="4"/>
  <c r="O69" i="4"/>
  <c r="O64" i="4"/>
  <c r="O70" i="4"/>
  <c r="O65" i="4"/>
  <c r="O61" i="4"/>
  <c r="O66" i="4"/>
  <c r="BC113" i="2"/>
  <c r="AH116" i="2"/>
  <c r="M57" i="2"/>
  <c r="I68" i="2"/>
  <c r="BC54" i="2"/>
  <c r="M50" i="3"/>
  <c r="K73" i="5"/>
  <c r="K57" i="4"/>
  <c r="K91" i="2"/>
  <c r="K69" i="2"/>
  <c r="O58" i="2"/>
  <c r="K33" i="2"/>
  <c r="K30" i="2"/>
  <c r="AI68" i="2"/>
  <c r="R69" i="4"/>
  <c r="R64" i="4"/>
  <c r="R70" i="4"/>
  <c r="R65" i="4"/>
  <c r="R61" i="4"/>
  <c r="R66" i="4"/>
  <c r="R68" i="4"/>
  <c r="AJ50" i="3"/>
  <c r="Q69" i="4"/>
  <c r="Q64" i="4"/>
  <c r="Q70" i="4"/>
  <c r="Q65" i="4"/>
  <c r="Q61" i="4"/>
  <c r="Q66" i="4"/>
  <c r="Q68" i="4"/>
  <c r="O53" i="2"/>
  <c r="AB53" i="2"/>
  <c r="O46" i="5"/>
  <c r="O51" i="5"/>
  <c r="AX51" i="5" s="1"/>
  <c r="O73" i="4"/>
  <c r="AB52" i="5"/>
  <c r="AB58" i="5"/>
  <c r="AB76" i="4" s="1"/>
  <c r="AB74" i="4"/>
  <c r="BE29" i="4"/>
  <c r="AQ29" i="4"/>
  <c r="AR29" i="4" s="1"/>
  <c r="AS29" i="4" s="1"/>
  <c r="BD31" i="5"/>
  <c r="AL34" i="5"/>
  <c r="BD34" i="5" s="1"/>
  <c r="AP31" i="5"/>
  <c r="AQ11" i="5"/>
  <c r="AR11" i="5" s="1"/>
  <c r="AS11" i="5" s="1"/>
  <c r="V34" i="5"/>
  <c r="AZ34" i="5" s="1"/>
  <c r="AZ29" i="5"/>
  <c r="AA46" i="5"/>
  <c r="AA51" i="5"/>
  <c r="AA73" i="4"/>
  <c r="M52" i="5"/>
  <c r="M58" i="5"/>
  <c r="M74" i="4"/>
  <c r="AV29" i="5"/>
  <c r="Q46" i="5"/>
  <c r="Q51" i="5"/>
  <c r="U52" i="5" s="1"/>
  <c r="Q73" i="4"/>
  <c r="AF47" i="4"/>
  <c r="N47" i="4"/>
  <c r="AI344" i="3"/>
  <c r="AW114" i="3"/>
  <c r="AW113" i="3"/>
  <c r="AG344" i="3"/>
  <c r="AH348" i="3" s="1"/>
  <c r="AK332" i="3"/>
  <c r="AK342" i="3"/>
  <c r="AJ342" i="3"/>
  <c r="AJ332" i="3"/>
  <c r="U76" i="3"/>
  <c r="U78" i="3" s="1"/>
  <c r="Z361" i="3"/>
  <c r="Z311" i="3"/>
  <c r="H85" i="3"/>
  <c r="Z83" i="3"/>
  <c r="BA7" i="3"/>
  <c r="BA36" i="3"/>
  <c r="BA26" i="3"/>
  <c r="O85" i="3"/>
  <c r="AX72" i="3"/>
  <c r="N76" i="3"/>
  <c r="AG68" i="3"/>
  <c r="M78" i="3"/>
  <c r="BC36" i="3"/>
  <c r="BC21" i="3"/>
  <c r="AQ148" i="2"/>
  <c r="AV78" i="2"/>
  <c r="F76" i="2"/>
  <c r="AV76" i="2" s="1"/>
  <c r="F82" i="2"/>
  <c r="AV84" i="2"/>
  <c r="K135" i="2"/>
  <c r="AD76" i="3"/>
  <c r="O50" i="3"/>
  <c r="AX134" i="2"/>
  <c r="AX135" i="2" s="1"/>
  <c r="Y68" i="2"/>
  <c r="AC57" i="2"/>
  <c r="AB69" i="4"/>
  <c r="AB64" i="4"/>
  <c r="AB70" i="4"/>
  <c r="AB65" i="4"/>
  <c r="AB61" i="4"/>
  <c r="AB66" i="4"/>
  <c r="AB68" i="4"/>
  <c r="R144" i="2"/>
  <c r="V50" i="3"/>
  <c r="AQ156" i="2"/>
  <c r="AP87" i="2"/>
  <c r="AE50" i="3"/>
  <c r="AD69" i="4"/>
  <c r="AD64" i="4"/>
  <c r="AD70" i="4"/>
  <c r="AD65" i="4"/>
  <c r="AD61" i="4"/>
  <c r="AD66" i="4"/>
  <c r="AD68" i="4"/>
  <c r="N73" i="5"/>
  <c r="N57" i="4"/>
  <c r="N91" i="2"/>
  <c r="N69" i="2"/>
  <c r="N33" i="2"/>
  <c r="AX24" i="2"/>
  <c r="R58" i="2"/>
  <c r="M68" i="4"/>
  <c r="M69" i="4"/>
  <c r="M64" i="4"/>
  <c r="M70" i="4"/>
  <c r="M65" i="4"/>
  <c r="M61" i="4"/>
  <c r="M66" i="4"/>
  <c r="AJ66" i="4"/>
  <c r="AN66" i="4" s="1"/>
  <c r="AR66" i="4" s="1"/>
  <c r="AJ68" i="4"/>
  <c r="AN68" i="4" s="1"/>
  <c r="AR68" i="4" s="1"/>
  <c r="AJ69" i="4"/>
  <c r="AN69" i="4" s="1"/>
  <c r="AR69" i="4" s="1"/>
  <c r="AJ64" i="4"/>
  <c r="AN64" i="4" s="1"/>
  <c r="AR64" i="4" s="1"/>
  <c r="AJ70" i="4"/>
  <c r="AN70" i="4" s="1"/>
  <c r="AR70" i="4" s="1"/>
  <c r="AJ65" i="4"/>
  <c r="AN65" i="4" s="1"/>
  <c r="AR65" i="4" s="1"/>
  <c r="AJ61" i="4"/>
  <c r="AN61" i="4" s="1"/>
  <c r="AR61" i="4" s="1"/>
  <c r="AD68" i="2"/>
  <c r="AH57" i="2"/>
  <c r="BB23" i="2"/>
  <c r="F90" i="2"/>
  <c r="J53" i="2"/>
  <c r="F63" i="2"/>
  <c r="F24" i="2"/>
  <c r="AV16" i="2"/>
  <c r="W63" i="2"/>
  <c r="W90" i="2"/>
  <c r="AA53" i="2"/>
  <c r="W24" i="2"/>
  <c r="W53" i="2"/>
  <c r="BA66" i="2"/>
  <c r="BB55" i="2"/>
  <c r="BC124" i="2"/>
  <c r="BC96" i="2"/>
  <c r="AX56" i="2"/>
  <c r="AW67" i="2"/>
  <c r="T73" i="5"/>
  <c r="T57" i="4"/>
  <c r="T91" i="2"/>
  <c r="T69" i="2"/>
  <c r="X58" i="2"/>
  <c r="T33" i="2"/>
  <c r="T30" i="2"/>
  <c r="AE57" i="2"/>
  <c r="AX58" i="5" l="1"/>
  <c r="J85" i="3"/>
  <c r="AW84" i="3"/>
  <c r="AU113" i="2"/>
  <c r="B116" i="2"/>
  <c r="AB381" i="3"/>
  <c r="AB382" i="3"/>
  <c r="AB384" i="3" s="1"/>
  <c r="AB385" i="3" s="1"/>
  <c r="AB321" i="3"/>
  <c r="AB322" i="3" s="1"/>
  <c r="AB324" i="3" s="1"/>
  <c r="AB325" i="3" s="1"/>
  <c r="AB374" i="3" s="1"/>
  <c r="AB319" i="3"/>
  <c r="AC348" i="3"/>
  <c r="Z52" i="5"/>
  <c r="BA51" i="5"/>
  <c r="Z58" i="5"/>
  <c r="Z76" i="4" s="1"/>
  <c r="Z74" i="4"/>
  <c r="T36" i="2"/>
  <c r="T35" i="2"/>
  <c r="AD78" i="3"/>
  <c r="AJ344" i="3"/>
  <c r="AI368" i="3"/>
  <c r="AI349" i="3"/>
  <c r="AI350" i="3" s="1"/>
  <c r="AI346" i="3"/>
  <c r="AI348" i="3"/>
  <c r="AR342" i="3"/>
  <c r="AR332" i="3"/>
  <c r="C35" i="2"/>
  <c r="C36" i="2"/>
  <c r="AD336" i="3"/>
  <c r="AJ36" i="2"/>
  <c r="AJ35" i="2"/>
  <c r="AN83" i="5"/>
  <c r="AM82" i="5"/>
  <c r="AL82" i="2"/>
  <c r="E58" i="5"/>
  <c r="E52" i="5"/>
  <c r="E74" i="4"/>
  <c r="L78" i="3"/>
  <c r="AD58" i="5"/>
  <c r="AD76" i="4" s="1"/>
  <c r="BB51" i="5"/>
  <c r="AD52" i="5"/>
  <c r="AD74" i="4"/>
  <c r="AF36" i="2"/>
  <c r="AF35" i="2"/>
  <c r="Z116" i="2"/>
  <c r="BA113" i="2"/>
  <c r="AQ342" i="3"/>
  <c r="AQ332" i="3"/>
  <c r="AM124" i="2"/>
  <c r="AM96" i="2"/>
  <c r="AN46" i="2"/>
  <c r="Z91" i="2"/>
  <c r="I73" i="5"/>
  <c r="I57" i="4"/>
  <c r="I69" i="2"/>
  <c r="I91" i="2"/>
  <c r="I33" i="2"/>
  <c r="I30" i="2"/>
  <c r="M58" i="2"/>
  <c r="AG148" i="3"/>
  <c r="AF147" i="3"/>
  <c r="AF173" i="3"/>
  <c r="AF169" i="3" s="1"/>
  <c r="AH350" i="3"/>
  <c r="AU10" i="5"/>
  <c r="AG375" i="3"/>
  <c r="AB334" i="3"/>
  <c r="AB335" i="3" s="1"/>
  <c r="AB333" i="3"/>
  <c r="G36" i="2"/>
  <c r="G35" i="2"/>
  <c r="AR156" i="2"/>
  <c r="AQ87" i="2"/>
  <c r="AH85" i="3"/>
  <c r="BC84" i="3"/>
  <c r="W73" i="5"/>
  <c r="W57" i="4"/>
  <c r="W91" i="2"/>
  <c r="W69" i="2"/>
  <c r="W30" i="2"/>
  <c r="AA58" i="2"/>
  <c r="W33" i="2"/>
  <c r="N78" i="3"/>
  <c r="AX76" i="3"/>
  <c r="AA52" i="5"/>
  <c r="AA58" i="5"/>
  <c r="AA76" i="4" s="1"/>
  <c r="AA74" i="4"/>
  <c r="AV46" i="5"/>
  <c r="Q73" i="5"/>
  <c r="Q57" i="4"/>
  <c r="Q91" i="2"/>
  <c r="Q69" i="2"/>
  <c r="Q30" i="2"/>
  <c r="Q33" i="2"/>
  <c r="U58" i="2"/>
  <c r="K58" i="5"/>
  <c r="K52" i="5"/>
  <c r="K74" i="4"/>
  <c r="AV53" i="2"/>
  <c r="AU63" i="2"/>
  <c r="AU90" i="2"/>
  <c r="BA76" i="3"/>
  <c r="Z78" i="3"/>
  <c r="V46" i="5"/>
  <c r="BA46" i="5"/>
  <c r="AN115" i="2"/>
  <c r="AO32" i="2"/>
  <c r="BE25" i="4"/>
  <c r="AQ25" i="4"/>
  <c r="AR25" i="4" s="1"/>
  <c r="AS25" i="4" s="1"/>
  <c r="I52" i="5"/>
  <c r="Y78" i="3"/>
  <c r="AA361" i="3"/>
  <c r="AA311" i="3"/>
  <c r="AB343" i="3"/>
  <c r="AB365" i="3"/>
  <c r="AB367" i="3" s="1"/>
  <c r="AC369" i="3"/>
  <c r="AC370" i="3"/>
  <c r="AC371" i="3" s="1"/>
  <c r="AC373" i="3" s="1"/>
  <c r="AX68" i="2"/>
  <c r="AY57" i="2"/>
  <c r="AE361" i="3"/>
  <c r="AE311" i="3"/>
  <c r="AD361" i="3"/>
  <c r="AD311" i="3"/>
  <c r="AH389" i="3"/>
  <c r="AH68" i="3"/>
  <c r="AH69" i="3"/>
  <c r="AS167" i="3"/>
  <c r="AS147" i="3"/>
  <c r="AV51" i="5"/>
  <c r="F58" i="5"/>
  <c r="F74" i="4"/>
  <c r="AV74" i="4" s="1"/>
  <c r="AX41" i="4"/>
  <c r="AX50" i="4" s="1"/>
  <c r="Q50" i="4"/>
  <c r="Q51" i="4"/>
  <c r="B73" i="5"/>
  <c r="B57" i="4"/>
  <c r="B91" i="2"/>
  <c r="AU24" i="2"/>
  <c r="B33" i="2"/>
  <c r="B69" i="2"/>
  <c r="F58" i="2"/>
  <c r="AY68" i="2"/>
  <c r="AZ57" i="2"/>
  <c r="AY50" i="3"/>
  <c r="AR65" i="3"/>
  <c r="BE64" i="3"/>
  <c r="BE65" i="3" s="1"/>
  <c r="AK47" i="4"/>
  <c r="BC46" i="4"/>
  <c r="BC47" i="4" s="1"/>
  <c r="C9" i="5"/>
  <c r="B9" i="5"/>
  <c r="AI73" i="5"/>
  <c r="AI57" i="4"/>
  <c r="AI91" i="2"/>
  <c r="AI69" i="2"/>
  <c r="AI30" i="2"/>
  <c r="AI33" i="2"/>
  <c r="AL62" i="5"/>
  <c r="AM61" i="5"/>
  <c r="AU68" i="2"/>
  <c r="AV57" i="2"/>
  <c r="AC361" i="3"/>
  <c r="AC311" i="3"/>
  <c r="AW90" i="2"/>
  <c r="AW63" i="2"/>
  <c r="AX53" i="2"/>
  <c r="AZ90" i="2"/>
  <c r="BA53" i="2"/>
  <c r="AZ63" i="2"/>
  <c r="AO76" i="3"/>
  <c r="AK78" i="3"/>
  <c r="AC73" i="5"/>
  <c r="AC57" i="4"/>
  <c r="AC91" i="2"/>
  <c r="AC30" i="2"/>
  <c r="AC69" i="2"/>
  <c r="AC33" i="2"/>
  <c r="J119" i="2"/>
  <c r="AH370" i="3"/>
  <c r="AH371" i="3" s="1"/>
  <c r="AH373" i="3" s="1"/>
  <c r="AH369" i="3"/>
  <c r="R119" i="2"/>
  <c r="AY116" i="2"/>
  <c r="AB388" i="3"/>
  <c r="AC350" i="3"/>
  <c r="Z85" i="3"/>
  <c r="BA84" i="3"/>
  <c r="F80" i="5"/>
  <c r="AV82" i="2"/>
  <c r="AX144" i="2"/>
  <c r="AI146" i="3"/>
  <c r="AI303" i="3"/>
  <c r="AJ306" i="3"/>
  <c r="AJ60" i="3"/>
  <c r="AJ52" i="3" s="1"/>
  <c r="AI66" i="3"/>
  <c r="AM62" i="3"/>
  <c r="AM63" i="3" s="1"/>
  <c r="AI56" i="3"/>
  <c r="AI57" i="3" s="1"/>
  <c r="AI54" i="3"/>
  <c r="AG76" i="3"/>
  <c r="AG78" i="3" s="1"/>
  <c r="BB72" i="3"/>
  <c r="AS148" i="3"/>
  <c r="AR167" i="3"/>
  <c r="AR147" i="3"/>
  <c r="AR149" i="3" s="1"/>
  <c r="AY73" i="4"/>
  <c r="AX47" i="4"/>
  <c r="AF148" i="3"/>
  <c r="AE147" i="3"/>
  <c r="AE173" i="3"/>
  <c r="AE169" i="3" s="1"/>
  <c r="V58" i="5"/>
  <c r="V76" i="4" s="1"/>
  <c r="V52" i="5"/>
  <c r="AZ51" i="5"/>
  <c r="V74" i="4"/>
  <c r="AN152" i="2"/>
  <c r="AN84" i="2"/>
  <c r="AN82" i="2" s="1"/>
  <c r="AU16" i="5"/>
  <c r="J73" i="5"/>
  <c r="J57" i="4"/>
  <c r="J91" i="2"/>
  <c r="J30" i="2"/>
  <c r="AW24" i="2"/>
  <c r="J33" i="2"/>
  <c r="J69" i="2"/>
  <c r="N58" i="2"/>
  <c r="F78" i="3"/>
  <c r="AV76" i="3"/>
  <c r="AV78" i="3" s="1"/>
  <c r="AY33" i="4"/>
  <c r="U41" i="4"/>
  <c r="M73" i="5"/>
  <c r="M57" i="4"/>
  <c r="M69" i="2"/>
  <c r="M91" i="2"/>
  <c r="Q58" i="2"/>
  <c r="M33" i="2"/>
  <c r="M30" i="2"/>
  <c r="BC123" i="2"/>
  <c r="BC95" i="2"/>
  <c r="AQ34" i="5"/>
  <c r="AJ334" i="3"/>
  <c r="AJ335" i="3" s="1"/>
  <c r="AJ336" i="3" s="1"/>
  <c r="AJ333" i="3"/>
  <c r="W113" i="2"/>
  <c r="AZ106" i="2"/>
  <c r="AH176" i="3"/>
  <c r="AL189" i="3"/>
  <c r="AL190" i="3" s="1"/>
  <c r="AH184" i="3"/>
  <c r="AH192" i="3" s="1"/>
  <c r="AH155" i="3"/>
  <c r="AH168" i="3"/>
  <c r="BC34" i="5"/>
  <c r="O73" i="5"/>
  <c r="O57" i="4"/>
  <c r="O69" i="2"/>
  <c r="S58" i="2"/>
  <c r="O33" i="2"/>
  <c r="O30" i="2"/>
  <c r="AX30" i="2" s="1"/>
  <c r="O91" i="2"/>
  <c r="AG361" i="3"/>
  <c r="AG311" i="3"/>
  <c r="AE158" i="3"/>
  <c r="AE161" i="3" s="1"/>
  <c r="AE163" i="3" s="1"/>
  <c r="AE165" i="3" s="1"/>
  <c r="AE181" i="3"/>
  <c r="AP149" i="2"/>
  <c r="AO151" i="2"/>
  <c r="R85" i="3"/>
  <c r="AY84" i="3"/>
  <c r="AA349" i="3"/>
  <c r="AA368" i="3"/>
  <c r="BC73" i="4"/>
  <c r="AC147" i="3"/>
  <c r="AD148" i="3"/>
  <c r="AC173" i="3"/>
  <c r="AM85" i="2"/>
  <c r="L52" i="5"/>
  <c r="L58" i="5"/>
  <c r="L74" i="4"/>
  <c r="X52" i="5"/>
  <c r="X58" i="5"/>
  <c r="X76" i="4" s="1"/>
  <c r="X74" i="4"/>
  <c r="AP332" i="3"/>
  <c r="AP342" i="3"/>
  <c r="AF345" i="3"/>
  <c r="AF347" i="3"/>
  <c r="AF368" i="3"/>
  <c r="AF349" i="3"/>
  <c r="AF350" i="3" s="1"/>
  <c r="AJ52" i="5"/>
  <c r="AJ58" i="5"/>
  <c r="AJ76" i="4" s="1"/>
  <c r="AJ74" i="4"/>
  <c r="Z147" i="3"/>
  <c r="Z149" i="3" s="1"/>
  <c r="Z151" i="3" s="1"/>
  <c r="Z153" i="3" s="1"/>
  <c r="AA148" i="3"/>
  <c r="E73" i="5"/>
  <c r="E57" i="4"/>
  <c r="E91" i="2"/>
  <c r="E30" i="2"/>
  <c r="E33" i="2"/>
  <c r="I58" i="2"/>
  <c r="E69" i="2"/>
  <c r="AH57" i="4"/>
  <c r="AH73" i="5"/>
  <c r="AH91" i="2"/>
  <c r="AH69" i="2"/>
  <c r="AH30" i="2"/>
  <c r="BC24" i="2"/>
  <c r="AH33" i="2"/>
  <c r="AC377" i="3"/>
  <c r="AC378" i="3" s="1"/>
  <c r="AC375" i="3"/>
  <c r="S52" i="5"/>
  <c r="AJ365" i="3"/>
  <c r="AJ367" i="3" s="1"/>
  <c r="AJ343" i="3"/>
  <c r="AJ340" i="3"/>
  <c r="Q58" i="5"/>
  <c r="Q52" i="5"/>
  <c r="Q74" i="4"/>
  <c r="AH304" i="3"/>
  <c r="AH305" i="3"/>
  <c r="AH307" i="3" s="1"/>
  <c r="AH309" i="3" s="1"/>
  <c r="AH320" i="3"/>
  <c r="T58" i="5"/>
  <c r="T76" i="4" s="1"/>
  <c r="T52" i="5"/>
  <c r="T74" i="4"/>
  <c r="AY90" i="2"/>
  <c r="AY63" i="2"/>
  <c r="AZ53" i="2"/>
  <c r="AD369" i="3"/>
  <c r="AD370" i="3"/>
  <c r="AD371" i="3" s="1"/>
  <c r="AD373" i="3" s="1"/>
  <c r="AD377" i="3" s="1"/>
  <c r="AF46" i="5"/>
  <c r="AF62" i="5"/>
  <c r="AG61" i="5"/>
  <c r="AG62" i="5" s="1"/>
  <c r="AI336" i="3"/>
  <c r="R58" i="5"/>
  <c r="R76" i="4" s="1"/>
  <c r="R52" i="5"/>
  <c r="AY51" i="5"/>
  <c r="R74" i="4"/>
  <c r="AY74" i="4" s="1"/>
  <c r="AU45" i="5"/>
  <c r="K113" i="2"/>
  <c r="AW106" i="2"/>
  <c r="AG158" i="3"/>
  <c r="AG161" i="3" s="1"/>
  <c r="AG163" i="3" s="1"/>
  <c r="AG165" i="3" s="1"/>
  <c r="AG181" i="3"/>
  <c r="AB349" i="3"/>
  <c r="AB350" i="3" s="1"/>
  <c r="AB368" i="3"/>
  <c r="AB346" i="3"/>
  <c r="AB348" i="3"/>
  <c r="AH46" i="5"/>
  <c r="L36" i="2"/>
  <c r="L35" i="2"/>
  <c r="AC158" i="3"/>
  <c r="AC161" i="3" s="1"/>
  <c r="AC163" i="3" s="1"/>
  <c r="AC165" i="3" s="1"/>
  <c r="AO155" i="2"/>
  <c r="BD155" i="2" s="1"/>
  <c r="AN86" i="2"/>
  <c r="AN85" i="2" s="1"/>
  <c r="AK85" i="3"/>
  <c r="AZ76" i="3"/>
  <c r="V78" i="3"/>
  <c r="AE381" i="3"/>
  <c r="AE382" i="3"/>
  <c r="AE384" i="3" s="1"/>
  <c r="AE385" i="3" s="1"/>
  <c r="AE319" i="3"/>
  <c r="AE321" i="3"/>
  <c r="AE322" i="3" s="1"/>
  <c r="AE324" i="3" s="1"/>
  <c r="AE325" i="3" s="1"/>
  <c r="AE374" i="3" s="1"/>
  <c r="AA91" i="2"/>
  <c r="Z161" i="3"/>
  <c r="Z163" i="3" s="1"/>
  <c r="Z165" i="3" s="1"/>
  <c r="Z158" i="3"/>
  <c r="BC90" i="2"/>
  <c r="BC63" i="2"/>
  <c r="BD32" i="2"/>
  <c r="AX69" i="2"/>
  <c r="AX33" i="2"/>
  <c r="AX35" i="2" s="1"/>
  <c r="N36" i="2"/>
  <c r="N35" i="2"/>
  <c r="AK365" i="3"/>
  <c r="AK367" i="3" s="1"/>
  <c r="AK343" i="3"/>
  <c r="BE11" i="5"/>
  <c r="BC116" i="2"/>
  <c r="AH119" i="2"/>
  <c r="AB73" i="5"/>
  <c r="AB57" i="4"/>
  <c r="AB69" i="2"/>
  <c r="AF58" i="2"/>
  <c r="AB91" i="2"/>
  <c r="AB33" i="2"/>
  <c r="AB30" i="2"/>
  <c r="AN83" i="4"/>
  <c r="AO82" i="4"/>
  <c r="H58" i="5"/>
  <c r="H52" i="5"/>
  <c r="H74" i="4"/>
  <c r="AM76" i="3"/>
  <c r="AI78" i="3"/>
  <c r="R73" i="5"/>
  <c r="R57" i="4"/>
  <c r="R91" i="2"/>
  <c r="R69" i="2"/>
  <c r="V58" i="2"/>
  <c r="R33" i="2"/>
  <c r="AY24" i="2"/>
  <c r="R30" i="2"/>
  <c r="AF58" i="5"/>
  <c r="AF76" i="4" s="1"/>
  <c r="AF74" i="4"/>
  <c r="AF52" i="5"/>
  <c r="Z382" i="3"/>
  <c r="Z384" i="3" s="1"/>
  <c r="Z385" i="3" s="1"/>
  <c r="Z321" i="3"/>
  <c r="Z322" i="3" s="1"/>
  <c r="Z324" i="3" s="1"/>
  <c r="Z325" i="3" s="1"/>
  <c r="Z374" i="3" s="1"/>
  <c r="AD375" i="3" s="1"/>
  <c r="AY46" i="5"/>
  <c r="S73" i="5"/>
  <c r="S57" i="4"/>
  <c r="S91" i="2"/>
  <c r="S69" i="2"/>
  <c r="W58" i="2"/>
  <c r="S33" i="2"/>
  <c r="S30" i="2"/>
  <c r="AI58" i="5"/>
  <c r="AI76" i="4" s="1"/>
  <c r="AI52" i="5"/>
  <c r="AI74" i="4"/>
  <c r="U73" i="5"/>
  <c r="U57" i="4"/>
  <c r="U69" i="2"/>
  <c r="Y58" i="2"/>
  <c r="U33" i="2"/>
  <c r="U91" i="2"/>
  <c r="U30" i="2"/>
  <c r="J83" i="5"/>
  <c r="J81" i="5"/>
  <c r="J84" i="5" s="1"/>
  <c r="AD147" i="3"/>
  <c r="AD149" i="3" s="1"/>
  <c r="AE148" i="3"/>
  <c r="AD173" i="3"/>
  <c r="AD169" i="3" s="1"/>
  <c r="T85" i="3"/>
  <c r="AK73" i="5"/>
  <c r="AK57" i="4"/>
  <c r="AK69" i="2"/>
  <c r="AK91" i="2"/>
  <c r="AK33" i="2"/>
  <c r="AK30" i="2"/>
  <c r="V73" i="5"/>
  <c r="V57" i="4"/>
  <c r="V91" i="2"/>
  <c r="V30" i="2"/>
  <c r="AZ24" i="2"/>
  <c r="V69" i="2"/>
  <c r="Z58" i="2"/>
  <c r="V33" i="2"/>
  <c r="AA381" i="3"/>
  <c r="AA382" i="3"/>
  <c r="AA384" i="3" s="1"/>
  <c r="AA385" i="3" s="1"/>
  <c r="AA321" i="3"/>
  <c r="AA322" i="3" s="1"/>
  <c r="AA324" i="3" s="1"/>
  <c r="AA325" i="3" s="1"/>
  <c r="AA374" i="3" s="1"/>
  <c r="AA319" i="3"/>
  <c r="AS147" i="2"/>
  <c r="AR83" i="2"/>
  <c r="AF361" i="3"/>
  <c r="AF311" i="3"/>
  <c r="AE334" i="3"/>
  <c r="AE335" i="3" s="1"/>
  <c r="AE336" i="3" s="1"/>
  <c r="AE333" i="3"/>
  <c r="AO43" i="5"/>
  <c r="BD43" i="5" s="1"/>
  <c r="AO60" i="5"/>
  <c r="AP41" i="5"/>
  <c r="BD41" i="5"/>
  <c r="BD60" i="5" s="1"/>
  <c r="AA36" i="2"/>
  <c r="AA35" i="2"/>
  <c r="AU84" i="3"/>
  <c r="U85" i="3"/>
  <c r="AV68" i="2"/>
  <c r="AW57" i="2"/>
  <c r="AV50" i="3"/>
  <c r="AU144" i="2"/>
  <c r="AG345" i="3"/>
  <c r="AG347" i="3"/>
  <c r="AG368" i="3"/>
  <c r="AG346" i="3"/>
  <c r="AG348" i="3"/>
  <c r="AG349" i="3"/>
  <c r="AG350" i="3" s="1"/>
  <c r="AO365" i="3"/>
  <c r="AO367" i="3" s="1"/>
  <c r="AV63" i="2"/>
  <c r="AW53" i="2"/>
  <c r="AV90" i="2"/>
  <c r="F73" i="5"/>
  <c r="F57" i="4"/>
  <c r="F91" i="2"/>
  <c r="F69" i="2"/>
  <c r="J58" i="2"/>
  <c r="F33" i="2"/>
  <c r="F30" i="2"/>
  <c r="AV30" i="2" s="1"/>
  <c r="AV24" i="2"/>
  <c r="AR148" i="2"/>
  <c r="AK333" i="3"/>
  <c r="AK334" i="3"/>
  <c r="AK335" i="3" s="1"/>
  <c r="AX73" i="4"/>
  <c r="K36" i="2"/>
  <c r="K35" i="2"/>
  <c r="AA147" i="3"/>
  <c r="AA149" i="3" s="1"/>
  <c r="AA151" i="3" s="1"/>
  <c r="AA153" i="3" s="1"/>
  <c r="AB148" i="3"/>
  <c r="AA173" i="3"/>
  <c r="AX90" i="2"/>
  <c r="AX63" i="2"/>
  <c r="AY53" i="2"/>
  <c r="AX84" i="3"/>
  <c r="AX85" i="3" s="1"/>
  <c r="N85" i="3"/>
  <c r="BC76" i="3"/>
  <c r="AL76" i="3"/>
  <c r="AH78" i="3"/>
  <c r="AO36" i="4"/>
  <c r="AG70" i="5"/>
  <c r="AG54" i="4"/>
  <c r="AG16" i="2"/>
  <c r="AK51" i="2"/>
  <c r="BB8" i="2"/>
  <c r="AG51" i="2"/>
  <c r="AG66" i="2"/>
  <c r="AG65" i="2"/>
  <c r="AG67" i="2"/>
  <c r="AF382" i="3"/>
  <c r="AF384" i="3" s="1"/>
  <c r="AF385" i="3" s="1"/>
  <c r="AF319" i="3"/>
  <c r="AF381" i="3"/>
  <c r="AF321" i="3"/>
  <c r="AF322" i="3" s="1"/>
  <c r="AF324" i="3" s="1"/>
  <c r="AF325" i="3" s="1"/>
  <c r="AF374" i="3" s="1"/>
  <c r="AF388" i="3"/>
  <c r="AW73" i="4"/>
  <c r="Y73" i="5"/>
  <c r="Y57" i="4"/>
  <c r="Y69" i="2"/>
  <c r="AC58" i="2"/>
  <c r="Y33" i="2"/>
  <c r="Y91" i="2"/>
  <c r="Y30" i="2"/>
  <c r="Z343" i="3"/>
  <c r="Z365" i="3"/>
  <c r="Z367" i="3" s="1"/>
  <c r="Z344" i="3"/>
  <c r="D36" i="2"/>
  <c r="D35" i="2"/>
  <c r="AK179" i="3"/>
  <c r="AK191" i="3"/>
  <c r="AK180" i="3" s="1"/>
  <c r="AK41" i="4"/>
  <c r="BC33" i="4"/>
  <c r="AD85" i="3"/>
  <c r="BB84" i="3"/>
  <c r="BB85" i="3" s="1"/>
  <c r="AD158" i="3"/>
  <c r="AD161" i="3" s="1"/>
  <c r="AD163" i="3" s="1"/>
  <c r="AD165" i="3" s="1"/>
  <c r="AD181" i="3"/>
  <c r="AH58" i="5"/>
  <c r="AH76" i="4" s="1"/>
  <c r="BC51" i="5"/>
  <c r="AH52" i="5"/>
  <c r="AH74" i="4"/>
  <c r="AD119" i="2"/>
  <c r="AS118" i="2"/>
  <c r="BE118" i="2" s="1"/>
  <c r="AS88" i="2"/>
  <c r="BE88" i="2" s="1"/>
  <c r="AA333" i="3"/>
  <c r="AA334" i="3"/>
  <c r="AA335" i="3" s="1"/>
  <c r="AN76" i="3"/>
  <c r="AJ78" i="3"/>
  <c r="Z36" i="2"/>
  <c r="Z35" i="2"/>
  <c r="AY76" i="3"/>
  <c r="AY78" i="3" s="1"/>
  <c r="AE343" i="3"/>
  <c r="AE365" i="3"/>
  <c r="AE367" i="3" s="1"/>
  <c r="AE344" i="3"/>
  <c r="AF346" i="3" s="1"/>
  <c r="AG68" i="2"/>
  <c r="X73" i="5"/>
  <c r="X57" i="4"/>
  <c r="X91" i="2"/>
  <c r="X69" i="2"/>
  <c r="X30" i="2"/>
  <c r="AB58" i="2"/>
  <c r="X33" i="2"/>
  <c r="AP34" i="5"/>
  <c r="BE34" i="5" s="1"/>
  <c r="BE31" i="5"/>
  <c r="O52" i="5"/>
  <c r="O58" i="5"/>
  <c r="O74" i="4"/>
  <c r="AX74" i="4" s="1"/>
  <c r="AS365" i="3"/>
  <c r="AS367" i="3" s="1"/>
  <c r="AA161" i="3"/>
  <c r="AA163" i="3" s="1"/>
  <c r="AA165" i="3" s="1"/>
  <c r="AA158" i="3"/>
  <c r="AD73" i="5"/>
  <c r="AD57" i="4"/>
  <c r="AD91" i="2"/>
  <c r="AD69" i="2"/>
  <c r="AH58" i="2"/>
  <c r="AD33" i="2"/>
  <c r="AD30" i="2"/>
  <c r="BB7" i="3"/>
  <c r="BB26" i="3"/>
  <c r="BB36" i="3"/>
  <c r="BB21" i="3"/>
  <c r="BB16" i="3"/>
  <c r="AW46" i="5"/>
  <c r="C12" i="5"/>
  <c r="B12" i="5"/>
  <c r="AU12" i="5" s="1"/>
  <c r="H36" i="2"/>
  <c r="H35" i="2"/>
  <c r="Z333" i="3"/>
  <c r="Z334" i="3"/>
  <c r="Z335" i="3" s="1"/>
  <c r="Z336" i="3" s="1"/>
  <c r="BB80" i="3"/>
  <c r="AB147" i="3"/>
  <c r="AC148" i="3"/>
  <c r="AB173" i="3"/>
  <c r="BB47" i="4"/>
  <c r="V85" i="3"/>
  <c r="AZ84" i="3"/>
  <c r="AZ85" i="3" s="1"/>
  <c r="AA343" i="3"/>
  <c r="AA365" i="3"/>
  <c r="AA367" i="3" s="1"/>
  <c r="AX57" i="2"/>
  <c r="AW68" i="2"/>
  <c r="AB78" i="3"/>
  <c r="AD58" i="2"/>
  <c r="R78" i="3"/>
  <c r="AF158" i="3"/>
  <c r="AF181" i="3"/>
  <c r="AF161" i="3"/>
  <c r="AF163" i="3" s="1"/>
  <c r="AF165" i="3" s="1"/>
  <c r="AY144" i="2"/>
  <c r="N116" i="2"/>
  <c r="AX113" i="2"/>
  <c r="W58" i="5"/>
  <c r="W76" i="4" s="1"/>
  <c r="W52" i="5"/>
  <c r="W74" i="4"/>
  <c r="N80" i="5"/>
  <c r="AX82" i="2"/>
  <c r="AX91" i="2" s="1"/>
  <c r="AB158" i="3"/>
  <c r="AB161" i="3" s="1"/>
  <c r="AB163" i="3" s="1"/>
  <c r="AB165" i="3" s="1"/>
  <c r="V119" i="2"/>
  <c r="AM123" i="2"/>
  <c r="AM95" i="2"/>
  <c r="AN45" i="2"/>
  <c r="AK101" i="3"/>
  <c r="BA24" i="2"/>
  <c r="BB41" i="4"/>
  <c r="BB50" i="4" s="1"/>
  <c r="AG51" i="4"/>
  <c r="AG50" i="4"/>
  <c r="AZ68" i="2"/>
  <c r="BA57" i="2"/>
  <c r="AZ50" i="3"/>
  <c r="AH148" i="3"/>
  <c r="AG147" i="3"/>
  <c r="AG149" i="3" s="1"/>
  <c r="AG173" i="3"/>
  <c r="AG169" i="3" s="1"/>
  <c r="BB68" i="2"/>
  <c r="BC57" i="2"/>
  <c r="BB50" i="3"/>
  <c r="AX46" i="5"/>
  <c r="BC68" i="2"/>
  <c r="BC50" i="3"/>
  <c r="AV84" i="3"/>
  <c r="AV85" i="3" s="1"/>
  <c r="F85" i="3"/>
  <c r="AG106" i="2"/>
  <c r="AG135" i="2"/>
  <c r="BB103" i="2"/>
  <c r="BB135" i="2" s="1"/>
  <c r="AC336" i="3"/>
  <c r="J58" i="5"/>
  <c r="J52" i="5"/>
  <c r="AW51" i="5"/>
  <c r="J74" i="4"/>
  <c r="AW74" i="4" s="1"/>
  <c r="AB361" i="3"/>
  <c r="AB311" i="3"/>
  <c r="AP3" i="5"/>
  <c r="AP3" i="4"/>
  <c r="AP120" i="3"/>
  <c r="AP301" i="3"/>
  <c r="AP104" i="3"/>
  <c r="AP38" i="3"/>
  <c r="AP98" i="2"/>
  <c r="AP48" i="2"/>
  <c r="AP3" i="3"/>
  <c r="AW76" i="3"/>
  <c r="AW78" i="3" s="1"/>
  <c r="J78" i="3"/>
  <c r="BA73" i="4"/>
  <c r="BA68" i="2"/>
  <c r="BB57" i="2"/>
  <c r="BB73" i="4"/>
  <c r="AY46" i="4"/>
  <c r="AY47" i="4" s="1"/>
  <c r="U47" i="4"/>
  <c r="AE52" i="5"/>
  <c r="AG336" i="3"/>
  <c r="P52" i="5"/>
  <c r="BA30" i="2"/>
  <c r="AH346" i="3"/>
  <c r="AE73" i="5"/>
  <c r="AE57" i="4"/>
  <c r="AE91" i="2"/>
  <c r="AE69" i="2"/>
  <c r="AE33" i="2"/>
  <c r="AI58" i="2"/>
  <c r="P73" i="5"/>
  <c r="P57" i="4"/>
  <c r="T58" i="2"/>
  <c r="P69" i="2"/>
  <c r="P30" i="2"/>
  <c r="P91" i="2"/>
  <c r="P33" i="2"/>
  <c r="AC85" i="3"/>
  <c r="BB68" i="3"/>
  <c r="AD121" i="2" l="1"/>
  <c r="BC51" i="2"/>
  <c r="BB66" i="2"/>
  <c r="BB51" i="2"/>
  <c r="BB65" i="2"/>
  <c r="BB67" i="2"/>
  <c r="AS148" i="2"/>
  <c r="BE148" i="2"/>
  <c r="W35" i="2"/>
  <c r="W36" i="2"/>
  <c r="G74" i="5"/>
  <c r="G58" i="4"/>
  <c r="G71" i="2"/>
  <c r="G92" i="2"/>
  <c r="G93" i="2" s="1"/>
  <c r="G39" i="2"/>
  <c r="K59" i="2"/>
  <c r="AQ365" i="3"/>
  <c r="AQ367" i="3" s="1"/>
  <c r="B119" i="2"/>
  <c r="AU116" i="2"/>
  <c r="BC74" i="4"/>
  <c r="AV91" i="2"/>
  <c r="AV69" i="2"/>
  <c r="AW58" i="2"/>
  <c r="AV33" i="2"/>
  <c r="AS83" i="2"/>
  <c r="BE147" i="2"/>
  <c r="AM78" i="4"/>
  <c r="AQ76" i="3"/>
  <c r="K116" i="2"/>
  <c r="AW113" i="2"/>
  <c r="BC91" i="2"/>
  <c r="BC69" i="2"/>
  <c r="AP365" i="3"/>
  <c r="AP367" i="3" s="1"/>
  <c r="AZ74" i="4"/>
  <c r="AC36" i="2"/>
  <c r="AC35" i="2"/>
  <c r="AZ46" i="5"/>
  <c r="AR365" i="3"/>
  <c r="AR367" i="3" s="1"/>
  <c r="T74" i="5"/>
  <c r="T58" i="4"/>
  <c r="T71" i="2"/>
  <c r="T92" i="2"/>
  <c r="T93" i="2" s="1"/>
  <c r="X59" i="2"/>
  <c r="T39" i="2"/>
  <c r="AW58" i="5"/>
  <c r="AW52" i="5"/>
  <c r="N83" i="5"/>
  <c r="N81" i="5"/>
  <c r="N84" i="5" s="1"/>
  <c r="AB149" i="3"/>
  <c r="AB151" i="3" s="1"/>
  <c r="AB153" i="3" s="1"/>
  <c r="X36" i="2"/>
  <c r="X35" i="2"/>
  <c r="AG90" i="2"/>
  <c r="AG63" i="2"/>
  <c r="AG24" i="2"/>
  <c r="AK53" i="2"/>
  <c r="BB16" i="2"/>
  <c r="AG53" i="2"/>
  <c r="BC119" i="2"/>
  <c r="BC121" i="2" s="1"/>
  <c r="AH121" i="2"/>
  <c r="BC30" i="2"/>
  <c r="AC149" i="3"/>
  <c r="AC151" i="3" s="1"/>
  <c r="AC153" i="3" s="1"/>
  <c r="AI148" i="3"/>
  <c r="AH169" i="3"/>
  <c r="AH147" i="3"/>
  <c r="AH149" i="3" s="1"/>
  <c r="AH173" i="3"/>
  <c r="AZ52" i="5"/>
  <c r="AZ58" i="5"/>
  <c r="AZ76" i="4" s="1"/>
  <c r="F83" i="5"/>
  <c r="F81" i="5"/>
  <c r="F84" i="5" s="1"/>
  <c r="AI35" i="2"/>
  <c r="AI36" i="2"/>
  <c r="AB336" i="3"/>
  <c r="I36" i="2"/>
  <c r="I35" i="2"/>
  <c r="BA74" i="4"/>
  <c r="AW85" i="3"/>
  <c r="BC52" i="5"/>
  <c r="BC58" i="5"/>
  <c r="BC76" i="4" s="1"/>
  <c r="D74" i="5"/>
  <c r="D58" i="4"/>
  <c r="D92" i="2"/>
  <c r="D93" i="2" s="1"/>
  <c r="D71" i="2"/>
  <c r="H59" i="2"/>
  <c r="D39" i="2"/>
  <c r="AG70" i="4"/>
  <c r="AG65" i="4"/>
  <c r="AG61" i="4"/>
  <c r="AG66" i="4"/>
  <c r="AG68" i="4"/>
  <c r="AG69" i="4"/>
  <c r="AG64" i="4"/>
  <c r="F35" i="2"/>
  <c r="AV35" i="2" s="1"/>
  <c r="F36" i="2"/>
  <c r="AA74" i="5"/>
  <c r="AA58" i="4"/>
  <c r="AA92" i="2"/>
  <c r="AA93" i="2" s="1"/>
  <c r="AA71" i="2"/>
  <c r="AA39" i="2"/>
  <c r="AA375" i="3"/>
  <c r="AK36" i="2"/>
  <c r="AK35" i="2"/>
  <c r="S36" i="2"/>
  <c r="S35" i="2"/>
  <c r="L74" i="5"/>
  <c r="L58" i="4"/>
  <c r="L71" i="2"/>
  <c r="L92" i="2"/>
  <c r="L93" i="2" s="1"/>
  <c r="L39" i="2"/>
  <c r="AH158" i="3"/>
  <c r="AH181" i="3"/>
  <c r="AH161" i="3"/>
  <c r="AH163" i="3" s="1"/>
  <c r="AH165" i="3" s="1"/>
  <c r="BA85" i="3"/>
  <c r="BA78" i="3"/>
  <c r="Z119" i="2"/>
  <c r="BA116" i="2"/>
  <c r="Z74" i="5"/>
  <c r="Z58" i="4"/>
  <c r="Z71" i="2"/>
  <c r="Z92" i="2"/>
  <c r="Z93" i="2" s="1"/>
  <c r="Z39" i="2"/>
  <c r="Z368" i="3"/>
  <c r="Z370" i="3" s="1"/>
  <c r="Z371" i="3" s="1"/>
  <c r="Z373" i="3" s="1"/>
  <c r="Z349" i="3"/>
  <c r="Z350" i="3" s="1"/>
  <c r="AD345" i="3"/>
  <c r="AD347" i="3"/>
  <c r="AF375" i="3"/>
  <c r="AG83" i="5"/>
  <c r="AG77" i="5"/>
  <c r="AG82" i="5"/>
  <c r="AG84" i="5"/>
  <c r="AY30" i="2"/>
  <c r="C11" i="5"/>
  <c r="B11" i="5"/>
  <c r="AU11" i="5" s="1"/>
  <c r="AZ78" i="3"/>
  <c r="BC46" i="5"/>
  <c r="AA346" i="3"/>
  <c r="M35" i="2"/>
  <c r="M36" i="2"/>
  <c r="J36" i="2"/>
  <c r="J35" i="2"/>
  <c r="BA52" i="5"/>
  <c r="BA58" i="5"/>
  <c r="BA76" i="4" s="1"/>
  <c r="AG370" i="3"/>
  <c r="AG371" i="3" s="1"/>
  <c r="AG373" i="3" s="1"/>
  <c r="AG377" i="3" s="1"/>
  <c r="AG378" i="3" s="1"/>
  <c r="AG369" i="3"/>
  <c r="AP60" i="5"/>
  <c r="AP43" i="5"/>
  <c r="AQ41" i="5"/>
  <c r="AY91" i="2"/>
  <c r="AY69" i="2"/>
  <c r="AY33" i="2"/>
  <c r="AY35" i="2" s="1"/>
  <c r="AZ58" i="2"/>
  <c r="AO83" i="4"/>
  <c r="AP82" i="4"/>
  <c r="AY52" i="5"/>
  <c r="AY58" i="5"/>
  <c r="AY76" i="4" s="1"/>
  <c r="AJ341" i="3"/>
  <c r="AJ354" i="3"/>
  <c r="AA369" i="3"/>
  <c r="AA370" i="3"/>
  <c r="AA371" i="3" s="1"/>
  <c r="AA373" i="3" s="1"/>
  <c r="AA377" i="3" s="1"/>
  <c r="AA378" i="3" s="1"/>
  <c r="AL179" i="3"/>
  <c r="AL191" i="3"/>
  <c r="AL180" i="3" s="1"/>
  <c r="AW91" i="2"/>
  <c r="AW69" i="2"/>
  <c r="AX58" i="2"/>
  <c r="AW33" i="2"/>
  <c r="AW35" i="2" s="1"/>
  <c r="AH185" i="3"/>
  <c r="AH186" i="3" s="1"/>
  <c r="AF74" i="5"/>
  <c r="AF58" i="4"/>
  <c r="AF71" i="2"/>
  <c r="AJ59" i="2"/>
  <c r="AF39" i="2"/>
  <c r="AF92" i="2"/>
  <c r="AF93" i="2" s="1"/>
  <c r="AO83" i="5"/>
  <c r="AN82" i="5"/>
  <c r="AI347" i="3"/>
  <c r="BD36" i="4"/>
  <c r="AP36" i="4"/>
  <c r="AG113" i="2"/>
  <c r="BB106" i="2"/>
  <c r="AN123" i="2"/>
  <c r="AN95" i="2"/>
  <c r="AO45" i="2"/>
  <c r="AN78" i="4"/>
  <c r="AR76" i="3"/>
  <c r="V36" i="2"/>
  <c r="V35" i="2"/>
  <c r="U36" i="2"/>
  <c r="U35" i="2"/>
  <c r="R35" i="2"/>
  <c r="R36" i="2"/>
  <c r="AA350" i="3"/>
  <c r="AW30" i="2"/>
  <c r="AE149" i="3"/>
  <c r="BB74" i="4"/>
  <c r="AI345" i="3"/>
  <c r="AA336" i="3"/>
  <c r="K74" i="5"/>
  <c r="K58" i="4"/>
  <c r="K92" i="2"/>
  <c r="K93" i="2" s="1"/>
  <c r="K71" i="2"/>
  <c r="K39" i="2"/>
  <c r="AB369" i="3"/>
  <c r="AB370" i="3"/>
  <c r="AB371" i="3" s="1"/>
  <c r="AB373" i="3" s="1"/>
  <c r="AB377" i="3" s="1"/>
  <c r="AB378" i="3" s="1"/>
  <c r="AA348" i="3"/>
  <c r="O35" i="2"/>
  <c r="O36" i="2"/>
  <c r="AE171" i="3"/>
  <c r="AI389" i="3"/>
  <c r="AI68" i="3"/>
  <c r="AI69" i="3"/>
  <c r="BC85" i="3"/>
  <c r="AJ74" i="5"/>
  <c r="AJ58" i="4"/>
  <c r="AJ71" i="2"/>
  <c r="AJ92" i="2"/>
  <c r="AJ93" i="2" s="1"/>
  <c r="AJ39" i="2"/>
  <c r="N119" i="2"/>
  <c r="AX116" i="2"/>
  <c r="P36" i="2"/>
  <c r="P35" i="2"/>
  <c r="AL78" i="4"/>
  <c r="BD76" i="3"/>
  <c r="BD78" i="3" s="1"/>
  <c r="AP76" i="3"/>
  <c r="AB36" i="2"/>
  <c r="BA36" i="2" s="1"/>
  <c r="AB35" i="2"/>
  <c r="AF348" i="3"/>
  <c r="AY85" i="3"/>
  <c r="W116" i="2"/>
  <c r="AZ113" i="2"/>
  <c r="AJ146" i="3"/>
  <c r="AJ303" i="3"/>
  <c r="AK306" i="3"/>
  <c r="AJ66" i="3"/>
  <c r="AJ54" i="3"/>
  <c r="AK60" i="3"/>
  <c r="AN62" i="3"/>
  <c r="AN63" i="3" s="1"/>
  <c r="AJ56" i="3"/>
  <c r="AJ57" i="3" s="1"/>
  <c r="AY119" i="2"/>
  <c r="AY121" i="2" s="1"/>
  <c r="R121" i="2"/>
  <c r="AV58" i="5"/>
  <c r="BB46" i="5"/>
  <c r="AN124" i="2"/>
  <c r="AO46" i="2"/>
  <c r="AN96" i="2"/>
  <c r="BB52" i="5"/>
  <c r="BB58" i="5"/>
  <c r="BB76" i="4" s="1"/>
  <c r="AI369" i="3"/>
  <c r="AI370" i="3"/>
  <c r="AI371" i="3" s="1"/>
  <c r="AI373" i="3" s="1"/>
  <c r="BA33" i="2"/>
  <c r="BA35" i="2" s="1"/>
  <c r="BA69" i="2"/>
  <c r="BA91" i="2"/>
  <c r="AE36" i="2"/>
  <c r="AE35" i="2"/>
  <c r="AG171" i="3"/>
  <c r="AJ187" i="3" s="1"/>
  <c r="V121" i="2"/>
  <c r="H74" i="5"/>
  <c r="H58" i="4"/>
  <c r="H71" i="2"/>
  <c r="H92" i="2"/>
  <c r="H93" i="2" s="1"/>
  <c r="H39" i="2"/>
  <c r="L60" i="2" s="1"/>
  <c r="L59" i="2"/>
  <c r="AD35" i="2"/>
  <c r="AD36" i="2"/>
  <c r="AD59" i="2" s="1"/>
  <c r="AZ47" i="4"/>
  <c r="Y36" i="2"/>
  <c r="Y35" i="2"/>
  <c r="BC78" i="3"/>
  <c r="AK336" i="3"/>
  <c r="AZ69" i="2"/>
  <c r="AZ33" i="2"/>
  <c r="AZ35" i="2" s="1"/>
  <c r="AZ91" i="2"/>
  <c r="BA58" i="2"/>
  <c r="N74" i="5"/>
  <c r="N58" i="4"/>
  <c r="N71" i="2"/>
  <c r="R59" i="2"/>
  <c r="N92" i="2"/>
  <c r="N93" i="2" s="1"/>
  <c r="N39" i="2"/>
  <c r="AX36" i="2"/>
  <c r="BB61" i="5"/>
  <c r="BB62" i="5" s="1"/>
  <c r="AH382" i="3"/>
  <c r="AH384" i="3" s="1"/>
  <c r="AH385" i="3" s="1"/>
  <c r="AH381" i="3"/>
  <c r="AH321" i="3"/>
  <c r="AH322" i="3" s="1"/>
  <c r="AH324" i="3" s="1"/>
  <c r="AH325" i="3" s="1"/>
  <c r="AH374" i="3" s="1"/>
  <c r="AH319" i="3"/>
  <c r="AH388" i="3"/>
  <c r="E36" i="2"/>
  <c r="E35" i="2"/>
  <c r="AU9" i="5"/>
  <c r="B36" i="2"/>
  <c r="B35" i="2"/>
  <c r="AU35" i="2" s="1"/>
  <c r="AS149" i="3"/>
  <c r="AP32" i="2"/>
  <c r="AO115" i="2"/>
  <c r="AF149" i="3"/>
  <c r="AK344" i="3"/>
  <c r="AJ368" i="3"/>
  <c r="AJ346" i="3"/>
  <c r="AJ349" i="3"/>
  <c r="AJ350" i="3" s="1"/>
  <c r="AJ345" i="3"/>
  <c r="AJ347" i="3"/>
  <c r="AB375" i="3"/>
  <c r="AX52" i="5"/>
  <c r="C31" i="5"/>
  <c r="B31" i="5"/>
  <c r="BG34" i="5"/>
  <c r="AZ30" i="2"/>
  <c r="AG185" i="3"/>
  <c r="AG186" i="3" s="1"/>
  <c r="AY58" i="2"/>
  <c r="AH361" i="3"/>
  <c r="AH311" i="3"/>
  <c r="AF370" i="3"/>
  <c r="AF371" i="3" s="1"/>
  <c r="AF373" i="3" s="1"/>
  <c r="AF377" i="3" s="1"/>
  <c r="AF378" i="3" s="1"/>
  <c r="AF369" i="3"/>
  <c r="AO152" i="2"/>
  <c r="BD152" i="2" s="1"/>
  <c r="AO84" i="2"/>
  <c r="AO82" i="2" s="1"/>
  <c r="BD82" i="2" s="1"/>
  <c r="BD151" i="2"/>
  <c r="AY41" i="4"/>
  <c r="AY50" i="4" s="1"/>
  <c r="U51" i="4"/>
  <c r="U50" i="4"/>
  <c r="AI304" i="3"/>
  <c r="AI305" i="3"/>
  <c r="AI307" i="3" s="1"/>
  <c r="AI309" i="3" s="1"/>
  <c r="AI320" i="3"/>
  <c r="AM62" i="5"/>
  <c r="AN61" i="5"/>
  <c r="AU91" i="2"/>
  <c r="AV58" i="2"/>
  <c r="AU69" i="2"/>
  <c r="AU33" i="2"/>
  <c r="BD115" i="2"/>
  <c r="AX78" i="3"/>
  <c r="AR87" i="2"/>
  <c r="AS156" i="2"/>
  <c r="AF171" i="3"/>
  <c r="C74" i="5"/>
  <c r="C58" i="4"/>
  <c r="C92" i="2"/>
  <c r="C93" i="2" s="1"/>
  <c r="G59" i="2"/>
  <c r="C71" i="2"/>
  <c r="C39" i="2"/>
  <c r="G60" i="2" s="1"/>
  <c r="BB76" i="3"/>
  <c r="BB78" i="3" s="1"/>
  <c r="AE345" i="3"/>
  <c r="AE368" i="3"/>
  <c r="AE346" i="3"/>
  <c r="AE348" i="3"/>
  <c r="AE349" i="3"/>
  <c r="AE350" i="3" s="1"/>
  <c r="AE347" i="3"/>
  <c r="BC41" i="4"/>
  <c r="BC50" i="4" s="1"/>
  <c r="AK50" i="4"/>
  <c r="AK51" i="4"/>
  <c r="AD171" i="3"/>
  <c r="Z375" i="3"/>
  <c r="Z377" i="3"/>
  <c r="Z378" i="3" s="1"/>
  <c r="AE375" i="3"/>
  <c r="AP155" i="2"/>
  <c r="AO86" i="2"/>
  <c r="AO85" i="2" s="1"/>
  <c r="BD85" i="2" s="1"/>
  <c r="BC33" i="2"/>
  <c r="BC35" i="2" s="1"/>
  <c r="AH36" i="2"/>
  <c r="AH35" i="2"/>
  <c r="AQ149" i="2"/>
  <c r="AP151" i="2"/>
  <c r="AM189" i="3"/>
  <c r="AM190" i="3" s="1"/>
  <c r="AI184" i="3"/>
  <c r="AI192" i="3" s="1"/>
  <c r="AI155" i="3"/>
  <c r="AI176" i="3"/>
  <c r="AI168" i="3"/>
  <c r="J121" i="2"/>
  <c r="AO78" i="4"/>
  <c r="AS76" i="3"/>
  <c r="Q36" i="2"/>
  <c r="Q35" i="2"/>
  <c r="BA92" i="2" l="1"/>
  <c r="BA93" i="2" s="1"/>
  <c r="BA71" i="2"/>
  <c r="BA39" i="2"/>
  <c r="AS87" i="2"/>
  <c r="BE156" i="2"/>
  <c r="AE74" i="5"/>
  <c r="AE58" i="4"/>
  <c r="AE71" i="2"/>
  <c r="AE92" i="2"/>
  <c r="AE93" i="2" s="1"/>
  <c r="AE39" i="2"/>
  <c r="AI59" i="2"/>
  <c r="AJ304" i="3"/>
  <c r="AJ305" i="3"/>
  <c r="AJ307" i="3" s="1"/>
  <c r="AJ309" i="3" s="1"/>
  <c r="AJ320" i="3"/>
  <c r="U74" i="5"/>
  <c r="U58" i="4"/>
  <c r="U71" i="2"/>
  <c r="U92" i="2"/>
  <c r="U93" i="2" s="1"/>
  <c r="Y59" i="2"/>
  <c r="U39" i="2"/>
  <c r="AC74" i="5"/>
  <c r="AC58" i="4"/>
  <c r="AC92" i="2"/>
  <c r="AC93" i="2" s="1"/>
  <c r="AC39" i="2"/>
  <c r="AC71" i="2"/>
  <c r="AD151" i="3"/>
  <c r="AD153" i="3" s="1"/>
  <c r="AI158" i="3"/>
  <c r="AI181" i="3"/>
  <c r="AI161" i="3"/>
  <c r="AI163" i="3" s="1"/>
  <c r="AI165" i="3" s="1"/>
  <c r="BE87" i="2"/>
  <c r="AJ369" i="3"/>
  <c r="AJ370" i="3"/>
  <c r="AJ371" i="3" s="1"/>
  <c r="AJ373" i="3" s="1"/>
  <c r="AJ184" i="3"/>
  <c r="AJ192" i="3" s="1"/>
  <c r="AJ155" i="3"/>
  <c r="AJ168" i="3"/>
  <c r="AN189" i="3"/>
  <c r="AN190" i="3" s="1"/>
  <c r="AJ176" i="3"/>
  <c r="BE36" i="4"/>
  <c r="AQ36" i="4"/>
  <c r="AQ82" i="4"/>
  <c r="AP83" i="4"/>
  <c r="AK74" i="5"/>
  <c r="AK58" i="4"/>
  <c r="AK71" i="2"/>
  <c r="AK92" i="2"/>
  <c r="AK93" i="2" s="1"/>
  <c r="AK39" i="2"/>
  <c r="BB90" i="2"/>
  <c r="BC53" i="2"/>
  <c r="BB63" i="2"/>
  <c r="BB53" i="2"/>
  <c r="V74" i="5"/>
  <c r="V58" i="4"/>
  <c r="V71" i="2"/>
  <c r="V92" i="2"/>
  <c r="V93" i="2" s="1"/>
  <c r="Z59" i="2"/>
  <c r="V39" i="2"/>
  <c r="Z60" i="2" s="1"/>
  <c r="AZ36" i="2"/>
  <c r="K60" i="2"/>
  <c r="AQ155" i="2"/>
  <c r="AP86" i="2"/>
  <c r="AE370" i="3"/>
  <c r="AE371" i="3" s="1"/>
  <c r="AE373" i="3" s="1"/>
  <c r="AE377" i="3" s="1"/>
  <c r="AE378" i="3" s="1"/>
  <c r="AE369" i="3"/>
  <c r="AH377" i="3"/>
  <c r="AH378" i="3" s="1"/>
  <c r="AH375" i="3"/>
  <c r="AF151" i="3"/>
  <c r="W119" i="2"/>
  <c r="AZ116" i="2"/>
  <c r="AH187" i="3"/>
  <c r="AH191" i="3" s="1"/>
  <c r="AG73" i="5"/>
  <c r="AG57" i="4"/>
  <c r="AG69" i="2"/>
  <c r="AG91" i="2"/>
  <c r="AG33" i="2"/>
  <c r="AK58" i="2"/>
  <c r="AG30" i="2"/>
  <c r="BB24" i="2"/>
  <c r="AG58" i="2"/>
  <c r="AK368" i="3"/>
  <c r="AK346" i="3"/>
  <c r="AK345" i="3"/>
  <c r="AK347" i="3"/>
  <c r="AL344" i="3"/>
  <c r="AK349" i="3"/>
  <c r="AK350" i="3" s="1"/>
  <c r="AK340" i="3"/>
  <c r="P74" i="5"/>
  <c r="P58" i="4"/>
  <c r="P92" i="2"/>
  <c r="P93" i="2" s="1"/>
  <c r="P71" i="2"/>
  <c r="T59" i="2"/>
  <c r="P39" i="2"/>
  <c r="T60" i="2" s="1"/>
  <c r="AM179" i="3"/>
  <c r="AM191" i="3"/>
  <c r="AM180" i="3" s="1"/>
  <c r="Q74" i="5"/>
  <c r="Q58" i="4"/>
  <c r="Q92" i="2"/>
  <c r="Q93" i="2" s="1"/>
  <c r="Q39" i="2"/>
  <c r="U60" i="2" s="1"/>
  <c r="Q71" i="2"/>
  <c r="U59" i="2"/>
  <c r="B77" i="5"/>
  <c r="AU31" i="5"/>
  <c r="B34" i="5"/>
  <c r="AU34" i="5" s="1"/>
  <c r="AX119" i="2"/>
  <c r="AX121" i="2" s="1"/>
  <c r="N121" i="2"/>
  <c r="O74" i="5"/>
  <c r="O58" i="4"/>
  <c r="O92" i="2"/>
  <c r="O93" i="2" s="1"/>
  <c r="O39" i="2"/>
  <c r="S59" i="2"/>
  <c r="O71" i="2"/>
  <c r="AR78" i="4"/>
  <c r="J74" i="5"/>
  <c r="J58" i="4"/>
  <c r="J71" i="2"/>
  <c r="J92" i="2"/>
  <c r="J93" i="2" s="1"/>
  <c r="N59" i="2"/>
  <c r="AW36" i="2"/>
  <c r="J39" i="2"/>
  <c r="N60" i="2" s="1"/>
  <c r="P59" i="2"/>
  <c r="AE59" i="2"/>
  <c r="AO82" i="5"/>
  <c r="AP83" i="5"/>
  <c r="M74" i="5"/>
  <c r="M58" i="4"/>
  <c r="M71" i="2"/>
  <c r="M92" i="2"/>
  <c r="M93" i="2" s="1"/>
  <c r="Q59" i="2"/>
  <c r="M39" i="2"/>
  <c r="P60" i="2"/>
  <c r="AE60" i="2"/>
  <c r="AH202" i="3"/>
  <c r="AH170" i="3"/>
  <c r="AH201" i="3"/>
  <c r="AG187" i="3"/>
  <c r="AG191" i="3" s="1"/>
  <c r="AF187" i="3"/>
  <c r="AF191" i="3" s="1"/>
  <c r="AE187" i="3"/>
  <c r="AE191" i="3" s="1"/>
  <c r="AD187" i="3"/>
  <c r="AD191" i="3" s="1"/>
  <c r="AE151" i="3"/>
  <c r="AE153" i="3" s="1"/>
  <c r="AO95" i="2"/>
  <c r="AO123" i="2"/>
  <c r="AP45" i="2"/>
  <c r="BD45" i="2"/>
  <c r="AP115" i="2"/>
  <c r="AQ32" i="2"/>
  <c r="AS78" i="4"/>
  <c r="AR149" i="2"/>
  <c r="AQ151" i="2"/>
  <c r="AB74" i="5"/>
  <c r="AB58" i="4"/>
  <c r="AB92" i="2"/>
  <c r="AB93" i="2" s="1"/>
  <c r="AB71" i="2"/>
  <c r="AF59" i="2"/>
  <c r="AB39" i="2"/>
  <c r="AF60" i="2" s="1"/>
  <c r="AJ60" i="2"/>
  <c r="AQ43" i="5"/>
  <c r="AR41" i="5"/>
  <c r="AQ60" i="5"/>
  <c r="H60" i="2"/>
  <c r="I74" i="5"/>
  <c r="I58" i="4"/>
  <c r="I71" i="2"/>
  <c r="M59" i="2"/>
  <c r="I39" i="2"/>
  <c r="M60" i="2" s="1"/>
  <c r="I92" i="2"/>
  <c r="I93" i="2" s="1"/>
  <c r="X74" i="5"/>
  <c r="X58" i="4"/>
  <c r="X71" i="2"/>
  <c r="X92" i="2"/>
  <c r="X93" i="2" s="1"/>
  <c r="X39" i="2"/>
  <c r="AB60" i="2" s="1"/>
  <c r="AB59" i="2"/>
  <c r="W74" i="5"/>
  <c r="W58" i="4"/>
  <c r="W92" i="2"/>
  <c r="W93" i="2" s="1"/>
  <c r="AA59" i="2"/>
  <c r="W71" i="2"/>
  <c r="W39" i="2"/>
  <c r="AA60" i="2" s="1"/>
  <c r="AO61" i="5"/>
  <c r="AN62" i="5"/>
  <c r="B74" i="5"/>
  <c r="B58" i="4"/>
  <c r="B71" i="2"/>
  <c r="F59" i="2"/>
  <c r="B39" i="2"/>
  <c r="B92" i="2"/>
  <c r="B93" i="2" s="1"/>
  <c r="AU36" i="2"/>
  <c r="Y74" i="5"/>
  <c r="Y58" i="4"/>
  <c r="Y71" i="2"/>
  <c r="Y92" i="2"/>
  <c r="Y93" i="2" s="1"/>
  <c r="AC59" i="2"/>
  <c r="Y39" i="2"/>
  <c r="AC60" i="2" s="1"/>
  <c r="BC60" i="3"/>
  <c r="AK52" i="3"/>
  <c r="AP78" i="4"/>
  <c r="BE76" i="3"/>
  <c r="BE78" i="3" s="1"/>
  <c r="BD84" i="2"/>
  <c r="K119" i="2"/>
  <c r="AW116" i="2"/>
  <c r="BD86" i="2"/>
  <c r="AJ178" i="3"/>
  <c r="AJ191" i="3"/>
  <c r="O60" i="2"/>
  <c r="R74" i="5"/>
  <c r="R58" i="4"/>
  <c r="V59" i="2"/>
  <c r="R92" i="2"/>
  <c r="R93" i="2" s="1"/>
  <c r="AY36" i="2"/>
  <c r="R39" i="2"/>
  <c r="V60" i="2" s="1"/>
  <c r="R71" i="2"/>
  <c r="AJ356" i="3"/>
  <c r="AJ358" i="3" s="1"/>
  <c r="AJ362" i="3" s="1"/>
  <c r="AJ363" i="3" s="1"/>
  <c r="AK357" i="3"/>
  <c r="AJ355" i="3"/>
  <c r="AI74" i="5"/>
  <c r="AI58" i="4"/>
  <c r="AI92" i="2"/>
  <c r="AI93" i="2" s="1"/>
  <c r="AI71" i="2"/>
  <c r="AI39" i="2"/>
  <c r="B121" i="2"/>
  <c r="AU119" i="2"/>
  <c r="AU121" i="2" s="1"/>
  <c r="AP152" i="2"/>
  <c r="AP84" i="2"/>
  <c r="C77" i="5"/>
  <c r="C34" i="5"/>
  <c r="AX71" i="2"/>
  <c r="AX92" i="2"/>
  <c r="AX93" i="2" s="1"/>
  <c r="AX39" i="2"/>
  <c r="AH74" i="5"/>
  <c r="AH58" i="4"/>
  <c r="AH71" i="2"/>
  <c r="AH92" i="2"/>
  <c r="AH93" i="2" s="1"/>
  <c r="BC36" i="2"/>
  <c r="AH39" i="2"/>
  <c r="AI382" i="3"/>
  <c r="AI384" i="3" s="1"/>
  <c r="AI385" i="3" s="1"/>
  <c r="AI381" i="3"/>
  <c r="AI321" i="3"/>
  <c r="AI322" i="3" s="1"/>
  <c r="AI324" i="3" s="1"/>
  <c r="AI325" i="3" s="1"/>
  <c r="AI374" i="3" s="1"/>
  <c r="AI319" i="3"/>
  <c r="AI388" i="3"/>
  <c r="AD74" i="5"/>
  <c r="AD58" i="4"/>
  <c r="AD92" i="2"/>
  <c r="AD93" i="2" s="1"/>
  <c r="AH59" i="2"/>
  <c r="AD71" i="2"/>
  <c r="AD39" i="2"/>
  <c r="AD60" i="2" s="1"/>
  <c r="AP46" i="2"/>
  <c r="AO124" i="2"/>
  <c r="AO96" i="2"/>
  <c r="BD46" i="2"/>
  <c r="AJ389" i="3"/>
  <c r="AJ69" i="3"/>
  <c r="AJ68" i="3"/>
  <c r="O59" i="2"/>
  <c r="Z121" i="2"/>
  <c r="BA119" i="2"/>
  <c r="BA121" i="2" s="1"/>
  <c r="F74" i="5"/>
  <c r="F58" i="4"/>
  <c r="J59" i="2"/>
  <c r="F92" i="2"/>
  <c r="F93" i="2" s="1"/>
  <c r="AV36" i="2"/>
  <c r="F39" i="2"/>
  <c r="J60" i="2" s="1"/>
  <c r="F71" i="2"/>
  <c r="AQ78" i="4"/>
  <c r="BE83" i="2"/>
  <c r="AD378" i="3"/>
  <c r="AI169" i="3"/>
  <c r="AI147" i="3"/>
  <c r="AI149" i="3" s="1"/>
  <c r="AI173" i="3"/>
  <c r="AJ148" i="3"/>
  <c r="AI187" i="3"/>
  <c r="AI191" i="3" s="1"/>
  <c r="AI361" i="3"/>
  <c r="AI311" i="3"/>
  <c r="E74" i="5"/>
  <c r="E58" i="4"/>
  <c r="E92" i="2"/>
  <c r="E93" i="2" s="1"/>
  <c r="E71" i="2"/>
  <c r="E39" i="2"/>
  <c r="I60" i="2" s="1"/>
  <c r="I59" i="2"/>
  <c r="AG116" i="2"/>
  <c r="BB113" i="2"/>
  <c r="S74" i="5"/>
  <c r="S58" i="4"/>
  <c r="S71" i="2"/>
  <c r="S92" i="2"/>
  <c r="S93" i="2" s="1"/>
  <c r="S39" i="2"/>
  <c r="W59" i="2"/>
  <c r="K121" i="2" l="1"/>
  <c r="AW119" i="2"/>
  <c r="AW121" i="2" s="1"/>
  <c r="BD123" i="2"/>
  <c r="BD95" i="2"/>
  <c r="AJ181" i="3"/>
  <c r="AJ158" i="3"/>
  <c r="AJ161" i="3" s="1"/>
  <c r="AJ163" i="3" s="1"/>
  <c r="AJ165" i="3" s="1"/>
  <c r="AI202" i="3"/>
  <c r="AI170" i="3"/>
  <c r="AI201" i="3"/>
  <c r="AI185" i="3"/>
  <c r="AI186" i="3" s="1"/>
  <c r="AP95" i="2"/>
  <c r="AP123" i="2"/>
  <c r="AQ45" i="2"/>
  <c r="AG36" i="2"/>
  <c r="AG35" i="2"/>
  <c r="BB33" i="2"/>
  <c r="BB35" i="2" s="1"/>
  <c r="AI60" i="2"/>
  <c r="AY71" i="2"/>
  <c r="AY92" i="2"/>
  <c r="AY93" i="2" s="1"/>
  <c r="AY39" i="2"/>
  <c r="AZ59" i="2"/>
  <c r="AU71" i="2"/>
  <c r="AU92" i="2"/>
  <c r="AU93" i="2" s="1"/>
  <c r="AV59" i="2"/>
  <c r="AU39" i="2"/>
  <c r="AV60" i="2" s="1"/>
  <c r="AK341" i="3"/>
  <c r="AK354" i="3"/>
  <c r="AF153" i="3"/>
  <c r="AG151" i="3"/>
  <c r="AY59" i="2"/>
  <c r="S60" i="2"/>
  <c r="AP85" i="2"/>
  <c r="Y60" i="2"/>
  <c r="AZ92" i="2"/>
  <c r="AZ93" i="2" s="1"/>
  <c r="AZ39" i="2"/>
  <c r="BA60" i="2" s="1"/>
  <c r="AZ71" i="2"/>
  <c r="BA59" i="2"/>
  <c r="W60" i="2"/>
  <c r="AY60" i="2"/>
  <c r="F60" i="2"/>
  <c r="R60" i="2"/>
  <c r="Q60" i="2"/>
  <c r="AL346" i="3"/>
  <c r="AL345" i="3"/>
  <c r="AL347" i="3"/>
  <c r="AM344" i="3"/>
  <c r="AL368" i="3"/>
  <c r="AR155" i="2"/>
  <c r="AQ86" i="2"/>
  <c r="AQ85" i="2" s="1"/>
  <c r="AQ115" i="2"/>
  <c r="AR32" i="2"/>
  <c r="BD124" i="2"/>
  <c r="BD96" i="2"/>
  <c r="AQ84" i="2"/>
  <c r="AQ82" i="2" s="1"/>
  <c r="AQ152" i="2"/>
  <c r="AW71" i="2"/>
  <c r="AW92" i="2"/>
  <c r="AW93" i="2" s="1"/>
  <c r="AX59" i="2"/>
  <c r="AW39" i="2"/>
  <c r="AX60" i="2" s="1"/>
  <c r="X60" i="2"/>
  <c r="AR82" i="4"/>
  <c r="AQ83" i="4"/>
  <c r="AV92" i="2"/>
  <c r="AV93" i="2" s="1"/>
  <c r="AV71" i="2"/>
  <c r="AV39" i="2"/>
  <c r="AW59" i="2"/>
  <c r="AI375" i="3"/>
  <c r="AJ375" i="3" s="1"/>
  <c r="AI377" i="3"/>
  <c r="AI378" i="3" s="1"/>
  <c r="AK146" i="3"/>
  <c r="AL306" i="3"/>
  <c r="AK303" i="3"/>
  <c r="AL60" i="3"/>
  <c r="AL61" i="3" s="1"/>
  <c r="AK66" i="3"/>
  <c r="AO62" i="3"/>
  <c r="AO63" i="3" s="1"/>
  <c r="BC52" i="3"/>
  <c r="AK56" i="3"/>
  <c r="AK57" i="3" s="1"/>
  <c r="AK54" i="3"/>
  <c r="AS149" i="2"/>
  <c r="AS151" i="2" s="1"/>
  <c r="AR151" i="2"/>
  <c r="BC61" i="3"/>
  <c r="BC58" i="3"/>
  <c r="AR60" i="5"/>
  <c r="AS41" i="5"/>
  <c r="AR43" i="5"/>
  <c r="AR36" i="4"/>
  <c r="AP96" i="2"/>
  <c r="AP124" i="2"/>
  <c r="AQ46" i="2"/>
  <c r="AK369" i="3"/>
  <c r="AK370" i="3"/>
  <c r="AK371" i="3" s="1"/>
  <c r="AK373" i="3" s="1"/>
  <c r="W121" i="2"/>
  <c r="AZ119" i="2"/>
  <c r="AZ121" i="2" s="1"/>
  <c r="AJ381" i="3"/>
  <c r="AJ321" i="3"/>
  <c r="AJ322" i="3" s="1"/>
  <c r="AJ324" i="3" s="1"/>
  <c r="AJ325" i="3" s="1"/>
  <c r="AJ319" i="3"/>
  <c r="AJ382" i="3"/>
  <c r="AJ383" i="3" s="1"/>
  <c r="AJ384" i="3" s="1"/>
  <c r="AJ388" i="3" s="1"/>
  <c r="AG119" i="2"/>
  <c r="BB116" i="2"/>
  <c r="AH60" i="2"/>
  <c r="BC92" i="2"/>
  <c r="BC93" i="2" s="1"/>
  <c r="BC39" i="2"/>
  <c r="BC71" i="2"/>
  <c r="AP82" i="2"/>
  <c r="AP61" i="5"/>
  <c r="AO62" i="5"/>
  <c r="BD61" i="5"/>
  <c r="BD62" i="5" s="1"/>
  <c r="AP82" i="5"/>
  <c r="AQ83" i="5"/>
  <c r="BB91" i="2"/>
  <c r="BB69" i="2"/>
  <c r="BC58" i="2"/>
  <c r="BB58" i="2"/>
  <c r="AN179" i="3"/>
  <c r="AN191" i="3"/>
  <c r="AN180" i="3" s="1"/>
  <c r="AJ311" i="3"/>
  <c r="AJ361" i="3"/>
  <c r="AJ169" i="3"/>
  <c r="AJ147" i="3"/>
  <c r="AJ149" i="3" s="1"/>
  <c r="AJ173" i="3"/>
  <c r="AK148" i="3"/>
  <c r="AS36" i="4" l="1"/>
  <c r="AJ185" i="3"/>
  <c r="BE43" i="5"/>
  <c r="AK389" i="3"/>
  <c r="AK69" i="3"/>
  <c r="BC69" i="3" s="1"/>
  <c r="AK68" i="3"/>
  <c r="BC66" i="3"/>
  <c r="BC68" i="3" s="1"/>
  <c r="AR115" i="2"/>
  <c r="AS32" i="2"/>
  <c r="AG153" i="3"/>
  <c r="AH151" i="3"/>
  <c r="AS60" i="5"/>
  <c r="AS43" i="5"/>
  <c r="BE41" i="5"/>
  <c r="AK304" i="3"/>
  <c r="AK305" i="3"/>
  <c r="AK307" i="3" s="1"/>
  <c r="AK309" i="3" s="1"/>
  <c r="AK320" i="3"/>
  <c r="AS82" i="4"/>
  <c r="AS83" i="4" s="1"/>
  <c r="AR83" i="4"/>
  <c r="AK356" i="3"/>
  <c r="AK358" i="3" s="1"/>
  <c r="AK362" i="3" s="1"/>
  <c r="AK363" i="3" s="1"/>
  <c r="AL357" i="3"/>
  <c r="AK355" i="3"/>
  <c r="AS155" i="2"/>
  <c r="AS86" i="2" s="1"/>
  <c r="AS85" i="2" s="1"/>
  <c r="AR86" i="2"/>
  <c r="AR85" i="2" s="1"/>
  <c r="BE85" i="2" s="1"/>
  <c r="BE155" i="2"/>
  <c r="AQ82" i="5"/>
  <c r="AR83" i="5"/>
  <c r="AL146" i="3"/>
  <c r="AK155" i="3"/>
  <c r="AK168" i="3"/>
  <c r="AK176" i="3"/>
  <c r="AK184" i="3"/>
  <c r="AO189" i="3"/>
  <c r="AO190" i="3" s="1"/>
  <c r="AL369" i="3"/>
  <c r="AL370" i="3"/>
  <c r="AL371" i="3" s="1"/>
  <c r="AL373" i="3" s="1"/>
  <c r="AG74" i="5"/>
  <c r="AG58" i="4"/>
  <c r="AG71" i="2"/>
  <c r="AG39" i="2"/>
  <c r="AK59" i="2"/>
  <c r="AG92" i="2"/>
  <c r="AG93" i="2" s="1"/>
  <c r="AG59" i="2"/>
  <c r="BB36" i="2"/>
  <c r="AR84" i="2"/>
  <c r="AR152" i="2"/>
  <c r="BE151" i="2"/>
  <c r="AQ61" i="5"/>
  <c r="AP62" i="5"/>
  <c r="BE149" i="2"/>
  <c r="AM345" i="3"/>
  <c r="AM347" i="3"/>
  <c r="AN344" i="3"/>
  <c r="AM368" i="3"/>
  <c r="AM346" i="3"/>
  <c r="AQ95" i="2"/>
  <c r="AQ123" i="2"/>
  <c r="AR45" i="2"/>
  <c r="AJ170" i="3"/>
  <c r="AJ201" i="3"/>
  <c r="AJ202" i="3"/>
  <c r="AQ96" i="2"/>
  <c r="AQ124" i="2"/>
  <c r="AR46" i="2"/>
  <c r="AS152" i="2"/>
  <c r="AS84" i="2"/>
  <c r="AS82" i="2" s="1"/>
  <c r="AK375" i="3"/>
  <c r="AJ374" i="3"/>
  <c r="AG121" i="2"/>
  <c r="BB119" i="2"/>
  <c r="BB121" i="2" s="1"/>
  <c r="AW60" i="2"/>
  <c r="AZ60" i="2"/>
  <c r="BC56" i="3"/>
  <c r="BC57" i="3" s="1"/>
  <c r="BC54" i="3"/>
  <c r="AL176" i="3" l="1"/>
  <c r="AP189" i="3"/>
  <c r="AP190" i="3" s="1"/>
  <c r="AL184" i="3"/>
  <c r="AL178" i="3" s="1"/>
  <c r="AM146" i="3"/>
  <c r="AL52" i="3"/>
  <c r="AK381" i="3"/>
  <c r="AK382" i="3"/>
  <c r="AK383" i="3" s="1"/>
  <c r="AK384" i="3" s="1"/>
  <c r="AK321" i="3"/>
  <c r="AK322" i="3" s="1"/>
  <c r="AK324" i="3" s="1"/>
  <c r="AK325" i="3" s="1"/>
  <c r="AK319" i="3"/>
  <c r="AK388" i="3"/>
  <c r="AR82" i="5"/>
  <c r="AS83" i="5"/>
  <c r="AS82" i="5" s="1"/>
  <c r="AK361" i="3"/>
  <c r="AK311" i="3"/>
  <c r="AK60" i="2"/>
  <c r="AG60" i="2"/>
  <c r="BE86" i="2"/>
  <c r="BE60" i="5"/>
  <c r="B41" i="5"/>
  <c r="C41" i="5"/>
  <c r="C43" i="5" s="1"/>
  <c r="BG43" i="5"/>
  <c r="AJ177" i="3"/>
  <c r="AJ186" i="3"/>
  <c r="AQ62" i="5"/>
  <c r="AR61" i="5"/>
  <c r="AL375" i="3"/>
  <c r="AK374" i="3"/>
  <c r="BE152" i="2"/>
  <c r="AO179" i="3"/>
  <c r="AO191" i="3"/>
  <c r="AO180" i="3" s="1"/>
  <c r="AH153" i="3"/>
  <c r="AI151" i="3"/>
  <c r="AJ377" i="3"/>
  <c r="AJ378" i="3" s="1"/>
  <c r="AR95" i="2"/>
  <c r="AS45" i="2"/>
  <c r="AR123" i="2"/>
  <c r="AR82" i="2"/>
  <c r="BE82" i="2" s="1"/>
  <c r="BE84" i="2"/>
  <c r="AK178" i="3"/>
  <c r="AK192" i="3"/>
  <c r="BE45" i="2"/>
  <c r="AR96" i="2"/>
  <c r="AS46" i="2"/>
  <c r="AR124" i="2"/>
  <c r="AM369" i="3"/>
  <c r="AM370" i="3"/>
  <c r="AM371" i="3" s="1"/>
  <c r="AM373" i="3" s="1"/>
  <c r="BB92" i="2"/>
  <c r="BB93" i="2" s="1"/>
  <c r="BB39" i="2"/>
  <c r="BC59" i="2"/>
  <c r="BB71" i="2"/>
  <c r="BB59" i="2"/>
  <c r="AS115" i="2"/>
  <c r="BE115" i="2" s="1"/>
  <c r="BE32" i="2"/>
  <c r="AN345" i="3"/>
  <c r="AN347" i="3"/>
  <c r="AO344" i="3"/>
  <c r="AN368" i="3"/>
  <c r="AN346" i="3"/>
  <c r="AK169" i="3"/>
  <c r="AK147" i="3"/>
  <c r="AK149" i="3" s="1"/>
  <c r="AL148" i="3"/>
  <c r="AL149" i="3" s="1"/>
  <c r="AK173" i="3"/>
  <c r="AK181" i="3"/>
  <c r="AL155" i="3"/>
  <c r="AK158" i="3"/>
  <c r="AK161" i="3" s="1"/>
  <c r="AK163" i="3" s="1"/>
  <c r="AK165" i="3" s="1"/>
  <c r="AI153" i="3" l="1"/>
  <c r="AJ151" i="3"/>
  <c r="AJ153" i="3" s="1"/>
  <c r="AL181" i="3"/>
  <c r="AM155" i="3"/>
  <c r="AL158" i="3"/>
  <c r="AL161" i="3" s="1"/>
  <c r="AL163" i="3" s="1"/>
  <c r="AL164" i="3" s="1"/>
  <c r="AL33" i="3" s="1"/>
  <c r="BE123" i="2"/>
  <c r="BE95" i="2"/>
  <c r="AU41" i="5"/>
  <c r="B43" i="5"/>
  <c r="AU43" i="5" s="1"/>
  <c r="AK377" i="3"/>
  <c r="AK378" i="3" s="1"/>
  <c r="AM306" i="3"/>
  <c r="AL303" i="3"/>
  <c r="AM60" i="3"/>
  <c r="AM61" i="3" s="1"/>
  <c r="AP62" i="3"/>
  <c r="AP63" i="3" s="1"/>
  <c r="AL56" i="3"/>
  <c r="AL57" i="3" s="1"/>
  <c r="AL54" i="3"/>
  <c r="AK151" i="3"/>
  <c r="AK153" i="3" s="1"/>
  <c r="AM375" i="3"/>
  <c r="AL374" i="3"/>
  <c r="AM176" i="3"/>
  <c r="AM143" i="3"/>
  <c r="AQ189" i="3"/>
  <c r="AQ190" i="3" s="1"/>
  <c r="AM184" i="3"/>
  <c r="AM178" i="3" s="1"/>
  <c r="AN146" i="3"/>
  <c r="AM52" i="3"/>
  <c r="AK170" i="3"/>
  <c r="AK201" i="3"/>
  <c r="AN185" i="3"/>
  <c r="AK202" i="3"/>
  <c r="AK185" i="3"/>
  <c r="AM185" i="3"/>
  <c r="AL185" i="3"/>
  <c r="BC60" i="2"/>
  <c r="BB60" i="2"/>
  <c r="AS123" i="2"/>
  <c r="AS95" i="2"/>
  <c r="AR62" i="5"/>
  <c r="AS61" i="5"/>
  <c r="AS62" i="5" s="1"/>
  <c r="AP179" i="3"/>
  <c r="AP191" i="3"/>
  <c r="AP180" i="3" s="1"/>
  <c r="AS96" i="2"/>
  <c r="AS124" i="2"/>
  <c r="AL143" i="3"/>
  <c r="AN369" i="3"/>
  <c r="AN370" i="3"/>
  <c r="AN371" i="3" s="1"/>
  <c r="AN373" i="3" s="1"/>
  <c r="AO347" i="3"/>
  <c r="AP344" i="3"/>
  <c r="AO368" i="3"/>
  <c r="AO346" i="3"/>
  <c r="AO345" i="3"/>
  <c r="BE46" i="2"/>
  <c r="AL315" i="3" l="1"/>
  <c r="AL102" i="2"/>
  <c r="AL7" i="2"/>
  <c r="AL175" i="3"/>
  <c r="AL183" i="3"/>
  <c r="AL192" i="3" s="1"/>
  <c r="AL186" i="3" s="1"/>
  <c r="AL40" i="3"/>
  <c r="AM183" i="3"/>
  <c r="AM192" i="3" s="1"/>
  <c r="AM186" i="3" s="1"/>
  <c r="AM175" i="3"/>
  <c r="AM40" i="3"/>
  <c r="AL151" i="3"/>
  <c r="AL177" i="3"/>
  <c r="AM177" i="3"/>
  <c r="AL377" i="3"/>
  <c r="AL378" i="3" s="1"/>
  <c r="BE124" i="2"/>
  <c r="BE96" i="2"/>
  <c r="AK186" i="3"/>
  <c r="AK177" i="3"/>
  <c r="AN375" i="3"/>
  <c r="AM374" i="3"/>
  <c r="AO369" i="3"/>
  <c r="AO370" i="3"/>
  <c r="AO371" i="3" s="1"/>
  <c r="AO373" i="3" s="1"/>
  <c r="BE61" i="5"/>
  <c r="BE62" i="5" s="1"/>
  <c r="AQ344" i="3"/>
  <c r="AP368" i="3"/>
  <c r="AP346" i="3"/>
  <c r="AP347" i="3"/>
  <c r="AP345" i="3"/>
  <c r="AN306" i="3"/>
  <c r="AM303" i="3"/>
  <c r="AN60" i="3"/>
  <c r="AN61" i="3" s="1"/>
  <c r="AQ62" i="3"/>
  <c r="AQ63" i="3" s="1"/>
  <c r="AM56" i="3"/>
  <c r="AM57" i="3" s="1"/>
  <c r="AM55" i="3"/>
  <c r="AM54" i="3"/>
  <c r="AM181" i="3"/>
  <c r="AN155" i="3"/>
  <c r="AN143" i="3" s="1"/>
  <c r="AM158" i="3"/>
  <c r="AM161" i="3" s="1"/>
  <c r="AM163" i="3" s="1"/>
  <c r="AM164" i="3" s="1"/>
  <c r="AM33" i="3" s="1"/>
  <c r="AN176" i="3"/>
  <c r="AR189" i="3"/>
  <c r="AR190" i="3" s="1"/>
  <c r="AN184" i="3"/>
  <c r="AN178" i="3" s="1"/>
  <c r="AO146" i="3"/>
  <c r="AN52" i="3"/>
  <c r="AL304" i="3"/>
  <c r="AL305" i="3"/>
  <c r="AL307" i="3" s="1"/>
  <c r="AL309" i="3" s="1"/>
  <c r="AQ179" i="3"/>
  <c r="AQ191" i="3"/>
  <c r="AQ180" i="3" s="1"/>
  <c r="AN183" i="3" l="1"/>
  <c r="AN192" i="3" s="1"/>
  <c r="AN186" i="3" s="1"/>
  <c r="AN175" i="3"/>
  <c r="AN40" i="3"/>
  <c r="AM315" i="3"/>
  <c r="AM102" i="2"/>
  <c r="AM7" i="2"/>
  <c r="AM377" i="3"/>
  <c r="AM378" i="3" s="1"/>
  <c r="AL152" i="3"/>
  <c r="AL23" i="3" s="1"/>
  <c r="AM151" i="3"/>
  <c r="AO375" i="3"/>
  <c r="AN374" i="3"/>
  <c r="AM337" i="3"/>
  <c r="AM66" i="3"/>
  <c r="AM42" i="3"/>
  <c r="AM47" i="3"/>
  <c r="AM49" i="3" s="1"/>
  <c r="AN181" i="3"/>
  <c r="AO155" i="3"/>
  <c r="AN158" i="3"/>
  <c r="AN161" i="3" s="1"/>
  <c r="AN163" i="3" s="1"/>
  <c r="AN164" i="3" s="1"/>
  <c r="AN33" i="3" s="1"/>
  <c r="AL337" i="3"/>
  <c r="AL66" i="3"/>
  <c r="AL42" i="3"/>
  <c r="AL47" i="3"/>
  <c r="AL49" i="3" s="1"/>
  <c r="AL55" i="3"/>
  <c r="AP369" i="3"/>
  <c r="AP370" i="3"/>
  <c r="AP371" i="3" s="1"/>
  <c r="AP373" i="3" s="1"/>
  <c r="AL361" i="3"/>
  <c r="AL311" i="3"/>
  <c r="AQ345" i="3"/>
  <c r="AR344" i="3"/>
  <c r="AQ368" i="3"/>
  <c r="AQ346" i="3"/>
  <c r="AQ347" i="3"/>
  <c r="AO306" i="3"/>
  <c r="AN303" i="3"/>
  <c r="AO60" i="3"/>
  <c r="AR62" i="3"/>
  <c r="AR63" i="3" s="1"/>
  <c r="AN56" i="3"/>
  <c r="AN57" i="3" s="1"/>
  <c r="AN55" i="3"/>
  <c r="AN54" i="3"/>
  <c r="AO176" i="3"/>
  <c r="AS189" i="3"/>
  <c r="AS190" i="3" s="1"/>
  <c r="AO184" i="3"/>
  <c r="AP146" i="3"/>
  <c r="AO52" i="3"/>
  <c r="AN177" i="3"/>
  <c r="AR179" i="3"/>
  <c r="AR191" i="3"/>
  <c r="AR180" i="3" s="1"/>
  <c r="AM304" i="3"/>
  <c r="AM305" i="3"/>
  <c r="AM307" i="3" s="1"/>
  <c r="AM309" i="3" s="1"/>
  <c r="AL366" i="3"/>
  <c r="AL314" i="3"/>
  <c r="AN315" i="3" l="1"/>
  <c r="AN102" i="2"/>
  <c r="BD102" i="2" s="1"/>
  <c r="AN7" i="2"/>
  <c r="BD7" i="2" s="1"/>
  <c r="BD33" i="3"/>
  <c r="AQ370" i="3"/>
  <c r="AQ371" i="3" s="1"/>
  <c r="AQ373" i="3" s="1"/>
  <c r="AQ369" i="3"/>
  <c r="AL331" i="3"/>
  <c r="AL351" i="3"/>
  <c r="AL320" i="3"/>
  <c r="AL349" i="3"/>
  <c r="AM152" i="3"/>
  <c r="AM23" i="3" s="1"/>
  <c r="AN151" i="3"/>
  <c r="AM361" i="3"/>
  <c r="AM311" i="3"/>
  <c r="AR345" i="3"/>
  <c r="AR347" i="3"/>
  <c r="AR368" i="3"/>
  <c r="AR346" i="3"/>
  <c r="AS344" i="3"/>
  <c r="AL13" i="3"/>
  <c r="AL25" i="3"/>
  <c r="AP155" i="3"/>
  <c r="AO161" i="3"/>
  <c r="AO158" i="3"/>
  <c r="AO181" i="3"/>
  <c r="BD60" i="3"/>
  <c r="AO61" i="3"/>
  <c r="AN305" i="3"/>
  <c r="AN307" i="3" s="1"/>
  <c r="AN309" i="3" s="1"/>
  <c r="AN304" i="3"/>
  <c r="AP306" i="3"/>
  <c r="AO303" i="3"/>
  <c r="AS62" i="3"/>
  <c r="AS63" i="3" s="1"/>
  <c r="AP60" i="3"/>
  <c r="AP61" i="3" s="1"/>
  <c r="BD52" i="3"/>
  <c r="AO56" i="3"/>
  <c r="AO57" i="3" s="1"/>
  <c r="AO54" i="3"/>
  <c r="AP176" i="3"/>
  <c r="AP143" i="3"/>
  <c r="AP184" i="3"/>
  <c r="AQ146" i="3"/>
  <c r="AP52" i="3"/>
  <c r="AM389" i="3"/>
  <c r="AM68" i="3"/>
  <c r="AM69" i="3"/>
  <c r="AM366" i="3"/>
  <c r="AM314" i="3"/>
  <c r="AO177" i="3"/>
  <c r="AO178" i="3"/>
  <c r="AM351" i="3"/>
  <c r="AM331" i="3"/>
  <c r="AM320" i="3"/>
  <c r="AM349" i="3"/>
  <c r="AN337" i="3"/>
  <c r="AN66" i="3"/>
  <c r="AN42" i="3"/>
  <c r="AN47" i="3"/>
  <c r="AN49" i="3" s="1"/>
  <c r="AS179" i="3"/>
  <c r="AS191" i="3"/>
  <c r="AS180" i="3" s="1"/>
  <c r="AN377" i="3"/>
  <c r="AN378" i="3" s="1"/>
  <c r="AL388" i="3"/>
  <c r="AL332" i="3"/>
  <c r="AL333" i="3" s="1"/>
  <c r="AL342" i="3"/>
  <c r="AO143" i="3"/>
  <c r="AL389" i="3"/>
  <c r="AL69" i="3"/>
  <c r="AL68" i="3"/>
  <c r="AP375" i="3"/>
  <c r="AO374" i="3"/>
  <c r="AO175" i="3" l="1"/>
  <c r="AO183" i="3"/>
  <c r="AO192" i="3" s="1"/>
  <c r="AO186" i="3" s="1"/>
  <c r="AO40" i="3"/>
  <c r="AN351" i="3"/>
  <c r="AN331" i="3"/>
  <c r="AN349" i="3"/>
  <c r="AO305" i="3"/>
  <c r="AO307" i="3" s="1"/>
  <c r="AO309" i="3" s="1"/>
  <c r="AO304" i="3"/>
  <c r="AL343" i="3"/>
  <c r="AL350" i="3" s="1"/>
  <c r="AL365" i="3"/>
  <c r="AL367" i="3" s="1"/>
  <c r="AQ306" i="3"/>
  <c r="AP303" i="3"/>
  <c r="AQ60" i="3"/>
  <c r="AQ61" i="3" s="1"/>
  <c r="AP56" i="3"/>
  <c r="AP57" i="3" s="1"/>
  <c r="AP54" i="3"/>
  <c r="AL15" i="3"/>
  <c r="AL5" i="3"/>
  <c r="AL100" i="2"/>
  <c r="AL5" i="2"/>
  <c r="AL381" i="3"/>
  <c r="AL382" i="3"/>
  <c r="AL383" i="3" s="1"/>
  <c r="AL384" i="3" s="1"/>
  <c r="AL321" i="3"/>
  <c r="AL322" i="3" s="1"/>
  <c r="AL324" i="3" s="1"/>
  <c r="AL325" i="3" s="1"/>
  <c r="AL319" i="3"/>
  <c r="AM381" i="3"/>
  <c r="AM382" i="3"/>
  <c r="AM383" i="3" s="1"/>
  <c r="AM384" i="3" s="1"/>
  <c r="AM321" i="3"/>
  <c r="AM322" i="3" s="1"/>
  <c r="AM324" i="3" s="1"/>
  <c r="AM325" i="3" s="1"/>
  <c r="AM319" i="3"/>
  <c r="AQ176" i="3"/>
  <c r="AQ184" i="3"/>
  <c r="AR146" i="3"/>
  <c r="AQ52" i="3"/>
  <c r="AS345" i="3"/>
  <c r="AS347" i="3"/>
  <c r="AS368" i="3"/>
  <c r="AS346" i="3"/>
  <c r="AL340" i="3"/>
  <c r="AP177" i="3"/>
  <c r="AP178" i="3"/>
  <c r="AN361" i="3"/>
  <c r="AN311" i="3"/>
  <c r="AP175" i="3"/>
  <c r="AP183" i="3"/>
  <c r="AP192" i="3" s="1"/>
  <c r="AP40" i="3"/>
  <c r="AP55" i="3" s="1"/>
  <c r="AL334" i="3"/>
  <c r="AL335" i="3" s="1"/>
  <c r="AL336" i="3" s="1"/>
  <c r="BD61" i="3"/>
  <c r="BD58" i="3"/>
  <c r="AR370" i="3"/>
  <c r="AR371" i="3" s="1"/>
  <c r="AR373" i="3" s="1"/>
  <c r="AR369" i="3"/>
  <c r="AO377" i="3"/>
  <c r="AO378" i="3" s="1"/>
  <c r="BD35" i="3"/>
  <c r="BE35" i="3"/>
  <c r="AQ375" i="3"/>
  <c r="AP374" i="3"/>
  <c r="AP377" i="3" s="1"/>
  <c r="AP378" i="3" s="1"/>
  <c r="AM388" i="3"/>
  <c r="AM342" i="3"/>
  <c r="AM332" i="3"/>
  <c r="BD56" i="3"/>
  <c r="BD57" i="3" s="1"/>
  <c r="BD54" i="3"/>
  <c r="AQ155" i="3"/>
  <c r="AQ143" i="3" s="1"/>
  <c r="AP161" i="3"/>
  <c r="AP158" i="3"/>
  <c r="AN152" i="3"/>
  <c r="AN23" i="3" s="1"/>
  <c r="AO151" i="3"/>
  <c r="AN389" i="3"/>
  <c r="AN68" i="3"/>
  <c r="AN69" i="3"/>
  <c r="AM25" i="3"/>
  <c r="AM13" i="3"/>
  <c r="AN366" i="3"/>
  <c r="AN314" i="3"/>
  <c r="AQ175" i="3" l="1"/>
  <c r="AQ183" i="3"/>
  <c r="AQ192" i="3" s="1"/>
  <c r="AQ40" i="3"/>
  <c r="AL72" i="3"/>
  <c r="AL80" i="3"/>
  <c r="AL7" i="3"/>
  <c r="AL103" i="2"/>
  <c r="AL8" i="2"/>
  <c r="AL36" i="3"/>
  <c r="AL26" i="3"/>
  <c r="AN342" i="3"/>
  <c r="AN332" i="3"/>
  <c r="AQ158" i="3"/>
  <c r="AQ161" i="3" s="1"/>
  <c r="AR155" i="3"/>
  <c r="AL341" i="3"/>
  <c r="AL354" i="3"/>
  <c r="AL16" i="3"/>
  <c r="AO361" i="3"/>
  <c r="AO311" i="3"/>
  <c r="AM333" i="3"/>
  <c r="AM334" i="3"/>
  <c r="AM335" i="3" s="1"/>
  <c r="AM336" i="3" s="1"/>
  <c r="AM343" i="3"/>
  <c r="AM350" i="3" s="1"/>
  <c r="AM365" i="3"/>
  <c r="AM367" i="3" s="1"/>
  <c r="AN320" i="3"/>
  <c r="AM340" i="3"/>
  <c r="AS370" i="3"/>
  <c r="AS371" i="3" s="1"/>
  <c r="AS373" i="3" s="1"/>
  <c r="AS369" i="3"/>
  <c r="AM15" i="3"/>
  <c r="AM5" i="3"/>
  <c r="AM16" i="3" s="1"/>
  <c r="AM100" i="2"/>
  <c r="AM5" i="2"/>
  <c r="AR375" i="3"/>
  <c r="AQ374" i="3"/>
  <c r="AQ377" i="3" s="1"/>
  <c r="AQ378" i="3" s="1"/>
  <c r="AP337" i="3"/>
  <c r="AP42" i="3"/>
  <c r="AP47" i="3"/>
  <c r="AP49" i="3" s="1"/>
  <c r="AP305" i="3"/>
  <c r="AP307" i="3" s="1"/>
  <c r="AP309" i="3" s="1"/>
  <c r="AP304" i="3"/>
  <c r="AN340" i="3"/>
  <c r="AO152" i="3"/>
  <c r="AO23" i="3" s="1"/>
  <c r="AP151" i="3"/>
  <c r="AR306" i="3"/>
  <c r="AQ303" i="3"/>
  <c r="AR60" i="3"/>
  <c r="AR61" i="3" s="1"/>
  <c r="AQ56" i="3"/>
  <c r="AQ57" i="3" s="1"/>
  <c r="AQ55" i="3"/>
  <c r="AQ54" i="3"/>
  <c r="AO337" i="3"/>
  <c r="AO66" i="3"/>
  <c r="AO42" i="3"/>
  <c r="BD40" i="3"/>
  <c r="AO47" i="3"/>
  <c r="AO49" i="3" s="1"/>
  <c r="AO55" i="3"/>
  <c r="BD55" i="3" s="1"/>
  <c r="AN25" i="3"/>
  <c r="AN13" i="3"/>
  <c r="AR176" i="3"/>
  <c r="AR143" i="3"/>
  <c r="AR184" i="3"/>
  <c r="AS146" i="3"/>
  <c r="AR52" i="3"/>
  <c r="AQ177" i="3"/>
  <c r="AQ178" i="3"/>
  <c r="BD42" i="3" l="1"/>
  <c r="BD47" i="3"/>
  <c r="BD49" i="3" s="1"/>
  <c r="AO25" i="3"/>
  <c r="AO13" i="3"/>
  <c r="AN354" i="3"/>
  <c r="AN341" i="3"/>
  <c r="AM72" i="3"/>
  <c r="AM75" i="3" s="1"/>
  <c r="AM79" i="4" s="1"/>
  <c r="AM80" i="3"/>
  <c r="AM7" i="3"/>
  <c r="AM103" i="2"/>
  <c r="AM8" i="2"/>
  <c r="AM36" i="3"/>
  <c r="AM26" i="3"/>
  <c r="AL70" i="5"/>
  <c r="AL54" i="4"/>
  <c r="AL22" i="2"/>
  <c r="AL20" i="2"/>
  <c r="AL15" i="2"/>
  <c r="AL21" i="2"/>
  <c r="AL51" i="2"/>
  <c r="AL134" i="2"/>
  <c r="AR177" i="3"/>
  <c r="AR178" i="3"/>
  <c r="AO389" i="3"/>
  <c r="AO68" i="3"/>
  <c r="AO69" i="3"/>
  <c r="BD69" i="3" s="1"/>
  <c r="BD66" i="3"/>
  <c r="AP361" i="3"/>
  <c r="AP311" i="3"/>
  <c r="AL356" i="3"/>
  <c r="AL358" i="3" s="1"/>
  <c r="AL362" i="3" s="1"/>
  <c r="AL363" i="3" s="1"/>
  <c r="AM357" i="3"/>
  <c r="AL355" i="3"/>
  <c r="AR175" i="3"/>
  <c r="AR183" i="3"/>
  <c r="AR192" i="3" s="1"/>
  <c r="AR40" i="3"/>
  <c r="AO334" i="3"/>
  <c r="AO335" i="3" s="1"/>
  <c r="AO331" i="3"/>
  <c r="AO351" i="3"/>
  <c r="AO340" i="3" s="1"/>
  <c r="AO320" i="3"/>
  <c r="AO333" i="3"/>
  <c r="AO343" i="3"/>
  <c r="AO349" i="3"/>
  <c r="AO350" i="3" s="1"/>
  <c r="AS176" i="3"/>
  <c r="AS184" i="3"/>
  <c r="AS52" i="3"/>
  <c r="AM354" i="3"/>
  <c r="AM341" i="3"/>
  <c r="AR158" i="3"/>
  <c r="AR161" i="3" s="1"/>
  <c r="AS155" i="3"/>
  <c r="BD23" i="3"/>
  <c r="AN381" i="3"/>
  <c r="AN382" i="3"/>
  <c r="AN383" i="3" s="1"/>
  <c r="AN384" i="3" s="1"/>
  <c r="AN321" i="3"/>
  <c r="AN322" i="3" s="1"/>
  <c r="AN324" i="3" s="1"/>
  <c r="AN325" i="3" s="1"/>
  <c r="AN319" i="3"/>
  <c r="AL75" i="3"/>
  <c r="AN16" i="3"/>
  <c r="AN15" i="3"/>
  <c r="AN5" i="3"/>
  <c r="AN100" i="2"/>
  <c r="AN5" i="2"/>
  <c r="AP334" i="3"/>
  <c r="AP335" i="3" s="1"/>
  <c r="AP331" i="3"/>
  <c r="AP351" i="3"/>
  <c r="AP340" i="3" s="1"/>
  <c r="AP320" i="3"/>
  <c r="AP333" i="3"/>
  <c r="AP343" i="3"/>
  <c r="AP349" i="3"/>
  <c r="AP350" i="3" s="1"/>
  <c r="BD13" i="3"/>
  <c r="AP152" i="3"/>
  <c r="AP23" i="3" s="1"/>
  <c r="AQ151" i="3"/>
  <c r="AS306" i="3"/>
  <c r="AR303" i="3"/>
  <c r="AS60" i="3"/>
  <c r="AR56" i="3"/>
  <c r="AR57" i="3" s="1"/>
  <c r="AR55" i="3"/>
  <c r="AR54" i="3"/>
  <c r="AN333" i="3"/>
  <c r="AN334" i="3"/>
  <c r="AN335" i="3" s="1"/>
  <c r="AQ337" i="3"/>
  <c r="AQ42" i="3"/>
  <c r="AQ47" i="3"/>
  <c r="AQ49" i="3" s="1"/>
  <c r="AQ305" i="3"/>
  <c r="AQ307" i="3" s="1"/>
  <c r="AQ309" i="3" s="1"/>
  <c r="AQ304" i="3"/>
  <c r="AS375" i="3"/>
  <c r="AS374" i="3" s="1"/>
  <c r="AS377" i="3" s="1"/>
  <c r="AS378" i="3" s="1"/>
  <c r="AR374" i="3"/>
  <c r="AR377" i="3" s="1"/>
  <c r="AR378" i="3" s="1"/>
  <c r="AN343" i="3"/>
  <c r="AN350" i="3" s="1"/>
  <c r="AN365" i="3"/>
  <c r="AN367" i="3" s="1"/>
  <c r="AN388" i="3"/>
  <c r="AQ152" i="3" l="1"/>
  <c r="AQ23" i="3" s="1"/>
  <c r="AR151" i="3"/>
  <c r="AN72" i="3"/>
  <c r="AN80" i="3"/>
  <c r="AN7" i="3"/>
  <c r="AN103" i="2"/>
  <c r="AN8" i="2"/>
  <c r="AN36" i="3"/>
  <c r="AN26" i="3"/>
  <c r="AS158" i="3"/>
  <c r="AS161" i="3"/>
  <c r="AL71" i="5"/>
  <c r="AL55" i="4"/>
  <c r="AL22" i="4" s="1"/>
  <c r="AL52" i="2"/>
  <c r="AP25" i="3"/>
  <c r="AP13" i="3"/>
  <c r="AO381" i="3"/>
  <c r="AO382" i="3"/>
  <c r="AO383" i="3" s="1"/>
  <c r="AO384" i="3" s="1"/>
  <c r="AO319" i="3"/>
  <c r="AO321" i="3"/>
  <c r="AO322" i="3" s="1"/>
  <c r="AO324" i="3" s="1"/>
  <c r="AO325" i="3" s="1"/>
  <c r="AO388" i="3"/>
  <c r="BD68" i="3"/>
  <c r="BE68" i="3"/>
  <c r="AO354" i="3"/>
  <c r="AO341" i="3"/>
  <c r="AQ334" i="3"/>
  <c r="AQ335" i="3" s="1"/>
  <c r="AQ331" i="3"/>
  <c r="AQ351" i="3"/>
  <c r="AQ340" i="3" s="1"/>
  <c r="AQ320" i="3"/>
  <c r="AQ333" i="3"/>
  <c r="AQ343" i="3"/>
  <c r="AQ349" i="3"/>
  <c r="AL79" i="4"/>
  <c r="AL74" i="3"/>
  <c r="AL16" i="2"/>
  <c r="BD15" i="3"/>
  <c r="AN336" i="3"/>
  <c r="AM355" i="3"/>
  <c r="AN357" i="3"/>
  <c r="AM356" i="3"/>
  <c r="AM358" i="3" s="1"/>
  <c r="AM362" i="3" s="1"/>
  <c r="AM363" i="3" s="1"/>
  <c r="AO336" i="3"/>
  <c r="AL72" i="5"/>
  <c r="AL56" i="4"/>
  <c r="AL23" i="2"/>
  <c r="AL54" i="2"/>
  <c r="AO357" i="3"/>
  <c r="AN355" i="3"/>
  <c r="AN356" i="3"/>
  <c r="AN358" i="3" s="1"/>
  <c r="AN362" i="3" s="1"/>
  <c r="AN363" i="3" s="1"/>
  <c r="AS303" i="3"/>
  <c r="AS56" i="3"/>
  <c r="AS57" i="3" s="1"/>
  <c r="BE52" i="3"/>
  <c r="AS54" i="3"/>
  <c r="AR337" i="3"/>
  <c r="AR42" i="3"/>
  <c r="AR47" i="3"/>
  <c r="AR49" i="3" s="1"/>
  <c r="AL56" i="2"/>
  <c r="AO5" i="3"/>
  <c r="AO15" i="3"/>
  <c r="AO100" i="2"/>
  <c r="BD100" i="2" s="1"/>
  <c r="AO5" i="2"/>
  <c r="AP381" i="3"/>
  <c r="AP382" i="3"/>
  <c r="AP383" i="3" s="1"/>
  <c r="AP384" i="3" s="1"/>
  <c r="AP319" i="3"/>
  <c r="AP321" i="3"/>
  <c r="AP322" i="3" s="1"/>
  <c r="AP324" i="3" s="1"/>
  <c r="AP325" i="3" s="1"/>
  <c r="AP388" i="3"/>
  <c r="AS177" i="3"/>
  <c r="AS178" i="3"/>
  <c r="AL18" i="4"/>
  <c r="AL30" i="4"/>
  <c r="AL23" i="4"/>
  <c r="AL19" i="5" s="1"/>
  <c r="AL9" i="4"/>
  <c r="AL14" i="4"/>
  <c r="AL32" i="4"/>
  <c r="AL21" i="5" s="1"/>
  <c r="AL10" i="4"/>
  <c r="AL80" i="5"/>
  <c r="AL81" i="5"/>
  <c r="AL15" i="4" s="1"/>
  <c r="AL77" i="5"/>
  <c r="AP341" i="3"/>
  <c r="AP354" i="3"/>
  <c r="AS143" i="3"/>
  <c r="AL143" i="2"/>
  <c r="AL130" i="2"/>
  <c r="AL132" i="2"/>
  <c r="AL129" i="2"/>
  <c r="AL131" i="2"/>
  <c r="BE60" i="3"/>
  <c r="AS61" i="3"/>
  <c r="AP336" i="3"/>
  <c r="BD25" i="3"/>
  <c r="BD5" i="2"/>
  <c r="AM70" i="5"/>
  <c r="AM54" i="4"/>
  <c r="AM21" i="2"/>
  <c r="AM15" i="2"/>
  <c r="AM22" i="2"/>
  <c r="AM20" i="2"/>
  <c r="AM16" i="2"/>
  <c r="AM51" i="2"/>
  <c r="AR304" i="3"/>
  <c r="AR305" i="3"/>
  <c r="AR307" i="3" s="1"/>
  <c r="AR309" i="3" s="1"/>
  <c r="AQ361" i="3"/>
  <c r="AQ311" i="3"/>
  <c r="AL55" i="2"/>
  <c r="AM134" i="2"/>
  <c r="AM143" i="2" s="1"/>
  <c r="AM55" i="2" l="1"/>
  <c r="AL138" i="2"/>
  <c r="AL141" i="2"/>
  <c r="AL140" i="2"/>
  <c r="AL139" i="2"/>
  <c r="AM71" i="5"/>
  <c r="AM55" i="4"/>
  <c r="AM22" i="4" s="1"/>
  <c r="AM52" i="2"/>
  <c r="AM140" i="2"/>
  <c r="AM131" i="2"/>
  <c r="AL15" i="5"/>
  <c r="AL68" i="2"/>
  <c r="AL57" i="2"/>
  <c r="AM138" i="2"/>
  <c r="AM80" i="2" s="1"/>
  <c r="AL77" i="2"/>
  <c r="AM129" i="2"/>
  <c r="AL24" i="2"/>
  <c r="AL53" i="2"/>
  <c r="AP357" i="3"/>
  <c r="AO355" i="3"/>
  <c r="AO356" i="3"/>
  <c r="AO358" i="3" s="1"/>
  <c r="AO362" i="3" s="1"/>
  <c r="AO363" i="3" s="1"/>
  <c r="AR351" i="3"/>
  <c r="AR340" i="3" s="1"/>
  <c r="AR334" i="3"/>
  <c r="AR335" i="3" s="1"/>
  <c r="AR336" i="3" s="1"/>
  <c r="AR320" i="3"/>
  <c r="AR331" i="3"/>
  <c r="AR333" i="3"/>
  <c r="AR343" i="3"/>
  <c r="AR349" i="3"/>
  <c r="AR350" i="3" s="1"/>
  <c r="AL80" i="4"/>
  <c r="AM73" i="3"/>
  <c r="AM141" i="2"/>
  <c r="AM132" i="2"/>
  <c r="AM30" i="4"/>
  <c r="AM23" i="4"/>
  <c r="AM19" i="5" s="1"/>
  <c r="AM9" i="4"/>
  <c r="AM14" i="4"/>
  <c r="AM32" i="4"/>
  <c r="AM21" i="5" s="1"/>
  <c r="AM10" i="4"/>
  <c r="AM18" i="4"/>
  <c r="AL133" i="2"/>
  <c r="AM139" i="2"/>
  <c r="AM142" i="2" s="1"/>
  <c r="AM81" i="2" s="1"/>
  <c r="AM130" i="2"/>
  <c r="AL14" i="5"/>
  <c r="AL109" i="2"/>
  <c r="AN70" i="5"/>
  <c r="AN54" i="4"/>
  <c r="AN20" i="2"/>
  <c r="AN21" i="2"/>
  <c r="AN22" i="2"/>
  <c r="AN15" i="2"/>
  <c r="AN51" i="2"/>
  <c r="BD8" i="2"/>
  <c r="BE56" i="3"/>
  <c r="BE57" i="3" s="1"/>
  <c r="BE54" i="3"/>
  <c r="AO72" i="3"/>
  <c r="AO75" i="3" s="1"/>
  <c r="AO79" i="4" s="1"/>
  <c r="AO80" i="3"/>
  <c r="AO7" i="3"/>
  <c r="AO103" i="2"/>
  <c r="AO8" i="2"/>
  <c r="AO36" i="3"/>
  <c r="AO26" i="3"/>
  <c r="AQ350" i="3"/>
  <c r="AL50" i="3"/>
  <c r="AN134" i="2"/>
  <c r="AN143" i="2" s="1"/>
  <c r="BD103" i="2"/>
  <c r="AR361" i="3"/>
  <c r="AR311" i="3"/>
  <c r="BD5" i="3"/>
  <c r="AS175" i="3"/>
  <c r="AS183" i="3"/>
  <c r="AS192" i="3" s="1"/>
  <c r="AS40" i="3"/>
  <c r="AM17" i="5"/>
  <c r="AL17" i="5"/>
  <c r="AO16" i="3"/>
  <c r="AQ357" i="3"/>
  <c r="AP355" i="3"/>
  <c r="AP356" i="3"/>
  <c r="AP358" i="3" s="1"/>
  <c r="AP362" i="3" s="1"/>
  <c r="AP363" i="3" s="1"/>
  <c r="AS304" i="3"/>
  <c r="AS305" i="3"/>
  <c r="AS307" i="3" s="1"/>
  <c r="AS309" i="3" s="1"/>
  <c r="AQ381" i="3"/>
  <c r="AQ382" i="3"/>
  <c r="AQ383" i="3" s="1"/>
  <c r="AQ384" i="3" s="1"/>
  <c r="AQ319" i="3"/>
  <c r="AQ321" i="3"/>
  <c r="AQ322" i="3" s="1"/>
  <c r="AQ324" i="3" s="1"/>
  <c r="AQ325" i="3" s="1"/>
  <c r="AQ388" i="3"/>
  <c r="AN75" i="3"/>
  <c r="BD72" i="3"/>
  <c r="AQ341" i="3"/>
  <c r="AQ354" i="3"/>
  <c r="AL105" i="2"/>
  <c r="AR152" i="3"/>
  <c r="AR23" i="3" s="1"/>
  <c r="AS151" i="3"/>
  <c r="AS152" i="3" s="1"/>
  <c r="AS23" i="3" s="1"/>
  <c r="AM80" i="5"/>
  <c r="AM81" i="5"/>
  <c r="AM77" i="5"/>
  <c r="AM72" i="5"/>
  <c r="AM56" i="4"/>
  <c r="AM109" i="2"/>
  <c r="AM23" i="2"/>
  <c r="AM54" i="2"/>
  <c r="AM15" i="4"/>
  <c r="AL111" i="2"/>
  <c r="AP15" i="3"/>
  <c r="AP5" i="3"/>
  <c r="AP100" i="2"/>
  <c r="AP5" i="2"/>
  <c r="AL18" i="5"/>
  <c r="AQ25" i="3"/>
  <c r="AQ13" i="3"/>
  <c r="AM53" i="2"/>
  <c r="AM111" i="2"/>
  <c r="AM56" i="2"/>
  <c r="BE61" i="3"/>
  <c r="BE58" i="3"/>
  <c r="AL79" i="5"/>
  <c r="AL7" i="5" s="1"/>
  <c r="AL16" i="4"/>
  <c r="AM16" i="4" s="1"/>
  <c r="AQ336" i="3"/>
  <c r="AQ15" i="3" l="1"/>
  <c r="AQ5" i="3"/>
  <c r="AQ100" i="2"/>
  <c r="AQ5" i="2"/>
  <c r="AL106" i="2"/>
  <c r="BD7" i="3"/>
  <c r="BD21" i="3"/>
  <c r="BD36" i="3"/>
  <c r="BD16" i="3"/>
  <c r="BD26" i="3"/>
  <c r="AN72" i="5"/>
  <c r="AN56" i="4"/>
  <c r="AN23" i="2"/>
  <c r="AN54" i="2"/>
  <c r="AN16" i="4"/>
  <c r="AQ356" i="3"/>
  <c r="AQ358" i="3" s="1"/>
  <c r="AQ362" i="3" s="1"/>
  <c r="AQ363" i="3" s="1"/>
  <c r="AQ355" i="3"/>
  <c r="AR357" i="3"/>
  <c r="AS361" i="3"/>
  <c r="AS311" i="3"/>
  <c r="BD80" i="3"/>
  <c r="AN23" i="4"/>
  <c r="AN19" i="5" s="1"/>
  <c r="AN9" i="4"/>
  <c r="AN14" i="4"/>
  <c r="AN32" i="4"/>
  <c r="AN10" i="4"/>
  <c r="AN15" i="5" s="1"/>
  <c r="AN18" i="4"/>
  <c r="AN30" i="4"/>
  <c r="AL31" i="4"/>
  <c r="AL24" i="4"/>
  <c r="AL73" i="5"/>
  <c r="AL57" i="4"/>
  <c r="AL33" i="2"/>
  <c r="AL30" i="2"/>
  <c r="AL69" i="2"/>
  <c r="AL58" i="2"/>
  <c r="AN80" i="5"/>
  <c r="AN79" i="5" s="1"/>
  <c r="AN7" i="5" s="1"/>
  <c r="AN81" i="5"/>
  <c r="AN15" i="4" s="1"/>
  <c r="AN77" i="5"/>
  <c r="AL142" i="2"/>
  <c r="AM68" i="2"/>
  <c r="AM57" i="2"/>
  <c r="AM50" i="3"/>
  <c r="AM15" i="5"/>
  <c r="AL110" i="2"/>
  <c r="AN79" i="4"/>
  <c r="BD75" i="3"/>
  <c r="AN50" i="3"/>
  <c r="AN14" i="5"/>
  <c r="BD51" i="2"/>
  <c r="AN131" i="2"/>
  <c r="AN140" i="2"/>
  <c r="AM14" i="5"/>
  <c r="AR382" i="3"/>
  <c r="AR383" i="3" s="1"/>
  <c r="AR384" i="3" s="1"/>
  <c r="AR381" i="3"/>
  <c r="AR319" i="3"/>
  <c r="AR321" i="3"/>
  <c r="AR322" i="3" s="1"/>
  <c r="AR324" i="3" s="1"/>
  <c r="AR325" i="3" s="1"/>
  <c r="AR388" i="3"/>
  <c r="AN138" i="2"/>
  <c r="AN80" i="2" s="1"/>
  <c r="AN129" i="2"/>
  <c r="AM77" i="2"/>
  <c r="AL80" i="2"/>
  <c r="AN71" i="5"/>
  <c r="AN55" i="4"/>
  <c r="AN22" i="4" s="1"/>
  <c r="AN105" i="2"/>
  <c r="AN106" i="2" s="1"/>
  <c r="AN52" i="2"/>
  <c r="AN141" i="2"/>
  <c r="AN132" i="2"/>
  <c r="AN111" i="2" s="1"/>
  <c r="AN56" i="2"/>
  <c r="AN139" i="2"/>
  <c r="AN130" i="2"/>
  <c r="AM133" i="2"/>
  <c r="AM78" i="2" s="1"/>
  <c r="AR341" i="3"/>
  <c r="AR354" i="3"/>
  <c r="AM79" i="5"/>
  <c r="AM7" i="5" s="1"/>
  <c r="AS337" i="3"/>
  <c r="AS42" i="3"/>
  <c r="AS47" i="3"/>
  <c r="AS49" i="3" s="1"/>
  <c r="BE40" i="3"/>
  <c r="AS55" i="3"/>
  <c r="BE55" i="3" s="1"/>
  <c r="AN55" i="2"/>
  <c r="AM79" i="2"/>
  <c r="AM110" i="2"/>
  <c r="AM112" i="2" s="1"/>
  <c r="AP80" i="3"/>
  <c r="AP7" i="3"/>
  <c r="AP72" i="3"/>
  <c r="AP103" i="2"/>
  <c r="AP8" i="2"/>
  <c r="AP36" i="3"/>
  <c r="AP26" i="3"/>
  <c r="AM24" i="2"/>
  <c r="AP16" i="3"/>
  <c r="AS25" i="3"/>
  <c r="AS13" i="3"/>
  <c r="AO70" i="5"/>
  <c r="AO54" i="4"/>
  <c r="AO22" i="2"/>
  <c r="AO16" i="2"/>
  <c r="AO15" i="2"/>
  <c r="BD15" i="2" s="1"/>
  <c r="AO20" i="2"/>
  <c r="BD20" i="2" s="1"/>
  <c r="AO21" i="2"/>
  <c r="AO51" i="2"/>
  <c r="AM105" i="2"/>
  <c r="AM106" i="2" s="1"/>
  <c r="AR25" i="3"/>
  <c r="AR13" i="3"/>
  <c r="BE23" i="3"/>
  <c r="BD134" i="2"/>
  <c r="BD135" i="2" s="1"/>
  <c r="AO134" i="2"/>
  <c r="AO143" i="2" s="1"/>
  <c r="BD143" i="2" s="1"/>
  <c r="BD144" i="2" s="1"/>
  <c r="AN16" i="2"/>
  <c r="AL78" i="2"/>
  <c r="AM74" i="3"/>
  <c r="AM18" i="5"/>
  <c r="BD65" i="2" l="1"/>
  <c r="BD54" i="2"/>
  <c r="BD52" i="2"/>
  <c r="AR15" i="3"/>
  <c r="AR5" i="3"/>
  <c r="AR100" i="2"/>
  <c r="AR5" i="2"/>
  <c r="AO53" i="2"/>
  <c r="AP70" i="5"/>
  <c r="AP54" i="4"/>
  <c r="AP20" i="2"/>
  <c r="AP21" i="2"/>
  <c r="AP22" i="2"/>
  <c r="AP15" i="2"/>
  <c r="AP51" i="2"/>
  <c r="AN110" i="2"/>
  <c r="AP134" i="2"/>
  <c r="AL36" i="2"/>
  <c r="AN68" i="2"/>
  <c r="AN57" i="2"/>
  <c r="AO72" i="5"/>
  <c r="AO56" i="4"/>
  <c r="AO23" i="2"/>
  <c r="AO54" i="2"/>
  <c r="AO56" i="2"/>
  <c r="AP75" i="3"/>
  <c r="BE42" i="3"/>
  <c r="BE47" i="3"/>
  <c r="BE49" i="3" s="1"/>
  <c r="AO139" i="2"/>
  <c r="AO130" i="2"/>
  <c r="AN133" i="2"/>
  <c r="AN78" i="2" s="1"/>
  <c r="AL81" i="2"/>
  <c r="AN109" i="2"/>
  <c r="AO23" i="4"/>
  <c r="AO9" i="4"/>
  <c r="AO14" i="4"/>
  <c r="BD14" i="4" s="1"/>
  <c r="AO32" i="4"/>
  <c r="AO10" i="4"/>
  <c r="AO18" i="4"/>
  <c r="AO30" i="4"/>
  <c r="BD30" i="4" s="1"/>
  <c r="AN142" i="2"/>
  <c r="AN81" i="2" s="1"/>
  <c r="AN18" i="5"/>
  <c r="AQ80" i="3"/>
  <c r="AQ7" i="3"/>
  <c r="AQ72" i="3"/>
  <c r="AQ75" i="3" s="1"/>
  <c r="AQ79" i="4" s="1"/>
  <c r="AQ103" i="2"/>
  <c r="AQ8" i="2"/>
  <c r="AQ36" i="3"/>
  <c r="AQ26" i="3"/>
  <c r="BD22" i="2"/>
  <c r="AS15" i="3"/>
  <c r="AS5" i="3"/>
  <c r="AS16" i="3"/>
  <c r="AS100" i="2"/>
  <c r="AS5" i="2"/>
  <c r="BD80" i="2"/>
  <c r="AL79" i="2"/>
  <c r="AL90" i="2"/>
  <c r="AO140" i="2"/>
  <c r="AO110" i="2" s="1"/>
  <c r="BD110" i="2" s="1"/>
  <c r="AO131" i="2"/>
  <c r="BD131" i="2"/>
  <c r="AL20" i="5"/>
  <c r="AL82" i="3"/>
  <c r="AL26" i="4"/>
  <c r="AL33" i="4" s="1"/>
  <c r="AO80" i="5"/>
  <c r="AO81" i="5"/>
  <c r="AO15" i="4" s="1"/>
  <c r="AO77" i="5"/>
  <c r="AM113" i="2"/>
  <c r="AM116" i="2" s="1"/>
  <c r="AM119" i="2" s="1"/>
  <c r="AM121" i="2" s="1"/>
  <c r="BE13" i="3"/>
  <c r="AS334" i="3"/>
  <c r="AS335" i="3" s="1"/>
  <c r="AS331" i="3"/>
  <c r="AS320" i="3"/>
  <c r="AS351" i="3"/>
  <c r="AS340" i="3" s="1"/>
  <c r="AS333" i="3"/>
  <c r="AS343" i="3"/>
  <c r="AS349" i="3"/>
  <c r="AS350" i="3" s="1"/>
  <c r="AQ16" i="3"/>
  <c r="AM80" i="4"/>
  <c r="AN73" i="3"/>
  <c r="AN24" i="2"/>
  <c r="AN53" i="2"/>
  <c r="BD16" i="2"/>
  <c r="AM76" i="2"/>
  <c r="AM8" i="5" s="1"/>
  <c r="AM90" i="2"/>
  <c r="AL112" i="2"/>
  <c r="AL113" i="2" s="1"/>
  <c r="AO138" i="2"/>
  <c r="AO80" i="2" s="1"/>
  <c r="AO129" i="2"/>
  <c r="BD129" i="2" s="1"/>
  <c r="AN77" i="2"/>
  <c r="AO55" i="2"/>
  <c r="AM73" i="5"/>
  <c r="AM57" i="4"/>
  <c r="AM69" i="2"/>
  <c r="AM33" i="2"/>
  <c r="AM30" i="2"/>
  <c r="AM28" i="2"/>
  <c r="AM91" i="2"/>
  <c r="AM58" i="2"/>
  <c r="AL76" i="2"/>
  <c r="AO132" i="2"/>
  <c r="AO141" i="2"/>
  <c r="BD141" i="2" s="1"/>
  <c r="AN79" i="2"/>
  <c r="AO17" i="5"/>
  <c r="BD23" i="2"/>
  <c r="BD50" i="3" s="1"/>
  <c r="AO16" i="4"/>
  <c r="BE25" i="3"/>
  <c r="AO71" i="5"/>
  <c r="AO55" i="4"/>
  <c r="AO22" i="4" s="1"/>
  <c r="AO52" i="2"/>
  <c r="AR355" i="3"/>
  <c r="AR356" i="3"/>
  <c r="AR358" i="3" s="1"/>
  <c r="AR362" i="3" s="1"/>
  <c r="AR363" i="3" s="1"/>
  <c r="AS357" i="3"/>
  <c r="AN21" i="5"/>
  <c r="AN17" i="5"/>
  <c r="BD17" i="5" s="1"/>
  <c r="BD21" i="2"/>
  <c r="BD15" i="4" l="1"/>
  <c r="AL116" i="2"/>
  <c r="AS336" i="3"/>
  <c r="BD18" i="4"/>
  <c r="AP81" i="5"/>
  <c r="AP15" i="4" s="1"/>
  <c r="AP80" i="5"/>
  <c r="AP79" i="5" s="1"/>
  <c r="AP7" i="5" s="1"/>
  <c r="AP77" i="5"/>
  <c r="AN76" i="2"/>
  <c r="AN8" i="5" s="1"/>
  <c r="AN74" i="3"/>
  <c r="BE15" i="3"/>
  <c r="BD10" i="4"/>
  <c r="AP139" i="2"/>
  <c r="AP130" i="2"/>
  <c r="AO133" i="2"/>
  <c r="AO68" i="2"/>
  <c r="AO57" i="2"/>
  <c r="AO50" i="3"/>
  <c r="AP143" i="2"/>
  <c r="AP129" i="2"/>
  <c r="AO77" i="2"/>
  <c r="AP138" i="2"/>
  <c r="AM31" i="4"/>
  <c r="AM24" i="4"/>
  <c r="AO21" i="5"/>
  <c r="BD21" i="5" s="1"/>
  <c r="BD32" i="4"/>
  <c r="AO142" i="2"/>
  <c r="AO109" i="2"/>
  <c r="AO24" i="2"/>
  <c r="AM35" i="2"/>
  <c r="AM36" i="2"/>
  <c r="AQ134" i="2"/>
  <c r="AQ143" i="2" s="1"/>
  <c r="BD9" i="4"/>
  <c r="BD140" i="2"/>
  <c r="BD138" i="2"/>
  <c r="AO19" i="5"/>
  <c r="BD19" i="5" s="1"/>
  <c r="BD23" i="4"/>
  <c r="AP71" i="5"/>
  <c r="AP55" i="4"/>
  <c r="AP22" i="4" s="1"/>
  <c r="AP52" i="2"/>
  <c r="BE5" i="2"/>
  <c r="AQ70" i="5"/>
  <c r="AQ54" i="4"/>
  <c r="AQ20" i="2"/>
  <c r="AQ21" i="2"/>
  <c r="AQ15" i="2"/>
  <c r="AQ16" i="2" s="1"/>
  <c r="AQ22" i="2"/>
  <c r="AQ51" i="2"/>
  <c r="BD68" i="2"/>
  <c r="BD57" i="2"/>
  <c r="AO79" i="5"/>
  <c r="AO7" i="5" s="1"/>
  <c r="BD7" i="5" s="1"/>
  <c r="AN30" i="2" s="1"/>
  <c r="AN112" i="2"/>
  <c r="AN113" i="2" s="1"/>
  <c r="AN116" i="2" s="1"/>
  <c r="AN119" i="2" s="1"/>
  <c r="AN121" i="2" s="1"/>
  <c r="BD109" i="2"/>
  <c r="AP79" i="4"/>
  <c r="AP56" i="2"/>
  <c r="BE100" i="2"/>
  <c r="BD63" i="2"/>
  <c r="BD53" i="2"/>
  <c r="AP55" i="2"/>
  <c r="AR80" i="3"/>
  <c r="AR72" i="3"/>
  <c r="AR75" i="3" s="1"/>
  <c r="AR79" i="4" s="1"/>
  <c r="AR7" i="3"/>
  <c r="AR8" i="2"/>
  <c r="AR103" i="2"/>
  <c r="AR36" i="3"/>
  <c r="BE5" i="3"/>
  <c r="BE16" i="3" s="1"/>
  <c r="AR26" i="3"/>
  <c r="BD16" i="4"/>
  <c r="AM81" i="3"/>
  <c r="AL83" i="3"/>
  <c r="AO14" i="5"/>
  <c r="BD14" i="5" s="1"/>
  <c r="AP72" i="5"/>
  <c r="AP56" i="4"/>
  <c r="AP23" i="2"/>
  <c r="AP109" i="2"/>
  <c r="AP54" i="2"/>
  <c r="AO15" i="5"/>
  <c r="BD15" i="5" s="1"/>
  <c r="AN90" i="2"/>
  <c r="AS354" i="3"/>
  <c r="AS341" i="3"/>
  <c r="AS80" i="3"/>
  <c r="AS72" i="3"/>
  <c r="AS75" i="3" s="1"/>
  <c r="AS79" i="4" s="1"/>
  <c r="AS7" i="3"/>
  <c r="AS103" i="2"/>
  <c r="AS8" i="2"/>
  <c r="AS36" i="3"/>
  <c r="AS26" i="3"/>
  <c r="AR16" i="3"/>
  <c r="BD66" i="2"/>
  <c r="BD55" i="2"/>
  <c r="AO105" i="2"/>
  <c r="AP141" i="2"/>
  <c r="AP132" i="2"/>
  <c r="BD132" i="2"/>
  <c r="AN73" i="5"/>
  <c r="AN57" i="4"/>
  <c r="AN91" i="2"/>
  <c r="AN28" i="2"/>
  <c r="AN33" i="2"/>
  <c r="AN69" i="2"/>
  <c r="AN58" i="2"/>
  <c r="BD24" i="2"/>
  <c r="AS382" i="3"/>
  <c r="AS383" i="3" s="1"/>
  <c r="AS384" i="3" s="1"/>
  <c r="AS381" i="3"/>
  <c r="AS321" i="3"/>
  <c r="AS322" i="3" s="1"/>
  <c r="AS324" i="3" s="1"/>
  <c r="AS325" i="3" s="1"/>
  <c r="AS319" i="3"/>
  <c r="AS388" i="3"/>
  <c r="AO111" i="2"/>
  <c r="BD111" i="2" s="1"/>
  <c r="AL74" i="5"/>
  <c r="AL58" i="4"/>
  <c r="AL71" i="2"/>
  <c r="AL39" i="2"/>
  <c r="AL92" i="2"/>
  <c r="AP16" i="2"/>
  <c r="AO18" i="5"/>
  <c r="BD18" i="5" s="1"/>
  <c r="BD22" i="4"/>
  <c r="AL8" i="5"/>
  <c r="AL91" i="2"/>
  <c r="AP131" i="2"/>
  <c r="AP140" i="2"/>
  <c r="BD67" i="2"/>
  <c r="BD56" i="2"/>
  <c r="BD130" i="2"/>
  <c r="BE103" i="2"/>
  <c r="AP14" i="4"/>
  <c r="BE14" i="4" s="1"/>
  <c r="AP32" i="4"/>
  <c r="AP10" i="4"/>
  <c r="AP15" i="5" s="1"/>
  <c r="AP18" i="4"/>
  <c r="AP17" i="5" s="1"/>
  <c r="AP30" i="4"/>
  <c r="BE30" i="4" s="1"/>
  <c r="AP23" i="4"/>
  <c r="AP9" i="4"/>
  <c r="AP14" i="5" s="1"/>
  <c r="BD139" i="2"/>
  <c r="AQ53" i="2" l="1"/>
  <c r="BE15" i="4"/>
  <c r="AM20" i="5"/>
  <c r="AM82" i="3"/>
  <c r="AM26" i="4"/>
  <c r="AM33" i="4" s="1"/>
  <c r="BD69" i="2"/>
  <c r="BH24" i="2"/>
  <c r="BD58" i="2"/>
  <c r="AS70" i="5"/>
  <c r="AS54" i="4"/>
  <c r="AS21" i="2"/>
  <c r="AS20" i="2"/>
  <c r="AS15" i="2"/>
  <c r="AS22" i="2"/>
  <c r="AS51" i="2"/>
  <c r="AQ130" i="2"/>
  <c r="AQ139" i="2"/>
  <c r="AP133" i="2"/>
  <c r="AQ141" i="2"/>
  <c r="AQ132" i="2"/>
  <c r="AO78" i="2"/>
  <c r="BD78" i="2" s="1"/>
  <c r="BD133" i="2"/>
  <c r="AL6" i="5"/>
  <c r="AL93" i="2"/>
  <c r="AP68" i="2"/>
  <c r="AP57" i="2"/>
  <c r="AO106" i="2"/>
  <c r="BD105" i="2"/>
  <c r="AS134" i="2"/>
  <c r="AS143" i="2" s="1"/>
  <c r="AR134" i="2"/>
  <c r="AP50" i="3"/>
  <c r="AP80" i="2"/>
  <c r="AP142" i="2"/>
  <c r="AR70" i="5"/>
  <c r="AR54" i="4"/>
  <c r="AR20" i="2"/>
  <c r="AR15" i="2"/>
  <c r="AR16" i="2" s="1"/>
  <c r="AR22" i="2"/>
  <c r="AR21" i="2"/>
  <c r="AR51" i="2"/>
  <c r="AO90" i="2"/>
  <c r="AN36" i="2"/>
  <c r="AN35" i="2"/>
  <c r="BE15" i="2"/>
  <c r="AM74" i="5"/>
  <c r="AM58" i="4"/>
  <c r="AM92" i="2"/>
  <c r="AM71" i="2"/>
  <c r="AM39" i="2"/>
  <c r="AM59" i="2"/>
  <c r="AP77" i="2"/>
  <c r="AQ138" i="2"/>
  <c r="AQ80" i="2" s="1"/>
  <c r="AQ129" i="2"/>
  <c r="AQ105" i="2" s="1"/>
  <c r="AQ106" i="2" s="1"/>
  <c r="BE9" i="4"/>
  <c r="AP19" i="5"/>
  <c r="BE23" i="4"/>
  <c r="AQ140" i="2"/>
  <c r="AQ131" i="2"/>
  <c r="AP105" i="2"/>
  <c r="BE7" i="3"/>
  <c r="BE36" i="3"/>
  <c r="BE26" i="3"/>
  <c r="BE80" i="3"/>
  <c r="AQ111" i="2"/>
  <c r="AQ56" i="2"/>
  <c r="AP18" i="5"/>
  <c r="BE22" i="4"/>
  <c r="AO73" i="5"/>
  <c r="AO57" i="4"/>
  <c r="AO30" i="2"/>
  <c r="BD30" i="2" s="1"/>
  <c r="AO33" i="2"/>
  <c r="BD33" i="2" s="1"/>
  <c r="BD35" i="2" s="1"/>
  <c r="AO28" i="2"/>
  <c r="AO69" i="2"/>
  <c r="AO58" i="2"/>
  <c r="AL119" i="2"/>
  <c r="AP90" i="2"/>
  <c r="AP24" i="2"/>
  <c r="AP53" i="2"/>
  <c r="BE18" i="4"/>
  <c r="AL84" i="3"/>
  <c r="AP111" i="2"/>
  <c r="AQ71" i="5"/>
  <c r="AQ55" i="4"/>
  <c r="AQ22" i="4" s="1"/>
  <c r="AQ52" i="2"/>
  <c r="AO112" i="2"/>
  <c r="BD112" i="2" s="1"/>
  <c r="BE10" i="4"/>
  <c r="BE8" i="2"/>
  <c r="BE51" i="2" s="1"/>
  <c r="AS355" i="3"/>
  <c r="AS356" i="3"/>
  <c r="AS358" i="3" s="1"/>
  <c r="AS362" i="3" s="1"/>
  <c r="AS363" i="3" s="1"/>
  <c r="BE75" i="3"/>
  <c r="AQ110" i="2"/>
  <c r="AQ55" i="2"/>
  <c r="AO81" i="2"/>
  <c r="BD142" i="2"/>
  <c r="AN80" i="4"/>
  <c r="AO73" i="3"/>
  <c r="AP21" i="5"/>
  <c r="BE32" i="4"/>
  <c r="AP16" i="4"/>
  <c r="AP110" i="2"/>
  <c r="AP112" i="2" s="1"/>
  <c r="AQ72" i="5"/>
  <c r="AQ56" i="4"/>
  <c r="AQ109" i="2"/>
  <c r="AQ23" i="2"/>
  <c r="AQ54" i="2"/>
  <c r="BD77" i="2"/>
  <c r="BD90" i="2" s="1"/>
  <c r="BE72" i="3"/>
  <c r="AQ32" i="4"/>
  <c r="AQ21" i="5" s="1"/>
  <c r="AQ10" i="4"/>
  <c r="AQ18" i="4"/>
  <c r="AQ17" i="5" s="1"/>
  <c r="AQ30" i="4"/>
  <c r="AQ23" i="4"/>
  <c r="AQ19" i="5" s="1"/>
  <c r="AQ9" i="4"/>
  <c r="AQ14" i="5" s="1"/>
  <c r="AQ14" i="4"/>
  <c r="AQ81" i="5"/>
  <c r="AQ15" i="4" s="1"/>
  <c r="AQ80" i="5"/>
  <c r="AQ79" i="5" s="1"/>
  <c r="AQ7" i="5" s="1"/>
  <c r="AQ77" i="5"/>
  <c r="AR53" i="2" l="1"/>
  <c r="BE16" i="2"/>
  <c r="AM60" i="2"/>
  <c r="AL22" i="5"/>
  <c r="AS71" i="5"/>
  <c r="AS55" i="4"/>
  <c r="AS22" i="4" s="1"/>
  <c r="AS52" i="2"/>
  <c r="AM83" i="3"/>
  <c r="AN81" i="3"/>
  <c r="BE16" i="4"/>
  <c r="AQ16" i="4"/>
  <c r="AL121" i="2"/>
  <c r="AR131" i="2"/>
  <c r="AR55" i="2"/>
  <c r="BE21" i="2"/>
  <c r="AR143" i="2"/>
  <c r="BE143" i="2" s="1"/>
  <c r="BE144" i="2" s="1"/>
  <c r="BE134" i="2"/>
  <c r="BE135" i="2" s="1"/>
  <c r="AS72" i="5"/>
  <c r="AS56" i="4"/>
  <c r="AS23" i="2"/>
  <c r="AS54" i="2"/>
  <c r="AQ18" i="5"/>
  <c r="AS55" i="2"/>
  <c r="AM6" i="5"/>
  <c r="AM22" i="5" s="1"/>
  <c r="AM93" i="2"/>
  <c r="AR56" i="2"/>
  <c r="BE22" i="2"/>
  <c r="AR132" i="2"/>
  <c r="AS16" i="2"/>
  <c r="AR71" i="5"/>
  <c r="AR55" i="4"/>
  <c r="AR22" i="4" s="1"/>
  <c r="AR52" i="2"/>
  <c r="AS50" i="3"/>
  <c r="AS32" i="4"/>
  <c r="AS21" i="5" s="1"/>
  <c r="AS10" i="4"/>
  <c r="AS18" i="4"/>
  <c r="AS30" i="4"/>
  <c r="AS23" i="4"/>
  <c r="AS9" i="4"/>
  <c r="AS14" i="4"/>
  <c r="AR72" i="5"/>
  <c r="AR56" i="4"/>
  <c r="AR23" i="2"/>
  <c r="AR24" i="2" s="1"/>
  <c r="AR54" i="2"/>
  <c r="BE20" i="2"/>
  <c r="AS81" i="5"/>
  <c r="AS80" i="5"/>
  <c r="AS77" i="5"/>
  <c r="AN31" i="4"/>
  <c r="AN24" i="4"/>
  <c r="AO35" i="2"/>
  <c r="AO36" i="2"/>
  <c r="BE52" i="2"/>
  <c r="AR32" i="4"/>
  <c r="AR10" i="4"/>
  <c r="AS15" i="5" s="1"/>
  <c r="AR18" i="4"/>
  <c r="AS17" i="5" s="1"/>
  <c r="AR30" i="4"/>
  <c r="AR23" i="4"/>
  <c r="AR19" i="5" s="1"/>
  <c r="AR9" i="4"/>
  <c r="AR14" i="4"/>
  <c r="AO113" i="2"/>
  <c r="BD106" i="2"/>
  <c r="AL85" i="3"/>
  <c r="AQ77" i="2"/>
  <c r="AR129" i="2"/>
  <c r="AR138" i="2"/>
  <c r="AR80" i="2" s="1"/>
  <c r="AR81" i="5"/>
  <c r="AR15" i="4" s="1"/>
  <c r="AS15" i="4" s="1"/>
  <c r="AR80" i="5"/>
  <c r="AR77" i="5"/>
  <c r="AP78" i="2"/>
  <c r="AQ68" i="2"/>
  <c r="AQ57" i="2"/>
  <c r="BD81" i="2"/>
  <c r="AO79" i="2"/>
  <c r="BD79" i="2" s="1"/>
  <c r="AN74" i="5"/>
  <c r="AN58" i="4"/>
  <c r="AN92" i="2"/>
  <c r="AN71" i="2"/>
  <c r="AN39" i="2"/>
  <c r="AN59" i="2"/>
  <c r="BD36" i="2"/>
  <c r="AP81" i="2"/>
  <c r="BE23" i="2"/>
  <c r="AQ142" i="2"/>
  <c r="AQ81" i="2" s="1"/>
  <c r="AO74" i="3"/>
  <c r="BD73" i="3"/>
  <c r="AQ15" i="5"/>
  <c r="AR14" i="5"/>
  <c r="AQ112" i="2"/>
  <c r="AQ113" i="2" s="1"/>
  <c r="AQ116" i="2" s="1"/>
  <c r="AQ119" i="2" s="1"/>
  <c r="AQ121" i="2" s="1"/>
  <c r="AQ79" i="2"/>
  <c r="AR139" i="2"/>
  <c r="AQ133" i="2"/>
  <c r="AQ78" i="2" s="1"/>
  <c r="AR130" i="2"/>
  <c r="AR109" i="2" s="1"/>
  <c r="AQ24" i="2"/>
  <c r="AR50" i="3"/>
  <c r="AP106" i="2"/>
  <c r="AP76" i="2"/>
  <c r="AR17" i="5"/>
  <c r="BE17" i="5" s="1"/>
  <c r="AQ50" i="3"/>
  <c r="AP73" i="5"/>
  <c r="AP57" i="4"/>
  <c r="AP69" i="2"/>
  <c r="AP33" i="2"/>
  <c r="AP28" i="2"/>
  <c r="AP30" i="2"/>
  <c r="AP58" i="2"/>
  <c r="AO76" i="2"/>
  <c r="AP79" i="2"/>
  <c r="AS56" i="2"/>
  <c r="AR73" i="5" l="1"/>
  <c r="AR57" i="4"/>
  <c r="AR69" i="2"/>
  <c r="AR33" i="2"/>
  <c r="AR30" i="2"/>
  <c r="AR28" i="2"/>
  <c r="AR58" i="2"/>
  <c r="C17" i="5"/>
  <c r="B17" i="5"/>
  <c r="AU17" i="5" s="1"/>
  <c r="AP8" i="5"/>
  <c r="AQ76" i="2"/>
  <c r="AQ8" i="5" s="1"/>
  <c r="AQ90" i="2"/>
  <c r="AR105" i="2"/>
  <c r="AM46" i="5"/>
  <c r="AM51" i="5"/>
  <c r="AM73" i="4"/>
  <c r="BE63" i="2"/>
  <c r="BE53" i="2"/>
  <c r="AP91" i="2"/>
  <c r="AQ73" i="5"/>
  <c r="AQ57" i="4"/>
  <c r="AQ91" i="2"/>
  <c r="AQ69" i="2"/>
  <c r="AQ28" i="2"/>
  <c r="AQ33" i="2"/>
  <c r="AQ58" i="2"/>
  <c r="BE68" i="2"/>
  <c r="BE57" i="2"/>
  <c r="BE50" i="3"/>
  <c r="AR18" i="5"/>
  <c r="BE18" i="5" s="1"/>
  <c r="AS139" i="2"/>
  <c r="AS130" i="2"/>
  <c r="AR133" i="2"/>
  <c r="BE130" i="2"/>
  <c r="AO74" i="5"/>
  <c r="AO58" i="4"/>
  <c r="AO92" i="2"/>
  <c r="AO71" i="2"/>
  <c r="AO39" i="2"/>
  <c r="AO59" i="2"/>
  <c r="AM84" i="3"/>
  <c r="BD71" i="2"/>
  <c r="BD39" i="2"/>
  <c r="BD59" i="2"/>
  <c r="BE66" i="2"/>
  <c r="BE55" i="2"/>
  <c r="AO116" i="2"/>
  <c r="BD113" i="2"/>
  <c r="AN20" i="5"/>
  <c r="AN82" i="3"/>
  <c r="AN26" i="4"/>
  <c r="AN33" i="4" s="1"/>
  <c r="AS19" i="5"/>
  <c r="BE19" i="5" s="1"/>
  <c r="AS24" i="2"/>
  <c r="BE24" i="2" s="1"/>
  <c r="AS53" i="2"/>
  <c r="AN60" i="2"/>
  <c r="AS14" i="5"/>
  <c r="BE14" i="5" s="1"/>
  <c r="AS132" i="2"/>
  <c r="AS141" i="2"/>
  <c r="AS18" i="5"/>
  <c r="AO8" i="5"/>
  <c r="BD8" i="5" s="1"/>
  <c r="BD76" i="2"/>
  <c r="BD91" i="2" s="1"/>
  <c r="AO91" i="2"/>
  <c r="AS79" i="5"/>
  <c r="AS7" i="5" s="1"/>
  <c r="AR141" i="2"/>
  <c r="AR15" i="5"/>
  <c r="BE15" i="5" s="1"/>
  <c r="AS140" i="2"/>
  <c r="AS131" i="2"/>
  <c r="BE131" i="2"/>
  <c r="AR79" i="5"/>
  <c r="AR7" i="5" s="1"/>
  <c r="BE7" i="5" s="1"/>
  <c r="AQ30" i="2" s="1"/>
  <c r="BE67" i="2"/>
  <c r="BE56" i="2"/>
  <c r="AR140" i="2"/>
  <c r="AR142" i="2" s="1"/>
  <c r="BE65" i="2"/>
  <c r="BE54" i="2"/>
  <c r="AL46" i="5"/>
  <c r="AL51" i="5"/>
  <c r="AL73" i="4"/>
  <c r="AS68" i="2"/>
  <c r="AS57" i="2"/>
  <c r="AN6" i="5"/>
  <c r="AN22" i="5" s="1"/>
  <c r="AN93" i="2"/>
  <c r="AP113" i="2"/>
  <c r="AP36" i="2"/>
  <c r="AO80" i="4"/>
  <c r="AP73" i="3"/>
  <c r="BD74" i="3"/>
  <c r="AS138" i="2"/>
  <c r="AS80" i="2" s="1"/>
  <c r="AR77" i="2"/>
  <c r="AS129" i="2"/>
  <c r="AR21" i="5"/>
  <c r="BE21" i="5" s="1"/>
  <c r="AR68" i="2"/>
  <c r="AR57" i="2"/>
  <c r="AR16" i="4"/>
  <c r="AS16" i="4" s="1"/>
  <c r="AR81" i="2" l="1"/>
  <c r="B14" i="5"/>
  <c r="AU14" i="5" s="1"/>
  <c r="C14" i="5"/>
  <c r="C18" i="5"/>
  <c r="B18" i="5"/>
  <c r="AU18" i="5" s="1"/>
  <c r="C19" i="5"/>
  <c r="B19" i="5"/>
  <c r="AU19" i="5" s="1"/>
  <c r="C15" i="5"/>
  <c r="B15" i="5"/>
  <c r="AU15" i="5" s="1"/>
  <c r="BE69" i="2"/>
  <c r="BE58" i="2"/>
  <c r="AQ36" i="2"/>
  <c r="AQ35" i="2"/>
  <c r="AO31" i="4"/>
  <c r="BD31" i="4" s="1"/>
  <c r="AO24" i="4"/>
  <c r="AP74" i="5"/>
  <c r="AP58" i="4"/>
  <c r="AP92" i="2"/>
  <c r="AP39" i="2"/>
  <c r="AP71" i="2"/>
  <c r="AL6" i="4"/>
  <c r="AS111" i="2"/>
  <c r="AN83" i="3"/>
  <c r="AO81" i="3"/>
  <c r="BD81" i="3" s="1"/>
  <c r="AM52" i="5"/>
  <c r="AM58" i="5"/>
  <c r="AM76" i="4" s="1"/>
  <c r="AM74" i="4"/>
  <c r="AL52" i="5"/>
  <c r="AL58" i="5"/>
  <c r="AL76" i="4" s="1"/>
  <c r="AL74" i="4"/>
  <c r="BE141" i="2"/>
  <c r="BD92" i="2"/>
  <c r="BD93" i="2" s="1"/>
  <c r="AP116" i="2"/>
  <c r="AR78" i="2"/>
  <c r="BE133" i="2"/>
  <c r="AR106" i="2"/>
  <c r="BE138" i="2"/>
  <c r="AO119" i="2"/>
  <c r="BD116" i="2"/>
  <c r="AM85" i="3"/>
  <c r="AS133" i="2"/>
  <c r="AS78" i="2" s="1"/>
  <c r="AS109" i="2"/>
  <c r="AS142" i="2"/>
  <c r="AS81" i="2" s="1"/>
  <c r="AS79" i="2" s="1"/>
  <c r="AR36" i="2"/>
  <c r="AR35" i="2"/>
  <c r="AN46" i="5"/>
  <c r="AN51" i="5"/>
  <c r="AN73" i="4"/>
  <c r="AS73" i="5"/>
  <c r="AS57" i="4"/>
  <c r="AS69" i="2"/>
  <c r="AS28" i="2"/>
  <c r="AS33" i="2"/>
  <c r="AS30" i="2"/>
  <c r="BE30" i="2" s="1"/>
  <c r="AS58" i="2"/>
  <c r="AR76" i="2"/>
  <c r="AR90" i="2"/>
  <c r="AO60" i="2"/>
  <c r="BE140" i="2"/>
  <c r="AR110" i="2"/>
  <c r="B7" i="5"/>
  <c r="C7" i="5"/>
  <c r="C21" i="5"/>
  <c r="B21" i="5"/>
  <c r="BE139" i="2"/>
  <c r="AO6" i="5"/>
  <c r="AO93" i="2"/>
  <c r="AS77" i="2"/>
  <c r="AS105" i="2"/>
  <c r="AS106" i="2" s="1"/>
  <c r="BE129" i="2"/>
  <c r="AR111" i="2"/>
  <c r="BE111" i="2" s="1"/>
  <c r="AP74" i="3"/>
  <c r="AS110" i="2"/>
  <c r="BE132" i="2"/>
  <c r="BE80" i="2"/>
  <c r="BD60" i="2"/>
  <c r="AR8" i="5" l="1"/>
  <c r="BE106" i="2"/>
  <c r="AU21" i="5"/>
  <c r="AR74" i="5"/>
  <c r="AR58" i="4"/>
  <c r="AR71" i="2"/>
  <c r="AR39" i="2"/>
  <c r="AR60" i="2" s="1"/>
  <c r="AR59" i="2"/>
  <c r="BE78" i="2"/>
  <c r="AP6" i="5"/>
  <c r="AP93" i="2"/>
  <c r="B79" i="5"/>
  <c r="AU7" i="5"/>
  <c r="AE30" i="2" s="1"/>
  <c r="BB30" i="2" s="1"/>
  <c r="B30" i="2"/>
  <c r="AU30" i="2" s="1"/>
  <c r="AO20" i="5"/>
  <c r="BD20" i="5" s="1"/>
  <c r="BD24" i="4"/>
  <c r="AO82" i="3"/>
  <c r="AO26" i="4"/>
  <c r="AN84" i="3"/>
  <c r="AS36" i="2"/>
  <c r="AS35" i="2"/>
  <c r="AP119" i="2"/>
  <c r="BE110" i="2"/>
  <c r="AR112" i="2"/>
  <c r="AS113" i="2"/>
  <c r="AS116" i="2" s="1"/>
  <c r="AS119" i="2" s="1"/>
  <c r="AS121" i="2" s="1"/>
  <c r="AP80" i="4"/>
  <c r="AQ73" i="3"/>
  <c r="AS76" i="2"/>
  <c r="BE76" i="2" s="1"/>
  <c r="BE91" i="2" s="1"/>
  <c r="AS90" i="2"/>
  <c r="AO121" i="2"/>
  <c r="BD119" i="2"/>
  <c r="BD121" i="2" s="1"/>
  <c r="BE33" i="2"/>
  <c r="BE35" i="2" s="1"/>
  <c r="AL43" i="4"/>
  <c r="AL11" i="4"/>
  <c r="AL19" i="4" s="1"/>
  <c r="AM6" i="4"/>
  <c r="AQ74" i="5"/>
  <c r="AQ58" i="4"/>
  <c r="AQ71" i="2"/>
  <c r="AQ92" i="2"/>
  <c r="AQ39" i="2"/>
  <c r="AQ60" i="2" s="1"/>
  <c r="AQ59" i="2"/>
  <c r="C79" i="5"/>
  <c r="C30" i="2"/>
  <c r="BE142" i="2"/>
  <c r="AS112" i="2"/>
  <c r="BE109" i="2"/>
  <c r="BD6" i="5"/>
  <c r="BE77" i="2"/>
  <c r="BE90" i="2" s="1"/>
  <c r="AN52" i="5"/>
  <c r="AN58" i="5"/>
  <c r="AN76" i="4" s="1"/>
  <c r="AN74" i="4"/>
  <c r="BE105" i="2"/>
  <c r="AR79" i="2"/>
  <c r="BE79" i="2" s="1"/>
  <c r="BE81" i="2"/>
  <c r="AO83" i="3" l="1"/>
  <c r="AP81" i="3"/>
  <c r="BD82" i="3"/>
  <c r="AR92" i="2"/>
  <c r="AO22" i="5"/>
  <c r="AP31" i="4"/>
  <c r="BE31" i="4" s="1"/>
  <c r="AP24" i="4"/>
  <c r="AM11" i="4"/>
  <c r="AM19" i="4" s="1"/>
  <c r="AN6" i="4"/>
  <c r="AM43" i="4"/>
  <c r="BE112" i="2"/>
  <c r="AL39" i="4"/>
  <c r="AL40" i="4" s="1"/>
  <c r="AL41" i="4" s="1"/>
  <c r="AL50" i="4" s="1"/>
  <c r="B81" i="5"/>
  <c r="B84" i="5" s="1"/>
  <c r="B82" i="5"/>
  <c r="AP121" i="2"/>
  <c r="AR113" i="2"/>
  <c r="AL46" i="4"/>
  <c r="AL47" i="4" s="1"/>
  <c r="AL44" i="4"/>
  <c r="C81" i="5"/>
  <c r="C84" i="5" s="1"/>
  <c r="C82" i="5"/>
  <c r="AS74" i="5"/>
  <c r="AS58" i="4"/>
  <c r="AS71" i="2"/>
  <c r="AS39" i="2"/>
  <c r="AS60" i="2" s="1"/>
  <c r="AS92" i="2"/>
  <c r="AS59" i="2"/>
  <c r="BE36" i="2"/>
  <c r="AR91" i="2"/>
  <c r="AN85" i="3"/>
  <c r="AS8" i="5"/>
  <c r="BE8" i="5" s="1"/>
  <c r="AS91" i="2"/>
  <c r="AQ6" i="5"/>
  <c r="AQ93" i="2"/>
  <c r="AQ74" i="3"/>
  <c r="AO33" i="4"/>
  <c r="BD33" i="4" s="1"/>
  <c r="BD26" i="4"/>
  <c r="C8" i="5" l="1"/>
  <c r="B8" i="5"/>
  <c r="AU8" i="5" s="1"/>
  <c r="AM46" i="4"/>
  <c r="AM47" i="4" s="1"/>
  <c r="AM44" i="4"/>
  <c r="AN43" i="4"/>
  <c r="AN11" i="4"/>
  <c r="AN19" i="4" s="1"/>
  <c r="BE71" i="2"/>
  <c r="BE92" i="2"/>
  <c r="BE93" i="2" s="1"/>
  <c r="BE39" i="2"/>
  <c r="BE60" i="2" s="1"/>
  <c r="BE59" i="2"/>
  <c r="AM50" i="4"/>
  <c r="AM39" i="4"/>
  <c r="AM40" i="4" s="1"/>
  <c r="AM41" i="4" s="1"/>
  <c r="AM51" i="4" s="1"/>
  <c r="AR116" i="2"/>
  <c r="BE113" i="2"/>
  <c r="AP20" i="5"/>
  <c r="BE24" i="4"/>
  <c r="AP82" i="3"/>
  <c r="AP26" i="4"/>
  <c r="AS6" i="5"/>
  <c r="AS93" i="2"/>
  <c r="AQ80" i="4"/>
  <c r="AR73" i="3"/>
  <c r="AO46" i="5"/>
  <c r="AO6" i="4" s="1"/>
  <c r="AO51" i="5"/>
  <c r="AO73" i="4"/>
  <c r="BD73" i="4" s="1"/>
  <c r="BD22" i="5"/>
  <c r="AR6" i="5"/>
  <c r="AR93" i="2"/>
  <c r="AL51" i="4"/>
  <c r="AO84" i="3"/>
  <c r="BD83" i="3"/>
  <c r="BD6" i="4" l="1"/>
  <c r="AO43" i="4"/>
  <c r="AO11" i="4"/>
  <c r="AQ31" i="4"/>
  <c r="AQ24" i="4"/>
  <c r="AO85" i="3"/>
  <c r="BD84" i="3"/>
  <c r="BD85" i="3" s="1"/>
  <c r="AP33" i="4"/>
  <c r="BE33" i="4" s="1"/>
  <c r="BE26" i="4"/>
  <c r="AR74" i="3"/>
  <c r="AP83" i="3"/>
  <c r="AQ81" i="3"/>
  <c r="AN39" i="4"/>
  <c r="AN40" i="4" s="1"/>
  <c r="AN41" i="4" s="1"/>
  <c r="AN50" i="4" s="1"/>
  <c r="BE6" i="5"/>
  <c r="AN46" i="4"/>
  <c r="AN47" i="4" s="1"/>
  <c r="AN44" i="4"/>
  <c r="AP22" i="5"/>
  <c r="AO52" i="5"/>
  <c r="AO58" i="5"/>
  <c r="AO76" i="4" s="1"/>
  <c r="AO74" i="4"/>
  <c r="BD74" i="4" s="1"/>
  <c r="BD51" i="5"/>
  <c r="AR119" i="2"/>
  <c r="BE116" i="2"/>
  <c r="BD46" i="5"/>
  <c r="AR80" i="4" l="1"/>
  <c r="AS73" i="3"/>
  <c r="C6" i="5"/>
  <c r="B6" i="5"/>
  <c r="AR121" i="2"/>
  <c r="BE119" i="2"/>
  <c r="BE121" i="2" s="1"/>
  <c r="AN51" i="4"/>
  <c r="AQ20" i="5"/>
  <c r="AQ82" i="3"/>
  <c r="AQ26" i="4"/>
  <c r="AQ33" i="4" s="1"/>
  <c r="BD58" i="5"/>
  <c r="BD76" i="4" s="1"/>
  <c r="BD52" i="5"/>
  <c r="AO19" i="4"/>
  <c r="BD11" i="4"/>
  <c r="AO44" i="4"/>
  <c r="BD43" i="4"/>
  <c r="BD44" i="4" s="1"/>
  <c r="AO46" i="4"/>
  <c r="AP84" i="3"/>
  <c r="AP46" i="5"/>
  <c r="AP51" i="5"/>
  <c r="AP73" i="4"/>
  <c r="AQ83" i="3" l="1"/>
  <c r="AR81" i="3"/>
  <c r="AQ22" i="5"/>
  <c r="AP58" i="5"/>
  <c r="AP76" i="4" s="1"/>
  <c r="AP52" i="5"/>
  <c r="AP74" i="4"/>
  <c r="AP6" i="4"/>
  <c r="AO47" i="4"/>
  <c r="BD46" i="4"/>
  <c r="BD47" i="4" s="1"/>
  <c r="AU6" i="5"/>
  <c r="BD19" i="4"/>
  <c r="AO39" i="4"/>
  <c r="AP85" i="3"/>
  <c r="AS74" i="3"/>
  <c r="BE73" i="3"/>
  <c r="AR31" i="4"/>
  <c r="AR24" i="4"/>
  <c r="BE6" i="4" l="1"/>
  <c r="AP43" i="4"/>
  <c r="AP11" i="4"/>
  <c r="BD39" i="4"/>
  <c r="AO40" i="4"/>
  <c r="AR20" i="5"/>
  <c r="AR82" i="3"/>
  <c r="AR26" i="4"/>
  <c r="AR33" i="4" s="1"/>
  <c r="AQ51" i="5"/>
  <c r="AQ46" i="5"/>
  <c r="AQ6" i="4" s="1"/>
  <c r="AQ73" i="4"/>
  <c r="AS80" i="4"/>
  <c r="BE74" i="3"/>
  <c r="AQ84" i="3"/>
  <c r="AQ43" i="4" l="1"/>
  <c r="AQ11" i="4"/>
  <c r="AQ19" i="4" s="1"/>
  <c r="AR22" i="5"/>
  <c r="AQ85" i="3"/>
  <c r="AO41" i="4"/>
  <c r="BD40" i="4"/>
  <c r="AQ58" i="5"/>
  <c r="AQ76" i="4" s="1"/>
  <c r="AQ52" i="5"/>
  <c r="AQ74" i="4"/>
  <c r="AP19" i="4"/>
  <c r="BE11" i="4"/>
  <c r="AS81" i="3"/>
  <c r="BE81" i="3" s="1"/>
  <c r="AR83" i="3"/>
  <c r="AP44" i="4"/>
  <c r="AP46" i="4"/>
  <c r="AP47" i="4" s="1"/>
  <c r="AS24" i="4"/>
  <c r="AS31" i="4"/>
  <c r="AS20" i="5" l="1"/>
  <c r="AS82" i="3"/>
  <c r="AS26" i="4"/>
  <c r="AS33" i="4" s="1"/>
  <c r="BD41" i="4"/>
  <c r="BD50" i="4" s="1"/>
  <c r="AO50" i="4"/>
  <c r="AO51" i="4"/>
  <c r="AR84" i="3"/>
  <c r="AR51" i="5"/>
  <c r="AR46" i="5"/>
  <c r="AR73" i="4"/>
  <c r="AQ51" i="4"/>
  <c r="AQ39" i="4"/>
  <c r="AQ40" i="4" s="1"/>
  <c r="AQ41" i="4" s="1"/>
  <c r="AQ50" i="4"/>
  <c r="AP39" i="4"/>
  <c r="BE19" i="4"/>
  <c r="AQ44" i="4"/>
  <c r="AQ46" i="4"/>
  <c r="AQ47" i="4" s="1"/>
  <c r="AR58" i="5" l="1"/>
  <c r="AR76" i="4" s="1"/>
  <c r="AR52" i="5"/>
  <c r="AR74" i="4"/>
  <c r="AR85" i="3"/>
  <c r="AR6" i="4"/>
  <c r="BE39" i="4"/>
  <c r="AP40" i="4"/>
  <c r="AS83" i="3"/>
  <c r="BE82" i="3"/>
  <c r="AS22" i="5"/>
  <c r="BE20" i="5"/>
  <c r="AP41" i="4" l="1"/>
  <c r="BE40" i="4"/>
  <c r="AR43" i="4"/>
  <c r="AR11" i="4"/>
  <c r="AR19" i="4" s="1"/>
  <c r="C20" i="5"/>
  <c r="C22" i="5" s="1"/>
  <c r="B20" i="5"/>
  <c r="BG22" i="5"/>
  <c r="AS51" i="5"/>
  <c r="AS46" i="5"/>
  <c r="AS73" i="4"/>
  <c r="BE73" i="4" s="1"/>
  <c r="BE22" i="5"/>
  <c r="BG46" i="5" s="1"/>
  <c r="AS84" i="3"/>
  <c r="BE83" i="3"/>
  <c r="AU20" i="5" l="1"/>
  <c r="B22" i="5"/>
  <c r="C51" i="5"/>
  <c r="C46" i="5"/>
  <c r="C73" i="4"/>
  <c r="AR39" i="4"/>
  <c r="AR40" i="4" s="1"/>
  <c r="AR41" i="4" s="1"/>
  <c r="AR51" i="4" s="1"/>
  <c r="AR44" i="4"/>
  <c r="AR46" i="4"/>
  <c r="AR47" i="4" s="1"/>
  <c r="BE46" i="5"/>
  <c r="AS6" i="4"/>
  <c r="AS58" i="5"/>
  <c r="AS76" i="4" s="1"/>
  <c r="AS52" i="5"/>
  <c r="AS74" i="4"/>
  <c r="BE74" i="4" s="1"/>
  <c r="BE51" i="5"/>
  <c r="AS85" i="3"/>
  <c r="BE84" i="3"/>
  <c r="BE85" i="3" s="1"/>
  <c r="BE41" i="4"/>
  <c r="BE50" i="4" s="1"/>
  <c r="AP50" i="4"/>
  <c r="AP51" i="4"/>
  <c r="AR50" i="4" l="1"/>
  <c r="BE58" i="5"/>
  <c r="BE76" i="4" s="1"/>
  <c r="BE52" i="5"/>
  <c r="C52" i="5"/>
  <c r="C58" i="5"/>
  <c r="C74" i="4"/>
  <c r="G52" i="5"/>
  <c r="B46" i="5"/>
  <c r="B51" i="5"/>
  <c r="AU22" i="5"/>
  <c r="B73" i="4"/>
  <c r="AU73" i="4" s="1"/>
  <c r="AS43" i="4"/>
  <c r="AS11" i="4"/>
  <c r="AS19" i="4" s="1"/>
  <c r="AU51" i="5" l="1"/>
  <c r="AV52" i="5" s="1"/>
  <c r="B52" i="5"/>
  <c r="B58" i="5"/>
  <c r="B74" i="4"/>
  <c r="AU74" i="4" s="1"/>
  <c r="F52" i="5"/>
  <c r="AU46" i="5"/>
  <c r="B49" i="5"/>
  <c r="AS39" i="4"/>
  <c r="AS40" i="4" s="1"/>
  <c r="AS41" i="4" s="1"/>
  <c r="AS51" i="4" s="1"/>
  <c r="AS44" i="4"/>
  <c r="BE43" i="4"/>
  <c r="BE44" i="4" s="1"/>
  <c r="AS46" i="4"/>
  <c r="AS50" i="4" l="1"/>
  <c r="B67" i="5"/>
  <c r="AU48" i="5"/>
  <c r="C48" i="5"/>
  <c r="C49" i="5" s="1"/>
  <c r="AS47" i="4"/>
  <c r="BE46" i="4"/>
  <c r="BE47" i="4" s="1"/>
  <c r="C67" i="5" l="1"/>
  <c r="D48" i="5"/>
  <c r="D49" i="5" s="1"/>
  <c r="E48" i="5" l="1"/>
  <c r="E49" i="5" s="1"/>
  <c r="D67" i="5"/>
  <c r="F48" i="5" l="1"/>
  <c r="F49" i="5" s="1"/>
  <c r="AU49" i="5"/>
  <c r="AV48" i="5" s="1"/>
  <c r="E67" i="5"/>
  <c r="G48" i="5" l="1"/>
  <c r="G49" i="5" s="1"/>
  <c r="F67" i="5"/>
  <c r="H48" i="5" l="1"/>
  <c r="H49" i="5" s="1"/>
  <c r="G67" i="5"/>
  <c r="I48" i="5" l="1"/>
  <c r="I49" i="5" s="1"/>
  <c r="H67" i="5"/>
  <c r="J48" i="5" l="1"/>
  <c r="J49" i="5" s="1"/>
  <c r="I67" i="5"/>
  <c r="AV49" i="5"/>
  <c r="AW48" i="5" s="1"/>
  <c r="K48" i="5" l="1"/>
  <c r="K49" i="5" s="1"/>
  <c r="J67" i="5"/>
  <c r="L48" i="5" l="1"/>
  <c r="L49" i="5" s="1"/>
  <c r="K67" i="5"/>
  <c r="M48" i="5" l="1"/>
  <c r="M49" i="5" s="1"/>
  <c r="L67" i="5"/>
  <c r="M67" i="5" l="1"/>
  <c r="AW49" i="5"/>
  <c r="AX48" i="5" s="1"/>
  <c r="N48" i="5"/>
  <c r="N49" i="5" s="1"/>
  <c r="N67" i="5" l="1"/>
  <c r="O48" i="5"/>
  <c r="O49" i="5" s="1"/>
  <c r="O67" i="5" l="1"/>
  <c r="P48" i="5"/>
  <c r="P49" i="5" s="1"/>
  <c r="Q48" i="5" l="1"/>
  <c r="Q49" i="5" s="1"/>
  <c r="P67" i="5"/>
  <c r="AX49" i="5" l="1"/>
  <c r="AY48" i="5" s="1"/>
  <c r="R48" i="5"/>
  <c r="R49" i="5" s="1"/>
  <c r="Q67" i="5"/>
  <c r="S48" i="5" l="1"/>
  <c r="S49" i="5" s="1"/>
  <c r="R67" i="5"/>
  <c r="T48" i="5" l="1"/>
  <c r="T49" i="5" s="1"/>
  <c r="S67" i="5"/>
  <c r="U48" i="5" l="1"/>
  <c r="U49" i="5" s="1"/>
  <c r="T67" i="5"/>
  <c r="V48" i="5" l="1"/>
  <c r="V49" i="5" s="1"/>
  <c r="AY49" i="5"/>
  <c r="AZ48" i="5" s="1"/>
  <c r="U67" i="5"/>
  <c r="W48" i="5" l="1"/>
  <c r="W49" i="5" s="1"/>
  <c r="V67" i="5"/>
  <c r="X48" i="5" l="1"/>
  <c r="X49" i="5" s="1"/>
  <c r="W67" i="5"/>
  <c r="Y48" i="5" l="1"/>
  <c r="Y49" i="5" s="1"/>
  <c r="X67" i="5"/>
  <c r="Y67" i="5" l="1"/>
  <c r="AZ49" i="5"/>
  <c r="BA48" i="5" s="1"/>
  <c r="Z48" i="5"/>
  <c r="Z49" i="5" s="1"/>
  <c r="Z67" i="5" l="1"/>
  <c r="AA48" i="5"/>
  <c r="AA49" i="5" s="1"/>
  <c r="AA67" i="5" l="1"/>
  <c r="AB48" i="5"/>
  <c r="AB49" i="5" s="1"/>
  <c r="AC48" i="5" l="1"/>
  <c r="AC49" i="5" s="1"/>
  <c r="AB67" i="5"/>
  <c r="BA49" i="5" l="1"/>
  <c r="BB48" i="5" s="1"/>
  <c r="AD48" i="5"/>
  <c r="AD49" i="5" s="1"/>
  <c r="AC67" i="5"/>
  <c r="AE48" i="5" l="1"/>
  <c r="AE49" i="5" s="1"/>
  <c r="AD67" i="5"/>
  <c r="AF48" i="5" l="1"/>
  <c r="AF49" i="5" s="1"/>
  <c r="AE67" i="5"/>
  <c r="AG48" i="5" l="1"/>
  <c r="AG49" i="5" s="1"/>
  <c r="AF67" i="5"/>
  <c r="BB49" i="5" l="1"/>
  <c r="BC48" i="5" s="1"/>
  <c r="AH48" i="5"/>
  <c r="AH49" i="5" s="1"/>
  <c r="AG67" i="5"/>
  <c r="AI48" i="5" l="1"/>
  <c r="AI49" i="5" s="1"/>
  <c r="AH67" i="5"/>
  <c r="AJ48" i="5" l="1"/>
  <c r="AJ49" i="5" s="1"/>
  <c r="AI67" i="5"/>
  <c r="AK48" i="5" l="1"/>
  <c r="AK49" i="5" s="1"/>
  <c r="AJ67" i="5"/>
  <c r="BC49" i="5" l="1"/>
  <c r="AK67" i="5"/>
  <c r="AL48" i="5"/>
  <c r="AL49" i="5" l="1"/>
  <c r="AL67" i="5" l="1"/>
  <c r="AM48" i="5"/>
  <c r="AM49" i="5" l="1"/>
  <c r="AM67" i="5" l="1"/>
  <c r="AN48" i="5"/>
  <c r="AN49" i="5" l="1"/>
  <c r="AO48" i="5" l="1"/>
  <c r="AN67" i="5"/>
  <c r="AO49" i="5" l="1"/>
  <c r="BD48" i="5"/>
  <c r="AP48" i="5" l="1"/>
  <c r="AO67" i="5"/>
  <c r="BD49" i="5"/>
  <c r="AP49" i="5" l="1"/>
  <c r="AQ48" i="5" l="1"/>
  <c r="AP67" i="5"/>
  <c r="AQ49" i="5" l="1"/>
  <c r="AR48" i="5" l="1"/>
  <c r="AQ67" i="5"/>
  <c r="AR49" i="5" l="1"/>
  <c r="AS48" i="5" l="1"/>
  <c r="AR67" i="5"/>
  <c r="AS49" i="5" l="1"/>
  <c r="BE48" i="5"/>
  <c r="AS67" i="5" l="1"/>
  <c r="BE4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tc={33B43038-C9AD-4C15-9CE6-85D85545BD42}</author>
    <author>Donati, Justin [WELLS FARGO SEC RES CONS]</author>
    <author>Nowinski, Andrew</author>
    <author>Srinivasraghavan, Vinod</author>
    <author>Srinivasaraghavan, Vinod</author>
    <author>Schwarz, Stefan A.</author>
    <author>tc={306BBF4C-7E44-48B1-879F-270F86AD23B8}</author>
    <author>tc={0CB0B4EB-2971-49BF-9335-CAFBBD14208C}</author>
    <author>tc={9995CC59-6DA4-4471-B0E1-80909BA4C3CC}</author>
    <author>tc={81AA077E-F49C-4CB8-84BE-9DBDC9077B35}</author>
    <author>tc={1D5249FC-DA6A-4492-ABFB-20F8D857CEBC}</author>
  </authors>
  <commentList>
    <comment ref="AJ12" authorId="0" shapeId="0" xr:uid="{33B43038-C9AD-4C15-9CE6-85D85545BD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Revenues of $163.0 million to $168.0 million, or year-over-year growth of 10% to 13%.
</t>
      </text>
    </comment>
    <comment ref="AY12" authorId="1" shapeId="0" xr:uid="{C2BD2E4A-A75C-4B8F-AB30-C5861B4D951E}">
      <text>
        <r>
          <rPr>
            <b/>
            <sz val="9"/>
            <color indexed="81"/>
            <rFont val="Tahoma"/>
            <family val="2"/>
          </rPr>
          <t xml:space="preserve">Donati, Justin 
</t>
        </r>
        <r>
          <rPr>
            <sz val="9"/>
            <color indexed="81"/>
            <rFont val="Tahoma"/>
            <family val="2"/>
          </rPr>
          <t>3Q21: $383.5 - 386.5MM
2Q21: $375.0 - 379.0MM
1Q21: $365.0 - 370.0MM
4Q20: $357.0 - 366.0MM</t>
        </r>
      </text>
    </comment>
    <comment ref="AZ12" authorId="2" shapeId="0" xr:uid="{8D8B8F4D-1130-4F2F-A737-D7CC9B9FAE1B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3Q22: $470-473MM
2Q22: $485-490MM
1Q22: $485-490MM
4Q21: $485-490MM</t>
        </r>
      </text>
    </comment>
    <comment ref="BA12" authorId="2" shapeId="0" xr:uid="{2C438DF1-CF74-448D-B213-B0C28C483B48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3Q23: 495-499
2Q23: 497-503
1Q23: 510-520
4Q22: 519-529
</t>
        </r>
      </text>
    </comment>
    <comment ref="BB12" authorId="3" shapeId="0" xr:uid="{4D57817D-218D-41FC-934C-40DE81CE7223}">
      <text>
        <r>
          <rPr>
            <b/>
            <sz val="9"/>
            <color indexed="81"/>
            <rFont val="Tahoma"/>
            <family val="2"/>
          </rPr>
          <t>Srinivasraghavan, Vinod:</t>
        </r>
        <r>
          <rPr>
            <sz val="9"/>
            <color indexed="81"/>
            <rFont val="Tahoma"/>
            <family val="2"/>
          </rPr>
          <t xml:space="preserve">
3Q24: $554.4-$559.4 (11-12% Y/Y)</t>
        </r>
      </text>
    </comment>
    <comment ref="BC23" authorId="4" shapeId="0" xr:uid="{7967B938-ECBF-4378-AAF2-F79DAD246421}">
      <text>
        <r>
          <rPr>
            <b/>
            <sz val="9"/>
            <color indexed="81"/>
            <rFont val="Tahoma"/>
            <family val="2"/>
          </rPr>
          <t>Srinivasaraghavan, Vinod:</t>
        </r>
        <r>
          <rPr>
            <sz val="9"/>
            <color indexed="81"/>
            <rFont val="Tahoma"/>
            <family val="2"/>
          </rPr>
          <t xml:space="preserve">
1Q25: Cyral acquisition will add $10MM of OpEx in FY25</t>
        </r>
      </text>
    </comment>
    <comment ref="AY28" authorId="1" shapeId="0" xr:uid="{83E999EA-CEA5-4125-B312-13FCB17C5F9B}">
      <text>
        <r>
          <rPr>
            <b/>
            <sz val="9"/>
            <color indexed="81"/>
            <rFont val="Tahoma"/>
            <family val="2"/>
          </rPr>
          <t xml:space="preserve">Donati, Justin 
</t>
        </r>
        <r>
          <rPr>
            <sz val="9"/>
            <color indexed="81"/>
            <rFont val="Tahoma"/>
            <family val="2"/>
          </rPr>
          <t>3Q21: $19.5 - 21.5MM
2Q21: $10.0 - 13.0MM
1Q21: $4.5 - 8.5MM
4Q20: $0.0 - 7.5MM</t>
        </r>
      </text>
    </comment>
    <comment ref="AZ28" authorId="2" shapeId="0" xr:uid="{C3771080-D79B-4051-9239-9FA7145AA95C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3Q22: $25.5-27.5
2Q22: $32.5-36.5
1Q22: $27-30
4Q21: $26-29</t>
        </r>
      </text>
    </comment>
    <comment ref="BA28" authorId="2" shapeId="0" xr:uid="{5F06C35C-C8D7-4415-AA7B-94A7AA08E169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3Q23: 26.5-28.5
2Q23: 19-22
1Q23: 29-34
4Q22: 36-41</t>
        </r>
      </text>
    </comment>
    <comment ref="BB28" authorId="5" shapeId="0" xr:uid="{DACD543E-F768-4CE2-8ECE-E2F89B7B8704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3Q24: 20.6-22.6
2Q24: 18.0-21.0
1Q24: 9.0-14.0
4Q23: 7.5-12.5</t>
        </r>
      </text>
    </comment>
    <comment ref="BC28" authorId="4" shapeId="0" xr:uid="{00CB117A-343D-4280-BB7D-31B1FAAF7487}">
      <text>
        <r>
          <rPr>
            <b/>
            <sz val="9"/>
            <color indexed="81"/>
            <rFont val="Tahoma"/>
            <family val="2"/>
          </rPr>
          <t xml:space="preserve">Srinivasaraghavan, Vinod:
</t>
        </r>
        <r>
          <rPr>
            <sz val="9"/>
            <color indexed="81"/>
            <rFont val="Tahoma"/>
            <family val="2"/>
          </rPr>
          <t>3Q25: -8.2 -$5.2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Non-GAAP operating loss of ($7.0) million to ($2.0) million. 9/2/25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2Q25: $0 -$6
1Q25: $0.5-$10.5
4Q24: $0.5-$10.5</t>
        </r>
      </text>
    </comment>
    <comment ref="U32" authorId="1" shapeId="0" xr:uid="{A4A2F284-E6C5-4E82-A8F7-7344F8173FE3}">
      <text>
        <r>
          <rPr>
            <b/>
            <sz val="9"/>
            <color indexed="81"/>
            <rFont val="Tahoma"/>
            <family val="2"/>
          </rPr>
          <t xml:space="preserve">Donati, Justin 
</t>
        </r>
        <r>
          <rPr>
            <sz val="9"/>
            <color indexed="81"/>
            <rFont val="Tahoma"/>
            <family val="2"/>
          </rPr>
          <t>4Q21: $0.9MM</t>
        </r>
      </text>
    </comment>
    <comment ref="AY32" authorId="1" shapeId="0" xr:uid="{DC981B47-FC83-437E-9F8D-5028BF35DE80}">
      <text>
        <r>
          <rPr>
            <b/>
            <sz val="9"/>
            <color indexed="81"/>
            <rFont val="Tahoma"/>
            <family val="2"/>
          </rPr>
          <t xml:space="preserve">Donati, Justin 
</t>
        </r>
        <r>
          <rPr>
            <sz val="9"/>
            <color indexed="81"/>
            <rFont val="Tahoma"/>
            <family val="2"/>
          </rPr>
          <t xml:space="preserve">3Q21: $3.6
</t>
        </r>
      </text>
    </comment>
    <comment ref="U34" authorId="1" shapeId="0" xr:uid="{4A435F1E-8BB3-47D1-A69C-50D41273E364}">
      <text>
        <r>
          <rPr>
            <b/>
            <sz val="9"/>
            <color indexed="81"/>
            <rFont val="Tahoma"/>
            <family val="2"/>
          </rPr>
          <t xml:space="preserve">Donati, Justin 
</t>
        </r>
        <r>
          <rPr>
            <sz val="9"/>
            <color indexed="81"/>
            <rFont val="Tahoma"/>
            <family val="2"/>
          </rPr>
          <t xml:space="preserve">4Q21: $1.5-1.8MM
</t>
        </r>
      </text>
    </comment>
    <comment ref="AY34" authorId="1" shapeId="0" xr:uid="{298CD53E-952B-4ADF-93DB-9C3BF320BE30}">
      <text>
        <r>
          <rPr>
            <b/>
            <sz val="9"/>
            <color indexed="81"/>
            <rFont val="Tahoma"/>
            <family val="2"/>
          </rPr>
          <t xml:space="preserve">Donati, Justin 
</t>
        </r>
        <r>
          <rPr>
            <sz val="9"/>
            <color indexed="81"/>
            <rFont val="Tahoma"/>
            <family val="2"/>
          </rPr>
          <t xml:space="preserve">3Q21: $4.5-4.8
</t>
        </r>
      </text>
    </comment>
    <comment ref="AJ43" authorId="6" shapeId="0" xr:uid="{306BBF4C-7E44-48B1-879F-270F86AD2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Non-GAAP net income per diluted share in the range of $0.04 to $0.06, based on 134.0 million diluted shares outstanding.
</t>
      </text>
    </comment>
    <comment ref="AY43" authorId="1" shapeId="0" xr:uid="{68BE9491-F4BA-4296-B2A4-17F3BC612831}">
      <text>
        <r>
          <rPr>
            <b/>
            <sz val="9"/>
            <color indexed="81"/>
            <rFont val="Tahoma"/>
            <family val="2"/>
          </rPr>
          <t xml:space="preserve">Donati, Justin 
</t>
        </r>
        <r>
          <rPr>
            <sz val="9"/>
            <color indexed="81"/>
            <rFont val="Tahoma"/>
            <family val="2"/>
          </rPr>
          <t xml:space="preserve">3Q21: $$0.10 - $0.11
2Q21: $0.03 - $0.05
1Q21: ($0.01) - $0.02
4Q20: ($0.16) - $0.03
</t>
        </r>
      </text>
    </comment>
    <comment ref="AZ43" authorId="2" shapeId="0" xr:uid="{E914C2C0-4EC4-4B76-9D11-6F3A04205C63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3Q22: $0.14 - $0.15
2Q22: $0.19 - $0.22
1Q22: $0.16 - $0.18
4Q21: $0.16 - $0.17
</t>
        </r>
      </text>
    </comment>
    <comment ref="BA43" authorId="2" shapeId="0" xr:uid="{AEC4D3B0-4AC4-4FD5-9899-DA99FD1B93FA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3Q23: 0.31-0.33
2Q23: 0.21-0.23
1Q23: 0.30-0.34
4Q22: 0.33-0.35
</t>
        </r>
      </text>
    </comment>
    <comment ref="BB43" authorId="5" shapeId="0" xr:uid="{6AF005B4-6AE2-45D7-BDD1-AE1CA375D806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3Q24: 0.26-0.27
2Q24: 0.22-0.24
1Q24: 0.13-0.16
4Q23: 0.11-0.13</t>
        </r>
      </text>
    </comment>
    <comment ref="BC43" authorId="4" shapeId="0" xr:uid="{0E9C2200-535A-4D20-8405-5B266F8262B3}">
      <text>
        <r>
          <rPr>
            <b/>
            <sz val="9"/>
            <color indexed="81"/>
            <rFont val="Tahoma"/>
            <family val="2"/>
          </rPr>
          <t xml:space="preserve">Srinivasaraghavan, Vinod:
</t>
        </r>
        <r>
          <rPr>
            <sz val="9"/>
            <color indexed="81"/>
            <rFont val="Tahoma"/>
            <family val="2"/>
          </rPr>
          <t>3Q25: $0.12-$0.13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Non-GAAP net income per diluted share in the range of $0.11 to $0.12, based on 134.7 million diluted shares outstanding. 9/2/25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2Q25: $0.16-$0.18
1Q25: $0.14-$0.17
4Q24: $0.13-$0.17</t>
        </r>
      </text>
    </comment>
    <comment ref="V45" authorId="1" shapeId="0" xr:uid="{C4520727-51C4-4E25-9BA6-E5B05DE33D73}">
      <text>
        <r>
          <rPr>
            <b/>
            <sz val="9"/>
            <color indexed="81"/>
            <rFont val="Tahoma"/>
            <family val="2"/>
          </rPr>
          <t xml:space="preserve">Donati, Justin 
</t>
        </r>
        <r>
          <rPr>
            <sz val="9"/>
            <color indexed="81"/>
            <rFont val="Tahoma"/>
            <family val="2"/>
          </rPr>
          <t>1Q22 guide: 108.4MM</t>
        </r>
      </text>
    </comment>
    <comment ref="W45" authorId="1" shapeId="0" xr:uid="{D82CFB75-15B5-4E6B-8756-0017485084BB}">
      <text>
        <r>
          <rPr>
            <b/>
            <sz val="9"/>
            <color indexed="81"/>
            <rFont val="Tahoma"/>
            <family val="2"/>
          </rPr>
          <t xml:space="preserve">Donati, Justin 
</t>
        </r>
        <r>
          <rPr>
            <sz val="9"/>
            <color indexed="81"/>
            <rFont val="Tahoma"/>
            <family val="2"/>
          </rPr>
          <t>1Q22: 109.7MM</t>
        </r>
      </text>
    </comment>
    <comment ref="Z45" authorId="1" shapeId="0" xr:uid="{AA435478-C4B1-459E-877E-72C12970ED71}">
      <text>
        <r>
          <rPr>
            <b/>
            <sz val="9"/>
            <color indexed="81"/>
            <rFont val="Tahoma"/>
            <family val="2"/>
          </rPr>
          <t xml:space="preserve">Donati, Justin 
</t>
        </r>
        <r>
          <rPr>
            <sz val="9"/>
            <color indexed="81"/>
            <rFont val="Tahoma"/>
            <family val="2"/>
          </rPr>
          <t>4Q22: 108.5 basic and diluted shares</t>
        </r>
      </text>
    </comment>
    <comment ref="AD45" authorId="2" shapeId="0" xr:uid="{1A6C4D74-AD57-45D8-9E06-F810CDCD8B66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4Q23: 110.1</t>
        </r>
      </text>
    </comment>
    <comment ref="AE45" authorId="5" shapeId="0" xr:uid="{D847472B-D9B7-4381-BF7C-B84E10FB8DC5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1Q24: 111.7</t>
        </r>
      </text>
    </comment>
    <comment ref="AH45" authorId="2" shapeId="0" xr:uid="{885B8163-EC17-4826-B2E8-BA1F5F80B8EC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4Q24: 113.6</t>
        </r>
      </text>
    </comment>
    <comment ref="X46" authorId="1" shapeId="0" xr:uid="{6D26B79D-8A7F-4635-99E2-B5C95DB5960B}">
      <text>
        <r>
          <rPr>
            <b/>
            <sz val="9"/>
            <color indexed="81"/>
            <rFont val="Tahoma"/>
            <family val="2"/>
          </rPr>
          <t xml:space="preserve">Donati, Justin </t>
        </r>
        <r>
          <rPr>
            <sz val="9"/>
            <color indexed="81"/>
            <rFont val="Tahoma"/>
            <family val="2"/>
          </rPr>
          <t xml:space="preserve">
2Q22: 127.1MM</t>
        </r>
      </text>
    </comment>
    <comment ref="Y46" authorId="1" shapeId="0" xr:uid="{579F445A-A85D-43C6-89B3-918D97F7C45E}">
      <text>
        <r>
          <rPr>
            <b/>
            <sz val="9"/>
            <color indexed="81"/>
            <rFont val="Tahoma"/>
            <family val="2"/>
          </rPr>
          <t xml:space="preserve">Donati, Justin 
</t>
        </r>
        <r>
          <rPr>
            <sz val="9"/>
            <color indexed="81"/>
            <rFont val="Tahoma"/>
            <family val="2"/>
          </rPr>
          <t>3Q22: 127.3MM</t>
        </r>
      </text>
    </comment>
    <comment ref="Z46" authorId="1" shapeId="0" xr:uid="{2634C06A-E938-4582-8C16-CA84D11F50C6}">
      <text>
        <r>
          <rPr>
            <b/>
            <sz val="9"/>
            <color indexed="81"/>
            <rFont val="Tahoma"/>
            <family val="2"/>
          </rPr>
          <t xml:space="preserve">Donati, Justin </t>
        </r>
        <r>
          <rPr>
            <sz val="9"/>
            <color indexed="81"/>
            <rFont val="Tahoma"/>
            <family val="2"/>
          </rPr>
          <t xml:space="preserve">
4Q22: 108.5 basic and diluted shares</t>
        </r>
      </text>
    </comment>
    <comment ref="AA46" authorId="5" shapeId="0" xr:uid="{1365FC19-938F-414F-93C5-68C0B212A6B8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1Q23: 127.2</t>
        </r>
      </text>
    </comment>
    <comment ref="AB46" authorId="5" shapeId="0" xr:uid="{EFB4924C-7E0D-40E0-9825-0BCEA8CFAD73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2Q23: 127.1</t>
        </r>
      </text>
    </comment>
    <comment ref="AC46" authorId="5" shapeId="0" xr:uid="{03B2939E-14BA-4FFD-9426-02F722C057DC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3Q23: 126.1</t>
        </r>
      </text>
    </comment>
    <comment ref="AF46" authorId="5" shapeId="0" xr:uid="{C4ACBBCE-D9AF-4828-91B4-5F3429EE9A1E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2Q24: 128.2</t>
        </r>
      </text>
    </comment>
    <comment ref="AG46" authorId="3" shapeId="0" xr:uid="{379D6C99-E1E8-478D-BB58-BEDC24FA7451}">
      <text>
        <r>
          <rPr>
            <b/>
            <sz val="9"/>
            <color indexed="81"/>
            <rFont val="Tahoma"/>
            <family val="2"/>
          </rPr>
          <t>Srinivasraghavan, Vinod:</t>
        </r>
        <r>
          <rPr>
            <sz val="9"/>
            <color indexed="81"/>
            <rFont val="Tahoma"/>
            <family val="2"/>
          </rPr>
          <t xml:space="preserve">
3Q24: 135</t>
        </r>
      </text>
    </comment>
    <comment ref="AH46" authorId="2" shapeId="0" xr:uid="{C475DF21-7DEB-4FF1-90D2-FE4C1613E09D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4Q24: 136.8</t>
        </r>
      </text>
    </comment>
    <comment ref="AI46" authorId="4" shapeId="0" xr:uid="{932D1300-4AE6-40AA-A968-882F0109508B}">
      <text>
        <r>
          <rPr>
            <b/>
            <sz val="9"/>
            <color indexed="81"/>
            <rFont val="Tahoma"/>
            <family val="2"/>
          </rPr>
          <t>Srinivasaraghavan, Vinod:</t>
        </r>
        <r>
          <rPr>
            <sz val="9"/>
            <color indexed="81"/>
            <rFont val="Tahoma"/>
            <family val="2"/>
          </rPr>
          <t xml:space="preserve">
1Q25: 135.2</t>
        </r>
      </text>
    </comment>
    <comment ref="AJ46" authorId="7" shapeId="0" xr:uid="{0CB0B4EB-2971-49BF-9335-CAFBBD14208C}">
      <text>
        <t>[Threaded comment]
Your version of Excel allows you to read this threaded comment; however, any edits to it will get removed if the file is opened in a newer version of Excel. Learn more: https://go.microsoft.com/fwlink/?linkid=870924
Comment:
    134Mn</t>
      </text>
    </comment>
    <comment ref="AK46" authorId="8" shapeId="0" xr:uid="{9995CC59-6DA4-4471-B0E1-80909BA4C3CC}">
      <text>
        <t>[Threaded comment]
Your version of Excel allows you to read this threaded comment; however, any edits to it will get removed if the file is opened in a newer version of Excel. Learn more: https://go.microsoft.com/fwlink/?linkid=870924
Comment:
    133.4</t>
      </text>
    </comment>
    <comment ref="AL46" authorId="9" shapeId="0" xr:uid="{81AA077E-F49C-4CB8-84BE-9DBDC9077B35}">
      <text>
        <t>[Threaded comment]
Your version of Excel allows you to read this threaded comment; however, any edits to it will get removed if the file is opened in a newer version of Excel. Learn more: https://go.microsoft.com/fwlink/?linkid=870924
Comment:
    118</t>
      </text>
    </comment>
    <comment ref="AZ46" authorId="1" shapeId="0" xr:uid="{7B8D8586-075E-41D9-B3BB-5E6A5EEECDCB}">
      <text>
        <r>
          <rPr>
            <b/>
            <sz val="9"/>
            <color indexed="81"/>
            <rFont val="Tahoma"/>
            <family val="2"/>
          </rPr>
          <t xml:space="preserve">Donati, Justin </t>
        </r>
        <r>
          <rPr>
            <sz val="9"/>
            <color indexed="81"/>
            <rFont val="Tahoma"/>
            <family val="2"/>
          </rPr>
          <t xml:space="preserve">
3Q22: 126.7MM
2Q22: 126.9MM
1Q22: 127.3MM
4Q21: 128.5MM</t>
        </r>
      </text>
    </comment>
    <comment ref="BA46" authorId="5" shapeId="0" xr:uid="{08BD1071-310B-4F67-B0F7-412DE5B5DA82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3Q23: 126.6
2Q23: 126.8
1Q23: 126.8
4Q22: 127.3 basic and diluted shares</t>
        </r>
      </text>
    </comment>
    <comment ref="BB46" authorId="5" shapeId="0" xr:uid="{D49CBC59-5F0C-40C3-8FA0-38A90F45DFB1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3Q24: 134.9
2Q24: 128.1
1Q24: 128.4
4Q23: 127.7</t>
        </r>
      </text>
    </comment>
    <comment ref="BC46" authorId="4" shapeId="0" xr:uid="{168068A3-F56E-4F21-A2C9-595C5032CF5D}">
      <text>
        <r>
          <rPr>
            <b/>
            <sz val="9"/>
            <color indexed="81"/>
            <rFont val="Tahoma"/>
            <family val="2"/>
          </rPr>
          <t>Srinivasaraghavan, Vinod:</t>
        </r>
        <r>
          <rPr>
            <sz val="9"/>
            <color indexed="81"/>
            <rFont val="Tahoma"/>
            <family val="2"/>
          </rPr>
          <t xml:space="preserve">
3Q25: 134.8
2Q25: 134.7
1Q25: 135.8
4Q24: 137.5</t>
        </r>
      </text>
    </comment>
    <comment ref="BD46" authorId="10" shapeId="0" xr:uid="{1D5249FC-DA6A-4492-ABFB-20F8D857CEBC}">
      <text>
        <t>[Threaded comment]
Your version of Excel allows you to read this threaded comment; however, any edits to it will get removed if the file is opened in a newer version of Excel. Learn more: https://go.microsoft.com/fwlink/?linkid=870924
Comment:
    134.2</t>
      </text>
    </comment>
    <comment ref="BB151" authorId="5" shapeId="0" xr:uid="{313979AF-7510-48FD-812B-81FFC054D207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3Q23 10Q: 1.263MM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Donati, Justin [WELLS FARGO SEC RES CONS]</author>
    <author>Nowinski, Andrew</author>
    <author>Schwarz, Stefan A.</author>
    <author>Srinivasaraghavan, Vinod</author>
    <author>tc={A084AB45-8EBC-4C5E-8E5C-71D78D334749}</author>
    <author>tc={B2B8C96A-9776-45B9-9BB1-EED1890208B0}</author>
    <author>tc={C708DD77-0393-41B4-B1A9-27921D607CC4}</author>
    <author>tc={AE6600C9-806B-4F90-9AC7-D1A4BB422012}</author>
  </authors>
  <commentList>
    <comment ref="AY10" authorId="0" shapeId="0" xr:uid="{1F4EDF70-1E5C-4939-B1FC-8DCBA9FBB3C2}">
      <text>
        <r>
          <rPr>
            <b/>
            <sz val="9"/>
            <color indexed="81"/>
            <rFont val="Tahoma"/>
            <family val="2"/>
          </rPr>
          <t xml:space="preserve">Donati, Justin 
</t>
        </r>
        <r>
          <rPr>
            <sz val="9"/>
            <color indexed="81"/>
            <rFont val="Tahoma"/>
            <family val="2"/>
          </rPr>
          <t>3Q21: $383.5 - 386.5MM
2Q21: $375.0 - 379.0MM
1Q21: $365.0 - 370.0MM
4Q20: $357.0 - 366.0MM</t>
        </r>
      </text>
    </comment>
    <comment ref="AZ10" authorId="1" shapeId="0" xr:uid="{9F9F12F5-7188-4CC7-8515-447E36BED31D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3Q22: $470-473MM
2Q22: $485-490MM
1Q22: $485-490MM
4Q21: $485-490MM</t>
        </r>
      </text>
    </comment>
    <comment ref="BA10" authorId="1" shapeId="0" xr:uid="{2673F531-B944-42E6-A52F-53B1F5BB669D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3Q23: 495-499
2Q23: 497-503
1Q23: 510-520
4Q22: 519-529</t>
        </r>
      </text>
    </comment>
    <comment ref="BB10" authorId="2" shapeId="0" xr:uid="{DB928DCC-06B9-4AB5-8935-E3EC3938B2D8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3Q24: 554.4-559.4
2Q24: 544-552
1Q24: 536-546
4Q23: 536-546</t>
        </r>
      </text>
    </comment>
    <comment ref="BC10" authorId="3" shapeId="0" xr:uid="{7CB360E7-5301-4A9C-A396-E5F6B176BB0F}">
      <text>
        <r>
          <rPr>
            <b/>
            <sz val="9"/>
            <color indexed="81"/>
            <rFont val="Tahoma"/>
            <family val="2"/>
          </rPr>
          <t>Srinivasaraghavan, Vinod:</t>
        </r>
        <r>
          <rPr>
            <sz val="9"/>
            <color indexed="81"/>
            <rFont val="Tahoma"/>
            <family val="2"/>
          </rPr>
          <t xml:space="preserve">
3Q25: $615.2-$621.2
2Q25: $616-$628
1Q25: $610-$625
4Q24: $610-$625</t>
        </r>
      </text>
    </comment>
    <comment ref="AZ45" authorId="1" shapeId="0" xr:uid="{817CD549-D795-49F6-AB77-4C847DE25312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3Q22: $460-463MM
2Q22: $484-489MM
1Q22: $484-489MM
4Q21: $484-489MM</t>
        </r>
      </text>
    </comment>
    <comment ref="BA45" authorId="1" shapeId="0" xr:uid="{130BB654-5F82-48DC-B24A-3BF4A5733235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3Q23: 535-539
2Q23: 529-535
1Q23: 520-528
4Q22: 513-523
3Q22: 10-12% growth, which equates to $508-517</t>
        </r>
      </text>
    </comment>
    <comment ref="BB45" authorId="2" shapeId="0" xr:uid="{1C10DDA2-F354-4C46-AB74-33D47CE80D83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3Q24: 635-639
2Q24: 629-635
1Q24: 622-628
4Q23: 617-625</t>
        </r>
      </text>
    </comment>
    <comment ref="BC45" authorId="3" shapeId="0" xr:uid="{07B12328-A856-4291-BA80-955EF6D589BB}">
      <text>
        <r>
          <rPr>
            <b/>
            <sz val="9"/>
            <color indexed="81"/>
            <rFont val="Tahoma"/>
            <family val="2"/>
          </rPr>
          <t>Srinivasaraghavan, Vinod:</t>
        </r>
        <r>
          <rPr>
            <sz val="9"/>
            <color indexed="81"/>
            <rFont val="Tahoma"/>
            <family val="2"/>
          </rPr>
          <t xml:space="preserve">
2Q25: $730-$738
2Q25: $748-$754
1Q25: $742-$750
4Q24: $737-$745</t>
        </r>
      </text>
    </comment>
    <comment ref="AG55" authorId="1" shapeId="0" xr:uid="{151FCE35-9B48-49B6-B67A-59696D663831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3Q24: 49%
2Q24: 48%
4Q23: 46%</t>
        </r>
      </text>
    </comment>
    <comment ref="AK55" authorId="1" shapeId="0" xr:uid="{5580C8C9-1151-4AD0-BC5A-67F87A710802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2Q25: 82%
1Q25: 80%
4Q24: now expect to reach 78% at end of CY25
4Q23: Expect to complete SaaS transition by the end of 2026 (defined as 70-90% of total ARR)</t>
        </r>
      </text>
    </comment>
    <comment ref="BC55" authorId="2" shapeId="0" xr:uid="{B4D43EFF-EDF2-4189-87C4-B2AA0B535975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1Q25: 80%
4Q24: now expect to reach 78% at end of CY25
4Q23: Expect to complete SaaS transition by the end of 2026 (defined as 70-90% of total ARR)</t>
        </r>
      </text>
    </comment>
    <comment ref="AL60" authorId="4" shapeId="0" xr:uid="{A084AB45-8EBC-4C5E-8E5C-71D78D334749}">
      <text>
        <t>[Threaded comment]
Your version of Excel allows you to read this threaded comment; however, any edits to it will get removed if the file is opened in a newer version of Excel. Learn more: https://go.microsoft.com/fwlink/?linkid=870924
Comment:
    664.8</t>
      </text>
    </comment>
    <comment ref="AO60" authorId="5" shapeId="0" xr:uid="{B2B8C96A-9776-45B9-9BB1-EED1890208B0}">
      <text>
        <t>[Threaded comment]
Your version of Excel allows you to read this threaded comment; however, any edits to it will get removed if the file is opened in a newer version of Excel. Learn more: https://go.microsoft.com/fwlink/?linkid=870924
Comment:
    822.5</t>
      </text>
    </comment>
    <comment ref="AG106" authorId="3" shapeId="0" xr:uid="{EC918BE5-E78E-4BEC-AD95-CF8D5FD9E838}">
      <text>
        <r>
          <rPr>
            <b/>
            <sz val="9"/>
            <color indexed="81"/>
            <rFont val="Tahoma"/>
            <family val="2"/>
          </rPr>
          <t>Srinivasaraghavan, Vinod:</t>
        </r>
        <r>
          <rPr>
            <sz val="9"/>
            <color indexed="81"/>
            <rFont val="Tahoma"/>
            <family val="2"/>
          </rPr>
          <t xml:space="preserve">
United States</t>
        </r>
      </text>
    </comment>
    <comment ref="Y116" authorId="1" shapeId="0" xr:uid="{4DAEF4BF-9AB7-4953-8E11-CC916F797F5D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4Q22: includes a 5% headcount reduction in Q4</t>
        </r>
      </text>
    </comment>
    <comment ref="AZ138" authorId="1" shapeId="0" xr:uid="{1B0BFEFB-9D6F-4F75-9928-B0010A0042B0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4Q22: 117% ex-FX</t>
        </r>
      </text>
    </comment>
    <comment ref="AI324" authorId="6" shapeId="0" xr:uid="{C708DD77-0393-41B4-B1A9-27921D607CC4}">
      <text>
        <t>[Threaded comment]
Your version of Excel allows you to read this threaded comment; however, any edits to it will get removed if the file is opened in a newer version of Excel. Learn more: https://go.microsoft.com/fwlink/?linkid=870924
Comment:
    Term license sub</t>
      </text>
    </comment>
    <comment ref="AI373" authorId="7" shapeId="0" xr:uid="{AE6600C9-806B-4F90-9AC7-D1A4BB422012}">
      <text>
        <t>[Threaded comment]
Your version of Excel allows you to read this threaded comment; however, any edits to it will get removed if the file is opened in a newer version of Excel. Learn more: https://go.microsoft.com/fwlink/?linkid=870924
Comment:
    Term license sub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Schwarz, Stefan A.</author>
    <author>Srinivasaraghavan, Vinod</author>
    <author>Nowinski, Andrew</author>
    <author>Donati, Justin [WELLS FARGO SEC RES CONS]</author>
    <author>tc={B8D5E5D2-99A5-4458-9204-B1C4658E8FC7}</author>
  </authors>
  <commentList>
    <comment ref="CG12" authorId="0" shapeId="0" xr:uid="{6CBD4712-C4CA-4619-8B08-32C2BEDC41B8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Amortization of premium and accretion of discount on marketable securities</t>
        </r>
      </text>
    </comment>
    <comment ref="CH12" authorId="0" shapeId="0" xr:uid="{EB2F20E4-B64A-4544-A541-21F5BD676A0A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Amortization of premium and accretion of discount on marketable securities</t>
        </r>
      </text>
    </comment>
    <comment ref="CK12" authorId="0" shapeId="0" xr:uid="{3BC1D57B-F9AF-49A0-8E2D-89AFA1415237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Amortization of premium and accretion of discount on marketable securities</t>
        </r>
      </text>
    </comment>
    <comment ref="CO12" authorId="0" shapeId="0" xr:uid="{7E00B226-3061-4F65-81CE-1ABA9E692669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Amortization of premium and accretion of discount on marketable securities</t>
        </r>
      </text>
    </comment>
    <comment ref="BA25" authorId="0" shapeId="0" xr:uid="{ADD68172-A580-4D38-B817-656A324E1110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3Q23: 48-55
2Q23: 48-55
1Q23: 28-35
4Q22: 28-35
3Q22: 28-35</t>
        </r>
      </text>
    </comment>
    <comment ref="BB25" authorId="0" shapeId="0" xr:uid="{61345311-E00F-4B79-8FCE-0FD71F7970A6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3Q24: 100-107
2Q24: 85-92
1Q24: 77-84
4Q23: 77-84</t>
        </r>
      </text>
    </comment>
    <comment ref="BC25" authorId="1" shapeId="0" xr:uid="{BB36C132-E0ED-45B4-8630-F955CC5B84E2}">
      <text>
        <r>
          <rPr>
            <b/>
            <sz val="9"/>
            <color indexed="81"/>
            <rFont val="Tahoma"/>
            <family val="2"/>
          </rPr>
          <t>Srinivasaraghavan, Vinod:</t>
        </r>
        <r>
          <rPr>
            <sz val="9"/>
            <color indexed="81"/>
            <rFont val="Tahoma"/>
            <family val="2"/>
          </rPr>
          <t xml:space="preserve">
4Q24: $132-$139</t>
        </r>
      </text>
    </comment>
    <comment ref="AZ31" authorId="2" shapeId="0" xr:uid="{3FAFF662-B100-4891-808E-4FD0954465FA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4Q21: $12-14</t>
        </r>
      </text>
    </comment>
    <comment ref="BA31" authorId="3" shapeId="0" xr:uid="{B328B4DC-23C9-4F64-BC45-B5627D7546F4}">
      <text>
        <r>
          <rPr>
            <b/>
            <sz val="9"/>
            <color indexed="81"/>
            <rFont val="Tahoma"/>
            <family val="2"/>
          </rPr>
          <t xml:space="preserve">Nowinski, Andrew
</t>
        </r>
        <r>
          <rPr>
            <sz val="9"/>
            <color indexed="81"/>
            <rFont val="Tahoma"/>
            <family val="2"/>
          </rPr>
          <t>3Q23: 8-10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2Q23: 8-10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1Q23: 8-10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3Q22: 8-10</t>
        </r>
      </text>
    </comment>
    <comment ref="BB31" authorId="0" shapeId="0" xr:uid="{77519A83-AC10-4AF6-9ADA-74A9A85A352B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3Q24: (5)-(7)
2Q24: (5)-(7)
1Q24: (7)-(9)
4Q23: (7)-(9)
</t>
        </r>
      </text>
    </comment>
    <comment ref="BC31" authorId="2" shapeId="0" xr:uid="{7010AF05-CFE8-47D1-8E5C-622B85E5DC33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4Q24: $(12)-(14)</t>
        </r>
      </text>
    </comment>
    <comment ref="BD51" authorId="4" shapeId="0" xr:uid="{B8D5E5D2-99A5-4458-9204-B1C4658E8FC7}">
      <text>
        <t>[Threaded comment]
Your version of Excel allows you to read this threaded comment; however, any edits to it will get removed if the file is opened in a newer version of Excel. Learn more: https://go.microsoft.com/fwlink/?linkid=870924
Comment:
    100-105</t>
      </text>
    </comment>
    <comment ref="BA56" authorId="0" shapeId="0" xr:uid="{9B906FE2-4E17-4519-A5A0-5781148D0C1B}">
      <text>
        <r>
          <rPr>
            <b/>
            <sz val="9"/>
            <color indexed="81"/>
            <rFont val="Tahoma"/>
            <family val="2"/>
          </rPr>
          <t>Schwarz, Stefan A.:</t>
        </r>
        <r>
          <rPr>
            <sz val="9"/>
            <color indexed="81"/>
            <rFont val="Tahoma"/>
            <family val="2"/>
          </rPr>
          <t xml:space="preserve">
3Q23: 40-45
2Q23: 40-45
1Q23: 20-25
4Q22: 20-25
3Q22: 20-25</t>
        </r>
      </text>
    </comment>
    <comment ref="BB56" authorId="0" shapeId="0" xr:uid="{79558F25-08E1-4543-8A4E-E4A05EEAB37F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3Q24: 95-100
2Q24: 80-85
1Q24: 70-75
4Q23: 70-75</t>
        </r>
      </text>
    </comment>
    <comment ref="BC56" authorId="1" shapeId="0" xr:uid="{A4E06B1C-168A-4B8E-8A9F-40A137643692}">
      <text>
        <r>
          <rPr>
            <b/>
            <sz val="9"/>
            <color indexed="81"/>
            <rFont val="Tahoma"/>
            <family val="2"/>
          </rPr>
          <t>Srinivasaraghavan, Vinod:</t>
        </r>
        <r>
          <rPr>
            <sz val="9"/>
            <color indexed="81"/>
            <rFont val="Tahoma"/>
            <family val="2"/>
          </rPr>
          <t xml:space="preserve">
3Q25: $120-$125
2Q25: $120-$125
1Q25: $120-$125
4Q24: $120-$125</t>
        </r>
      </text>
    </comment>
    <comment ref="AH60" authorId="2" shapeId="0" xr:uid="{5C043327-CD34-4ED1-9799-BF252C58482A}">
      <text>
        <r>
          <rPr>
            <b/>
            <sz val="9"/>
            <color indexed="81"/>
            <rFont val="Tahoma"/>
            <family val="2"/>
          </rPr>
          <t>Nowinski, Andrew:</t>
        </r>
        <r>
          <rPr>
            <sz val="9"/>
            <color indexed="81"/>
            <rFont val="Tahoma"/>
            <family val="2"/>
          </rPr>
          <t xml:space="preserve">
2/10/25: Authorized $100M over next 12 months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<sst xmlns="http://schemas.openxmlformats.org/spreadsheetml/2006/main" count="634" uniqueCount="408">
  <si>
    <t>Equity Research</t>
  </si>
  <si>
    <t>Financial Model</t>
  </si>
  <si>
    <t>Software</t>
  </si>
  <si>
    <t>Varonis Systems, Inc. (VRNS)</t>
  </si>
  <si>
    <t>Wells Fargo Software Team</t>
  </si>
  <si>
    <t>Richard Poland</t>
  </si>
  <si>
    <t>David Unger</t>
  </si>
  <si>
    <t>Analyst</t>
  </si>
  <si>
    <t>Associate Analyst</t>
  </si>
  <si>
    <t>(212) 214-5333</t>
  </si>
  <si>
    <t>(212) 214-5317</t>
  </si>
  <si>
    <t>richard.d.poland@wellsfargo.com</t>
  </si>
  <si>
    <t>David.Unger@wellsfargo.com</t>
  </si>
  <si>
    <t>Important Disclaimers:</t>
  </si>
  <si>
    <t>Income Statement</t>
  </si>
  <si>
    <t>2017/1F</t>
  </si>
  <si>
    <t>2017/2F</t>
  </si>
  <si>
    <t>2017/3F</t>
  </si>
  <si>
    <t>2017/4F</t>
  </si>
  <si>
    <t>2018/1F</t>
  </si>
  <si>
    <t>2018/2F</t>
  </si>
  <si>
    <t>2018/3F</t>
  </si>
  <si>
    <t>2018/4F</t>
  </si>
  <si>
    <t>2019/1F</t>
  </si>
  <si>
    <t>2019/2F</t>
  </si>
  <si>
    <t>2019/3F</t>
  </si>
  <si>
    <t>2019/4F</t>
  </si>
  <si>
    <t>2021/1F</t>
  </si>
  <si>
    <t>2021/2F</t>
  </si>
  <si>
    <t>2021/3F</t>
  </si>
  <si>
    <t>2021/4F</t>
  </si>
  <si>
    <t>2022/1F</t>
  </si>
  <si>
    <t>2022/2F</t>
  </si>
  <si>
    <t>2022/3F</t>
  </si>
  <si>
    <t>2022/4F</t>
  </si>
  <si>
    <t>2023/1F</t>
  </si>
  <si>
    <t>2023/2F</t>
  </si>
  <si>
    <t>2023/3F</t>
  </si>
  <si>
    <t>2023/4F</t>
  </si>
  <si>
    <t>2024/1F</t>
  </si>
  <si>
    <t>2024/2F</t>
  </si>
  <si>
    <t>2024/3F</t>
  </si>
  <si>
    <t>2024/4F</t>
  </si>
  <si>
    <t>2025/1F</t>
  </si>
  <si>
    <t>2025/2F</t>
  </si>
  <si>
    <t>2025/3F</t>
  </si>
  <si>
    <t>2025/4F</t>
  </si>
  <si>
    <t>2026/1F</t>
  </si>
  <si>
    <t>2026/2F</t>
  </si>
  <si>
    <t>2026/3F</t>
  </si>
  <si>
    <t>2026/4F</t>
  </si>
  <si>
    <t>2027/1F</t>
  </si>
  <si>
    <t>2027/2F</t>
  </si>
  <si>
    <t>2027/3F</t>
  </si>
  <si>
    <t>2027/4F</t>
  </si>
  <si>
    <t>($ in millions, unless otherwise stated)</t>
  </si>
  <si>
    <t>Sep-24</t>
  </si>
  <si>
    <t>Dec-24</t>
  </si>
  <si>
    <t>Mar-25</t>
  </si>
  <si>
    <t>Jun-25</t>
  </si>
  <si>
    <t>Sep-25</t>
  </si>
  <si>
    <t>Dec-25</t>
  </si>
  <si>
    <t>Mar-26E</t>
  </si>
  <si>
    <t>Jun-26E</t>
  </si>
  <si>
    <t>Sep-26E</t>
  </si>
  <si>
    <t>Dec-26E</t>
  </si>
  <si>
    <t>Mar-27E</t>
  </si>
  <si>
    <t>Jun-27E</t>
  </si>
  <si>
    <t>Sep-27E</t>
  </si>
  <si>
    <t>Dec-27E</t>
  </si>
  <si>
    <t>2026E</t>
  </si>
  <si>
    <t>2027E</t>
  </si>
  <si>
    <t>Subscription</t>
  </si>
  <si>
    <t>Perpetual Licnese</t>
  </si>
  <si>
    <t>Maintenance and Services</t>
  </si>
  <si>
    <t>Total revenue</t>
  </si>
  <si>
    <t>Consensus revenue</t>
  </si>
  <si>
    <t>Management Guidance - Total Revenue</t>
  </si>
  <si>
    <t>Low</t>
  </si>
  <si>
    <t>Mid</t>
  </si>
  <si>
    <t>High</t>
  </si>
  <si>
    <t>Total cost of revenue</t>
  </si>
  <si>
    <t>Gross profit</t>
  </si>
  <si>
    <t>Consensus gross profit</t>
  </si>
  <si>
    <t>Operating expenses</t>
  </si>
  <si>
    <t>Research and development</t>
  </si>
  <si>
    <t>Sales and marketing</t>
  </si>
  <si>
    <t>General and administrative</t>
  </si>
  <si>
    <t>Total operating expenses</t>
  </si>
  <si>
    <t>Operating Income</t>
  </si>
  <si>
    <t>Consensus operating income</t>
  </si>
  <si>
    <t>Management Guidance - Operating Income</t>
  </si>
  <si>
    <t>EBITDA</t>
  </si>
  <si>
    <t>Financial income (expenses), net</t>
  </si>
  <si>
    <t>Pre-tax income</t>
  </si>
  <si>
    <t>Provision for (benefit from) income taxes</t>
  </si>
  <si>
    <t>Adjusted tax rate (non-GAAP)</t>
  </si>
  <si>
    <t>NA</t>
  </si>
  <si>
    <t>Non-GAAP Net income</t>
  </si>
  <si>
    <t>Consensus net income</t>
  </si>
  <si>
    <t>Non-GAAP EPS</t>
  </si>
  <si>
    <t>Consensus non-GAAP EPS</t>
  </si>
  <si>
    <t>Management Guidance - Non-GAAP EPS</t>
  </si>
  <si>
    <t>Basic shares outstanding</t>
  </si>
  <si>
    <t>Diluted shares outstanding</t>
  </si>
  <si>
    <t>Y/Y %</t>
  </si>
  <si>
    <t>Total Revenue</t>
  </si>
  <si>
    <t>Operating income</t>
  </si>
  <si>
    <t>Net income</t>
  </si>
  <si>
    <t>NM</t>
  </si>
  <si>
    <t>EPS</t>
  </si>
  <si>
    <t>Margin Analysis</t>
  </si>
  <si>
    <t>Total Gross Margin</t>
  </si>
  <si>
    <t>Consensus Gross Margin</t>
  </si>
  <si>
    <t>Sales and Marketing</t>
  </si>
  <si>
    <t>Operating margin</t>
  </si>
  <si>
    <t>Consensus Operating margin</t>
  </si>
  <si>
    <t>Source: Company data, FactSet, Wells Fargo Securities, LLC estimates</t>
  </si>
  <si>
    <t>Non-GAAP Reconciliation to GAAP Results</t>
  </si>
  <si>
    <t>Adjustments</t>
  </si>
  <si>
    <t>Share-based compensation</t>
  </si>
  <si>
    <t>Cost of revenue</t>
  </si>
  <si>
    <t>OpEx</t>
  </si>
  <si>
    <t>Taxes related to share based compensation</t>
  </si>
  <si>
    <t>Amortization of acquired intangible assets</t>
  </si>
  <si>
    <t>Other Items</t>
  </si>
  <si>
    <t>Foreign exchange rate differences, net</t>
  </si>
  <si>
    <t>Amortization of debt discount and issuance costs</t>
  </si>
  <si>
    <t>Acquisition-related taxes</t>
  </si>
  <si>
    <t>GAAP Gross Profit</t>
  </si>
  <si>
    <t>GAAP Operating Income</t>
  </si>
  <si>
    <t>GAAP Net income</t>
  </si>
  <si>
    <t>GAAP EPS</t>
  </si>
  <si>
    <t>Consensus GAAP EPS</t>
  </si>
  <si>
    <t>GAAP Inputs</t>
  </si>
  <si>
    <t>Revenue</t>
  </si>
  <si>
    <t>Perpetual License</t>
  </si>
  <si>
    <t>Financial income (expense), net</t>
  </si>
  <si>
    <t>Loss before provision for (benefit from) income taxes</t>
  </si>
  <si>
    <t>Net Income (loss)</t>
  </si>
  <si>
    <t>Diluted EPS</t>
  </si>
  <si>
    <t>GAAP to non-GAAP reconciliation</t>
  </si>
  <si>
    <t>(US$ in millions, unless otherwise stated)</t>
  </si>
  <si>
    <t>Total SBC in operating expenses</t>
  </si>
  <si>
    <t>Total non-cash stock-based compensation</t>
  </si>
  <si>
    <t>% of revenue</t>
  </si>
  <si>
    <t>Taxes on stock based compensation</t>
  </si>
  <si>
    <t>Total taxes on stock-based compensation in operating expenses</t>
  </si>
  <si>
    <t>Total taxes on stock-based compensation</t>
  </si>
  <si>
    <t>Tax rate on stock-based compensation</t>
  </si>
  <si>
    <t>Research and development (inc. amort of capitalized software)</t>
  </si>
  <si>
    <t>Total amort of intangibles in operating expenses</t>
  </si>
  <si>
    <t>Total amortization of acquired intangibles</t>
  </si>
  <si>
    <t>Revenue Build</t>
  </si>
  <si>
    <t/>
  </si>
  <si>
    <t>Revenue by Type</t>
  </si>
  <si>
    <t xml:space="preserve">Subscription </t>
  </si>
  <si>
    <t>Consensus subscription revenue</t>
  </si>
  <si>
    <t>% of total revenue</t>
  </si>
  <si>
    <t>Term license subscriptions</t>
  </si>
  <si>
    <t>Consensus term license revenue</t>
  </si>
  <si>
    <t>SaaS</t>
  </si>
  <si>
    <t>Consensus SaaS revenue</t>
  </si>
  <si>
    <t>Consensus perpetual license revenue</t>
  </si>
  <si>
    <t>Consensus professional services revenue</t>
  </si>
  <si>
    <t>Annual Recurring Revenue (ARR)</t>
  </si>
  <si>
    <t>Total ARR</t>
  </si>
  <si>
    <t>Consensus ARR</t>
  </si>
  <si>
    <t>Management Guidance - FY ARR</t>
  </si>
  <si>
    <t>Net New ARR</t>
  </si>
  <si>
    <t>Consensus Net New ARR</t>
  </si>
  <si>
    <t>ARR Contribution Margin</t>
  </si>
  <si>
    <t>SaaS ARR</t>
  </si>
  <si>
    <t>Consensus SaaS ARR</t>
  </si>
  <si>
    <t>% of Total ARR</t>
  </si>
  <si>
    <t>Net New SaaS ARR</t>
  </si>
  <si>
    <t>Net New SaaS ARR (+ conversion ARR)</t>
  </si>
  <si>
    <t xml:space="preserve">SaaS ARR </t>
  </si>
  <si>
    <t>SaaS ARR (ex conversions)</t>
  </si>
  <si>
    <t>Net New SaaS ARR (ex conversions)</t>
  </si>
  <si>
    <t>Non-SaaS ARR</t>
  </si>
  <si>
    <t>Consensus Non-SaaS ARR</t>
  </si>
  <si>
    <t>Billings &amp; RPO</t>
  </si>
  <si>
    <t>Beginning deferred revenue balance</t>
  </si>
  <si>
    <t>Ending deferred revenue balance</t>
  </si>
  <si>
    <t>Change in deferred revenue</t>
  </si>
  <si>
    <t>Total Billings</t>
  </si>
  <si>
    <t>Consensus Billings</t>
  </si>
  <si>
    <t>Beginning deferred revenue (current) balance</t>
  </si>
  <si>
    <t>Ending deferred revenue (current) balance</t>
  </si>
  <si>
    <t>Change in deferred revenue (current)</t>
  </si>
  <si>
    <t>Current Billings</t>
  </si>
  <si>
    <t>RPO</t>
  </si>
  <si>
    <t>CRPO</t>
  </si>
  <si>
    <t>Current RPO - % of total</t>
  </si>
  <si>
    <t>Backlog (RPO - Deferred Rev)</t>
  </si>
  <si>
    <t>CRPO Bookings</t>
  </si>
  <si>
    <t>+ change in CRPO</t>
  </si>
  <si>
    <t>Total CRPO Bookings</t>
  </si>
  <si>
    <t>Geographic Mix</t>
  </si>
  <si>
    <t>UNITED STATES</t>
  </si>
  <si>
    <t>EMEA</t>
  </si>
  <si>
    <t>REST OF WORLD</t>
  </si>
  <si>
    <t>Headcount (in reported terms)</t>
  </si>
  <si>
    <t>Customer Metrics</t>
  </si>
  <si>
    <t>Subscription Customers</t>
  </si>
  <si>
    <t>Net new additions</t>
  </si>
  <si>
    <t>Customers with 4+ Licenses</t>
  </si>
  <si>
    <t>Customers with 6+ Licenses</t>
  </si>
  <si>
    <t>Total ARR from Customers spending &gt;$100K</t>
  </si>
  <si>
    <t>Total ARR from Customers spending &gt;$1MM</t>
  </si>
  <si>
    <t>Net Retention Rate (NRR)</t>
  </si>
  <si>
    <t>&gt;120%</t>
  </si>
  <si>
    <t>SaaS Bridge</t>
  </si>
  <si>
    <t>Current Quarter Linearity (30%)</t>
  </si>
  <si>
    <t>Prior Quarter Linearity (70%)</t>
  </si>
  <si>
    <t>SaaS Annualized Net New Revenue</t>
  </si>
  <si>
    <t>Days in the Quarter</t>
  </si>
  <si>
    <t>SaaS Revenue, Quarterly (WFe)</t>
  </si>
  <si>
    <t>SaaS Revenue, Quarterly (Reported)</t>
  </si>
  <si>
    <t>Difference</t>
  </si>
  <si>
    <t>Non-SaaS Bridge</t>
  </si>
  <si>
    <t>Upfront (license component)</t>
  </si>
  <si>
    <t>Term License ARR (80%)</t>
  </si>
  <si>
    <t>Ratable (maintenance component)</t>
  </si>
  <si>
    <t>Maintenance ARR (20%)</t>
  </si>
  <si>
    <t>Maintenance Revenue (WFe)</t>
  </si>
  <si>
    <t>Maintenance and Services Revenue (Reported)</t>
  </si>
  <si>
    <t>Services Revenue (WFe)</t>
  </si>
  <si>
    <t>New New ARR</t>
  </si>
  <si>
    <t>Total</t>
  </si>
  <si>
    <t>From Conversions</t>
  </si>
  <si>
    <t>% of Non-SaaS</t>
  </si>
  <si>
    <t>From New Business</t>
  </si>
  <si>
    <t>YoY Growth (%)</t>
  </si>
  <si>
    <t>Non-SaaS</t>
  </si>
  <si>
    <t>YoY Change (%)</t>
  </si>
  <si>
    <t>% from Conversions</t>
  </si>
  <si>
    <t>% from New Business</t>
  </si>
  <si>
    <t>% from Existing Logos</t>
  </si>
  <si>
    <t>% from New Logos</t>
  </si>
  <si>
    <t>YoY Change ($)</t>
  </si>
  <si>
    <t>Net Retention Rate (Core)</t>
  </si>
  <si>
    <t>ARR T-1</t>
  </si>
  <si>
    <t>From Existing Expansion</t>
  </si>
  <si>
    <t>From New Logos</t>
  </si>
  <si>
    <t>Conversions Net Non-SaaS Churn</t>
  </si>
  <si>
    <t>SaaS ARR to Revenue Conversion</t>
  </si>
  <si>
    <t>NNARR</t>
  </si>
  <si>
    <t>Current qtr linearity (30%)</t>
  </si>
  <si>
    <t>Prior qtr linearity (70%)</t>
  </si>
  <si>
    <t>Annualized SaaS Revenue</t>
  </si>
  <si>
    <t>Days in quarter</t>
  </si>
  <si>
    <t>Estimated Quarterly SaaS Revenue</t>
  </si>
  <si>
    <t>Reported (Consensus) Quarterly SaaS Revenue</t>
  </si>
  <si>
    <t xml:space="preserve">    Difference</t>
  </si>
  <si>
    <t>Maintenance and Services ARR to Revenue Conversion</t>
  </si>
  <si>
    <t>Maintenance &amp; Services ARR</t>
  </si>
  <si>
    <t>Reported Maintenance and Services Revenue</t>
  </si>
  <si>
    <t>Term License ARR to Revenue Conversion (Reconciled)</t>
  </si>
  <si>
    <t>Reported Term License Revenue</t>
  </si>
  <si>
    <t>upfront piece (83%)</t>
  </si>
  <si>
    <t>Term License ARR (reconciled)</t>
  </si>
  <si>
    <t xml:space="preserve">  Maintenance piece</t>
  </si>
  <si>
    <t>Annualized TL Revenue</t>
  </si>
  <si>
    <t>Estimated Quarterly TL Revenue (ratable maintenance piece of TL revenue)</t>
  </si>
  <si>
    <t xml:space="preserve"> (Diff) = upfront piece</t>
  </si>
  <si>
    <t>Reported Quarterly TL Revenue</t>
  </si>
  <si>
    <t>Y/Y $ change in TL maintenance revenue</t>
  </si>
  <si>
    <t>ARR Mix Old</t>
  </si>
  <si>
    <t xml:space="preserve"> (SaaS % mix)</t>
  </si>
  <si>
    <t>% (mix)</t>
  </si>
  <si>
    <t>TL ARR</t>
  </si>
  <si>
    <t>(% mix)</t>
  </si>
  <si>
    <t xml:space="preserve"> (Non- SaaS % mix)</t>
  </si>
  <si>
    <t>ARR Mix New (revised)</t>
  </si>
  <si>
    <t>Maintenance &amp; Services ARR (no change)</t>
  </si>
  <si>
    <t>$ change (y/y)</t>
  </si>
  <si>
    <t>$ change (q/q)</t>
  </si>
  <si>
    <t xml:space="preserve"> y/y change (%)</t>
  </si>
  <si>
    <t xml:space="preserve"> q/q change (%)</t>
  </si>
  <si>
    <t>SaaS ARR to Revenue Conversion (revised)</t>
  </si>
  <si>
    <t>Reported Quarterly SaaS Revenue</t>
  </si>
  <si>
    <t>Estimated Quarterly SaaS Revenue (old)</t>
  </si>
  <si>
    <t>Estimated Quarterly SaaS Revenue (new)</t>
  </si>
  <si>
    <t>Non-SaaS ARR to Revenue Conversion (revised)</t>
  </si>
  <si>
    <t>Maintenance ARR</t>
  </si>
  <si>
    <t>Maintenance Revenue</t>
  </si>
  <si>
    <t>Maintenance Revenue (calculated)</t>
  </si>
  <si>
    <t xml:space="preserve"> '+ est new biz</t>
  </si>
  <si>
    <t>y/y change (%)</t>
  </si>
  <si>
    <t>TL Revenue (old)</t>
  </si>
  <si>
    <t>TL Revenue (new)</t>
  </si>
  <si>
    <t>Current qtr linearity (83%)</t>
  </si>
  <si>
    <t>Estimated Quarterly Term License Revenue</t>
  </si>
  <si>
    <t>New</t>
  </si>
  <si>
    <t>Non-SAAS ARR (calculated)</t>
  </si>
  <si>
    <t>Non-SAAS ARR (prior method)</t>
  </si>
  <si>
    <t>Balance Sheet</t>
  </si>
  <si>
    <t>Current assets</t>
  </si>
  <si>
    <t>Cash and Cash Equivalents</t>
  </si>
  <si>
    <t>Marketable Securities</t>
  </si>
  <si>
    <t>Short-Term Bank Deposits</t>
  </si>
  <si>
    <t>Trade Receivables, net</t>
  </si>
  <si>
    <t>Prepaid Expenses &amp; Other Current Assets</t>
  </si>
  <si>
    <t>Total current assets</t>
  </si>
  <si>
    <t>Long-term marketable securities</t>
  </si>
  <si>
    <t>Operating Lease right-of-use Assets</t>
  </si>
  <si>
    <t>Property and Equipment, net</t>
  </si>
  <si>
    <t>Intangible Assets</t>
  </si>
  <si>
    <t>Goodwill</t>
  </si>
  <si>
    <t>Other Long-Term Assets</t>
  </si>
  <si>
    <t>Total assets</t>
  </si>
  <si>
    <t>Current liabilities</t>
  </si>
  <si>
    <t>Trades Payable</t>
  </si>
  <si>
    <t>Accrued Expenses &amp; Other Current Liabilities</t>
  </si>
  <si>
    <t>Deferred Revenues</t>
  </si>
  <si>
    <t>Current Portion of Long-term Debt</t>
  </si>
  <si>
    <t>Total current liabilities</t>
  </si>
  <si>
    <t>Long term liabilities</t>
  </si>
  <si>
    <t>Convertible Senior Notes</t>
  </si>
  <si>
    <t>Operating Lease Liability</t>
  </si>
  <si>
    <t>Other Liabilities</t>
  </si>
  <si>
    <t>Total Liabilities</t>
  </si>
  <si>
    <t xml:space="preserve">Stockholders' equity </t>
  </si>
  <si>
    <t>Common Stock</t>
  </si>
  <si>
    <t>Accumulated Other Comprehensive Income</t>
  </si>
  <si>
    <t>Additional Paid-In-Capital</t>
  </si>
  <si>
    <t>Accumulated Deficit</t>
  </si>
  <si>
    <t>Total stockholders' equity</t>
  </si>
  <si>
    <t>Total liabilities and shareholders' equity</t>
  </si>
  <si>
    <t>Net cash</t>
  </si>
  <si>
    <t>Net cash per diluted share</t>
  </si>
  <si>
    <t>Source: Company data, Wells Fargo Securities, LLC estimates</t>
  </si>
  <si>
    <t>Check</t>
  </si>
  <si>
    <t>COGS</t>
  </si>
  <si>
    <t>R&amp;D</t>
  </si>
  <si>
    <t>EBIT</t>
  </si>
  <si>
    <t>Net Income</t>
  </si>
  <si>
    <t>Working Capital Ratios</t>
  </si>
  <si>
    <t>Days Sales Outstanding (DSO)</t>
  </si>
  <si>
    <t>Days Payable Outstanding (DPO)</t>
  </si>
  <si>
    <t>CFFO</t>
  </si>
  <si>
    <t>Free Cash Flow</t>
  </si>
  <si>
    <t>Consensus FCF</t>
  </si>
  <si>
    <t>Free Cash Flow Margin</t>
  </si>
  <si>
    <t>Billings</t>
  </si>
  <si>
    <t>Change in deferred</t>
  </si>
  <si>
    <t>Ending deferred balance, total deferred revenue</t>
  </si>
  <si>
    <t>Short term deferred as % of deferred mix</t>
  </si>
  <si>
    <t>Long term deferred as % of deferred mix</t>
  </si>
  <si>
    <t xml:space="preserve"> </t>
  </si>
  <si>
    <t>Statement of Cash Flows</t>
  </si>
  <si>
    <t>INPUTS</t>
  </si>
  <si>
    <t>CASH FLOWS FROM OPERATING ACTIVITIES:</t>
  </si>
  <si>
    <t>Net income (loss)</t>
  </si>
  <si>
    <t>Depreciation and amortization</t>
  </si>
  <si>
    <t>Stock based compensation</t>
  </si>
  <si>
    <t>Amortization of deferred commissions</t>
  </si>
  <si>
    <t>Noncash operating lease cost</t>
  </si>
  <si>
    <t>Amortiztion of debt discount and issuance costs</t>
  </si>
  <si>
    <t>Other</t>
  </si>
  <si>
    <t>Changes to assets and liabilities</t>
  </si>
  <si>
    <t>Trade receivables</t>
  </si>
  <si>
    <t>Prepaid expenses and other assets</t>
  </si>
  <si>
    <t>Deferred commissions</t>
  </si>
  <si>
    <t>Other long-term assets</t>
  </si>
  <si>
    <t>Trade payables</t>
  </si>
  <si>
    <t>Accrued expenses and other current liabilities</t>
  </si>
  <si>
    <t>Deferred revenue</t>
  </si>
  <si>
    <t>Other long-term liabilities</t>
  </si>
  <si>
    <t>Net cash provided by operating activities</t>
  </si>
  <si>
    <t>Management Guidance - Operating Cash Flow</t>
  </si>
  <si>
    <t xml:space="preserve">Mid </t>
  </si>
  <si>
    <t>CASH FLOWS FROM INVESTING ACTIVITIES:</t>
  </si>
  <si>
    <t>Investments in (Proceeds from) short &amp; long-term deposits</t>
  </si>
  <si>
    <t>Investments in (Proceeds from) Marketable Securities</t>
  </si>
  <si>
    <t>Purchase of PP&amp;E</t>
  </si>
  <si>
    <t>Payments for business acquisitions, net of cash acquired &amp; R&amp;D</t>
  </si>
  <si>
    <t>Net cash used in investing activities</t>
  </si>
  <si>
    <t>CASH FLOWS FROM FINANCING ACTIVITIES:</t>
  </si>
  <si>
    <t>Proceeds from Issuance of Common Shares</t>
  </si>
  <si>
    <t>Proceeds (witholdings) from Employee Stock Plan</t>
  </si>
  <si>
    <t>Taxes paid related to settlement of net equity awards</t>
  </si>
  <si>
    <t>Proceeds from issuance of debt/convertible notes</t>
  </si>
  <si>
    <t xml:space="preserve">Repurchase of common stock </t>
  </si>
  <si>
    <t>Other Financing Activities</t>
  </si>
  <si>
    <t>Net cash provided by financing activities</t>
  </si>
  <si>
    <t>Foreign currency exchange rate impact on cash</t>
  </si>
  <si>
    <t>Net (decrease) increase in cash and equivalents</t>
  </si>
  <si>
    <t>Change Restricted Cash / Mkt Securities</t>
  </si>
  <si>
    <t>Beginning balance cash and cash equivalents</t>
  </si>
  <si>
    <t>Ending balance cash and cash equivalents</t>
  </si>
  <si>
    <t>Management Guidance - Free Cash Flow</t>
  </si>
  <si>
    <t>Free cash flow margin</t>
  </si>
  <si>
    <t>Total Share Repurchases</t>
  </si>
  <si>
    <t>Total number of shares repurchased</t>
  </si>
  <si>
    <t>% of total shares outstanding</t>
  </si>
  <si>
    <t>Average price paid per share</t>
  </si>
  <si>
    <t>Remaining Share Repurchase Authorization</t>
  </si>
  <si>
    <t>Capital Spending</t>
  </si>
  <si>
    <t>Capex</t>
  </si>
  <si>
    <t>D&amp;A</t>
  </si>
  <si>
    <t>Amortization</t>
  </si>
  <si>
    <t>Depreciation</t>
  </si>
  <si>
    <t>D&amp;A as % of rev</t>
  </si>
  <si>
    <t>Amort as % of rev</t>
  </si>
  <si>
    <t>Depreciation as % of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</si>
</sst>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0.0%"/>
    <numFmt numFmtId="166" formatCode="_(* #,##0.00_);_(* \(#,##0.00\);_(* \-??_);_(@_)"/>
    <numFmt numFmtId="167" formatCode="_(* #,##0.0_);_(* \(#,##0.0\);_(* \-_);_(@_)"/>
    <numFmt numFmtId="168" formatCode="#,##0;\(#,##0\)"/>
    <numFmt numFmtId="169" formatCode="&quot;$&quot;#,##0;\(&quot;$&quot;#,##0\)"/>
    <numFmt numFmtId="170" formatCode="_(* #,##0_);_(* \(#,##0\);_(* \-_);_(@_)"/>
    <numFmt numFmtId="171" formatCode="_(&quot;$&quot;* #,##0.0_);_(&quot;$&quot;* \(#,##0.0\);_(&quot;$&quot;* &quot;-&quot;?_);_(@_)"/>
    <numFmt numFmtId="172" formatCode="_(* #,##0.0_);_(* \(#,##0.0\);_(* &quot;-&quot;??_);_(@_)"/>
    <numFmt numFmtId="173" formatCode="\$#,##0.00;&quot;($&quot;#,##0.00\)"/>
    <numFmt numFmtId="174" formatCode="_(* #,##0.0_);_(* \(#,##0.0\);_(* \-?_);_(@_)"/>
    <numFmt numFmtId="175" formatCode="\$#,##0;&quot;($&quot;#,##0\)"/>
    <numFmt numFmtId="176" formatCode="_(\$* #,##0_);_(\$* \(#,##0\);_(\$* \-_);_(@_)"/>
    <numFmt numFmtId="177" formatCode="#,##0.0%\ ;\(#,##0.0%\)"/>
    <numFmt numFmtId="178" formatCode="#,##0%\ ;\(#,##0%\)"/>
    <numFmt numFmtId="179" formatCode="0.0_);\(0.0\)"/>
    <numFmt numFmtId="180" formatCode="_(\$* #,##0.0_);_(\$* \(#,##0.0\);_(\$* \-?_);_(@_)"/>
    <numFmt numFmtId="181" formatCode="&quot;$&quot;#,##0.00;\(&quot;$&quot;#,##0.00\)"/>
    <numFmt numFmtId="182" formatCode="#,##0.0;\(#,##0.0\)"/>
    <numFmt numFmtId="183" formatCode="_(* #,##0.000_);_(* \(#,##0.000\);_(* \-_);_(@_)"/>
    <numFmt numFmtId="184" formatCode="_(* &quot;$&quot;#,##0.0_);_(* \(&quot;$&quot;#,##0.0\);_(* \-_);_(@_)"/>
    <numFmt numFmtId="185" formatCode="0.0"/>
    <numFmt numFmtId="186" formatCode="_(* #,##0.000_);_(* \(#,##0.000\);_(* &quot;-&quot;?_);_(@_)"/>
    <numFmt numFmtId="187" formatCode="_(* #,##0.00_);_(* \(#,##0.00\);_(* \-_);_(@_)"/>
    <numFmt numFmtId="188" formatCode="_(* #,##0.000_);_(* \(#,##0.000\);_(* &quot;-&quot;??_);_(@_)"/>
    <numFmt numFmtId="189" formatCode="\$#,##0.0\ ;&quot;($&quot;#,##0.0\)"/>
    <numFmt numFmtId="190" formatCode="#,##0.0000%\ ;\(#,##0.0000%\)"/>
    <numFmt numFmtId="191" formatCode="_(* #,##0_);_(* \(#,##0\);_(* &quot;-&quot;??_);_(@_)"/>
    <numFmt numFmtId="192" formatCode="#,##0.0_);\(#,##0.0\)"/>
    <numFmt numFmtId="193" formatCode="0.0%_);\(0.0%\);0.0%_);@_)"/>
    <numFmt numFmtId="194" formatCode="\~#,##0"/>
    <numFmt numFmtId="195" formatCode="#,##0.0"/>
    <numFmt numFmtId="196" formatCode="#,##0_);\(#,##0\);#,##0_);@_)"/>
    <numFmt numFmtId="197" formatCode="_(\$* #,##0.000_);_(\$* \(#,##0.000\);_(\$* \-_);_(@_)"/>
    <numFmt numFmtId="198" formatCode="&quot;$&quot;#,##0.0_);[Red]\(&quot;$&quot;#,##0.0\)"/>
    <numFmt numFmtId="199" formatCode="#,##0.0_);[Red]\(#,##0.0\)"/>
    <numFmt numFmtId="200" formatCode="_(* #,##0.000_);_(* \(#,##0.000\);_(* \-?_);_(@_)"/>
    <numFmt numFmtId="201" formatCode="_(* #,##0.00_);_(* \(#,##0.00\);_(* \-?_);_(@_)"/>
    <numFmt numFmtId="202" formatCode="_(* #,##0.0_);_(* \(#,##0.0\);_(* &quot;-&quot;?_);_(@_)"/>
    <numFmt numFmtId="203" formatCode="_(* #,##0.0000_);_(* \(#,##0.0000\);_(* \-?_);_(@_)"/>
    <numFmt numFmtId="204" formatCode="_(* #,##0_);_(* \(#,##0\);_(* \-?_);_(@_)"/>
    <numFmt numFmtId="205" formatCode="0.000"/>
    <numFmt numFmtId="206" formatCode="_(* #,##0.0000_);_(* \(#,##0.0000\);_(* &quot;-&quot;?_);_(@_)"/>
  </numFmts>
  <fonts count="78"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24"/>
      <color theme="1"/>
      <name val="Georgia"/>
      <family val="1"/>
    </font>
    <font>
      <b/>
      <sz val="12"/>
      <color theme="1"/>
      <name val="Verdana"/>
      <family val="2"/>
    </font>
    <font>
      <b/>
      <sz val="9"/>
      <color theme="1"/>
      <name val="Arial"/>
      <family val="2"/>
    </font>
    <font>
      <b/>
      <sz val="9"/>
      <color theme="1"/>
      <name val="Verdana"/>
      <family val="2"/>
    </font>
    <font>
      <sz val="13"/>
      <name val="Arial"/>
      <family val="2"/>
    </font>
    <font>
      <b/>
      <sz val="9"/>
      <name val="Verdana"/>
      <family val="2"/>
    </font>
    <font>
      <sz val="13"/>
      <color theme="1"/>
      <name val="Arial"/>
      <family val="2"/>
    </font>
    <font>
      <sz val="26"/>
      <color rgb="FFD71E28"/>
      <name val="Georgia"/>
      <family val="1"/>
    </font>
    <font>
      <b/>
      <sz val="18"/>
      <color theme="3"/>
      <name val="Georgia"/>
      <family val="1"/>
    </font>
    <font>
      <sz val="10"/>
      <color theme="1"/>
      <name val="Verdana"/>
      <family val="2"/>
    </font>
    <font>
      <sz val="13"/>
      <color rgb="FFD71E28"/>
      <name val="Georgia"/>
      <family val="1"/>
    </font>
    <font>
      <b/>
      <sz val="11"/>
      <name val="Verdana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Verdana"/>
      <family val="2"/>
    </font>
    <font>
      <sz val="11"/>
      <name val="Arial"/>
      <family val="2"/>
    </font>
    <font>
      <u/>
      <sz val="9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b/>
      <sz val="10.5"/>
      <name val="Arial"/>
      <family val="2"/>
    </font>
    <font>
      <u/>
      <sz val="9.5"/>
      <color rgb="FF0000FF"/>
      <name val="Verdana"/>
      <family val="2"/>
    </font>
    <font>
      <u/>
      <sz val="9.5"/>
      <color theme="10"/>
      <name val="Verdana"/>
      <family val="2"/>
    </font>
    <font>
      <sz val="10"/>
      <color theme="1"/>
      <name val="Arial"/>
      <family val="2"/>
    </font>
    <font>
      <b/>
      <sz val="12"/>
      <color rgb="FF002060"/>
      <name val="Calibri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8"/>
      <name val="Arial"/>
      <family val="2"/>
    </font>
    <font>
      <i/>
      <sz val="9"/>
      <name val="Arial"/>
      <family val="2"/>
    </font>
    <font>
      <b/>
      <u/>
      <sz val="9"/>
      <name val="Arial"/>
      <family val="2"/>
    </font>
    <font>
      <b/>
      <u/>
      <sz val="8"/>
      <name val="Arial"/>
      <family val="2"/>
    </font>
    <font>
      <sz val="9"/>
      <color rgb="FFC00000"/>
      <name val="Arial"/>
      <family val="2"/>
    </font>
    <font>
      <sz val="8"/>
      <color rgb="FFC00000"/>
      <name val="Arial"/>
      <family val="2"/>
    </font>
    <font>
      <sz val="10"/>
      <name val="Geneva"/>
      <family val="2"/>
    </font>
    <font>
      <b/>
      <sz val="9"/>
      <color theme="6"/>
      <name val="Arial"/>
      <family val="2"/>
    </font>
    <font>
      <sz val="9"/>
      <color theme="6"/>
      <name val="Arial"/>
      <family val="2"/>
    </font>
    <font>
      <b/>
      <sz val="8"/>
      <color rgb="FFC00000"/>
      <name val="Arial"/>
      <family val="2"/>
    </font>
    <font>
      <sz val="9"/>
      <color theme="6" tint="-0.249977111117893"/>
      <name val="Arial"/>
      <family val="2"/>
    </font>
    <font>
      <i/>
      <sz val="8"/>
      <name val="Arial"/>
      <family val="2"/>
    </font>
    <font>
      <sz val="9"/>
      <color rgb="FF0000FF"/>
      <name val="Arial"/>
      <family val="2"/>
    </font>
    <font>
      <b/>
      <sz val="9"/>
      <color rgb="FF0000FF"/>
      <name val="Arial"/>
      <family val="2"/>
    </font>
    <font>
      <b/>
      <i/>
      <sz val="8"/>
      <name val="Arial"/>
      <family val="2"/>
    </font>
    <font>
      <sz val="10"/>
      <name val="Times New Roman"/>
      <family val="1"/>
    </font>
    <font>
      <b/>
      <sz val="9"/>
      <color indexed="12"/>
      <name val="Arial"/>
      <family val="2"/>
    </font>
    <font>
      <i/>
      <sz val="9"/>
      <color rgb="FF0000FF"/>
      <name val="Arial"/>
      <family val="2"/>
    </font>
    <font>
      <u/>
      <sz val="8"/>
      <name val="Arial"/>
      <family val="2"/>
    </font>
    <font>
      <i/>
      <u/>
      <sz val="8"/>
      <name val="Arial"/>
      <family val="2"/>
    </font>
    <font>
      <sz val="9"/>
      <color indexed="12"/>
      <name val="Arial"/>
      <family val="2"/>
    </font>
    <font>
      <i/>
      <sz val="8"/>
      <color rgb="FF0000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AFormataRegular"/>
    </font>
    <font>
      <i/>
      <sz val="9"/>
      <name val="AAFormataRegular"/>
    </font>
    <font>
      <i/>
      <u/>
      <sz val="9"/>
      <name val="Arial"/>
      <family val="2"/>
    </font>
    <font>
      <sz val="9"/>
      <name val="AAFormataRegular"/>
    </font>
    <font>
      <b/>
      <sz val="9"/>
      <color rgb="FFC00000"/>
      <name val="Arial"/>
      <family val="2"/>
    </font>
    <font>
      <u/>
      <sz val="9"/>
      <name val="Arial"/>
      <family val="2"/>
    </font>
    <font>
      <sz val="9"/>
      <color rgb="FF008000"/>
      <name val="Arial"/>
      <family val="2"/>
    </font>
    <font>
      <i/>
      <sz val="9"/>
      <color rgb="FFC00000"/>
      <name val="Arial"/>
      <family val="2"/>
    </font>
    <font>
      <b/>
      <i/>
      <sz val="9"/>
      <name val="AAFormataRegular"/>
    </font>
    <font>
      <i/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9"/>
      <color rgb="FF0033CC"/>
      <name val="Arial"/>
      <family val="2"/>
    </font>
    <font>
      <sz val="9"/>
      <color rgb="FF00B05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color rgb="FF002060"/>
      <name val="Arial"/>
      <family val="2"/>
    </font>
    <font>
      <sz val="9"/>
      <color theme="0"/>
      <name val="AAFormataRegular"/>
    </font>
    <font>
      <u val="double"/>
      <sz val="8"/>
      <name val="Arial"/>
      <family val="2"/>
    </font>
    <font>
      <sz val="8"/>
      <color indexed="9"/>
      <name val="Arial"/>
      <family val="2"/>
    </font>
    <font>
      <sz val="9"/>
      <color indexed="9"/>
      <name val="Arial"/>
      <family val="2"/>
    </font>
    <font>
      <b/>
      <sz val="9"/>
      <color indexed="9"/>
      <name val="Arial"/>
      <family val="2"/>
    </font>
    <font>
      <sz val="8"/>
      <color theme="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CD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6D6F2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31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3" tint="0.79998168889431442"/>
        <bgColor indexed="26"/>
      </patternFill>
    </fill>
  </fills>
  <borders count="1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auto="1"/>
      </right>
      <top style="double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auto="1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indexed="8"/>
      </top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13">
    <xf numFmtId="0" fontId="0" fillId="0" borderId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3" fontId="16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8" fillId="0" borderId="0"/>
    <xf numFmtId="11" fontId="47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700">
    <xf numFmtId="0" fontId="0" fillId="0" borderId="0" xfId="0"/>
    <xf numFmtId="0" fontId="3" fillId="0" borderId="0" xfId="5" applyFont="1"/>
    <xf numFmtId="0" fontId="3" fillId="2" borderId="0" xfId="5" applyFont="1" applyFill="1"/>
    <xf numFmtId="0" fontId="4" fillId="0" borderId="0" xfId="5" applyFont="1"/>
    <xf numFmtId="0" fontId="5" fillId="0" borderId="0" xfId="5" applyFont="1"/>
    <xf numFmtId="0" fontId="3" fillId="3" borderId="0" xfId="5" applyFont="1" applyFill="1"/>
    <xf numFmtId="0" fontId="6" fillId="0" borderId="0" xfId="5" applyFont="1"/>
    <xf numFmtId="0" fontId="7" fillId="0" borderId="0" xfId="5" applyFont="1"/>
    <xf numFmtId="0" fontId="8" fillId="0" borderId="0" xfId="5" applyFont="1"/>
    <xf numFmtId="0" fontId="9" fillId="0" borderId="0" xfId="5" applyFont="1"/>
    <xf numFmtId="0" fontId="10" fillId="0" borderId="0" xfId="5" applyFont="1"/>
    <xf numFmtId="164" fontId="10" fillId="0" borderId="0" xfId="5" applyNumberFormat="1" applyFont="1" applyAlignment="1">
      <alignment horizontal="left"/>
    </xf>
    <xf numFmtId="9" fontId="11" fillId="0" borderId="0" xfId="5" applyNumberFormat="1" applyFont="1"/>
    <xf numFmtId="0" fontId="12" fillId="0" borderId="0" xfId="5" applyFont="1"/>
    <xf numFmtId="0" fontId="13" fillId="0" borderId="0" xfId="5" applyFont="1"/>
    <xf numFmtId="0" fontId="3" fillId="4" borderId="0" xfId="5" applyFont="1" applyFill="1"/>
    <xf numFmtId="0" fontId="14" fillId="0" borderId="0" xfId="5" applyFont="1"/>
    <xf numFmtId="0" fontId="15" fillId="0" borderId="0" xfId="5" applyFont="1"/>
    <xf numFmtId="164" fontId="17" fillId="5" borderId="0" xfId="6" applyNumberFormat="1" applyFont="1" applyFill="1" applyAlignment="1">
      <alignment horizontal="left"/>
    </xf>
    <xf numFmtId="0" fontId="18" fillId="0" borderId="0" xfId="5" applyFont="1"/>
    <xf numFmtId="0" fontId="19" fillId="5" borderId="0" xfId="6" applyNumberFormat="1" applyFont="1" applyFill="1" applyAlignment="1">
      <alignment horizontal="left" vertical="center"/>
    </xf>
    <xf numFmtId="49" fontId="19" fillId="5" borderId="0" xfId="6" applyNumberFormat="1" applyFont="1" applyFill="1" applyAlignment="1">
      <alignment horizontal="left" vertical="center"/>
    </xf>
    <xf numFmtId="0" fontId="21" fillId="0" borderId="0" xfId="7" applyFont="1" applyAlignment="1" applyProtection="1"/>
    <xf numFmtId="0" fontId="23" fillId="0" borderId="0" xfId="4" applyNumberFormat="1" applyFont="1" applyFill="1" applyAlignment="1">
      <alignment horizontal="left" vertical="center"/>
    </xf>
    <xf numFmtId="0" fontId="24" fillId="5" borderId="0" xfId="6" applyNumberFormat="1" applyFont="1" applyFill="1" applyAlignment="1">
      <alignment horizontal="left" vertical="center"/>
    </xf>
    <xf numFmtId="0" fontId="25" fillId="5" borderId="0" xfId="4" applyNumberFormat="1" applyFont="1" applyFill="1" applyAlignment="1">
      <alignment horizontal="left" vertical="center"/>
    </xf>
    <xf numFmtId="0" fontId="24" fillId="0" borderId="0" xfId="6" applyNumberFormat="1" applyFont="1" applyAlignment="1">
      <alignment horizontal="left" vertical="center"/>
    </xf>
    <xf numFmtId="0" fontId="25" fillId="0" borderId="0" xfId="4" applyNumberFormat="1" applyFont="1" applyFill="1" applyAlignment="1">
      <alignment horizontal="left" vertical="center"/>
    </xf>
    <xf numFmtId="9" fontId="27" fillId="0" borderId="0" xfId="3" applyFont="1" applyFill="1" applyBorder="1" applyAlignment="1" applyProtection="1"/>
    <xf numFmtId="165" fontId="28" fillId="0" borderId="0" xfId="8" applyNumberFormat="1" applyFont="1"/>
    <xf numFmtId="43" fontId="28" fillId="0" borderId="0" xfId="1" applyFont="1" applyFill="1" applyBorder="1" applyAlignment="1"/>
    <xf numFmtId="0" fontId="28" fillId="3" borderId="0" xfId="8" applyFont="1" applyFill="1"/>
    <xf numFmtId="165" fontId="28" fillId="3" borderId="0" xfId="8" applyNumberFormat="1" applyFont="1" applyFill="1"/>
    <xf numFmtId="0" fontId="28" fillId="0" borderId="0" xfId="8" applyFont="1"/>
    <xf numFmtId="166" fontId="29" fillId="3" borderId="0" xfId="8" applyNumberFormat="1" applyFont="1" applyFill="1"/>
    <xf numFmtId="166" fontId="29" fillId="0" borderId="0" xfId="8" applyNumberFormat="1" applyFont="1"/>
    <xf numFmtId="166" fontId="28" fillId="0" borderId="0" xfId="8" applyNumberFormat="1" applyFont="1"/>
    <xf numFmtId="0" fontId="29" fillId="3" borderId="0" xfId="8" applyFont="1" applyFill="1"/>
    <xf numFmtId="0" fontId="29" fillId="0" borderId="0" xfId="8" applyFont="1"/>
    <xf numFmtId="0" fontId="30" fillId="6" borderId="1" xfId="8" applyFont="1" applyFill="1" applyBorder="1"/>
    <xf numFmtId="0" fontId="30" fillId="0" borderId="0" xfId="8" applyFont="1"/>
    <xf numFmtId="0" fontId="31" fillId="7" borderId="7" xfId="8" applyFont="1" applyFill="1" applyBorder="1"/>
    <xf numFmtId="0" fontId="31" fillId="7" borderId="8" xfId="8" applyFont="1" applyFill="1" applyBorder="1"/>
    <xf numFmtId="0" fontId="31" fillId="7" borderId="9" xfId="8" applyFont="1" applyFill="1" applyBorder="1"/>
    <xf numFmtId="0" fontId="32" fillId="0" borderId="0" xfId="8" applyFont="1"/>
    <xf numFmtId="0" fontId="33" fillId="0" borderId="10" xfId="8" applyFont="1" applyBorder="1"/>
    <xf numFmtId="17" fontId="34" fillId="0" borderId="0" xfId="8" applyNumberFormat="1" applyFont="1" applyAlignment="1">
      <alignment horizontal="right"/>
    </xf>
    <xf numFmtId="17" fontId="34" fillId="0" borderId="0" xfId="8" quotePrefix="1" applyNumberFormat="1" applyFont="1" applyAlignment="1">
      <alignment horizontal="right"/>
    </xf>
    <xf numFmtId="17" fontId="34" fillId="0" borderId="11" xfId="8" applyNumberFormat="1" applyFont="1" applyBorder="1" applyAlignment="1">
      <alignment horizontal="right"/>
    </xf>
    <xf numFmtId="17" fontId="34" fillId="0" borderId="12" xfId="8" applyNumberFormat="1" applyFont="1" applyBorder="1" applyAlignment="1">
      <alignment horizontal="right"/>
    </xf>
    <xf numFmtId="17" fontId="34" fillId="0" borderId="12" xfId="8" quotePrefix="1" applyNumberFormat="1" applyFont="1" applyBorder="1" applyAlignment="1">
      <alignment horizontal="right"/>
    </xf>
    <xf numFmtId="17" fontId="34" fillId="0" borderId="11" xfId="8" quotePrefix="1" applyNumberFormat="1" applyFont="1" applyBorder="1" applyAlignment="1">
      <alignment horizontal="right"/>
    </xf>
    <xf numFmtId="0" fontId="34" fillId="0" borderId="0" xfId="8" applyFont="1" applyAlignment="1">
      <alignment horizontal="right"/>
    </xf>
    <xf numFmtId="0" fontId="34" fillId="0" borderId="10" xfId="8" applyFont="1" applyBorder="1" applyAlignment="1">
      <alignment horizontal="right"/>
    </xf>
    <xf numFmtId="0" fontId="34" fillId="0" borderId="13" xfId="8" applyFont="1" applyBorder="1" applyAlignment="1">
      <alignment horizontal="right"/>
    </xf>
    <xf numFmtId="0" fontId="34" fillId="0" borderId="12" xfId="8" applyFont="1" applyBorder="1" applyAlignment="1">
      <alignment horizontal="right"/>
    </xf>
    <xf numFmtId="0" fontId="35" fillId="0" borderId="0" xfId="8" applyFont="1" applyAlignment="1">
      <alignment horizontal="right"/>
    </xf>
    <xf numFmtId="0" fontId="16" fillId="3" borderId="10" xfId="8" applyFont="1" applyFill="1" applyBorder="1" applyAlignment="1">
      <alignment horizontal="left" indent="1"/>
    </xf>
    <xf numFmtId="167" fontId="16" fillId="3" borderId="0" xfId="8" applyNumberFormat="1" applyFont="1" applyFill="1"/>
    <xf numFmtId="167" fontId="16" fillId="3" borderId="11" xfId="8" applyNumberFormat="1" applyFont="1" applyFill="1" applyBorder="1"/>
    <xf numFmtId="167" fontId="16" fillId="3" borderId="12" xfId="8" applyNumberFormat="1" applyFont="1" applyFill="1" applyBorder="1"/>
    <xf numFmtId="167" fontId="16" fillId="3" borderId="10" xfId="8" applyNumberFormat="1" applyFont="1" applyFill="1" applyBorder="1"/>
    <xf numFmtId="168" fontId="30" fillId="3" borderId="10" xfId="8" applyNumberFormat="1" applyFont="1" applyFill="1" applyBorder="1" applyAlignment="1">
      <alignment horizontal="left"/>
    </xf>
    <xf numFmtId="167" fontId="30" fillId="3" borderId="0" xfId="8" applyNumberFormat="1" applyFont="1" applyFill="1"/>
    <xf numFmtId="167" fontId="30" fillId="3" borderId="11" xfId="8" applyNumberFormat="1" applyFont="1" applyFill="1" applyBorder="1"/>
    <xf numFmtId="167" fontId="30" fillId="3" borderId="12" xfId="8" applyNumberFormat="1" applyFont="1" applyFill="1" applyBorder="1"/>
    <xf numFmtId="167" fontId="30" fillId="3" borderId="0" xfId="2" applyNumberFormat="1" applyFont="1" applyFill="1" applyBorder="1" applyProtection="1"/>
    <xf numFmtId="167" fontId="30" fillId="3" borderId="10" xfId="8" applyNumberFormat="1" applyFont="1" applyFill="1" applyBorder="1"/>
    <xf numFmtId="169" fontId="32" fillId="3" borderId="0" xfId="8" applyNumberFormat="1" applyFont="1" applyFill="1"/>
    <xf numFmtId="0" fontId="36" fillId="3" borderId="10" xfId="8" applyFont="1" applyFill="1" applyBorder="1" applyAlignment="1">
      <alignment horizontal="left" indent="1"/>
    </xf>
    <xf numFmtId="167" fontId="36" fillId="3" borderId="0" xfId="8" applyNumberFormat="1" applyFont="1" applyFill="1"/>
    <xf numFmtId="167" fontId="36" fillId="3" borderId="11" xfId="8" applyNumberFormat="1" applyFont="1" applyFill="1" applyBorder="1"/>
    <xf numFmtId="167" fontId="36" fillId="3" borderId="12" xfId="8" applyNumberFormat="1" applyFont="1" applyFill="1" applyBorder="1"/>
    <xf numFmtId="170" fontId="36" fillId="0" borderId="0" xfId="8" applyNumberFormat="1" applyFont="1"/>
    <xf numFmtId="167" fontId="36" fillId="3" borderId="10" xfId="8" applyNumberFormat="1" applyFont="1" applyFill="1" applyBorder="1"/>
    <xf numFmtId="168" fontId="37" fillId="0" borderId="0" xfId="8" applyNumberFormat="1" applyFont="1"/>
    <xf numFmtId="0" fontId="39" fillId="3" borderId="14" xfId="9" applyFont="1" applyFill="1" applyBorder="1"/>
    <xf numFmtId="167" fontId="40" fillId="3" borderId="15" xfId="8" applyNumberFormat="1" applyFont="1" applyFill="1" applyBorder="1"/>
    <xf numFmtId="167" fontId="40" fillId="3" borderId="16" xfId="8" applyNumberFormat="1" applyFont="1" applyFill="1" applyBorder="1"/>
    <xf numFmtId="167" fontId="40" fillId="3" borderId="17" xfId="8" applyNumberFormat="1" applyFont="1" applyFill="1" applyBorder="1"/>
    <xf numFmtId="170" fontId="40" fillId="0" borderId="0" xfId="8" applyNumberFormat="1" applyFont="1"/>
    <xf numFmtId="167" fontId="39" fillId="0" borderId="14" xfId="8" applyNumberFormat="1" applyFont="1" applyBorder="1"/>
    <xf numFmtId="167" fontId="40" fillId="3" borderId="14" xfId="8" applyNumberFormat="1" applyFont="1" applyFill="1" applyBorder="1"/>
    <xf numFmtId="9" fontId="40" fillId="3" borderId="15" xfId="3" applyFont="1" applyFill="1" applyBorder="1" applyAlignment="1" applyProtection="1"/>
    <xf numFmtId="0" fontId="39" fillId="3" borderId="10" xfId="8" applyFont="1" applyFill="1" applyBorder="1" applyAlignment="1">
      <alignment horizontal="left" indent="1"/>
    </xf>
    <xf numFmtId="167" fontId="39" fillId="3" borderId="12" xfId="8" applyNumberFormat="1" applyFont="1" applyFill="1" applyBorder="1"/>
    <xf numFmtId="167" fontId="39" fillId="3" borderId="0" xfId="8" applyNumberFormat="1" applyFont="1" applyFill="1"/>
    <xf numFmtId="167" fontId="39" fillId="3" borderId="11" xfId="8" applyNumberFormat="1" applyFont="1" applyFill="1" applyBorder="1"/>
    <xf numFmtId="167" fontId="39" fillId="3" borderId="18" xfId="8" applyNumberFormat="1" applyFont="1" applyFill="1" applyBorder="1"/>
    <xf numFmtId="170" fontId="39" fillId="0" borderId="0" xfId="8" applyNumberFormat="1" applyFont="1"/>
    <xf numFmtId="167" fontId="39" fillId="0" borderId="13" xfId="8" applyNumberFormat="1" applyFont="1" applyBorder="1"/>
    <xf numFmtId="167" fontId="39" fillId="3" borderId="10" xfId="8" applyNumberFormat="1" applyFont="1" applyFill="1" applyBorder="1"/>
    <xf numFmtId="168" fontId="41" fillId="0" borderId="0" xfId="8" applyNumberFormat="1" applyFont="1"/>
    <xf numFmtId="0" fontId="39" fillId="3" borderId="14" xfId="8" applyFont="1" applyFill="1" applyBorder="1" applyAlignment="1">
      <alignment horizontal="left" indent="1"/>
    </xf>
    <xf numFmtId="167" fontId="39" fillId="3" borderId="15" xfId="8" applyNumberFormat="1" applyFont="1" applyFill="1" applyBorder="1"/>
    <xf numFmtId="167" fontId="39" fillId="3" borderId="16" xfId="8" applyNumberFormat="1" applyFont="1" applyFill="1" applyBorder="1"/>
    <xf numFmtId="167" fontId="39" fillId="3" borderId="17" xfId="8" applyNumberFormat="1" applyFont="1" applyFill="1" applyBorder="1"/>
    <xf numFmtId="167" fontId="39" fillId="3" borderId="14" xfId="8" applyNumberFormat="1" applyFont="1" applyFill="1" applyBorder="1"/>
    <xf numFmtId="167" fontId="42" fillId="3" borderId="11" xfId="8" applyNumberFormat="1" applyFont="1" applyFill="1" applyBorder="1" applyAlignment="1">
      <alignment horizontal="right"/>
    </xf>
    <xf numFmtId="167" fontId="42" fillId="3" borderId="0" xfId="8" applyNumberFormat="1" applyFont="1" applyFill="1" applyAlignment="1">
      <alignment horizontal="right"/>
    </xf>
    <xf numFmtId="170" fontId="16" fillId="3" borderId="0" xfId="8" applyNumberFormat="1" applyFont="1" applyFill="1"/>
    <xf numFmtId="167" fontId="42" fillId="3" borderId="12" xfId="8" applyNumberFormat="1" applyFont="1" applyFill="1" applyBorder="1"/>
    <xf numFmtId="167" fontId="42" fillId="3" borderId="10" xfId="8" applyNumberFormat="1" applyFont="1" applyFill="1" applyBorder="1"/>
    <xf numFmtId="168" fontId="28" fillId="3" borderId="0" xfId="8" applyNumberFormat="1" applyFont="1" applyFill="1"/>
    <xf numFmtId="168" fontId="16" fillId="3" borderId="10" xfId="8" applyNumberFormat="1" applyFont="1" applyFill="1" applyBorder="1" applyAlignment="1">
      <alignment horizontal="left" indent="1"/>
    </xf>
    <xf numFmtId="171" fontId="16" fillId="3" borderId="0" xfId="2" applyNumberFormat="1" applyFont="1" applyFill="1" applyBorder="1" applyProtection="1"/>
    <xf numFmtId="169" fontId="28" fillId="3" borderId="0" xfId="8" applyNumberFormat="1" applyFont="1" applyFill="1"/>
    <xf numFmtId="0" fontId="30" fillId="3" borderId="10" xfId="8" applyFont="1" applyFill="1" applyBorder="1"/>
    <xf numFmtId="167" fontId="30" fillId="0" borderId="12" xfId="8" applyNumberFormat="1" applyFont="1" applyBorder="1"/>
    <xf numFmtId="167" fontId="30" fillId="0" borderId="0" xfId="8" applyNumberFormat="1" applyFont="1"/>
    <xf numFmtId="167" fontId="30" fillId="0" borderId="11" xfId="8" applyNumberFormat="1" applyFont="1" applyBorder="1"/>
    <xf numFmtId="170" fontId="30" fillId="0" borderId="0" xfId="8" applyNumberFormat="1" applyFont="1"/>
    <xf numFmtId="167" fontId="30" fillId="0" borderId="10" xfId="8" applyNumberFormat="1" applyFont="1" applyBorder="1"/>
    <xf numFmtId="168" fontId="32" fillId="0" borderId="0" xfId="8" applyNumberFormat="1" applyFont="1"/>
    <xf numFmtId="0" fontId="36" fillId="0" borderId="10" xfId="8" applyFont="1" applyBorder="1" applyAlignment="1">
      <alignment horizontal="left" indent="1"/>
    </xf>
    <xf numFmtId="165" fontId="30" fillId="3" borderId="12" xfId="3" applyNumberFormat="1" applyFont="1" applyFill="1" applyBorder="1" applyAlignment="1" applyProtection="1"/>
    <xf numFmtId="165" fontId="30" fillId="3" borderId="10" xfId="3" applyNumberFormat="1" applyFont="1" applyFill="1" applyBorder="1" applyAlignment="1" applyProtection="1"/>
    <xf numFmtId="170" fontId="16" fillId="0" borderId="0" xfId="8" applyNumberFormat="1" applyFont="1"/>
    <xf numFmtId="168" fontId="28" fillId="0" borderId="0" xfId="8" applyNumberFormat="1" applyFont="1"/>
    <xf numFmtId="167" fontId="16" fillId="0" borderId="11" xfId="8" applyNumberFormat="1" applyFont="1" applyBorder="1"/>
    <xf numFmtId="167" fontId="16" fillId="0" borderId="0" xfId="8" applyNumberFormat="1" applyFont="1"/>
    <xf numFmtId="167" fontId="16" fillId="0" borderId="12" xfId="8" applyNumberFormat="1" applyFont="1" applyBorder="1"/>
    <xf numFmtId="165" fontId="31" fillId="0" borderId="0" xfId="8" applyNumberFormat="1" applyFont="1"/>
    <xf numFmtId="0" fontId="43" fillId="0" borderId="0" xfId="8" applyFont="1"/>
    <xf numFmtId="168" fontId="30" fillId="3" borderId="10" xfId="8" applyNumberFormat="1" applyFont="1" applyFill="1" applyBorder="1" applyAlignment="1">
      <alignment horizontal="left" indent="1"/>
    </xf>
    <xf numFmtId="168" fontId="35" fillId="0" borderId="0" xfId="8" applyNumberFormat="1" applyFont="1"/>
    <xf numFmtId="172" fontId="30" fillId="3" borderId="0" xfId="8" applyNumberFormat="1" applyFont="1" applyFill="1"/>
    <xf numFmtId="172" fontId="30" fillId="3" borderId="11" xfId="8" applyNumberFormat="1" applyFont="1" applyFill="1" applyBorder="1"/>
    <xf numFmtId="172" fontId="30" fillId="3" borderId="12" xfId="8" applyNumberFormat="1" applyFont="1" applyFill="1" applyBorder="1"/>
    <xf numFmtId="172" fontId="30" fillId="0" borderId="11" xfId="8" applyNumberFormat="1" applyFont="1" applyBorder="1"/>
    <xf numFmtId="172" fontId="30" fillId="0" borderId="0" xfId="8" applyNumberFormat="1" applyFont="1"/>
    <xf numFmtId="172" fontId="30" fillId="0" borderId="12" xfId="8" applyNumberFormat="1" applyFont="1" applyBorder="1"/>
    <xf numFmtId="173" fontId="32" fillId="0" borderId="0" xfId="8" applyNumberFormat="1" applyFont="1"/>
    <xf numFmtId="165" fontId="32" fillId="0" borderId="0" xfId="3" applyNumberFormat="1" applyFont="1"/>
    <xf numFmtId="172" fontId="36" fillId="3" borderId="12" xfId="8" applyNumberFormat="1" applyFont="1" applyFill="1" applyBorder="1"/>
    <xf numFmtId="172" fontId="36" fillId="3" borderId="0" xfId="8" applyNumberFormat="1" applyFont="1" applyFill="1"/>
    <xf numFmtId="172" fontId="36" fillId="0" borderId="0" xfId="8" applyNumberFormat="1" applyFont="1"/>
    <xf numFmtId="172" fontId="36" fillId="0" borderId="11" xfId="8" applyNumberFormat="1" applyFont="1" applyBorder="1"/>
    <xf numFmtId="172" fontId="36" fillId="0" borderId="12" xfId="8" applyNumberFormat="1" applyFont="1" applyBorder="1"/>
    <xf numFmtId="167" fontId="36" fillId="0" borderId="10" xfId="8" applyNumberFormat="1" applyFont="1" applyBorder="1"/>
    <xf numFmtId="167" fontId="36" fillId="0" borderId="12" xfId="8" applyNumberFormat="1" applyFont="1" applyBorder="1"/>
    <xf numFmtId="173" fontId="37" fillId="0" borderId="0" xfId="8" applyNumberFormat="1" applyFont="1"/>
    <xf numFmtId="165" fontId="37" fillId="0" borderId="0" xfId="3" applyNumberFormat="1" applyFont="1"/>
    <xf numFmtId="173" fontId="30" fillId="3" borderId="10" xfId="8" applyNumberFormat="1" applyFont="1" applyFill="1" applyBorder="1" applyAlignment="1">
      <alignment horizontal="left"/>
    </xf>
    <xf numFmtId="174" fontId="30" fillId="3" borderId="0" xfId="8" applyNumberFormat="1" applyFont="1" applyFill="1"/>
    <xf numFmtId="174" fontId="42" fillId="3" borderId="11" xfId="8" applyNumberFormat="1" applyFont="1" applyFill="1" applyBorder="1" applyAlignment="1">
      <alignment horizontal="right"/>
    </xf>
    <xf numFmtId="174" fontId="30" fillId="3" borderId="12" xfId="8" applyNumberFormat="1" applyFont="1" applyFill="1" applyBorder="1"/>
    <xf numFmtId="174" fontId="30" fillId="0" borderId="0" xfId="8" applyNumberFormat="1" applyFont="1"/>
    <xf numFmtId="167" fontId="42" fillId="0" borderId="11" xfId="8" applyNumberFormat="1" applyFont="1" applyBorder="1" applyAlignment="1">
      <alignment horizontal="right"/>
    </xf>
    <xf numFmtId="167" fontId="42" fillId="0" borderId="0" xfId="8" applyNumberFormat="1" applyFont="1" applyAlignment="1">
      <alignment horizontal="right"/>
    </xf>
    <xf numFmtId="174" fontId="30" fillId="0" borderId="12" xfId="8" applyNumberFormat="1" applyFont="1" applyBorder="1"/>
    <xf numFmtId="170" fontId="30" fillId="3" borderId="0" xfId="8" applyNumberFormat="1" applyFont="1" applyFill="1"/>
    <xf numFmtId="174" fontId="42" fillId="3" borderId="10" xfId="8" applyNumberFormat="1" applyFont="1" applyFill="1" applyBorder="1"/>
    <xf numFmtId="174" fontId="30" fillId="3" borderId="10" xfId="8" applyNumberFormat="1" applyFont="1" applyFill="1" applyBorder="1"/>
    <xf numFmtId="174" fontId="42" fillId="3" borderId="12" xfId="8" applyNumberFormat="1" applyFont="1" applyFill="1" applyBorder="1"/>
    <xf numFmtId="173" fontId="32" fillId="3" borderId="0" xfId="8" applyNumberFormat="1" applyFont="1" applyFill="1"/>
    <xf numFmtId="0" fontId="16" fillId="0" borderId="10" xfId="8" applyFont="1" applyBorder="1" applyAlignment="1">
      <alignment horizontal="left" indent="1"/>
    </xf>
    <xf numFmtId="167" fontId="44" fillId="0" borderId="12" xfId="8" applyNumberFormat="1" applyFont="1" applyBorder="1"/>
    <xf numFmtId="167" fontId="44" fillId="0" borderId="0" xfId="8" applyNumberFormat="1" applyFont="1"/>
    <xf numFmtId="170" fontId="30" fillId="0" borderId="10" xfId="8" applyNumberFormat="1" applyFont="1" applyBorder="1"/>
    <xf numFmtId="175" fontId="32" fillId="0" borderId="0" xfId="8" applyNumberFormat="1" applyFont="1"/>
    <xf numFmtId="176" fontId="30" fillId="0" borderId="10" xfId="8" applyNumberFormat="1" applyFont="1" applyBorder="1"/>
    <xf numFmtId="177" fontId="16" fillId="3" borderId="0" xfId="3" applyNumberFormat="1" applyFont="1" applyFill="1" applyBorder="1" applyAlignment="1" applyProtection="1"/>
    <xf numFmtId="177" fontId="16" fillId="3" borderId="11" xfId="3" applyNumberFormat="1" applyFont="1" applyFill="1" applyBorder="1" applyAlignment="1" applyProtection="1"/>
    <xf numFmtId="177" fontId="16" fillId="3" borderId="12" xfId="3" applyNumberFormat="1" applyFont="1" applyFill="1" applyBorder="1" applyAlignment="1" applyProtection="1"/>
    <xf numFmtId="177" fontId="16" fillId="0" borderId="0" xfId="3" applyNumberFormat="1" applyFont="1" applyFill="1" applyBorder="1" applyAlignment="1" applyProtection="1"/>
    <xf numFmtId="177" fontId="16" fillId="0" borderId="11" xfId="3" applyNumberFormat="1" applyFont="1" applyFill="1" applyBorder="1" applyAlignment="1" applyProtection="1"/>
    <xf numFmtId="178" fontId="16" fillId="0" borderId="12" xfId="3" applyNumberFormat="1" applyFont="1" applyFill="1" applyBorder="1" applyAlignment="1" applyProtection="1"/>
    <xf numFmtId="178" fontId="16" fillId="0" borderId="12" xfId="3" applyNumberFormat="1" applyFont="1" applyFill="1" applyBorder="1" applyAlignment="1" applyProtection="1">
      <alignment horizontal="right"/>
    </xf>
    <xf numFmtId="9" fontId="16" fillId="3" borderId="10" xfId="3" applyFont="1" applyFill="1" applyBorder="1" applyAlignment="1" applyProtection="1"/>
    <xf numFmtId="9" fontId="16" fillId="3" borderId="11" xfId="3" applyFont="1" applyFill="1" applyBorder="1" applyAlignment="1" applyProtection="1"/>
    <xf numFmtId="9" fontId="16" fillId="3" borderId="0" xfId="3" applyFont="1" applyFill="1" applyBorder="1" applyAlignment="1" applyProtection="1"/>
    <xf numFmtId="9" fontId="16" fillId="3" borderId="12" xfId="3" applyFont="1" applyFill="1" applyBorder="1" applyAlignment="1" applyProtection="1"/>
    <xf numFmtId="175" fontId="30" fillId="3" borderId="10" xfId="8" applyNumberFormat="1" applyFont="1" applyFill="1" applyBorder="1" applyAlignment="1">
      <alignment horizontal="left"/>
    </xf>
    <xf numFmtId="179" fontId="30" fillId="0" borderId="0" xfId="8" applyNumberFormat="1" applyFont="1"/>
    <xf numFmtId="179" fontId="30" fillId="0" borderId="11" xfId="8" applyNumberFormat="1" applyFont="1" applyBorder="1"/>
    <xf numFmtId="179" fontId="30" fillId="0" borderId="12" xfId="8" applyNumberFormat="1" applyFont="1" applyBorder="1"/>
    <xf numFmtId="180" fontId="30" fillId="3" borderId="0" xfId="8" applyNumberFormat="1" applyFont="1" applyFill="1"/>
    <xf numFmtId="180" fontId="30" fillId="3" borderId="11" xfId="8" applyNumberFormat="1" applyFont="1" applyFill="1" applyBorder="1"/>
    <xf numFmtId="180" fontId="30" fillId="3" borderId="12" xfId="8" applyNumberFormat="1" applyFont="1" applyFill="1" applyBorder="1"/>
    <xf numFmtId="176" fontId="30" fillId="0" borderId="0" xfId="8" applyNumberFormat="1" applyFont="1"/>
    <xf numFmtId="180" fontId="30" fillId="3" borderId="10" xfId="8" applyNumberFormat="1" applyFont="1" applyFill="1" applyBorder="1"/>
    <xf numFmtId="9" fontId="30" fillId="3" borderId="10" xfId="3" applyFont="1" applyFill="1" applyBorder="1" applyAlignment="1" applyProtection="1"/>
    <xf numFmtId="181" fontId="30" fillId="3" borderId="10" xfId="8" applyNumberFormat="1" applyFont="1" applyFill="1" applyBorder="1" applyAlignment="1">
      <alignment horizontal="left"/>
    </xf>
    <xf numFmtId="181" fontId="30" fillId="3" borderId="0" xfId="8" applyNumberFormat="1" applyFont="1" applyFill="1"/>
    <xf numFmtId="181" fontId="30" fillId="3" borderId="11" xfId="8" applyNumberFormat="1" applyFont="1" applyFill="1" applyBorder="1"/>
    <xf numFmtId="181" fontId="30" fillId="3" borderId="12" xfId="8" applyNumberFormat="1" applyFont="1" applyFill="1" applyBorder="1"/>
    <xf numFmtId="181" fontId="30" fillId="3" borderId="10" xfId="8" applyNumberFormat="1" applyFont="1" applyFill="1" applyBorder="1"/>
    <xf numFmtId="181" fontId="36" fillId="0" borderId="10" xfId="8" applyNumberFormat="1" applyFont="1" applyBorder="1" applyAlignment="1">
      <alignment horizontal="left" indent="1"/>
    </xf>
    <xf numFmtId="181" fontId="36" fillId="3" borderId="0" xfId="8" applyNumberFormat="1" applyFont="1" applyFill="1"/>
    <xf numFmtId="181" fontId="36" fillId="3" borderId="11" xfId="8" applyNumberFormat="1" applyFont="1" applyFill="1" applyBorder="1"/>
    <xf numFmtId="181" fontId="36" fillId="3" borderId="12" xfId="8" applyNumberFormat="1" applyFont="1" applyFill="1" applyBorder="1"/>
    <xf numFmtId="181" fontId="36" fillId="0" borderId="10" xfId="8" applyNumberFormat="1" applyFont="1" applyBorder="1"/>
    <xf numFmtId="181" fontId="36" fillId="0" borderId="12" xfId="8" applyNumberFormat="1" applyFont="1" applyBorder="1"/>
    <xf numFmtId="0" fontId="39" fillId="3" borderId="10" xfId="8" applyFont="1" applyFill="1" applyBorder="1"/>
    <xf numFmtId="181" fontId="39" fillId="3" borderId="0" xfId="8" applyNumberFormat="1" applyFont="1" applyFill="1"/>
    <xf numFmtId="181" fontId="39" fillId="3" borderId="12" xfId="8" applyNumberFormat="1" applyFont="1" applyFill="1" applyBorder="1"/>
    <xf numFmtId="181" fontId="39" fillId="3" borderId="11" xfId="8" applyNumberFormat="1" applyFont="1" applyFill="1" applyBorder="1"/>
    <xf numFmtId="181" fontId="39" fillId="3" borderId="10" xfId="8" applyNumberFormat="1" applyFont="1" applyFill="1" applyBorder="1"/>
    <xf numFmtId="0" fontId="39" fillId="3" borderId="14" xfId="8" applyFont="1" applyFill="1" applyBorder="1"/>
    <xf numFmtId="181" fontId="39" fillId="3" borderId="16" xfId="8" applyNumberFormat="1" applyFont="1" applyFill="1" applyBorder="1"/>
    <xf numFmtId="181" fontId="39" fillId="3" borderId="15" xfId="8" applyNumberFormat="1" applyFont="1" applyFill="1" applyBorder="1"/>
    <xf numFmtId="181" fontId="39" fillId="3" borderId="17" xfId="8" applyNumberFormat="1" applyFont="1" applyFill="1" applyBorder="1"/>
    <xf numFmtId="181" fontId="39" fillId="3" borderId="14" xfId="8" applyNumberFormat="1" applyFont="1" applyFill="1" applyBorder="1"/>
    <xf numFmtId="0" fontId="16" fillId="0" borderId="19" xfId="8" applyFont="1" applyBorder="1"/>
    <xf numFmtId="167" fontId="16" fillId="8" borderId="0" xfId="8" applyNumberFormat="1" applyFont="1" applyFill="1"/>
    <xf numFmtId="167" fontId="16" fillId="8" borderId="11" xfId="8" applyNumberFormat="1" applyFont="1" applyFill="1" applyBorder="1"/>
    <xf numFmtId="167" fontId="16" fillId="8" borderId="12" xfId="8" applyNumberFormat="1" applyFont="1" applyFill="1" applyBorder="1"/>
    <xf numFmtId="167" fontId="16" fillId="8" borderId="18" xfId="8" applyNumberFormat="1" applyFont="1" applyFill="1" applyBorder="1"/>
    <xf numFmtId="167" fontId="44" fillId="8" borderId="18" xfId="8" applyNumberFormat="1" applyFont="1" applyFill="1" applyBorder="1"/>
    <xf numFmtId="167" fontId="44" fillId="8" borderId="0" xfId="8" applyNumberFormat="1" applyFont="1" applyFill="1"/>
    <xf numFmtId="181" fontId="36" fillId="3" borderId="10" xfId="8" applyNumberFormat="1" applyFont="1" applyFill="1" applyBorder="1"/>
    <xf numFmtId="0" fontId="16" fillId="0" borderId="20" xfId="8" applyFont="1" applyBorder="1"/>
    <xf numFmtId="167" fontId="16" fillId="0" borderId="21" xfId="8" applyNumberFormat="1" applyFont="1" applyBorder="1"/>
    <xf numFmtId="167" fontId="16" fillId="0" borderId="22" xfId="8" applyNumberFormat="1" applyFont="1" applyBorder="1"/>
    <xf numFmtId="167" fontId="16" fillId="0" borderId="23" xfId="8" applyNumberFormat="1" applyFont="1" applyBorder="1"/>
    <xf numFmtId="167" fontId="16" fillId="3" borderId="21" xfId="8" applyNumberFormat="1" applyFont="1" applyFill="1" applyBorder="1"/>
    <xf numFmtId="167" fontId="16" fillId="3" borderId="23" xfId="8" applyNumberFormat="1" applyFont="1" applyFill="1" applyBorder="1"/>
    <xf numFmtId="167" fontId="44" fillId="0" borderId="23" xfId="8" applyNumberFormat="1" applyFont="1" applyBorder="1"/>
    <xf numFmtId="167" fontId="44" fillId="0" borderId="21" xfId="8" applyNumberFormat="1" applyFont="1" applyBorder="1"/>
    <xf numFmtId="182" fontId="16" fillId="0" borderId="10" xfId="8" applyNumberFormat="1" applyFont="1" applyBorder="1"/>
    <xf numFmtId="167" fontId="16" fillId="3" borderId="20" xfId="8" applyNumberFormat="1" applyFont="1" applyFill="1" applyBorder="1"/>
    <xf numFmtId="175" fontId="30" fillId="3" borderId="11" xfId="8" applyNumberFormat="1" applyFont="1" applyFill="1" applyBorder="1" applyAlignment="1">
      <alignment horizontal="left"/>
    </xf>
    <xf numFmtId="176" fontId="16" fillId="0" borderId="0" xfId="8" applyNumberFormat="1" applyFont="1"/>
    <xf numFmtId="180" fontId="16" fillId="0" borderId="24" xfId="8" applyNumberFormat="1" applyFont="1" applyBorder="1"/>
    <xf numFmtId="180" fontId="16" fillId="0" borderId="25" xfId="8" applyNumberFormat="1" applyFont="1" applyBorder="1"/>
    <xf numFmtId="180" fontId="16" fillId="0" borderId="26" xfId="8" applyNumberFormat="1" applyFont="1" applyBorder="1"/>
    <xf numFmtId="0" fontId="30" fillId="6" borderId="27" xfId="8" applyFont="1" applyFill="1" applyBorder="1"/>
    <xf numFmtId="0" fontId="30" fillId="0" borderId="13" xfId="8" applyFont="1" applyBorder="1"/>
    <xf numFmtId="0" fontId="31" fillId="7" borderId="24" xfId="8" applyFont="1" applyFill="1" applyBorder="1"/>
    <xf numFmtId="0" fontId="31" fillId="7" borderId="0" xfId="8" applyFont="1" applyFill="1"/>
    <xf numFmtId="0" fontId="32" fillId="0" borderId="12" xfId="8" applyFont="1" applyBorder="1"/>
    <xf numFmtId="17" fontId="34" fillId="0" borderId="28" xfId="8" applyNumberFormat="1" applyFont="1" applyBorder="1" applyAlignment="1">
      <alignment horizontal="right"/>
    </xf>
    <xf numFmtId="17" fontId="34" fillId="3" borderId="0" xfId="8" applyNumberFormat="1" applyFont="1" applyFill="1" applyAlignment="1">
      <alignment horizontal="right"/>
    </xf>
    <xf numFmtId="17" fontId="34" fillId="0" borderId="29" xfId="8" applyNumberFormat="1" applyFont="1" applyBorder="1" applyAlignment="1">
      <alignment horizontal="right"/>
    </xf>
    <xf numFmtId="17" fontId="34" fillId="0" borderId="30" xfId="8" applyNumberFormat="1" applyFont="1" applyBorder="1" applyAlignment="1">
      <alignment horizontal="right"/>
    </xf>
    <xf numFmtId="0" fontId="34" fillId="0" borderId="28" xfId="8" applyFont="1" applyBorder="1" applyAlignment="1">
      <alignment horizontal="right"/>
    </xf>
    <xf numFmtId="0" fontId="34" fillId="0" borderId="10" xfId="8" applyFont="1" applyBorder="1" applyAlignment="1">
      <alignment horizontal="left"/>
    </xf>
    <xf numFmtId="177" fontId="16" fillId="0" borderId="28" xfId="8" applyNumberFormat="1" applyFont="1" applyBorder="1"/>
    <xf numFmtId="177" fontId="16" fillId="0" borderId="0" xfId="8" applyNumberFormat="1" applyFont="1"/>
    <xf numFmtId="177" fontId="16" fillId="0" borderId="30" xfId="8" applyNumberFormat="1" applyFont="1" applyBorder="1"/>
    <xf numFmtId="177" fontId="16" fillId="3" borderId="0" xfId="8" applyNumberFormat="1" applyFont="1" applyFill="1"/>
    <xf numFmtId="177" fontId="16" fillId="0" borderId="29" xfId="8" applyNumberFormat="1" applyFont="1" applyBorder="1"/>
    <xf numFmtId="0" fontId="16" fillId="0" borderId="12" xfId="8" applyFont="1" applyBorder="1"/>
    <xf numFmtId="0" fontId="16" fillId="3" borderId="13" xfId="8" applyFont="1" applyFill="1" applyBorder="1"/>
    <xf numFmtId="0" fontId="16" fillId="3" borderId="28" xfId="8" applyFont="1" applyFill="1" applyBorder="1"/>
    <xf numFmtId="0" fontId="16" fillId="3" borderId="10" xfId="8" applyFont="1" applyFill="1" applyBorder="1"/>
    <xf numFmtId="0" fontId="30" fillId="0" borderId="10" xfId="8" applyFont="1" applyBorder="1" applyAlignment="1">
      <alignment horizontal="left"/>
    </xf>
    <xf numFmtId="177" fontId="30" fillId="3" borderId="28" xfId="8" applyNumberFormat="1" applyFont="1" applyFill="1" applyBorder="1" applyAlignment="1">
      <alignment horizontal="right"/>
    </xf>
    <xf numFmtId="177" fontId="30" fillId="3" borderId="0" xfId="8" applyNumberFormat="1" applyFont="1" applyFill="1" applyAlignment="1">
      <alignment horizontal="right"/>
    </xf>
    <xf numFmtId="177" fontId="30" fillId="3" borderId="30" xfId="8" applyNumberFormat="1" applyFont="1" applyFill="1" applyBorder="1" applyAlignment="1">
      <alignment horizontal="right"/>
    </xf>
    <xf numFmtId="165" fontId="30" fillId="0" borderId="0" xfId="8" applyNumberFormat="1" applyFont="1"/>
    <xf numFmtId="165" fontId="30" fillId="3" borderId="13" xfId="8" applyNumberFormat="1" applyFont="1" applyFill="1" applyBorder="1" applyAlignment="1">
      <alignment horizontal="right"/>
    </xf>
    <xf numFmtId="165" fontId="30" fillId="3" borderId="28" xfId="8" applyNumberFormat="1" applyFont="1" applyFill="1" applyBorder="1" applyAlignment="1">
      <alignment horizontal="right"/>
    </xf>
    <xf numFmtId="165" fontId="30" fillId="3" borderId="10" xfId="8" applyNumberFormat="1" applyFont="1" applyFill="1" applyBorder="1" applyAlignment="1">
      <alignment horizontal="right"/>
    </xf>
    <xf numFmtId="0" fontId="16" fillId="0" borderId="10" xfId="8" applyFont="1" applyBorder="1" applyAlignment="1">
      <alignment horizontal="left"/>
    </xf>
    <xf numFmtId="177" fontId="16" fillId="3" borderId="28" xfId="8" applyNumberFormat="1" applyFont="1" applyFill="1" applyBorder="1" applyAlignment="1">
      <alignment horizontal="right"/>
    </xf>
    <xf numFmtId="177" fontId="16" fillId="3" borderId="0" xfId="8" applyNumberFormat="1" applyFont="1" applyFill="1" applyAlignment="1">
      <alignment horizontal="right"/>
    </xf>
    <xf numFmtId="177" fontId="16" fillId="3" borderId="30" xfId="8" applyNumberFormat="1" applyFont="1" applyFill="1" applyBorder="1" applyAlignment="1">
      <alignment horizontal="right"/>
    </xf>
    <xf numFmtId="165" fontId="16" fillId="0" borderId="0" xfId="8" applyNumberFormat="1" applyFont="1"/>
    <xf numFmtId="165" fontId="16" fillId="3" borderId="13" xfId="8" applyNumberFormat="1" applyFont="1" applyFill="1" applyBorder="1" applyAlignment="1">
      <alignment horizontal="right"/>
    </xf>
    <xf numFmtId="165" fontId="16" fillId="3" borderId="28" xfId="8" applyNumberFormat="1" applyFont="1" applyFill="1" applyBorder="1" applyAlignment="1">
      <alignment horizontal="right"/>
    </xf>
    <xf numFmtId="165" fontId="16" fillId="3" borderId="10" xfId="8" applyNumberFormat="1" applyFont="1" applyFill="1" applyBorder="1" applyAlignment="1">
      <alignment horizontal="right"/>
    </xf>
    <xf numFmtId="168" fontId="16" fillId="9" borderId="31" xfId="8" applyNumberFormat="1" applyFont="1" applyFill="1" applyBorder="1" applyAlignment="1">
      <alignment horizontal="left"/>
    </xf>
    <xf numFmtId="177" fontId="16" fillId="9" borderId="28" xfId="8" applyNumberFormat="1" applyFont="1" applyFill="1" applyBorder="1" applyAlignment="1">
      <alignment horizontal="right"/>
    </xf>
    <xf numFmtId="177" fontId="16" fillId="9" borderId="0" xfId="8" applyNumberFormat="1" applyFont="1" applyFill="1" applyAlignment="1">
      <alignment horizontal="right"/>
    </xf>
    <xf numFmtId="177" fontId="16" fillId="9" borderId="30" xfId="8" applyNumberFormat="1" applyFont="1" applyFill="1" applyBorder="1" applyAlignment="1">
      <alignment horizontal="right"/>
    </xf>
    <xf numFmtId="165" fontId="16" fillId="9" borderId="13" xfId="8" applyNumberFormat="1" applyFont="1" applyFill="1" applyBorder="1" applyAlignment="1">
      <alignment horizontal="right"/>
    </xf>
    <xf numFmtId="165" fontId="16" fillId="9" borderId="28" xfId="8" applyNumberFormat="1" applyFont="1" applyFill="1" applyBorder="1" applyAlignment="1">
      <alignment horizontal="right"/>
    </xf>
    <xf numFmtId="165" fontId="16" fillId="9" borderId="10" xfId="8" applyNumberFormat="1" applyFont="1" applyFill="1" applyBorder="1" applyAlignment="1">
      <alignment horizontal="right"/>
    </xf>
    <xf numFmtId="178" fontId="30" fillId="3" borderId="0" xfId="8" applyNumberFormat="1" applyFont="1" applyFill="1" applyAlignment="1">
      <alignment horizontal="right"/>
    </xf>
    <xf numFmtId="178" fontId="16" fillId="3" borderId="30" xfId="8" applyNumberFormat="1" applyFont="1" applyFill="1" applyBorder="1" applyAlignment="1">
      <alignment horizontal="right"/>
    </xf>
    <xf numFmtId="173" fontId="16" fillId="0" borderId="32" xfId="8" applyNumberFormat="1" applyFont="1" applyBorder="1" applyAlignment="1">
      <alignment horizontal="left"/>
    </xf>
    <xf numFmtId="177" fontId="16" fillId="3" borderId="33" xfId="8" applyNumberFormat="1" applyFont="1" applyFill="1" applyBorder="1" applyAlignment="1">
      <alignment horizontal="right"/>
    </xf>
    <xf numFmtId="177" fontId="16" fillId="3" borderId="21" xfId="8" applyNumberFormat="1" applyFont="1" applyFill="1" applyBorder="1" applyAlignment="1">
      <alignment horizontal="right"/>
    </xf>
    <xf numFmtId="178" fontId="16" fillId="3" borderId="22" xfId="8" applyNumberFormat="1" applyFont="1" applyFill="1" applyBorder="1" applyAlignment="1">
      <alignment horizontal="right"/>
    </xf>
    <xf numFmtId="177" fontId="16" fillId="3" borderId="22" xfId="8" applyNumberFormat="1" applyFont="1" applyFill="1" applyBorder="1" applyAlignment="1">
      <alignment horizontal="right"/>
    </xf>
    <xf numFmtId="165" fontId="16" fillId="3" borderId="34" xfId="8" applyNumberFormat="1" applyFont="1" applyFill="1" applyBorder="1" applyAlignment="1">
      <alignment horizontal="right"/>
    </xf>
    <xf numFmtId="165" fontId="16" fillId="3" borderId="35" xfId="8" applyNumberFormat="1" applyFont="1" applyFill="1" applyBorder="1" applyAlignment="1">
      <alignment horizontal="right"/>
    </xf>
    <xf numFmtId="173" fontId="16" fillId="0" borderId="0" xfId="8" applyNumberFormat="1" applyFont="1" applyAlignment="1">
      <alignment horizontal="left"/>
    </xf>
    <xf numFmtId="177" fontId="16" fillId="3" borderId="24" xfId="8" applyNumberFormat="1" applyFont="1" applyFill="1" applyBorder="1" applyAlignment="1">
      <alignment horizontal="right"/>
    </xf>
    <xf numFmtId="178" fontId="16" fillId="3" borderId="24" xfId="8" applyNumberFormat="1" applyFont="1" applyFill="1" applyBorder="1" applyAlignment="1">
      <alignment horizontal="right"/>
    </xf>
    <xf numFmtId="165" fontId="16" fillId="3" borderId="0" xfId="8" applyNumberFormat="1" applyFont="1" applyFill="1" applyAlignment="1">
      <alignment horizontal="right"/>
    </xf>
    <xf numFmtId="0" fontId="34" fillId="0" borderId="27" xfId="8" applyFont="1" applyBorder="1" applyAlignment="1">
      <alignment horizontal="left"/>
    </xf>
    <xf numFmtId="17" fontId="34" fillId="0" borderId="5" xfId="8" applyNumberFormat="1" applyFont="1" applyBorder="1" applyAlignment="1">
      <alignment horizontal="right"/>
    </xf>
    <xf numFmtId="17" fontId="34" fillId="0" borderId="24" xfId="8" applyNumberFormat="1" applyFont="1" applyBorder="1" applyAlignment="1">
      <alignment horizontal="right"/>
    </xf>
    <xf numFmtId="17" fontId="34" fillId="0" borderId="36" xfId="8" applyNumberFormat="1" applyFont="1" applyBorder="1" applyAlignment="1">
      <alignment horizontal="right"/>
    </xf>
    <xf numFmtId="0" fontId="34" fillId="0" borderId="27" xfId="8" applyFont="1" applyBorder="1" applyAlignment="1">
      <alignment horizontal="right"/>
    </xf>
    <xf numFmtId="177" fontId="30" fillId="3" borderId="12" xfId="8" applyNumberFormat="1" applyFont="1" applyFill="1" applyBorder="1" applyAlignment="1">
      <alignment horizontal="right"/>
    </xf>
    <xf numFmtId="177" fontId="45" fillId="3" borderId="12" xfId="8" applyNumberFormat="1" applyFont="1" applyFill="1" applyBorder="1" applyAlignment="1">
      <alignment horizontal="right"/>
    </xf>
    <xf numFmtId="177" fontId="45" fillId="3" borderId="0" xfId="8" applyNumberFormat="1" applyFont="1" applyFill="1" applyAlignment="1">
      <alignment horizontal="right"/>
    </xf>
    <xf numFmtId="177" fontId="30" fillId="3" borderId="10" xfId="8" applyNumberFormat="1" applyFont="1" applyFill="1" applyBorder="1" applyAlignment="1">
      <alignment horizontal="right"/>
    </xf>
    <xf numFmtId="177" fontId="36" fillId="3" borderId="12" xfId="8" applyNumberFormat="1" applyFont="1" applyFill="1" applyBorder="1" applyAlignment="1">
      <alignment horizontal="right"/>
    </xf>
    <xf numFmtId="177" fontId="36" fillId="3" borderId="0" xfId="8" applyNumberFormat="1" applyFont="1" applyFill="1" applyAlignment="1">
      <alignment horizontal="right"/>
    </xf>
    <xf numFmtId="177" fontId="36" fillId="3" borderId="30" xfId="8" applyNumberFormat="1" applyFont="1" applyFill="1" applyBorder="1" applyAlignment="1">
      <alignment horizontal="right"/>
    </xf>
    <xf numFmtId="177" fontId="36" fillId="3" borderId="10" xfId="8" applyNumberFormat="1" applyFont="1" applyFill="1" applyBorder="1" applyAlignment="1">
      <alignment horizontal="right"/>
    </xf>
    <xf numFmtId="168" fontId="16" fillId="3" borderId="10" xfId="8" applyNumberFormat="1" applyFont="1" applyFill="1" applyBorder="1" applyAlignment="1">
      <alignment horizontal="left"/>
    </xf>
    <xf numFmtId="177" fontId="16" fillId="3" borderId="12" xfId="8" applyNumberFormat="1" applyFont="1" applyFill="1" applyBorder="1" applyAlignment="1">
      <alignment horizontal="right"/>
    </xf>
    <xf numFmtId="177" fontId="44" fillId="3" borderId="12" xfId="8" applyNumberFormat="1" applyFont="1" applyFill="1" applyBorder="1" applyAlignment="1">
      <alignment horizontal="right"/>
    </xf>
    <xf numFmtId="177" fontId="44" fillId="3" borderId="0" xfId="8" applyNumberFormat="1" applyFont="1" applyFill="1" applyAlignment="1">
      <alignment horizontal="right"/>
    </xf>
    <xf numFmtId="177" fontId="44" fillId="3" borderId="30" xfId="8" applyNumberFormat="1" applyFont="1" applyFill="1" applyBorder="1" applyAlignment="1">
      <alignment horizontal="right"/>
    </xf>
    <xf numFmtId="177" fontId="16" fillId="3" borderId="10" xfId="8" applyNumberFormat="1" applyFont="1" applyFill="1" applyBorder="1" applyAlignment="1">
      <alignment horizontal="right"/>
    </xf>
    <xf numFmtId="181" fontId="36" fillId="0" borderId="10" xfId="8" applyNumberFormat="1" applyFont="1" applyBorder="1" applyAlignment="1">
      <alignment horizontal="left"/>
    </xf>
    <xf numFmtId="0" fontId="16" fillId="0" borderId="34" xfId="8" applyFont="1" applyBorder="1" applyAlignment="1">
      <alignment horizontal="left"/>
    </xf>
    <xf numFmtId="178" fontId="16" fillId="3" borderId="33" xfId="8" applyNumberFormat="1" applyFont="1" applyFill="1" applyBorder="1" applyAlignment="1">
      <alignment horizontal="right"/>
    </xf>
    <xf numFmtId="178" fontId="16" fillId="3" borderId="21" xfId="8" applyNumberFormat="1" applyFont="1" applyFill="1" applyBorder="1" applyAlignment="1">
      <alignment horizontal="right"/>
    </xf>
    <xf numFmtId="177" fontId="16" fillId="3" borderId="23" xfId="8" applyNumberFormat="1" applyFont="1" applyFill="1" applyBorder="1" applyAlignment="1">
      <alignment horizontal="right"/>
    </xf>
    <xf numFmtId="0" fontId="34" fillId="0" borderId="30" xfId="8" applyFont="1" applyBorder="1" applyAlignment="1">
      <alignment horizontal="right"/>
    </xf>
    <xf numFmtId="177" fontId="16" fillId="3" borderId="37" xfId="8" applyNumberFormat="1" applyFont="1" applyFill="1" applyBorder="1" applyAlignment="1">
      <alignment horizontal="right"/>
    </xf>
    <xf numFmtId="177" fontId="16" fillId="3" borderId="34" xfId="8" applyNumberFormat="1" applyFont="1" applyFill="1" applyBorder="1" applyAlignment="1">
      <alignment horizontal="right"/>
    </xf>
    <xf numFmtId="0" fontId="46" fillId="0" borderId="0" xfId="9" applyFont="1" applyAlignment="1">
      <alignment horizontal="left"/>
    </xf>
    <xf numFmtId="177" fontId="16" fillId="0" borderId="24" xfId="8" applyNumberFormat="1" applyFont="1" applyBorder="1"/>
    <xf numFmtId="177" fontId="16" fillId="3" borderId="24" xfId="8" applyNumberFormat="1" applyFont="1" applyFill="1" applyBorder="1"/>
    <xf numFmtId="172" fontId="16" fillId="0" borderId="24" xfId="1" applyNumberFormat="1" applyFont="1" applyFill="1" applyBorder="1" applyAlignment="1" applyProtection="1"/>
    <xf numFmtId="172" fontId="16" fillId="0" borderId="0" xfId="1" applyNumberFormat="1" applyFont="1" applyFill="1" applyBorder="1" applyAlignment="1" applyProtection="1"/>
    <xf numFmtId="43" fontId="16" fillId="0" borderId="24" xfId="1" applyFont="1" applyFill="1" applyBorder="1" applyAlignment="1" applyProtection="1"/>
    <xf numFmtId="43" fontId="16" fillId="0" borderId="0" xfId="1" applyFont="1" applyFill="1" applyBorder="1" applyAlignment="1" applyProtection="1"/>
    <xf numFmtId="0" fontId="30" fillId="10" borderId="27" xfId="10" applyNumberFormat="1" applyFont="1" applyFill="1" applyBorder="1" applyAlignment="1" applyProtection="1"/>
    <xf numFmtId="170" fontId="48" fillId="0" borderId="0" xfId="8" applyNumberFormat="1" applyFont="1"/>
    <xf numFmtId="174" fontId="30" fillId="12" borderId="27" xfId="8" applyNumberFormat="1" applyFont="1" applyFill="1" applyBorder="1"/>
    <xf numFmtId="174" fontId="30" fillId="12" borderId="38" xfId="8" applyNumberFormat="1" applyFont="1" applyFill="1" applyBorder="1"/>
    <xf numFmtId="174" fontId="30" fillId="12" borderId="1" xfId="8" applyNumberFormat="1" applyFont="1" applyFill="1" applyBorder="1"/>
    <xf numFmtId="174" fontId="30" fillId="12" borderId="7" xfId="8" applyNumberFormat="1" applyFont="1" applyFill="1" applyBorder="1"/>
    <xf numFmtId="0" fontId="34" fillId="12" borderId="7" xfId="8" applyFont="1" applyFill="1" applyBorder="1" applyAlignment="1">
      <alignment horizontal="right"/>
    </xf>
    <xf numFmtId="0" fontId="34" fillId="12" borderId="27" xfId="8" applyFont="1" applyFill="1" applyBorder="1" applyAlignment="1">
      <alignment horizontal="right"/>
    </xf>
    <xf numFmtId="0" fontId="34" fillId="12" borderId="36" xfId="8" applyFont="1" applyFill="1" applyBorder="1" applyAlignment="1">
      <alignment horizontal="right"/>
    </xf>
    <xf numFmtId="167" fontId="30" fillId="3" borderId="12" xfId="1" applyNumberFormat="1" applyFont="1" applyFill="1" applyBorder="1" applyAlignment="1" applyProtection="1"/>
    <xf numFmtId="167" fontId="30" fillId="3" borderId="0" xfId="1" applyNumberFormat="1" applyFont="1" applyFill="1" applyBorder="1" applyAlignment="1" applyProtection="1"/>
    <xf numFmtId="167" fontId="30" fillId="3" borderId="30" xfId="1" applyNumberFormat="1" applyFont="1" applyFill="1" applyBorder="1" applyAlignment="1" applyProtection="1"/>
    <xf numFmtId="0" fontId="30" fillId="3" borderId="10" xfId="10" applyNumberFormat="1" applyFont="1" applyFill="1" applyBorder="1" applyAlignment="1" applyProtection="1">
      <alignment horizontal="left" indent="1"/>
    </xf>
    <xf numFmtId="172" fontId="30" fillId="3" borderId="30" xfId="8" applyNumberFormat="1" applyFont="1" applyFill="1" applyBorder="1"/>
    <xf numFmtId="0" fontId="16" fillId="3" borderId="10" xfId="10" applyNumberFormat="1" applyFont="1" applyFill="1" applyBorder="1" applyAlignment="1" applyProtection="1">
      <alignment horizontal="left" indent="2"/>
    </xf>
    <xf numFmtId="172" fontId="16" fillId="3" borderId="12" xfId="8" applyNumberFormat="1" applyFont="1" applyFill="1" applyBorder="1"/>
    <xf numFmtId="172" fontId="16" fillId="3" borderId="0" xfId="8" applyNumberFormat="1" applyFont="1" applyFill="1"/>
    <xf numFmtId="172" fontId="16" fillId="3" borderId="30" xfId="8" applyNumberFormat="1" applyFont="1" applyFill="1" applyBorder="1"/>
    <xf numFmtId="0" fontId="30" fillId="0" borderId="10" xfId="10" applyNumberFormat="1" applyFont="1" applyFill="1" applyBorder="1" applyAlignment="1" applyProtection="1">
      <alignment horizontal="left" indent="1"/>
    </xf>
    <xf numFmtId="172" fontId="30" fillId="0" borderId="30" xfId="8" applyNumberFormat="1" applyFont="1" applyBorder="1"/>
    <xf numFmtId="172" fontId="16" fillId="0" borderId="12" xfId="8" applyNumberFormat="1" applyFont="1" applyBorder="1"/>
    <xf numFmtId="172" fontId="16" fillId="0" borderId="0" xfId="8" applyNumberFormat="1" applyFont="1"/>
    <xf numFmtId="172" fontId="16" fillId="0" borderId="30" xfId="8" applyNumberFormat="1" applyFont="1" applyBorder="1"/>
    <xf numFmtId="0" fontId="16" fillId="0" borderId="10" xfId="8" applyFont="1" applyBorder="1" applyAlignment="1">
      <alignment horizontal="left" indent="2"/>
    </xf>
    <xf numFmtId="172" fontId="33" fillId="3" borderId="12" xfId="8" applyNumberFormat="1" applyFont="1" applyFill="1" applyBorder="1"/>
    <xf numFmtId="172" fontId="33" fillId="3" borderId="0" xfId="8" applyNumberFormat="1" applyFont="1" applyFill="1"/>
    <xf numFmtId="172" fontId="33" fillId="3" borderId="30" xfId="8" applyNumberFormat="1" applyFont="1" applyFill="1" applyBorder="1"/>
    <xf numFmtId="172" fontId="33" fillId="0" borderId="0" xfId="8" applyNumberFormat="1" applyFont="1"/>
    <xf numFmtId="172" fontId="33" fillId="0" borderId="30" xfId="8" applyNumberFormat="1" applyFont="1" applyBorder="1"/>
    <xf numFmtId="172" fontId="33" fillId="0" borderId="12" xfId="8" applyNumberFormat="1" applyFont="1" applyBorder="1"/>
    <xf numFmtId="170" fontId="33" fillId="0" borderId="0" xfId="8" applyNumberFormat="1" applyFont="1"/>
    <xf numFmtId="167" fontId="33" fillId="3" borderId="10" xfId="8" applyNumberFormat="1" applyFont="1" applyFill="1" applyBorder="1"/>
    <xf numFmtId="167" fontId="33" fillId="3" borderId="0" xfId="8" applyNumberFormat="1" applyFont="1" applyFill="1"/>
    <xf numFmtId="167" fontId="33" fillId="3" borderId="12" xfId="8" applyNumberFormat="1" applyFont="1" applyFill="1" applyBorder="1"/>
    <xf numFmtId="173" fontId="46" fillId="0" borderId="0" xfId="8" applyNumberFormat="1" applyFont="1"/>
    <xf numFmtId="172" fontId="49" fillId="0" borderId="0" xfId="8" applyNumberFormat="1" applyFont="1"/>
    <xf numFmtId="172" fontId="49" fillId="0" borderId="30" xfId="8" applyNumberFormat="1" applyFont="1" applyBorder="1"/>
    <xf numFmtId="172" fontId="49" fillId="0" borderId="12" xfId="8" applyNumberFormat="1" applyFont="1" applyBorder="1"/>
    <xf numFmtId="167" fontId="16" fillId="3" borderId="30" xfId="8" applyNumberFormat="1" applyFont="1" applyFill="1" applyBorder="1"/>
    <xf numFmtId="168" fontId="50" fillId="0" borderId="0" xfId="8" applyNumberFormat="1" applyFont="1"/>
    <xf numFmtId="167" fontId="16" fillId="0" borderId="30" xfId="8" applyNumberFormat="1" applyFont="1" applyBorder="1"/>
    <xf numFmtId="167" fontId="16" fillId="0" borderId="10" xfId="8" applyNumberFormat="1" applyFont="1" applyBorder="1"/>
    <xf numFmtId="174" fontId="28" fillId="0" borderId="0" xfId="8" applyNumberFormat="1" applyFont="1"/>
    <xf numFmtId="181" fontId="30" fillId="3" borderId="0" xfId="8" applyNumberFormat="1" applyFont="1" applyFill="1" applyAlignment="1">
      <alignment horizontal="right"/>
    </xf>
    <xf numFmtId="181" fontId="30" fillId="3" borderId="30" xfId="8" applyNumberFormat="1" applyFont="1" applyFill="1" applyBorder="1" applyAlignment="1">
      <alignment horizontal="right"/>
    </xf>
    <xf numFmtId="181" fontId="30" fillId="0" borderId="0" xfId="8" applyNumberFormat="1" applyFont="1" applyAlignment="1">
      <alignment horizontal="right"/>
    </xf>
    <xf numFmtId="181" fontId="30" fillId="3" borderId="12" xfId="8" applyNumberFormat="1" applyFont="1" applyFill="1" applyBorder="1" applyAlignment="1">
      <alignment horizontal="right"/>
    </xf>
    <xf numFmtId="181" fontId="30" fillId="0" borderId="30" xfId="8" applyNumberFormat="1" applyFont="1" applyBorder="1" applyAlignment="1">
      <alignment horizontal="right"/>
    </xf>
    <xf numFmtId="181" fontId="30" fillId="0" borderId="0" xfId="8" applyNumberFormat="1" applyFont="1"/>
    <xf numFmtId="181" fontId="30" fillId="3" borderId="10" xfId="8" applyNumberFormat="1" applyFont="1" applyFill="1" applyBorder="1" applyAlignment="1">
      <alignment horizontal="right"/>
    </xf>
    <xf numFmtId="181" fontId="36" fillId="3" borderId="30" xfId="8" applyNumberFormat="1" applyFont="1" applyFill="1" applyBorder="1"/>
    <xf numFmtId="181" fontId="36" fillId="8" borderId="0" xfId="8" applyNumberFormat="1" applyFont="1" applyFill="1"/>
    <xf numFmtId="181" fontId="36" fillId="8" borderId="30" xfId="8" applyNumberFormat="1" applyFont="1" applyFill="1" applyBorder="1"/>
    <xf numFmtId="0" fontId="16" fillId="0" borderId="10" xfId="8" applyFont="1" applyBorder="1"/>
    <xf numFmtId="167" fontId="16" fillId="8" borderId="30" xfId="8" applyNumberFormat="1" applyFont="1" applyFill="1" applyBorder="1"/>
    <xf numFmtId="0" fontId="16" fillId="0" borderId="34" xfId="8" applyFont="1" applyBorder="1"/>
    <xf numFmtId="182" fontId="16" fillId="0" borderId="0" xfId="8" applyNumberFormat="1" applyFont="1"/>
    <xf numFmtId="167" fontId="16" fillId="3" borderId="34" xfId="8" applyNumberFormat="1" applyFont="1" applyFill="1" applyBorder="1"/>
    <xf numFmtId="167" fontId="16" fillId="3" borderId="39" xfId="8" applyNumberFormat="1" applyFont="1" applyFill="1" applyBorder="1"/>
    <xf numFmtId="168" fontId="33" fillId="3" borderId="0" xfId="8" applyNumberFormat="1" applyFont="1" applyFill="1" applyAlignment="1">
      <alignment horizontal="left" indent="1"/>
    </xf>
    <xf numFmtId="165" fontId="31" fillId="0" borderId="0" xfId="8" applyNumberFormat="1" applyFont="1" applyAlignment="1">
      <alignment horizontal="right"/>
    </xf>
    <xf numFmtId="165" fontId="31" fillId="3" borderId="0" xfId="8" applyNumberFormat="1" applyFont="1" applyFill="1" applyAlignment="1">
      <alignment horizontal="right"/>
    </xf>
    <xf numFmtId="165" fontId="31" fillId="0" borderId="38" xfId="8" applyNumberFormat="1" applyFont="1" applyBorder="1" applyAlignment="1">
      <alignment horizontal="right"/>
    </xf>
    <xf numFmtId="0" fontId="51" fillId="0" borderId="0" xfId="8" applyFont="1"/>
    <xf numFmtId="0" fontId="30" fillId="6" borderId="21" xfId="8" applyFont="1" applyFill="1" applyBorder="1" applyAlignment="1">
      <alignment horizontal="left"/>
    </xf>
    <xf numFmtId="0" fontId="34" fillId="0" borderId="7" xfId="8" applyFont="1" applyBorder="1"/>
    <xf numFmtId="167" fontId="52" fillId="3" borderId="24" xfId="8" applyNumberFormat="1" applyFont="1" applyFill="1" applyBorder="1"/>
    <xf numFmtId="167" fontId="52" fillId="3" borderId="7" xfId="8" applyNumberFormat="1" applyFont="1" applyFill="1" applyBorder="1"/>
    <xf numFmtId="167" fontId="52" fillId="3" borderId="36" xfId="8" applyNumberFormat="1" applyFont="1" applyFill="1" applyBorder="1"/>
    <xf numFmtId="0" fontId="16" fillId="0" borderId="12" xfId="8" applyFont="1" applyBorder="1" applyAlignment="1">
      <alignment horizontal="left" indent="1"/>
    </xf>
    <xf numFmtId="0" fontId="30" fillId="0" borderId="12" xfId="8" applyFont="1" applyBorder="1" applyAlignment="1">
      <alignment horizontal="left"/>
    </xf>
    <xf numFmtId="167" fontId="30" fillId="3" borderId="30" xfId="8" applyNumberFormat="1" applyFont="1" applyFill="1" applyBorder="1"/>
    <xf numFmtId="183" fontId="30" fillId="3" borderId="0" xfId="8" applyNumberFormat="1" applyFont="1" applyFill="1"/>
    <xf numFmtId="183" fontId="30" fillId="3" borderId="30" xfId="8" applyNumberFormat="1" applyFont="1" applyFill="1" applyBorder="1"/>
    <xf numFmtId="184" fontId="30" fillId="3" borderId="0" xfId="8" applyNumberFormat="1" applyFont="1" applyFill="1"/>
    <xf numFmtId="184" fontId="30" fillId="3" borderId="30" xfId="8" applyNumberFormat="1" applyFont="1" applyFill="1" applyBorder="1"/>
    <xf numFmtId="184" fontId="30" fillId="3" borderId="12" xfId="8" applyNumberFormat="1" applyFont="1" applyFill="1" applyBorder="1"/>
    <xf numFmtId="184" fontId="30" fillId="0" borderId="0" xfId="8" applyNumberFormat="1" applyFont="1"/>
    <xf numFmtId="184" fontId="30" fillId="3" borderId="10" xfId="8" applyNumberFormat="1" applyFont="1" applyFill="1" applyBorder="1"/>
    <xf numFmtId="167" fontId="30" fillId="0" borderId="30" xfId="8" applyNumberFormat="1" applyFont="1" applyBorder="1"/>
    <xf numFmtId="9" fontId="16" fillId="3" borderId="30" xfId="3" applyFont="1" applyFill="1" applyBorder="1" applyAlignment="1" applyProtection="1"/>
    <xf numFmtId="0" fontId="34" fillId="0" borderId="12" xfId="8" applyFont="1" applyBorder="1"/>
    <xf numFmtId="183" fontId="30" fillId="3" borderId="12" xfId="8" applyNumberFormat="1" applyFont="1" applyFill="1" applyBorder="1"/>
    <xf numFmtId="0" fontId="16" fillId="0" borderId="12" xfId="8" applyFont="1" applyBorder="1" applyAlignment="1">
      <alignment horizontal="left"/>
    </xf>
    <xf numFmtId="183" fontId="16" fillId="3" borderId="0" xfId="8" applyNumberFormat="1" applyFont="1" applyFill="1"/>
    <xf numFmtId="183" fontId="16" fillId="3" borderId="30" xfId="8" applyNumberFormat="1" applyFont="1" applyFill="1" applyBorder="1"/>
    <xf numFmtId="183" fontId="16" fillId="3" borderId="12" xfId="8" applyNumberFormat="1" applyFont="1" applyFill="1" applyBorder="1"/>
    <xf numFmtId="183" fontId="16" fillId="0" borderId="0" xfId="8" applyNumberFormat="1" applyFont="1"/>
    <xf numFmtId="184" fontId="16" fillId="3" borderId="12" xfId="8" applyNumberFormat="1" applyFont="1" applyFill="1" applyBorder="1"/>
    <xf numFmtId="184" fontId="16" fillId="3" borderId="10" xfId="8" applyNumberFormat="1" applyFont="1" applyFill="1" applyBorder="1"/>
    <xf numFmtId="0" fontId="16" fillId="0" borderId="0" xfId="8" applyFont="1"/>
    <xf numFmtId="181" fontId="16" fillId="3" borderId="12" xfId="8" applyNumberFormat="1" applyFont="1" applyFill="1" applyBorder="1"/>
    <xf numFmtId="181" fontId="16" fillId="3" borderId="0" xfId="8" applyNumberFormat="1" applyFont="1" applyFill="1"/>
    <xf numFmtId="181" fontId="16" fillId="3" borderId="30" xfId="8" applyNumberFormat="1" applyFont="1" applyFill="1" applyBorder="1" applyAlignment="1">
      <alignment horizontal="right"/>
    </xf>
    <xf numFmtId="181" fontId="16" fillId="3" borderId="12" xfId="8" applyNumberFormat="1" applyFont="1" applyFill="1" applyBorder="1" applyAlignment="1">
      <alignment horizontal="right"/>
    </xf>
    <xf numFmtId="181" fontId="16" fillId="3" borderId="0" xfId="8" applyNumberFormat="1" applyFont="1" applyFill="1" applyAlignment="1">
      <alignment horizontal="right"/>
    </xf>
    <xf numFmtId="181" fontId="16" fillId="0" borderId="0" xfId="8" applyNumberFormat="1" applyFont="1" applyAlignment="1">
      <alignment horizontal="right"/>
    </xf>
    <xf numFmtId="181" fontId="16" fillId="3" borderId="10" xfId="8" applyNumberFormat="1" applyFont="1" applyFill="1" applyBorder="1"/>
    <xf numFmtId="181" fontId="30" fillId="3" borderId="30" xfId="8" applyNumberFormat="1" applyFont="1" applyFill="1" applyBorder="1"/>
    <xf numFmtId="185" fontId="44" fillId="0" borderId="0" xfId="8" applyNumberFormat="1" applyFont="1"/>
    <xf numFmtId="185" fontId="44" fillId="0" borderId="30" xfId="8" applyNumberFormat="1" applyFont="1" applyBorder="1"/>
    <xf numFmtId="185" fontId="16" fillId="0" borderId="0" xfId="8" applyNumberFormat="1" applyFont="1"/>
    <xf numFmtId="185" fontId="16" fillId="0" borderId="30" xfId="8" applyNumberFormat="1" applyFont="1" applyBorder="1"/>
    <xf numFmtId="185" fontId="16" fillId="0" borderId="12" xfId="8" applyNumberFormat="1" applyFont="1" applyBorder="1"/>
    <xf numFmtId="185" fontId="16" fillId="0" borderId="10" xfId="8" applyNumberFormat="1" applyFont="1" applyBorder="1"/>
    <xf numFmtId="185" fontId="16" fillId="3" borderId="10" xfId="8" applyNumberFormat="1" applyFont="1" applyFill="1" applyBorder="1"/>
    <xf numFmtId="0" fontId="30" fillId="0" borderId="21" xfId="8" applyFont="1" applyBorder="1"/>
    <xf numFmtId="185" fontId="30" fillId="0" borderId="21" xfId="8" applyNumberFormat="1" applyFont="1" applyBorder="1"/>
    <xf numFmtId="185" fontId="30" fillId="0" borderId="22" xfId="8" applyNumberFormat="1" applyFont="1" applyBorder="1"/>
    <xf numFmtId="185" fontId="30" fillId="0" borderId="23" xfId="8" applyNumberFormat="1" applyFont="1" applyBorder="1"/>
    <xf numFmtId="185" fontId="30" fillId="0" borderId="34" xfId="8" applyNumberFormat="1" applyFont="1" applyBorder="1"/>
    <xf numFmtId="185" fontId="30" fillId="3" borderId="34" xfId="8" applyNumberFormat="1" applyFont="1" applyFill="1" applyBorder="1"/>
    <xf numFmtId="186" fontId="28" fillId="0" borderId="0" xfId="8" applyNumberFormat="1" applyFont="1"/>
    <xf numFmtId="17" fontId="35" fillId="0" borderId="0" xfId="8" applyNumberFormat="1" applyFont="1" applyAlignment="1">
      <alignment horizontal="right"/>
    </xf>
    <xf numFmtId="0" fontId="33" fillId="12" borderId="7" xfId="8" applyFont="1" applyFill="1" applyBorder="1"/>
    <xf numFmtId="17" fontId="34" fillId="12" borderId="7" xfId="8" applyNumberFormat="1" applyFont="1" applyFill="1" applyBorder="1" applyAlignment="1">
      <alignment horizontal="right"/>
    </xf>
    <xf numFmtId="17" fontId="34" fillId="12" borderId="24" xfId="8" applyNumberFormat="1" applyFont="1" applyFill="1" applyBorder="1" applyAlignment="1">
      <alignment horizontal="right"/>
    </xf>
    <xf numFmtId="17" fontId="34" fillId="12" borderId="36" xfId="8" applyNumberFormat="1" applyFont="1" applyFill="1" applyBorder="1" applyAlignment="1">
      <alignment horizontal="right"/>
    </xf>
    <xf numFmtId="0" fontId="30" fillId="0" borderId="12" xfId="8" applyFont="1" applyBorder="1"/>
    <xf numFmtId="0" fontId="16" fillId="3" borderId="12" xfId="8" applyFont="1" applyFill="1" applyBorder="1"/>
    <xf numFmtId="0" fontId="16" fillId="3" borderId="0" xfId="8" applyFont="1" applyFill="1"/>
    <xf numFmtId="0" fontId="16" fillId="3" borderId="30" xfId="8" applyFont="1" applyFill="1" applyBorder="1"/>
    <xf numFmtId="0" fontId="16" fillId="0" borderId="30" xfId="8" applyFont="1" applyBorder="1"/>
    <xf numFmtId="172" fontId="16" fillId="3" borderId="10" xfId="8" applyNumberFormat="1" applyFont="1" applyFill="1" applyBorder="1"/>
    <xf numFmtId="168" fontId="16" fillId="3" borderId="12" xfId="8" applyNumberFormat="1" applyFont="1" applyFill="1" applyBorder="1" applyAlignment="1">
      <alignment horizontal="left" indent="1"/>
    </xf>
    <xf numFmtId="0" fontId="30" fillId="0" borderId="12" xfId="8" applyFont="1" applyBorder="1" applyAlignment="1">
      <alignment horizontal="left" indent="2"/>
    </xf>
    <xf numFmtId="172" fontId="30" fillId="3" borderId="23" xfId="8" applyNumberFormat="1" applyFont="1" applyFill="1" applyBorder="1"/>
    <xf numFmtId="172" fontId="30" fillId="3" borderId="21" xfId="8" applyNumberFormat="1" applyFont="1" applyFill="1" applyBorder="1"/>
    <xf numFmtId="172" fontId="30" fillId="3" borderId="22" xfId="8" applyNumberFormat="1" applyFont="1" applyFill="1" applyBorder="1"/>
    <xf numFmtId="172" fontId="30" fillId="3" borderId="34" xfId="8" applyNumberFormat="1" applyFont="1" applyFill="1" applyBorder="1"/>
    <xf numFmtId="0" fontId="30" fillId="0" borderId="7" xfId="8" applyFont="1" applyBorder="1" applyAlignment="1">
      <alignment horizontal="left"/>
    </xf>
    <xf numFmtId="172" fontId="30" fillId="3" borderId="10" xfId="8" applyNumberFormat="1" applyFont="1" applyFill="1" applyBorder="1"/>
    <xf numFmtId="177" fontId="16" fillId="3" borderId="12" xfId="3" applyNumberFormat="1" applyFont="1" applyFill="1" applyBorder="1" applyAlignment="1"/>
    <xf numFmtId="177" fontId="16" fillId="3" borderId="30" xfId="8" applyNumberFormat="1" applyFont="1" applyFill="1" applyBorder="1"/>
    <xf numFmtId="177" fontId="16" fillId="3" borderId="0" xfId="3" applyNumberFormat="1" applyFont="1" applyFill="1" applyBorder="1" applyAlignment="1"/>
    <xf numFmtId="177" fontId="16" fillId="3" borderId="12" xfId="8" applyNumberFormat="1" applyFont="1" applyFill="1" applyBorder="1"/>
    <xf numFmtId="177" fontId="45" fillId="3" borderId="12" xfId="8" applyNumberFormat="1" applyFont="1" applyFill="1" applyBorder="1"/>
    <xf numFmtId="177" fontId="45" fillId="3" borderId="0" xfId="8" applyNumberFormat="1" applyFont="1" applyFill="1"/>
    <xf numFmtId="0" fontId="28" fillId="0" borderId="10" xfId="8" applyFont="1" applyBorder="1"/>
    <xf numFmtId="177" fontId="16" fillId="3" borderId="10" xfId="8" applyNumberFormat="1" applyFont="1" applyFill="1" applyBorder="1"/>
    <xf numFmtId="187" fontId="16" fillId="3" borderId="12" xfId="3" applyNumberFormat="1" applyFont="1" applyFill="1" applyBorder="1" applyAlignment="1"/>
    <xf numFmtId="187" fontId="16" fillId="3" borderId="0" xfId="3" applyNumberFormat="1" applyFont="1" applyFill="1" applyBorder="1" applyAlignment="1"/>
    <xf numFmtId="187" fontId="16" fillId="3" borderId="30" xfId="3" applyNumberFormat="1" applyFont="1" applyFill="1" applyBorder="1" applyAlignment="1"/>
    <xf numFmtId="9" fontId="16" fillId="3" borderId="10" xfId="3" applyFont="1" applyFill="1" applyBorder="1" applyAlignment="1"/>
    <xf numFmtId="172" fontId="44" fillId="3" borderId="0" xfId="8" applyNumberFormat="1" applyFont="1" applyFill="1"/>
    <xf numFmtId="187" fontId="44" fillId="3" borderId="12" xfId="8" applyNumberFormat="1" applyFont="1" applyFill="1" applyBorder="1"/>
    <xf numFmtId="187" fontId="44" fillId="3" borderId="0" xfId="8" applyNumberFormat="1" applyFont="1" applyFill="1"/>
    <xf numFmtId="187" fontId="44" fillId="3" borderId="30" xfId="8" applyNumberFormat="1" applyFont="1" applyFill="1" applyBorder="1"/>
    <xf numFmtId="187" fontId="44" fillId="0" borderId="0" xfId="8" applyNumberFormat="1" applyFont="1"/>
    <xf numFmtId="0" fontId="32" fillId="0" borderId="10" xfId="8" applyFont="1" applyBorder="1"/>
    <xf numFmtId="188" fontId="30" fillId="3" borderId="10" xfId="8" applyNumberFormat="1" applyFont="1" applyFill="1" applyBorder="1"/>
    <xf numFmtId="188" fontId="16" fillId="3" borderId="10" xfId="8" applyNumberFormat="1" applyFont="1" applyFill="1" applyBorder="1"/>
    <xf numFmtId="188" fontId="30" fillId="3" borderId="12" xfId="8" applyNumberFormat="1" applyFont="1" applyFill="1" applyBorder="1"/>
    <xf numFmtId="172" fontId="30" fillId="3" borderId="24" xfId="8" applyNumberFormat="1" applyFont="1" applyFill="1" applyBorder="1"/>
    <xf numFmtId="172" fontId="30" fillId="3" borderId="36" xfId="8" applyNumberFormat="1" applyFont="1" applyFill="1" applyBorder="1"/>
    <xf numFmtId="172" fontId="30" fillId="3" borderId="7" xfId="8" applyNumberFormat="1" applyFont="1" applyFill="1" applyBorder="1"/>
    <xf numFmtId="172" fontId="30" fillId="3" borderId="27" xfId="8" applyNumberFormat="1" applyFont="1" applyFill="1" applyBorder="1"/>
    <xf numFmtId="0" fontId="16" fillId="0" borderId="12" xfId="8" applyFont="1" applyBorder="1" applyAlignment="1">
      <alignment horizontal="left" indent="2"/>
    </xf>
    <xf numFmtId="177" fontId="16" fillId="3" borderId="30" xfId="3" applyNumberFormat="1" applyFont="1" applyFill="1" applyBorder="1" applyAlignment="1"/>
    <xf numFmtId="177" fontId="45" fillId="3" borderId="30" xfId="8" applyNumberFormat="1" applyFont="1" applyFill="1" applyBorder="1"/>
    <xf numFmtId="0" fontId="33" fillId="0" borderId="12" xfId="8" applyFont="1" applyBorder="1" applyAlignment="1">
      <alignment horizontal="left" indent="2"/>
    </xf>
    <xf numFmtId="177" fontId="43" fillId="3" borderId="12" xfId="3" applyNumberFormat="1" applyFont="1" applyFill="1" applyBorder="1" applyAlignment="1"/>
    <xf numFmtId="177" fontId="43" fillId="3" borderId="0" xfId="3" applyNumberFormat="1" applyFont="1" applyFill="1" applyBorder="1" applyAlignment="1"/>
    <xf numFmtId="177" fontId="43" fillId="3" borderId="30" xfId="3" applyNumberFormat="1" applyFont="1" applyFill="1" applyBorder="1" applyAlignment="1"/>
    <xf numFmtId="177" fontId="53" fillId="0" borderId="0" xfId="3" applyNumberFormat="1" applyFont="1" applyFill="1" applyBorder="1" applyAlignment="1" applyProtection="1"/>
    <xf numFmtId="177" fontId="53" fillId="3" borderId="0" xfId="8" applyNumberFormat="1" applyFont="1" applyFill="1"/>
    <xf numFmtId="177" fontId="53" fillId="3" borderId="12" xfId="8" applyNumberFormat="1" applyFont="1" applyFill="1" applyBorder="1"/>
    <xf numFmtId="177" fontId="53" fillId="3" borderId="30" xfId="8" applyNumberFormat="1" applyFont="1" applyFill="1" applyBorder="1"/>
    <xf numFmtId="172" fontId="44" fillId="0" borderId="0" xfId="8" applyNumberFormat="1" applyFont="1"/>
    <xf numFmtId="172" fontId="44" fillId="3" borderId="12" xfId="8" applyNumberFormat="1" applyFont="1" applyFill="1" applyBorder="1"/>
    <xf numFmtId="172" fontId="30" fillId="0" borderId="21" xfId="8" applyNumberFormat="1" applyFont="1" applyBorder="1"/>
    <xf numFmtId="0" fontId="30" fillId="3" borderId="0" xfId="8" applyFont="1" applyFill="1"/>
    <xf numFmtId="0" fontId="30" fillId="3" borderId="12" xfId="8" applyFont="1" applyFill="1" applyBorder="1"/>
    <xf numFmtId="0" fontId="30" fillId="3" borderId="30" xfId="8" applyFont="1" applyFill="1" applyBorder="1"/>
    <xf numFmtId="188" fontId="30" fillId="3" borderId="0" xfId="8" applyNumberFormat="1" applyFont="1" applyFill="1"/>
    <xf numFmtId="188" fontId="30" fillId="3" borderId="30" xfId="8" applyNumberFormat="1" applyFont="1" applyFill="1" applyBorder="1"/>
    <xf numFmtId="172" fontId="44" fillId="3" borderId="30" xfId="8" applyNumberFormat="1" applyFont="1" applyFill="1" applyBorder="1"/>
    <xf numFmtId="0" fontId="16" fillId="0" borderId="23" xfId="8" applyFont="1" applyBorder="1" applyAlignment="1">
      <alignment horizontal="left" indent="1"/>
    </xf>
    <xf numFmtId="172" fontId="16" fillId="3" borderId="23" xfId="8" applyNumberFormat="1" applyFont="1" applyFill="1" applyBorder="1"/>
    <xf numFmtId="172" fontId="16" fillId="3" borderId="21" xfId="8" applyNumberFormat="1" applyFont="1" applyFill="1" applyBorder="1"/>
    <xf numFmtId="172" fontId="16" fillId="3" borderId="22" xfId="8" applyNumberFormat="1" applyFont="1" applyFill="1" applyBorder="1"/>
    <xf numFmtId="172" fontId="44" fillId="3" borderId="22" xfId="8" applyNumberFormat="1" applyFont="1" applyFill="1" applyBorder="1"/>
    <xf numFmtId="172" fontId="16" fillId="0" borderId="21" xfId="8" applyNumberFormat="1" applyFont="1" applyBorder="1"/>
    <xf numFmtId="172" fontId="16" fillId="0" borderId="22" xfId="8" applyNumberFormat="1" applyFont="1" applyBorder="1"/>
    <xf numFmtId="172" fontId="44" fillId="3" borderId="21" xfId="8" applyNumberFormat="1" applyFont="1" applyFill="1" applyBorder="1"/>
    <xf numFmtId="172" fontId="44" fillId="3" borderId="23" xfId="8" applyNumberFormat="1" applyFont="1" applyFill="1" applyBorder="1"/>
    <xf numFmtId="172" fontId="16" fillId="3" borderId="34" xfId="8" applyNumberFormat="1" applyFont="1" applyFill="1" applyBorder="1"/>
    <xf numFmtId="181" fontId="36" fillId="0" borderId="0" xfId="8" applyNumberFormat="1" applyFont="1"/>
    <xf numFmtId="0" fontId="30" fillId="6" borderId="24" xfId="8" applyFont="1" applyFill="1" applyBorder="1"/>
    <xf numFmtId="0" fontId="30" fillId="6" borderId="7" xfId="8" applyFont="1" applyFill="1" applyBorder="1"/>
    <xf numFmtId="0" fontId="30" fillId="6" borderId="36" xfId="8" applyFont="1" applyFill="1" applyBorder="1"/>
    <xf numFmtId="0" fontId="30" fillId="3" borderId="10" xfId="9" applyFont="1" applyFill="1" applyBorder="1"/>
    <xf numFmtId="189" fontId="56" fillId="3" borderId="40" xfId="9" applyNumberFormat="1" applyFont="1" applyFill="1" applyBorder="1"/>
    <xf numFmtId="167" fontId="30" fillId="0" borderId="13" xfId="8" applyNumberFormat="1" applyFont="1" applyBorder="1"/>
    <xf numFmtId="167" fontId="30" fillId="0" borderId="28" xfId="8" applyNumberFormat="1" applyFont="1" applyBorder="1"/>
    <xf numFmtId="0" fontId="56" fillId="3" borderId="0" xfId="9" applyFont="1" applyFill="1"/>
    <xf numFmtId="0" fontId="36" fillId="3" borderId="10" xfId="8" applyFont="1" applyFill="1" applyBorder="1"/>
    <xf numFmtId="167" fontId="36" fillId="3" borderId="30" xfId="8" applyNumberFormat="1" applyFont="1" applyFill="1" applyBorder="1"/>
    <xf numFmtId="177" fontId="33" fillId="0" borderId="10" xfId="9" applyNumberFormat="1" applyFont="1" applyBorder="1" applyAlignment="1">
      <alignment horizontal="left" indent="1"/>
    </xf>
    <xf numFmtId="178" fontId="33" fillId="0" borderId="12" xfId="9" applyNumberFormat="1" applyFont="1" applyBorder="1" applyAlignment="1">
      <alignment horizontal="right"/>
    </xf>
    <xf numFmtId="178" fontId="33" fillId="0" borderId="0" xfId="9" applyNumberFormat="1" applyFont="1" applyAlignment="1">
      <alignment horizontal="right"/>
    </xf>
    <xf numFmtId="178" fontId="33" fillId="0" borderId="30" xfId="9" applyNumberFormat="1" applyFont="1" applyBorder="1" applyAlignment="1">
      <alignment horizontal="right"/>
    </xf>
    <xf numFmtId="177" fontId="57" fillId="0" borderId="0" xfId="9" applyNumberFormat="1" applyFont="1" applyAlignment="1">
      <alignment horizontal="right"/>
    </xf>
    <xf numFmtId="178" fontId="33" fillId="0" borderId="13" xfId="9" applyNumberFormat="1" applyFont="1" applyBorder="1" applyAlignment="1">
      <alignment horizontal="right"/>
    </xf>
    <xf numFmtId="178" fontId="33" fillId="0" borderId="28" xfId="9" applyNumberFormat="1" applyFont="1" applyBorder="1" applyAlignment="1">
      <alignment horizontal="right"/>
    </xf>
    <xf numFmtId="178" fontId="33" fillId="0" borderId="10" xfId="9" applyNumberFormat="1" applyFont="1" applyBorder="1" applyAlignment="1">
      <alignment horizontal="right"/>
    </xf>
    <xf numFmtId="0" fontId="39" fillId="3" borderId="21" xfId="9" applyFont="1" applyFill="1" applyBorder="1"/>
    <xf numFmtId="167" fontId="40" fillId="3" borderId="21" xfId="8" applyNumberFormat="1" applyFont="1" applyFill="1" applyBorder="1"/>
    <xf numFmtId="167" fontId="40" fillId="3" borderId="23" xfId="8" applyNumberFormat="1" applyFont="1" applyFill="1" applyBorder="1"/>
    <xf numFmtId="9" fontId="40" fillId="3" borderId="21" xfId="3" applyFont="1" applyFill="1" applyBorder="1" applyAlignment="1" applyProtection="1"/>
    <xf numFmtId="170" fontId="40" fillId="0" borderId="12" xfId="8" applyNumberFormat="1" applyFont="1" applyBorder="1"/>
    <xf numFmtId="167" fontId="39" fillId="0" borderId="23" xfId="8" applyNumberFormat="1" applyFont="1" applyBorder="1"/>
    <xf numFmtId="9" fontId="40" fillId="3" borderId="23" xfId="3" applyFont="1" applyFill="1" applyBorder="1" applyAlignment="1" applyProtection="1"/>
    <xf numFmtId="167" fontId="40" fillId="3" borderId="34" xfId="8" applyNumberFormat="1" applyFont="1" applyFill="1" applyBorder="1"/>
    <xf numFmtId="167" fontId="39" fillId="3" borderId="30" xfId="8" applyNumberFormat="1" applyFont="1" applyFill="1" applyBorder="1"/>
    <xf numFmtId="167" fontId="39" fillId="0" borderId="30" xfId="8" applyNumberFormat="1" applyFont="1" applyBorder="1"/>
    <xf numFmtId="167" fontId="39" fillId="0" borderId="17" xfId="8" applyNumberFormat="1" applyFont="1" applyBorder="1"/>
    <xf numFmtId="0" fontId="34" fillId="3" borderId="10" xfId="9" applyFont="1" applyFill="1" applyBorder="1"/>
    <xf numFmtId="178" fontId="33" fillId="3" borderId="0" xfId="9" applyNumberFormat="1" applyFont="1" applyFill="1" applyAlignment="1">
      <alignment horizontal="right"/>
    </xf>
    <xf numFmtId="178" fontId="58" fillId="3" borderId="12" xfId="9" applyNumberFormat="1" applyFont="1" applyFill="1" applyBorder="1" applyAlignment="1">
      <alignment horizontal="right"/>
    </xf>
    <xf numFmtId="178" fontId="58" fillId="3" borderId="0" xfId="9" applyNumberFormat="1" applyFont="1" applyFill="1" applyAlignment="1">
      <alignment horizontal="right"/>
    </xf>
    <xf numFmtId="178" fontId="58" fillId="3" borderId="30" xfId="9" applyNumberFormat="1" applyFont="1" applyFill="1" applyBorder="1" applyAlignment="1">
      <alignment horizontal="right"/>
    </xf>
    <xf numFmtId="178" fontId="33" fillId="3" borderId="12" xfId="9" applyNumberFormat="1" applyFont="1" applyFill="1" applyBorder="1" applyAlignment="1">
      <alignment horizontal="right"/>
    </xf>
    <xf numFmtId="178" fontId="33" fillId="3" borderId="30" xfId="9" applyNumberFormat="1" applyFont="1" applyFill="1" applyBorder="1" applyAlignment="1">
      <alignment horizontal="right"/>
    </xf>
    <xf numFmtId="43" fontId="33" fillId="3" borderId="0" xfId="1" applyFont="1" applyFill="1" applyAlignment="1">
      <alignment horizontal="right"/>
    </xf>
    <xf numFmtId="178" fontId="33" fillId="0" borderId="19" xfId="9" applyNumberFormat="1" applyFont="1" applyBorder="1" applyAlignment="1">
      <alignment horizontal="right"/>
    </xf>
    <xf numFmtId="172" fontId="30" fillId="0" borderId="12" xfId="1" applyNumberFormat="1" applyFont="1" applyFill="1" applyBorder="1" applyAlignment="1">
      <alignment horizontal="right"/>
    </xf>
    <xf numFmtId="172" fontId="30" fillId="0" borderId="0" xfId="1" applyNumberFormat="1" applyFont="1" applyFill="1" applyBorder="1" applyAlignment="1">
      <alignment horizontal="right"/>
    </xf>
    <xf numFmtId="172" fontId="30" fillId="0" borderId="30" xfId="1" applyNumberFormat="1" applyFont="1" applyFill="1" applyBorder="1" applyAlignment="1">
      <alignment horizontal="right"/>
    </xf>
    <xf numFmtId="167" fontId="16" fillId="0" borderId="12" xfId="1" applyNumberFormat="1" applyFont="1" applyFill="1" applyBorder="1" applyAlignment="1">
      <alignment horizontal="right"/>
    </xf>
    <xf numFmtId="167" fontId="16" fillId="0" borderId="0" xfId="1" applyNumberFormat="1" applyFont="1" applyFill="1" applyBorder="1" applyAlignment="1">
      <alignment horizontal="right"/>
    </xf>
    <xf numFmtId="167" fontId="16" fillId="0" borderId="30" xfId="1" applyNumberFormat="1" applyFont="1" applyFill="1" applyBorder="1" applyAlignment="1">
      <alignment horizontal="right"/>
    </xf>
    <xf numFmtId="167" fontId="36" fillId="0" borderId="0" xfId="8" applyNumberFormat="1" applyFont="1"/>
    <xf numFmtId="167" fontId="36" fillId="0" borderId="30" xfId="8" applyNumberFormat="1" applyFont="1" applyBorder="1"/>
    <xf numFmtId="178" fontId="33" fillId="0" borderId="10" xfId="9" applyNumberFormat="1" applyFont="1" applyBorder="1" applyAlignment="1">
      <alignment horizontal="left" indent="1"/>
    </xf>
    <xf numFmtId="177" fontId="57" fillId="0" borderId="12" xfId="9" applyNumberFormat="1" applyFont="1" applyBorder="1" applyAlignment="1">
      <alignment horizontal="right"/>
    </xf>
    <xf numFmtId="178" fontId="16" fillId="0" borderId="10" xfId="9" applyNumberFormat="1" applyFont="1" applyBorder="1" applyAlignment="1">
      <alignment horizontal="left" indent="1"/>
    </xf>
    <xf numFmtId="178" fontId="16" fillId="3" borderId="12" xfId="9" applyNumberFormat="1" applyFont="1" applyFill="1" applyBorder="1" applyAlignment="1">
      <alignment horizontal="right"/>
    </xf>
    <xf numFmtId="178" fontId="16" fillId="3" borderId="0" xfId="9" applyNumberFormat="1" applyFont="1" applyFill="1" applyAlignment="1">
      <alignment horizontal="right"/>
    </xf>
    <xf numFmtId="178" fontId="16" fillId="0" borderId="12" xfId="9" applyNumberFormat="1" applyFont="1" applyBorder="1" applyAlignment="1">
      <alignment horizontal="right"/>
    </xf>
    <xf numFmtId="178" fontId="16" fillId="3" borderId="30" xfId="9" applyNumberFormat="1" applyFont="1" applyFill="1" applyBorder="1" applyAlignment="1">
      <alignment horizontal="right"/>
    </xf>
    <xf numFmtId="177" fontId="59" fillId="0" borderId="12" xfId="9" applyNumberFormat="1" applyFont="1" applyBorder="1" applyAlignment="1">
      <alignment horizontal="right"/>
    </xf>
    <xf numFmtId="178" fontId="16" fillId="0" borderId="10" xfId="9" applyNumberFormat="1" applyFont="1" applyBorder="1" applyAlignment="1">
      <alignment horizontal="right"/>
    </xf>
    <xf numFmtId="178" fontId="16" fillId="0" borderId="0" xfId="9" applyNumberFormat="1" applyFont="1" applyAlignment="1">
      <alignment horizontal="right"/>
    </xf>
    <xf numFmtId="177" fontId="59" fillId="0" borderId="0" xfId="9" applyNumberFormat="1" applyFont="1" applyAlignment="1">
      <alignment horizontal="right"/>
    </xf>
    <xf numFmtId="178" fontId="16" fillId="0" borderId="0" xfId="9" applyNumberFormat="1" applyFont="1" applyAlignment="1">
      <alignment horizontal="left" indent="1"/>
    </xf>
    <xf numFmtId="0" fontId="30" fillId="9" borderId="10" xfId="9" applyFont="1" applyFill="1" applyBorder="1" applyAlignment="1">
      <alignment horizontal="left" indent="1"/>
    </xf>
    <xf numFmtId="178" fontId="16" fillId="9" borderId="0" xfId="9" applyNumberFormat="1" applyFont="1" applyFill="1" applyAlignment="1">
      <alignment horizontal="right"/>
    </xf>
    <xf numFmtId="178" fontId="16" fillId="9" borderId="12" xfId="9" applyNumberFormat="1" applyFont="1" applyFill="1" applyBorder="1" applyAlignment="1">
      <alignment horizontal="right"/>
    </xf>
    <xf numFmtId="172" fontId="30" fillId="9" borderId="12" xfId="1" applyNumberFormat="1" applyFont="1" applyFill="1" applyBorder="1" applyAlignment="1">
      <alignment horizontal="right"/>
    </xf>
    <xf numFmtId="172" fontId="30" fillId="9" borderId="0" xfId="1" applyNumberFormat="1" applyFont="1" applyFill="1" applyBorder="1" applyAlignment="1">
      <alignment horizontal="right"/>
    </xf>
    <xf numFmtId="178" fontId="16" fillId="9" borderId="10" xfId="9" applyNumberFormat="1" applyFont="1" applyFill="1" applyBorder="1" applyAlignment="1">
      <alignment horizontal="right"/>
    </xf>
    <xf numFmtId="167" fontId="30" fillId="9" borderId="10" xfId="8" applyNumberFormat="1" applyFont="1" applyFill="1" applyBorder="1"/>
    <xf numFmtId="0" fontId="36" fillId="9" borderId="10" xfId="8" applyFont="1" applyFill="1" applyBorder="1"/>
    <xf numFmtId="167" fontId="16" fillId="9" borderId="12" xfId="1" applyNumberFormat="1" applyFont="1" applyFill="1" applyBorder="1" applyAlignment="1">
      <alignment horizontal="right"/>
    </xf>
    <xf numFmtId="167" fontId="16" fillId="9" borderId="0" xfId="1" applyNumberFormat="1" applyFont="1" applyFill="1" applyBorder="1" applyAlignment="1">
      <alignment horizontal="right"/>
    </xf>
    <xf numFmtId="167" fontId="16" fillId="9" borderId="30" xfId="1" applyNumberFormat="1" applyFont="1" applyFill="1" applyBorder="1" applyAlignment="1">
      <alignment horizontal="right"/>
    </xf>
    <xf numFmtId="167" fontId="36" fillId="9" borderId="0" xfId="8" applyNumberFormat="1" applyFont="1" applyFill="1"/>
    <xf numFmtId="167" fontId="36" fillId="9" borderId="12" xfId="8" applyNumberFormat="1" applyFont="1" applyFill="1" applyBorder="1"/>
    <xf numFmtId="167" fontId="36" fillId="9" borderId="30" xfId="8" applyNumberFormat="1" applyFont="1" applyFill="1" applyBorder="1"/>
    <xf numFmtId="167" fontId="30" fillId="9" borderId="13" xfId="8" applyNumberFormat="1" applyFont="1" applyFill="1" applyBorder="1"/>
    <xf numFmtId="167" fontId="36" fillId="9" borderId="10" xfId="8" applyNumberFormat="1" applyFont="1" applyFill="1" applyBorder="1"/>
    <xf numFmtId="178" fontId="33" fillId="9" borderId="10" xfId="9" applyNumberFormat="1" applyFont="1" applyFill="1" applyBorder="1" applyAlignment="1">
      <alignment horizontal="left" indent="2"/>
    </xf>
    <xf numFmtId="178" fontId="33" fillId="9" borderId="12" xfId="9" applyNumberFormat="1" applyFont="1" applyFill="1" applyBorder="1" applyAlignment="1">
      <alignment horizontal="right"/>
    </xf>
    <xf numFmtId="178" fontId="33" fillId="9" borderId="0" xfId="9" applyNumberFormat="1" applyFont="1" applyFill="1" applyAlignment="1">
      <alignment horizontal="right"/>
    </xf>
    <xf numFmtId="178" fontId="16" fillId="9" borderId="10" xfId="9" applyNumberFormat="1" applyFont="1" applyFill="1" applyBorder="1" applyAlignment="1">
      <alignment horizontal="left" indent="2"/>
    </xf>
    <xf numFmtId="190" fontId="57" fillId="0" borderId="0" xfId="9" applyNumberFormat="1" applyFont="1" applyAlignment="1">
      <alignment horizontal="right"/>
    </xf>
    <xf numFmtId="178" fontId="16" fillId="9" borderId="30" xfId="9" applyNumberFormat="1" applyFont="1" applyFill="1" applyBorder="1" applyAlignment="1">
      <alignment horizontal="right"/>
    </xf>
    <xf numFmtId="177" fontId="33" fillId="0" borderId="12" xfId="9" applyNumberFormat="1" applyFont="1" applyBorder="1" applyAlignment="1">
      <alignment horizontal="right"/>
    </xf>
    <xf numFmtId="177" fontId="33" fillId="0" borderId="0" xfId="9" applyNumberFormat="1" applyFont="1" applyAlignment="1">
      <alignment horizontal="right"/>
    </xf>
    <xf numFmtId="191" fontId="33" fillId="3" borderId="30" xfId="1" applyNumberFormat="1" applyFont="1" applyFill="1" applyBorder="1" applyAlignment="1">
      <alignment horizontal="right"/>
    </xf>
    <xf numFmtId="191" fontId="33" fillId="3" borderId="12" xfId="1" applyNumberFormat="1" applyFont="1" applyFill="1" applyBorder="1" applyAlignment="1">
      <alignment horizontal="right"/>
    </xf>
    <xf numFmtId="191" fontId="33" fillId="3" borderId="0" xfId="1" applyNumberFormat="1" applyFont="1" applyFill="1" applyAlignment="1">
      <alignment horizontal="right"/>
    </xf>
    <xf numFmtId="172" fontId="30" fillId="3" borderId="0" xfId="1" applyNumberFormat="1" applyFont="1" applyFill="1" applyBorder="1" applyAlignment="1">
      <alignment horizontal="right"/>
    </xf>
    <xf numFmtId="172" fontId="30" fillId="3" borderId="30" xfId="1" applyNumberFormat="1" applyFont="1" applyFill="1" applyBorder="1" applyAlignment="1">
      <alignment horizontal="right"/>
    </xf>
    <xf numFmtId="172" fontId="30" fillId="3" borderId="12" xfId="1" applyNumberFormat="1" applyFont="1" applyFill="1" applyBorder="1" applyAlignment="1">
      <alignment horizontal="right"/>
    </xf>
    <xf numFmtId="167" fontId="36" fillId="0" borderId="12" xfId="1" applyNumberFormat="1" applyFont="1" applyFill="1" applyBorder="1" applyAlignment="1">
      <alignment horizontal="right"/>
    </xf>
    <xf numFmtId="167" fontId="36" fillId="0" borderId="0" xfId="1" applyNumberFormat="1" applyFont="1" applyFill="1" applyBorder="1" applyAlignment="1">
      <alignment horizontal="right"/>
    </xf>
    <xf numFmtId="167" fontId="36" fillId="0" borderId="30" xfId="1" applyNumberFormat="1" applyFont="1" applyFill="1" applyBorder="1" applyAlignment="1">
      <alignment horizontal="right"/>
    </xf>
    <xf numFmtId="178" fontId="49" fillId="3" borderId="0" xfId="9" applyNumberFormat="1" applyFont="1" applyFill="1" applyAlignment="1">
      <alignment horizontal="right"/>
    </xf>
    <xf numFmtId="178" fontId="49" fillId="3" borderId="30" xfId="9" applyNumberFormat="1" applyFont="1" applyFill="1" applyBorder="1" applyAlignment="1">
      <alignment horizontal="right"/>
    </xf>
    <xf numFmtId="178" fontId="49" fillId="3" borderId="12" xfId="9" applyNumberFormat="1" applyFont="1" applyFill="1" applyBorder="1" applyAlignment="1">
      <alignment horizontal="right"/>
    </xf>
    <xf numFmtId="178" fontId="49" fillId="0" borderId="0" xfId="9" applyNumberFormat="1" applyFont="1" applyAlignment="1">
      <alignment horizontal="right"/>
    </xf>
    <xf numFmtId="178" fontId="49" fillId="0" borderId="30" xfId="9" applyNumberFormat="1" applyFont="1" applyBorder="1" applyAlignment="1">
      <alignment horizontal="right"/>
    </xf>
    <xf numFmtId="178" fontId="16" fillId="0" borderId="30" xfId="9" applyNumberFormat="1" applyFont="1" applyBorder="1" applyAlignment="1">
      <alignment horizontal="right"/>
    </xf>
    <xf numFmtId="178" fontId="16" fillId="0" borderId="28" xfId="9" applyNumberFormat="1" applyFont="1" applyBorder="1" applyAlignment="1">
      <alignment horizontal="right"/>
    </xf>
    <xf numFmtId="178" fontId="16" fillId="0" borderId="13" xfId="9" applyNumberFormat="1" applyFont="1" applyBorder="1" applyAlignment="1">
      <alignment horizontal="right"/>
    </xf>
    <xf numFmtId="172" fontId="36" fillId="0" borderId="12" xfId="1" applyNumberFormat="1" applyFont="1" applyFill="1" applyBorder="1" applyAlignment="1">
      <alignment horizontal="right"/>
    </xf>
    <xf numFmtId="172" fontId="36" fillId="0" borderId="0" xfId="1" applyNumberFormat="1" applyFont="1" applyFill="1" applyBorder="1" applyAlignment="1">
      <alignment horizontal="right"/>
    </xf>
    <xf numFmtId="172" fontId="36" fillId="0" borderId="30" xfId="1" applyNumberFormat="1" applyFont="1" applyFill="1" applyBorder="1" applyAlignment="1">
      <alignment horizontal="right"/>
    </xf>
    <xf numFmtId="177" fontId="57" fillId="0" borderId="40" xfId="9" applyNumberFormat="1" applyFont="1" applyBorder="1" applyAlignment="1">
      <alignment horizontal="right"/>
    </xf>
    <xf numFmtId="178" fontId="16" fillId="0" borderId="34" xfId="9" applyNumberFormat="1" applyFont="1" applyBorder="1" applyAlignment="1">
      <alignment horizontal="left" indent="1"/>
    </xf>
    <xf numFmtId="178" fontId="16" fillId="3" borderId="23" xfId="9" applyNumberFormat="1" applyFont="1" applyFill="1" applyBorder="1" applyAlignment="1">
      <alignment horizontal="right"/>
    </xf>
    <xf numFmtId="178" fontId="16" fillId="3" borderId="21" xfId="9" applyNumberFormat="1" applyFont="1" applyFill="1" applyBorder="1" applyAlignment="1">
      <alignment horizontal="right"/>
    </xf>
    <xf numFmtId="178" fontId="16" fillId="3" borderId="22" xfId="9" applyNumberFormat="1" applyFont="1" applyFill="1" applyBorder="1" applyAlignment="1">
      <alignment horizontal="right"/>
    </xf>
    <xf numFmtId="178" fontId="16" fillId="0" borderId="35" xfId="9" applyNumberFormat="1" applyFont="1" applyBorder="1" applyAlignment="1">
      <alignment horizontal="right"/>
    </xf>
    <xf numFmtId="178" fontId="16" fillId="0" borderId="33" xfId="9" applyNumberFormat="1" applyFont="1" applyBorder="1" applyAlignment="1">
      <alignment horizontal="right"/>
    </xf>
    <xf numFmtId="178" fontId="16" fillId="0" borderId="23" xfId="9" applyNumberFormat="1" applyFont="1" applyBorder="1" applyAlignment="1">
      <alignment horizontal="right"/>
    </xf>
    <xf numFmtId="178" fontId="16" fillId="0" borderId="34" xfId="9" applyNumberFormat="1" applyFont="1" applyBorder="1" applyAlignment="1">
      <alignment horizontal="right"/>
    </xf>
    <xf numFmtId="0" fontId="16" fillId="0" borderId="41" xfId="0" applyFont="1" applyBorder="1" applyAlignment="1">
      <alignment horizontal="left"/>
    </xf>
    <xf numFmtId="179" fontId="16" fillId="3" borderId="8" xfId="11" applyNumberFormat="1" applyFont="1" applyFill="1" applyBorder="1" applyProtection="1"/>
    <xf numFmtId="179" fontId="16" fillId="0" borderId="8" xfId="11" applyNumberFormat="1" applyFont="1" applyFill="1" applyBorder="1" applyProtection="1"/>
    <xf numFmtId="179" fontId="16" fillId="0" borderId="0" xfId="11" applyNumberFormat="1" applyFont="1" applyFill="1" applyBorder="1" applyProtection="1"/>
    <xf numFmtId="165" fontId="16" fillId="0" borderId="8" xfId="3" applyNumberFormat="1" applyFont="1" applyFill="1" applyBorder="1" applyProtection="1"/>
    <xf numFmtId="172" fontId="16" fillId="0" borderId="0" xfId="12" applyNumberFormat="1" applyFont="1" applyFill="1" applyBorder="1" applyProtection="1"/>
    <xf numFmtId="172" fontId="16" fillId="0" borderId="42" xfId="12" applyNumberFormat="1" applyFont="1" applyFill="1" applyBorder="1" applyProtection="1"/>
    <xf numFmtId="0" fontId="30" fillId="0" borderId="30" xfId="8" applyFont="1" applyBorder="1"/>
    <xf numFmtId="0" fontId="30" fillId="6" borderId="0" xfId="8" applyFont="1" applyFill="1"/>
    <xf numFmtId="0" fontId="30" fillId="6" borderId="30" xfId="8" applyFont="1" applyFill="1" applyBorder="1"/>
    <xf numFmtId="17" fontId="34" fillId="3" borderId="30" xfId="8" applyNumberFormat="1" applyFont="1" applyFill="1" applyBorder="1" applyAlignment="1">
      <alignment horizontal="right"/>
    </xf>
    <xf numFmtId="17" fontId="34" fillId="3" borderId="12" xfId="8" applyNumberFormat="1" applyFont="1" applyFill="1" applyBorder="1" applyAlignment="1">
      <alignment horizontal="right"/>
    </xf>
    <xf numFmtId="0" fontId="30" fillId="3" borderId="10" xfId="9" applyFont="1" applyFill="1" applyBorder="1" applyAlignment="1">
      <alignment horizontal="left"/>
    </xf>
    <xf numFmtId="172" fontId="30" fillId="3" borderId="0" xfId="11" applyNumberFormat="1" applyFont="1" applyFill="1" applyBorder="1" applyProtection="1"/>
    <xf numFmtId="172" fontId="30" fillId="3" borderId="30" xfId="11" applyNumberFormat="1" applyFont="1" applyFill="1" applyBorder="1" applyProtection="1"/>
    <xf numFmtId="172" fontId="30" fillId="3" borderId="30" xfId="9" applyNumberFormat="1" applyFont="1" applyFill="1" applyBorder="1" applyAlignment="1">
      <alignment horizontal="right"/>
    </xf>
    <xf numFmtId="172" fontId="30" fillId="3" borderId="12" xfId="9" applyNumberFormat="1" applyFont="1" applyFill="1" applyBorder="1" applyAlignment="1">
      <alignment horizontal="right"/>
    </xf>
    <xf numFmtId="172" fontId="30" fillId="3" borderId="0" xfId="9" applyNumberFormat="1" applyFont="1" applyFill="1" applyAlignment="1">
      <alignment horizontal="right"/>
    </xf>
    <xf numFmtId="172" fontId="30" fillId="0" borderId="0" xfId="9" applyNumberFormat="1" applyFont="1" applyAlignment="1">
      <alignment horizontal="right"/>
    </xf>
    <xf numFmtId="172" fontId="30" fillId="0" borderId="12" xfId="9" applyNumberFormat="1" applyFont="1" applyBorder="1" applyAlignment="1">
      <alignment horizontal="right"/>
    </xf>
    <xf numFmtId="172" fontId="30" fillId="0" borderId="0" xfId="11" applyNumberFormat="1" applyFont="1" applyFill="1" applyBorder="1" applyProtection="1"/>
    <xf numFmtId="172" fontId="30" fillId="0" borderId="30" xfId="11" applyNumberFormat="1" applyFont="1" applyFill="1" applyBorder="1" applyProtection="1"/>
    <xf numFmtId="192" fontId="56" fillId="3" borderId="30" xfId="9" applyNumberFormat="1" applyFont="1" applyFill="1" applyBorder="1" applyAlignment="1">
      <alignment horizontal="right"/>
    </xf>
    <xf numFmtId="9" fontId="35" fillId="0" borderId="0" xfId="3" applyFont="1" applyBorder="1" applyAlignment="1">
      <alignment horizontal="right"/>
    </xf>
    <xf numFmtId="0" fontId="36" fillId="3" borderId="10" xfId="8" applyFont="1" applyFill="1" applyBorder="1" applyAlignment="1">
      <alignment horizontal="left"/>
    </xf>
    <xf numFmtId="172" fontId="36" fillId="0" borderId="0" xfId="9" applyNumberFormat="1" applyFont="1" applyAlignment="1">
      <alignment horizontal="right"/>
    </xf>
    <xf numFmtId="172" fontId="36" fillId="3" borderId="0" xfId="9" applyNumberFormat="1" applyFont="1" applyFill="1" applyAlignment="1">
      <alignment horizontal="right"/>
    </xf>
    <xf numFmtId="172" fontId="36" fillId="0" borderId="12" xfId="9" applyNumberFormat="1" applyFont="1" applyBorder="1" applyAlignment="1">
      <alignment horizontal="right"/>
    </xf>
    <xf numFmtId="172" fontId="36" fillId="3" borderId="0" xfId="11" applyNumberFormat="1" applyFont="1" applyFill="1" applyBorder="1" applyProtection="1"/>
    <xf numFmtId="172" fontId="36" fillId="3" borderId="30" xfId="11" applyNumberFormat="1" applyFont="1" applyFill="1" applyBorder="1" applyProtection="1"/>
    <xf numFmtId="172" fontId="36" fillId="3" borderId="12" xfId="11" applyNumberFormat="1" applyFont="1" applyFill="1" applyBorder="1" applyProtection="1"/>
    <xf numFmtId="172" fontId="36" fillId="0" borderId="0" xfId="11" applyNumberFormat="1" applyFont="1" applyFill="1" applyBorder="1" applyProtection="1"/>
    <xf numFmtId="172" fontId="36" fillId="0" borderId="30" xfId="11" applyNumberFormat="1" applyFont="1" applyFill="1" applyBorder="1" applyProtection="1"/>
    <xf numFmtId="167" fontId="36" fillId="0" borderId="28" xfId="8" applyNumberFormat="1" applyFont="1" applyBorder="1"/>
    <xf numFmtId="167" fontId="36" fillId="0" borderId="13" xfId="8" applyNumberFormat="1" applyFont="1" applyBorder="1"/>
    <xf numFmtId="177" fontId="33" fillId="3" borderId="10" xfId="9" applyNumberFormat="1" applyFont="1" applyFill="1" applyBorder="1" applyAlignment="1">
      <alignment horizontal="left" indent="1"/>
    </xf>
    <xf numFmtId="178" fontId="33" fillId="0" borderId="0" xfId="11" applyNumberFormat="1" applyFont="1" applyFill="1" applyBorder="1" applyAlignment="1" applyProtection="1">
      <alignment horizontal="right"/>
    </xf>
    <xf numFmtId="178" fontId="33" fillId="3" borderId="0" xfId="11" applyNumberFormat="1" applyFont="1" applyFill="1" applyBorder="1" applyAlignment="1" applyProtection="1">
      <alignment horizontal="right"/>
    </xf>
    <xf numFmtId="178" fontId="33" fillId="3" borderId="30" xfId="11" applyNumberFormat="1" applyFont="1" applyFill="1" applyBorder="1" applyAlignment="1" applyProtection="1">
      <alignment horizontal="right"/>
    </xf>
    <xf numFmtId="178" fontId="33" fillId="3" borderId="12" xfId="11" applyNumberFormat="1" applyFont="1" applyFill="1" applyBorder="1" applyAlignment="1" applyProtection="1">
      <alignment horizontal="right"/>
    </xf>
    <xf numFmtId="178" fontId="33" fillId="0" borderId="30" xfId="11" applyNumberFormat="1" applyFont="1" applyFill="1" applyBorder="1" applyAlignment="1" applyProtection="1">
      <alignment horizontal="right"/>
    </xf>
    <xf numFmtId="178" fontId="59" fillId="3" borderId="30" xfId="9" applyNumberFormat="1" applyFont="1" applyFill="1" applyBorder="1" applyAlignment="1">
      <alignment horizontal="right"/>
    </xf>
    <xf numFmtId="193" fontId="40" fillId="3" borderId="16" xfId="8" applyNumberFormat="1" applyFont="1" applyFill="1" applyBorder="1"/>
    <xf numFmtId="167" fontId="39" fillId="3" borderId="19" xfId="8" applyNumberFormat="1" applyFont="1" applyFill="1" applyBorder="1"/>
    <xf numFmtId="43" fontId="41" fillId="0" borderId="0" xfId="1" applyFont="1"/>
    <xf numFmtId="177" fontId="30" fillId="3" borderId="10" xfId="9" applyNumberFormat="1" applyFont="1" applyFill="1" applyBorder="1" applyAlignment="1">
      <alignment horizontal="left"/>
    </xf>
    <xf numFmtId="9" fontId="30" fillId="3" borderId="0" xfId="9" applyNumberFormat="1" applyFont="1" applyFill="1" applyAlignment="1">
      <alignment horizontal="right"/>
    </xf>
    <xf numFmtId="179" fontId="30" fillId="3" borderId="0" xfId="11" applyNumberFormat="1" applyFont="1" applyFill="1" applyBorder="1" applyProtection="1"/>
    <xf numFmtId="179" fontId="30" fillId="3" borderId="0" xfId="9" applyNumberFormat="1" applyFont="1" applyFill="1" applyAlignment="1">
      <alignment horizontal="right"/>
    </xf>
    <xf numFmtId="179" fontId="30" fillId="3" borderId="30" xfId="9" applyNumberFormat="1" applyFont="1" applyFill="1" applyBorder="1" applyAlignment="1">
      <alignment horizontal="right"/>
    </xf>
    <xf numFmtId="172" fontId="30" fillId="3" borderId="12" xfId="11" applyNumberFormat="1" applyFont="1" applyFill="1" applyBorder="1" applyProtection="1"/>
    <xf numFmtId="0" fontId="56" fillId="3" borderId="0" xfId="9" applyFont="1" applyFill="1" applyAlignment="1">
      <alignment horizontal="right"/>
    </xf>
    <xf numFmtId="9" fontId="30" fillId="0" borderId="19" xfId="9" applyNumberFormat="1" applyFont="1" applyBorder="1"/>
    <xf numFmtId="43" fontId="35" fillId="0" borderId="0" xfId="1" applyFont="1" applyAlignment="1">
      <alignment horizontal="right"/>
    </xf>
    <xf numFmtId="172" fontId="36" fillId="0" borderId="10" xfId="8" applyNumberFormat="1" applyFont="1" applyBorder="1" applyAlignment="1">
      <alignment horizontal="right"/>
    </xf>
    <xf numFmtId="172" fontId="36" fillId="0" borderId="12" xfId="8" applyNumberFormat="1" applyFont="1" applyBorder="1" applyAlignment="1">
      <alignment horizontal="right"/>
    </xf>
    <xf numFmtId="9" fontId="33" fillId="3" borderId="0" xfId="9" applyNumberFormat="1" applyFont="1" applyFill="1" applyAlignment="1">
      <alignment horizontal="right"/>
    </xf>
    <xf numFmtId="9" fontId="33" fillId="3" borderId="30" xfId="9" applyNumberFormat="1" applyFont="1" applyFill="1" applyBorder="1" applyAlignment="1">
      <alignment horizontal="right"/>
    </xf>
    <xf numFmtId="179" fontId="33" fillId="3" borderId="0" xfId="11" applyNumberFormat="1" applyFont="1" applyFill="1" applyBorder="1" applyProtection="1"/>
    <xf numFmtId="179" fontId="33" fillId="3" borderId="30" xfId="11" applyNumberFormat="1" applyFont="1" applyFill="1" applyBorder="1" applyProtection="1"/>
    <xf numFmtId="178" fontId="33" fillId="3" borderId="12" xfId="3" applyNumberFormat="1" applyFont="1" applyFill="1" applyBorder="1" applyAlignment="1" applyProtection="1">
      <alignment horizontal="right"/>
    </xf>
    <xf numFmtId="178" fontId="33" fillId="3" borderId="0" xfId="3" applyNumberFormat="1" applyFont="1" applyFill="1" applyBorder="1" applyProtection="1"/>
    <xf numFmtId="178" fontId="33" fillId="3" borderId="30" xfId="3" applyNumberFormat="1" applyFont="1" applyFill="1" applyBorder="1" applyProtection="1"/>
    <xf numFmtId="178" fontId="33" fillId="3" borderId="12" xfId="3" applyNumberFormat="1" applyFont="1" applyFill="1" applyBorder="1" applyProtection="1"/>
    <xf numFmtId="178" fontId="57" fillId="3" borderId="0" xfId="9" applyNumberFormat="1" applyFont="1" applyFill="1" applyAlignment="1">
      <alignment horizontal="right"/>
    </xf>
    <xf numFmtId="178" fontId="33" fillId="0" borderId="10" xfId="9" applyNumberFormat="1" applyFont="1" applyBorder="1"/>
    <xf numFmtId="178" fontId="33" fillId="0" borderId="30" xfId="8" applyNumberFormat="1" applyFont="1" applyBorder="1"/>
    <xf numFmtId="178" fontId="33" fillId="0" borderId="10" xfId="8" applyNumberFormat="1" applyFont="1" applyBorder="1"/>
    <xf numFmtId="178" fontId="33" fillId="0" borderId="0" xfId="3" applyNumberFormat="1" applyFont="1" applyBorder="1" applyAlignment="1" applyProtection="1"/>
    <xf numFmtId="178" fontId="33" fillId="0" borderId="10" xfId="3" applyNumberFormat="1" applyFont="1" applyBorder="1" applyAlignment="1" applyProtection="1"/>
    <xf numFmtId="178" fontId="33" fillId="0" borderId="12" xfId="3" applyNumberFormat="1" applyFont="1" applyBorder="1" applyAlignment="1" applyProtection="1"/>
    <xf numFmtId="178" fontId="33" fillId="0" borderId="30" xfId="3" applyNumberFormat="1" applyFont="1" applyBorder="1" applyAlignment="1" applyProtection="1"/>
    <xf numFmtId="9" fontId="30" fillId="3" borderId="30" xfId="9" applyNumberFormat="1" applyFont="1" applyFill="1" applyBorder="1" applyAlignment="1">
      <alignment horizontal="right"/>
    </xf>
    <xf numFmtId="177" fontId="30" fillId="3" borderId="12" xfId="3" applyNumberFormat="1" applyFont="1" applyFill="1" applyBorder="1" applyAlignment="1" applyProtection="1">
      <alignment horizontal="right"/>
    </xf>
    <xf numFmtId="177" fontId="30" fillId="3" borderId="0" xfId="3" applyNumberFormat="1" applyFont="1" applyFill="1" applyBorder="1" applyProtection="1"/>
    <xf numFmtId="177" fontId="30" fillId="3" borderId="30" xfId="3" applyNumberFormat="1" applyFont="1" applyFill="1" applyBorder="1" applyProtection="1"/>
    <xf numFmtId="177" fontId="30" fillId="0" borderId="12" xfId="3" applyNumberFormat="1" applyFont="1" applyFill="1" applyBorder="1" applyProtection="1"/>
    <xf numFmtId="177" fontId="30" fillId="0" borderId="0" xfId="3" applyNumberFormat="1" applyFont="1" applyFill="1" applyBorder="1" applyProtection="1"/>
    <xf numFmtId="177" fontId="30" fillId="0" borderId="30" xfId="3" applyNumberFormat="1" applyFont="1" applyFill="1" applyBorder="1" applyProtection="1"/>
    <xf numFmtId="178" fontId="56" fillId="0" borderId="0" xfId="9" applyNumberFormat="1" applyFont="1" applyAlignment="1">
      <alignment horizontal="right"/>
    </xf>
    <xf numFmtId="178" fontId="30" fillId="0" borderId="10" xfId="9" applyNumberFormat="1" applyFont="1" applyBorder="1"/>
    <xf numFmtId="177" fontId="30" fillId="0" borderId="30" xfId="3" applyNumberFormat="1" applyFont="1" applyFill="1" applyBorder="1" applyAlignment="1" applyProtection="1"/>
    <xf numFmtId="177" fontId="30" fillId="0" borderId="10" xfId="3" applyNumberFormat="1" applyFont="1" applyFill="1" applyBorder="1" applyAlignment="1" applyProtection="1"/>
    <xf numFmtId="177" fontId="30" fillId="0" borderId="12" xfId="3" applyNumberFormat="1" applyFont="1" applyFill="1" applyBorder="1" applyAlignment="1" applyProtection="1"/>
    <xf numFmtId="177" fontId="30" fillId="3" borderId="10" xfId="9" applyNumberFormat="1" applyFont="1" applyFill="1" applyBorder="1" applyAlignment="1">
      <alignment horizontal="left" indent="1"/>
    </xf>
    <xf numFmtId="9" fontId="60" fillId="3" borderId="0" xfId="3" applyFont="1" applyFill="1" applyBorder="1" applyProtection="1"/>
    <xf numFmtId="9" fontId="60" fillId="3" borderId="12" xfId="3" applyFont="1" applyFill="1" applyBorder="1" applyProtection="1"/>
    <xf numFmtId="9" fontId="60" fillId="3" borderId="30" xfId="3" applyFont="1" applyFill="1" applyBorder="1" applyProtection="1"/>
    <xf numFmtId="172" fontId="30" fillId="0" borderId="12" xfId="11" applyNumberFormat="1" applyFont="1" applyFill="1" applyBorder="1" applyProtection="1"/>
    <xf numFmtId="9" fontId="60" fillId="0" borderId="10" xfId="3" applyFont="1" applyFill="1" applyBorder="1" applyAlignment="1" applyProtection="1">
      <alignment horizontal="right"/>
    </xf>
    <xf numFmtId="9" fontId="60" fillId="0" borderId="12" xfId="3" applyFont="1" applyFill="1" applyBorder="1" applyAlignment="1" applyProtection="1">
      <alignment horizontal="right"/>
    </xf>
    <xf numFmtId="9" fontId="33" fillId="3" borderId="12" xfId="3" applyFont="1" applyFill="1" applyBorder="1" applyProtection="1"/>
    <xf numFmtId="9" fontId="33" fillId="3" borderId="0" xfId="3" applyFont="1" applyFill="1" applyBorder="1" applyProtection="1"/>
    <xf numFmtId="177" fontId="16" fillId="3" borderId="10" xfId="9" applyNumberFormat="1" applyFont="1" applyFill="1" applyBorder="1" applyAlignment="1">
      <alignment horizontal="left" indent="1"/>
    </xf>
    <xf numFmtId="17" fontId="61" fillId="3" borderId="0" xfId="8" applyNumberFormat="1" applyFont="1" applyFill="1" applyAlignment="1">
      <alignment horizontal="right"/>
    </xf>
    <xf numFmtId="17" fontId="61" fillId="3" borderId="30" xfId="8" applyNumberFormat="1" applyFont="1" applyFill="1" applyBorder="1" applyAlignment="1">
      <alignment horizontal="right"/>
    </xf>
    <xf numFmtId="17" fontId="61" fillId="3" borderId="12" xfId="8" applyNumberFormat="1" applyFont="1" applyFill="1" applyBorder="1" applyAlignment="1">
      <alignment horizontal="right"/>
    </xf>
    <xf numFmtId="9" fontId="36" fillId="3" borderId="0" xfId="3" applyFont="1" applyFill="1" applyBorder="1" applyProtection="1"/>
    <xf numFmtId="9" fontId="36" fillId="3" borderId="12" xfId="3" applyFont="1" applyFill="1" applyBorder="1" applyProtection="1"/>
    <xf numFmtId="9" fontId="36" fillId="3" borderId="30" xfId="3" applyFont="1" applyFill="1" applyBorder="1" applyProtection="1"/>
    <xf numFmtId="9" fontId="16" fillId="3" borderId="12" xfId="3" applyFont="1" applyFill="1" applyBorder="1" applyProtection="1"/>
    <xf numFmtId="9" fontId="16" fillId="3" borderId="0" xfId="3" applyFont="1" applyFill="1" applyBorder="1" applyProtection="1"/>
    <xf numFmtId="9" fontId="16" fillId="0" borderId="0" xfId="3" applyFont="1" applyFill="1" applyBorder="1" applyProtection="1"/>
    <xf numFmtId="9" fontId="16" fillId="0" borderId="30" xfId="3" applyFont="1" applyFill="1" applyBorder="1" applyProtection="1"/>
    <xf numFmtId="9" fontId="16" fillId="0" borderId="12" xfId="3" applyFont="1" applyFill="1" applyBorder="1" applyProtection="1"/>
    <xf numFmtId="17" fontId="61" fillId="0" borderId="12" xfId="8" applyNumberFormat="1" applyFont="1" applyBorder="1" applyAlignment="1">
      <alignment horizontal="right"/>
    </xf>
    <xf numFmtId="0" fontId="61" fillId="0" borderId="10" xfId="8" applyFont="1" applyBorder="1" applyAlignment="1">
      <alignment horizontal="right"/>
    </xf>
    <xf numFmtId="0" fontId="61" fillId="0" borderId="13" xfId="8" applyFont="1" applyBorder="1" applyAlignment="1">
      <alignment horizontal="right"/>
    </xf>
    <xf numFmtId="9" fontId="36" fillId="0" borderId="10" xfId="3" applyFont="1" applyFill="1" applyBorder="1" applyAlignment="1" applyProtection="1">
      <alignment horizontal="right"/>
    </xf>
    <xf numFmtId="9" fontId="36" fillId="0" borderId="12" xfId="3" applyFont="1" applyFill="1" applyBorder="1" applyAlignment="1" applyProtection="1">
      <alignment horizontal="right"/>
    </xf>
    <xf numFmtId="9" fontId="16" fillId="0" borderId="12" xfId="3" applyFont="1" applyFill="1" applyBorder="1" applyAlignment="1" applyProtection="1">
      <alignment horizontal="right"/>
    </xf>
    <xf numFmtId="9" fontId="16" fillId="0" borderId="10" xfId="3" applyFont="1" applyFill="1" applyBorder="1" applyAlignment="1" applyProtection="1">
      <alignment horizontal="right"/>
    </xf>
    <xf numFmtId="9" fontId="16" fillId="0" borderId="13" xfId="3" applyFont="1" applyFill="1" applyBorder="1" applyAlignment="1" applyProtection="1">
      <alignment horizontal="right"/>
    </xf>
    <xf numFmtId="0" fontId="50" fillId="0" borderId="0" xfId="8" applyFont="1" applyAlignment="1">
      <alignment horizontal="right"/>
    </xf>
    <xf numFmtId="9" fontId="16" fillId="3" borderId="0" xfId="9" applyNumberFormat="1" applyFont="1" applyFill="1" applyAlignment="1">
      <alignment horizontal="right"/>
    </xf>
    <xf numFmtId="9" fontId="16" fillId="3" borderId="30" xfId="9" applyNumberFormat="1" applyFont="1" applyFill="1" applyBorder="1" applyAlignment="1">
      <alignment horizontal="right"/>
    </xf>
    <xf numFmtId="179" fontId="16" fillId="3" borderId="0" xfId="11" applyNumberFormat="1" applyFont="1" applyFill="1" applyBorder="1" applyProtection="1"/>
    <xf numFmtId="179" fontId="16" fillId="3" borderId="30" xfId="11" applyNumberFormat="1" applyFont="1" applyFill="1" applyBorder="1" applyProtection="1"/>
    <xf numFmtId="178" fontId="16" fillId="3" borderId="12" xfId="3" applyNumberFormat="1" applyFont="1" applyFill="1" applyBorder="1" applyAlignment="1" applyProtection="1">
      <alignment horizontal="right"/>
    </xf>
    <xf numFmtId="178" fontId="16" fillId="3" borderId="0" xfId="3" applyNumberFormat="1" applyFont="1" applyFill="1" applyBorder="1" applyProtection="1"/>
    <xf numFmtId="178" fontId="16" fillId="3" borderId="30" xfId="3" applyNumberFormat="1" applyFont="1" applyFill="1" applyBorder="1" applyProtection="1"/>
    <xf numFmtId="178" fontId="16" fillId="3" borderId="12" xfId="3" applyNumberFormat="1" applyFont="1" applyFill="1" applyBorder="1" applyProtection="1"/>
    <xf numFmtId="178" fontId="59" fillId="3" borderId="0" xfId="9" applyNumberFormat="1" applyFont="1" applyFill="1" applyAlignment="1">
      <alignment horizontal="right"/>
    </xf>
    <xf numFmtId="178" fontId="16" fillId="0" borderId="10" xfId="9" applyNumberFormat="1" applyFont="1" applyBorder="1"/>
    <xf numFmtId="178" fontId="16" fillId="0" borderId="30" xfId="8" applyNumberFormat="1" applyFont="1" applyBorder="1"/>
    <xf numFmtId="178" fontId="16" fillId="0" borderId="10" xfId="8" applyNumberFormat="1" applyFont="1" applyBorder="1"/>
    <xf numFmtId="178" fontId="16" fillId="0" borderId="10" xfId="3" applyNumberFormat="1" applyFont="1" applyBorder="1" applyAlignment="1" applyProtection="1"/>
    <xf numFmtId="178" fontId="16" fillId="0" borderId="12" xfId="3" applyNumberFormat="1" applyFont="1" applyBorder="1" applyAlignment="1" applyProtection="1"/>
    <xf numFmtId="9" fontId="33" fillId="3" borderId="30" xfId="3" applyFont="1" applyFill="1" applyBorder="1" applyProtection="1"/>
    <xf numFmtId="177" fontId="33" fillId="3" borderId="31" xfId="9" applyNumberFormat="1" applyFont="1" applyFill="1" applyBorder="1" applyAlignment="1">
      <alignment horizontal="left" indent="2"/>
    </xf>
    <xf numFmtId="178" fontId="16" fillId="3" borderId="43" xfId="3" applyNumberFormat="1" applyFont="1" applyFill="1" applyBorder="1" applyAlignment="1" applyProtection="1">
      <alignment horizontal="right"/>
    </xf>
    <xf numFmtId="178" fontId="16" fillId="3" borderId="43" xfId="3" applyNumberFormat="1" applyFont="1" applyFill="1" applyBorder="1" applyProtection="1"/>
    <xf numFmtId="9" fontId="33" fillId="3" borderId="43" xfId="3" applyFont="1" applyFill="1" applyBorder="1" applyProtection="1"/>
    <xf numFmtId="178" fontId="16" fillId="0" borderId="31" xfId="9" applyNumberFormat="1" applyFont="1" applyBorder="1"/>
    <xf numFmtId="178" fontId="16" fillId="0" borderId="31" xfId="8" applyNumberFormat="1" applyFont="1" applyBorder="1"/>
    <xf numFmtId="178" fontId="16" fillId="0" borderId="31" xfId="3" applyNumberFormat="1" applyFont="1" applyBorder="1" applyAlignment="1" applyProtection="1"/>
    <xf numFmtId="178" fontId="16" fillId="0" borderId="43" xfId="3" applyNumberFormat="1" applyFont="1" applyBorder="1" applyAlignment="1" applyProtection="1"/>
    <xf numFmtId="178" fontId="33" fillId="0" borderId="43" xfId="9" applyNumberFormat="1" applyFont="1" applyBorder="1" applyAlignment="1">
      <alignment horizontal="right"/>
    </xf>
    <xf numFmtId="178" fontId="33" fillId="0" borderId="31" xfId="9" applyNumberFormat="1" applyFont="1" applyBorder="1" applyAlignment="1">
      <alignment horizontal="right"/>
    </xf>
    <xf numFmtId="177" fontId="33" fillId="3" borderId="10" xfId="9" applyNumberFormat="1" applyFont="1" applyFill="1" applyBorder="1" applyAlignment="1">
      <alignment horizontal="left" indent="2"/>
    </xf>
    <xf numFmtId="177" fontId="30" fillId="3" borderId="10" xfId="9" applyNumberFormat="1" applyFont="1" applyFill="1" applyBorder="1" applyAlignment="1">
      <alignment horizontal="left" indent="3"/>
    </xf>
    <xf numFmtId="177" fontId="33" fillId="3" borderId="10" xfId="9" applyNumberFormat="1" applyFont="1" applyFill="1" applyBorder="1" applyAlignment="1">
      <alignment horizontal="left" indent="3"/>
    </xf>
    <xf numFmtId="167" fontId="36" fillId="0" borderId="44" xfId="8" applyNumberFormat="1" applyFont="1" applyBorder="1"/>
    <xf numFmtId="167" fontId="36" fillId="0" borderId="43" xfId="8" applyNumberFormat="1" applyFont="1" applyBorder="1"/>
    <xf numFmtId="167" fontId="36" fillId="0" borderId="45" xfId="8" applyNumberFormat="1" applyFont="1" applyBorder="1"/>
    <xf numFmtId="178" fontId="33" fillId="3" borderId="43" xfId="3" applyNumberFormat="1" applyFont="1" applyFill="1" applyBorder="1" applyProtection="1"/>
    <xf numFmtId="178" fontId="33" fillId="0" borderId="45" xfId="9" applyNumberFormat="1" applyFont="1" applyBorder="1" applyAlignment="1">
      <alignment horizontal="right"/>
    </xf>
    <xf numFmtId="177" fontId="16" fillId="3" borderId="10" xfId="9" applyNumberFormat="1" applyFont="1" applyFill="1" applyBorder="1" applyAlignment="1">
      <alignment horizontal="left" indent="2"/>
    </xf>
    <xf numFmtId="17" fontId="34" fillId="3" borderId="43" xfId="8" applyNumberFormat="1" applyFont="1" applyFill="1" applyBorder="1" applyAlignment="1">
      <alignment horizontal="right"/>
    </xf>
    <xf numFmtId="9" fontId="60" fillId="3" borderId="43" xfId="3" applyFont="1" applyFill="1" applyBorder="1" applyProtection="1"/>
    <xf numFmtId="0" fontId="34" fillId="3" borderId="10" xfId="8" applyFont="1" applyFill="1" applyBorder="1" applyAlignment="1">
      <alignment horizontal="left"/>
    </xf>
    <xf numFmtId="17" fontId="34" fillId="0" borderId="43" xfId="8" applyNumberFormat="1" applyFont="1" applyBorder="1" applyAlignment="1">
      <alignment horizontal="right"/>
    </xf>
    <xf numFmtId="0" fontId="34" fillId="0" borderId="45" xfId="8" applyFont="1" applyBorder="1" applyAlignment="1">
      <alignment horizontal="right"/>
    </xf>
    <xf numFmtId="0" fontId="34" fillId="0" borderId="43" xfId="8" applyFont="1" applyBorder="1" applyAlignment="1">
      <alignment horizontal="right"/>
    </xf>
    <xf numFmtId="0" fontId="30" fillId="3" borderId="10" xfId="8" applyFont="1" applyFill="1" applyBorder="1" applyAlignment="1">
      <alignment horizontal="left"/>
    </xf>
    <xf numFmtId="172" fontId="30" fillId="0" borderId="43" xfId="11" applyNumberFormat="1" applyFont="1" applyFill="1" applyBorder="1" applyProtection="1"/>
    <xf numFmtId="17" fontId="30" fillId="0" borderId="0" xfId="8" applyNumberFormat="1" applyFont="1" applyAlignment="1">
      <alignment horizontal="right"/>
    </xf>
    <xf numFmtId="167" fontId="30" fillId="0" borderId="45" xfId="8" applyNumberFormat="1" applyFont="1" applyBorder="1"/>
    <xf numFmtId="167" fontId="30" fillId="0" borderId="43" xfId="8" applyNumberFormat="1" applyFont="1" applyBorder="1"/>
    <xf numFmtId="0" fontId="32" fillId="0" borderId="0" xfId="8" applyFont="1" applyAlignment="1">
      <alignment horizontal="right"/>
    </xf>
    <xf numFmtId="172" fontId="16" fillId="0" borderId="0" xfId="11" applyNumberFormat="1" applyFont="1" applyFill="1" applyBorder="1" applyAlignment="1" applyProtection="1">
      <alignment horizontal="right"/>
    </xf>
    <xf numFmtId="172" fontId="16" fillId="0" borderId="0" xfId="11" applyNumberFormat="1" applyFont="1" applyFill="1" applyBorder="1" applyProtection="1"/>
    <xf numFmtId="172" fontId="16" fillId="0" borderId="30" xfId="11" applyNumberFormat="1" applyFont="1" applyFill="1" applyBorder="1" applyProtection="1"/>
    <xf numFmtId="172" fontId="16" fillId="0" borderId="43" xfId="11" applyNumberFormat="1" applyFont="1" applyFill="1" applyBorder="1" applyProtection="1"/>
    <xf numFmtId="17" fontId="16" fillId="0" borderId="0" xfId="8" applyNumberFormat="1" applyFont="1" applyAlignment="1">
      <alignment horizontal="right"/>
    </xf>
    <xf numFmtId="185" fontId="16" fillId="0" borderId="10" xfId="8" applyNumberFormat="1" applyFont="1" applyBorder="1" applyAlignment="1">
      <alignment horizontal="right"/>
    </xf>
    <xf numFmtId="185" fontId="16" fillId="0" borderId="45" xfId="8" applyNumberFormat="1" applyFont="1" applyBorder="1" applyAlignment="1">
      <alignment horizontal="right"/>
    </xf>
    <xf numFmtId="185" fontId="16" fillId="0" borderId="44" xfId="8" applyNumberFormat="1" applyFont="1" applyBorder="1" applyAlignment="1">
      <alignment horizontal="right"/>
    </xf>
    <xf numFmtId="185" fontId="16" fillId="0" borderId="43" xfId="8" applyNumberFormat="1" applyFont="1" applyBorder="1" applyAlignment="1">
      <alignment horizontal="right"/>
    </xf>
    <xf numFmtId="0" fontId="28" fillId="0" borderId="0" xfId="8" applyFont="1" applyAlignment="1">
      <alignment horizontal="right"/>
    </xf>
    <xf numFmtId="172" fontId="62" fillId="0" borderId="0" xfId="11" applyNumberFormat="1" applyFont="1" applyFill="1" applyBorder="1" applyProtection="1"/>
    <xf numFmtId="172" fontId="62" fillId="0" borderId="30" xfId="11" applyNumberFormat="1" applyFont="1" applyFill="1" applyBorder="1" applyProtection="1"/>
    <xf numFmtId="172" fontId="62" fillId="0" borderId="43" xfId="11" applyNumberFormat="1" applyFont="1" applyFill="1" applyBorder="1" applyProtection="1"/>
    <xf numFmtId="172" fontId="16" fillId="0" borderId="10" xfId="11" applyNumberFormat="1" applyFont="1" applyFill="1" applyBorder="1" applyProtection="1"/>
    <xf numFmtId="0" fontId="30" fillId="3" borderId="46" xfId="8" applyFont="1" applyFill="1" applyBorder="1" applyAlignment="1">
      <alignment horizontal="left"/>
    </xf>
    <xf numFmtId="172" fontId="30" fillId="0" borderId="42" xfId="11" applyNumberFormat="1" applyFont="1" applyFill="1" applyBorder="1" applyProtection="1"/>
    <xf numFmtId="172" fontId="30" fillId="0" borderId="47" xfId="11" applyNumberFormat="1" applyFont="1" applyFill="1" applyBorder="1" applyProtection="1"/>
    <xf numFmtId="172" fontId="30" fillId="0" borderId="48" xfId="11" applyNumberFormat="1" applyFont="1" applyFill="1" applyBorder="1" applyProtection="1"/>
    <xf numFmtId="167" fontId="30" fillId="0" borderId="49" xfId="8" applyNumberFormat="1" applyFont="1" applyBorder="1"/>
    <xf numFmtId="167" fontId="30" fillId="0" borderId="50" xfId="8" applyNumberFormat="1" applyFont="1" applyBorder="1"/>
    <xf numFmtId="167" fontId="30" fillId="0" borderId="48" xfId="8" applyNumberFormat="1" applyFont="1" applyBorder="1"/>
    <xf numFmtId="167" fontId="30" fillId="0" borderId="46" xfId="8" applyNumberFormat="1" applyFont="1" applyBorder="1"/>
    <xf numFmtId="172" fontId="36" fillId="0" borderId="43" xfId="8" applyNumberFormat="1" applyFont="1" applyBorder="1"/>
    <xf numFmtId="172" fontId="36" fillId="0" borderId="30" xfId="8" applyNumberFormat="1" applyFont="1" applyBorder="1"/>
    <xf numFmtId="167" fontId="36" fillId="0" borderId="43" xfId="8" applyNumberFormat="1" applyFont="1" applyBorder="1" applyAlignment="1">
      <alignment horizontal="right"/>
    </xf>
    <xf numFmtId="167" fontId="36" fillId="0" borderId="0" xfId="8" applyNumberFormat="1" applyFont="1" applyAlignment="1">
      <alignment horizontal="right"/>
    </xf>
    <xf numFmtId="167" fontId="36" fillId="0" borderId="30" xfId="8" applyNumberFormat="1" applyFont="1" applyBorder="1" applyAlignment="1">
      <alignment horizontal="right"/>
    </xf>
    <xf numFmtId="167" fontId="34" fillId="0" borderId="0" xfId="8" applyNumberFormat="1" applyFont="1" applyAlignment="1">
      <alignment horizontal="right"/>
    </xf>
    <xf numFmtId="167" fontId="36" fillId="3" borderId="43" xfId="8" applyNumberFormat="1" applyFont="1" applyFill="1" applyBorder="1"/>
    <xf numFmtId="178" fontId="33" fillId="3" borderId="43" xfId="9" applyNumberFormat="1" applyFont="1" applyFill="1" applyBorder="1" applyAlignment="1">
      <alignment horizontal="right"/>
    </xf>
    <xf numFmtId="178" fontId="49" fillId="0" borderId="43" xfId="9" applyNumberFormat="1" applyFont="1" applyBorder="1" applyAlignment="1">
      <alignment horizontal="right"/>
    </xf>
    <xf numFmtId="178" fontId="33" fillId="0" borderId="44" xfId="9" applyNumberFormat="1" applyFont="1" applyBorder="1" applyAlignment="1">
      <alignment horizontal="right"/>
    </xf>
    <xf numFmtId="0" fontId="63" fillId="3" borderId="10" xfId="8" applyFont="1" applyFill="1" applyBorder="1" applyAlignment="1">
      <alignment horizontal="left" indent="2"/>
    </xf>
    <xf numFmtId="9" fontId="63" fillId="3" borderId="0" xfId="3" applyFont="1" applyFill="1" applyBorder="1" applyProtection="1"/>
    <xf numFmtId="9" fontId="63" fillId="3" borderId="30" xfId="3" applyFont="1" applyFill="1" applyBorder="1" applyProtection="1"/>
    <xf numFmtId="9" fontId="63" fillId="0" borderId="10" xfId="3" applyFont="1" applyFill="1" applyBorder="1" applyAlignment="1" applyProtection="1">
      <alignment horizontal="right"/>
    </xf>
    <xf numFmtId="9" fontId="63" fillId="0" borderId="43" xfId="3" applyFont="1" applyFill="1" applyBorder="1" applyAlignment="1" applyProtection="1">
      <alignment horizontal="right"/>
    </xf>
    <xf numFmtId="172" fontId="30" fillId="0" borderId="0" xfId="11" applyNumberFormat="1" applyFont="1" applyFill="1" applyBorder="1" applyAlignment="1" applyProtection="1">
      <alignment horizontal="right"/>
    </xf>
    <xf numFmtId="172" fontId="30" fillId="0" borderId="30" xfId="11" applyNumberFormat="1" applyFont="1" applyFill="1" applyBorder="1" applyAlignment="1" applyProtection="1">
      <alignment horizontal="right"/>
    </xf>
    <xf numFmtId="172" fontId="30" fillId="3" borderId="0" xfId="3" applyNumberFormat="1" applyFont="1" applyFill="1" applyBorder="1" applyProtection="1"/>
    <xf numFmtId="172" fontId="30" fillId="3" borderId="30" xfId="3" applyNumberFormat="1" applyFont="1" applyFill="1" applyBorder="1" applyProtection="1"/>
    <xf numFmtId="167" fontId="30" fillId="0" borderId="44" xfId="8" applyNumberFormat="1" applyFont="1" applyBorder="1"/>
    <xf numFmtId="172" fontId="16" fillId="0" borderId="30" xfId="11" applyNumberFormat="1" applyFont="1" applyFill="1" applyBorder="1" applyAlignment="1" applyProtection="1">
      <alignment horizontal="right"/>
    </xf>
    <xf numFmtId="172" fontId="16" fillId="3" borderId="0" xfId="3" applyNumberFormat="1" applyFont="1" applyFill="1" applyBorder="1" applyProtection="1"/>
    <xf numFmtId="172" fontId="16" fillId="3" borderId="30" xfId="3" applyNumberFormat="1" applyFont="1" applyFill="1" applyBorder="1" applyProtection="1"/>
    <xf numFmtId="172" fontId="30" fillId="0" borderId="42" xfId="11" applyNumberFormat="1" applyFont="1" applyFill="1" applyBorder="1" applyAlignment="1" applyProtection="1">
      <alignment horizontal="right"/>
    </xf>
    <xf numFmtId="172" fontId="30" fillId="0" borderId="47" xfId="11" applyNumberFormat="1" applyFont="1" applyFill="1" applyBorder="1" applyAlignment="1" applyProtection="1">
      <alignment horizontal="right"/>
    </xf>
    <xf numFmtId="172" fontId="30" fillId="3" borderId="42" xfId="3" applyNumberFormat="1" applyFont="1" applyFill="1" applyBorder="1" applyProtection="1"/>
    <xf numFmtId="172" fontId="30" fillId="3" borderId="47" xfId="3" applyNumberFormat="1" applyFont="1" applyFill="1" applyBorder="1" applyProtection="1"/>
    <xf numFmtId="17" fontId="34" fillId="0" borderId="10" xfId="8" applyNumberFormat="1" applyFont="1" applyBorder="1" applyAlignment="1">
      <alignment horizontal="right"/>
    </xf>
    <xf numFmtId="178" fontId="33" fillId="0" borderId="30" xfId="3" applyNumberFormat="1" applyFont="1" applyFill="1" applyBorder="1" applyProtection="1"/>
    <xf numFmtId="172" fontId="30" fillId="3" borderId="43" xfId="3" applyNumberFormat="1" applyFont="1" applyFill="1" applyBorder="1" applyProtection="1"/>
    <xf numFmtId="172" fontId="30" fillId="0" borderId="0" xfId="3" applyNumberFormat="1" applyFont="1" applyFill="1" applyBorder="1" applyProtection="1"/>
    <xf numFmtId="172" fontId="30" fillId="0" borderId="30" xfId="3" applyNumberFormat="1" applyFont="1" applyFill="1" applyBorder="1" applyProtection="1"/>
    <xf numFmtId="172" fontId="30" fillId="3" borderId="10" xfId="3" applyNumberFormat="1" applyFont="1" applyFill="1" applyBorder="1" applyProtection="1"/>
    <xf numFmtId="178" fontId="33" fillId="0" borderId="0" xfId="3" applyNumberFormat="1" applyFont="1" applyFill="1" applyBorder="1" applyProtection="1"/>
    <xf numFmtId="178" fontId="49" fillId="3" borderId="0" xfId="3" applyNumberFormat="1" applyFont="1" applyFill="1" applyBorder="1" applyProtection="1"/>
    <xf numFmtId="178" fontId="49" fillId="3" borderId="30" xfId="3" applyNumberFormat="1" applyFont="1" applyFill="1" applyBorder="1" applyProtection="1"/>
    <xf numFmtId="178" fontId="49" fillId="3" borderId="43" xfId="3" applyNumberFormat="1" applyFont="1" applyFill="1" applyBorder="1" applyProtection="1"/>
    <xf numFmtId="178" fontId="49" fillId="0" borderId="0" xfId="3" applyNumberFormat="1" applyFont="1" applyFill="1" applyBorder="1" applyProtection="1"/>
    <xf numFmtId="178" fontId="49" fillId="0" borderId="30" xfId="3" applyNumberFormat="1" applyFont="1" applyFill="1" applyBorder="1" applyProtection="1"/>
    <xf numFmtId="9" fontId="16" fillId="0" borderId="10" xfId="3" applyFont="1" applyBorder="1"/>
    <xf numFmtId="0" fontId="16" fillId="3" borderId="10" xfId="8" applyFont="1" applyFill="1" applyBorder="1" applyAlignment="1">
      <alignment horizontal="left"/>
    </xf>
    <xf numFmtId="167" fontId="16" fillId="3" borderId="0" xfId="8" applyNumberFormat="1" applyFont="1" applyFill="1" applyAlignment="1">
      <alignment horizontal="right"/>
    </xf>
    <xf numFmtId="167" fontId="16" fillId="3" borderId="30" xfId="8" applyNumberFormat="1" applyFont="1" applyFill="1" applyBorder="1" applyAlignment="1">
      <alignment horizontal="right"/>
    </xf>
    <xf numFmtId="167" fontId="16" fillId="3" borderId="43" xfId="8" applyNumberFormat="1" applyFont="1" applyFill="1" applyBorder="1" applyAlignment="1">
      <alignment horizontal="right"/>
    </xf>
    <xf numFmtId="167" fontId="16" fillId="3" borderId="10" xfId="8" applyNumberFormat="1" applyFont="1" applyFill="1" applyBorder="1" applyAlignment="1">
      <alignment horizontal="right"/>
    </xf>
    <xf numFmtId="0" fontId="61" fillId="3" borderId="10" xfId="8" quotePrefix="1" applyFont="1" applyFill="1" applyBorder="1" applyAlignment="1">
      <alignment horizontal="left"/>
    </xf>
    <xf numFmtId="167" fontId="61" fillId="3" borderId="0" xfId="8" applyNumberFormat="1" applyFont="1" applyFill="1" applyAlignment="1">
      <alignment horizontal="right"/>
    </xf>
    <xf numFmtId="167" fontId="61" fillId="3" borderId="30" xfId="8" applyNumberFormat="1" applyFont="1" applyFill="1" applyBorder="1" applyAlignment="1">
      <alignment horizontal="right"/>
    </xf>
    <xf numFmtId="167" fontId="61" fillId="3" borderId="43" xfId="8" applyNumberFormat="1" applyFont="1" applyFill="1" applyBorder="1" applyAlignment="1">
      <alignment horizontal="right"/>
    </xf>
    <xf numFmtId="167" fontId="61" fillId="3" borderId="10" xfId="8" applyNumberFormat="1" applyFont="1" applyFill="1" applyBorder="1" applyAlignment="1">
      <alignment horizontal="right"/>
    </xf>
    <xf numFmtId="172" fontId="30" fillId="3" borderId="43" xfId="11" applyNumberFormat="1" applyFont="1" applyFill="1" applyBorder="1" applyProtection="1"/>
    <xf numFmtId="172" fontId="30" fillId="3" borderId="10" xfId="11" applyNumberFormat="1" applyFont="1" applyFill="1" applyBorder="1" applyProtection="1"/>
    <xf numFmtId="178" fontId="33" fillId="3" borderId="51" xfId="3" applyNumberFormat="1" applyFont="1" applyFill="1" applyBorder="1" applyProtection="1"/>
    <xf numFmtId="178" fontId="33" fillId="3" borderId="52" xfId="3" applyNumberFormat="1" applyFont="1" applyFill="1" applyBorder="1" applyProtection="1"/>
    <xf numFmtId="178" fontId="33" fillId="3" borderId="21" xfId="3" applyNumberFormat="1" applyFont="1" applyFill="1" applyBorder="1" applyProtection="1"/>
    <xf numFmtId="178" fontId="33" fillId="0" borderId="34" xfId="9" applyNumberFormat="1" applyFont="1" applyBorder="1" applyAlignment="1">
      <alignment horizontal="right"/>
    </xf>
    <xf numFmtId="178" fontId="33" fillId="0" borderId="52" xfId="9" applyNumberFormat="1" applyFont="1" applyBorder="1" applyAlignment="1">
      <alignment horizontal="right"/>
    </xf>
    <xf numFmtId="3" fontId="32" fillId="3" borderId="7" xfId="9" applyNumberFormat="1" applyFont="1" applyFill="1" applyBorder="1"/>
    <xf numFmtId="9" fontId="16" fillId="3" borderId="8" xfId="9" applyNumberFormat="1" applyFont="1" applyFill="1" applyBorder="1" applyAlignment="1">
      <alignment horizontal="right"/>
    </xf>
    <xf numFmtId="178" fontId="33" fillId="0" borderId="8" xfId="11" applyNumberFormat="1" applyFont="1" applyFill="1" applyBorder="1" applyAlignment="1" applyProtection="1">
      <alignment horizontal="right"/>
    </xf>
    <xf numFmtId="165" fontId="16" fillId="0" borderId="8" xfId="9" applyNumberFormat="1" applyFont="1" applyBorder="1" applyAlignment="1">
      <alignment horizontal="right"/>
    </xf>
    <xf numFmtId="165" fontId="16" fillId="0" borderId="0" xfId="9" applyNumberFormat="1" applyFont="1" applyAlignment="1">
      <alignment horizontal="right"/>
    </xf>
    <xf numFmtId="0" fontId="59" fillId="0" borderId="0" xfId="9" applyFont="1" applyAlignment="1">
      <alignment horizontal="right"/>
    </xf>
    <xf numFmtId="177" fontId="16" fillId="0" borderId="8" xfId="9" applyNumberFormat="1" applyFont="1" applyBorder="1" applyAlignment="1">
      <alignment horizontal="right"/>
    </xf>
    <xf numFmtId="178" fontId="33" fillId="3" borderId="43" xfId="9" applyNumberFormat="1" applyFont="1" applyFill="1" applyBorder="1" applyAlignment="1">
      <alignment horizontal="left" indent="1"/>
    </xf>
    <xf numFmtId="177" fontId="16" fillId="0" borderId="0" xfId="9" applyNumberFormat="1" applyFont="1" applyAlignment="1">
      <alignment horizontal="right"/>
    </xf>
    <xf numFmtId="17" fontId="34" fillId="3" borderId="29" xfId="8" applyNumberFormat="1" applyFont="1" applyFill="1" applyBorder="1" applyAlignment="1">
      <alignment horizontal="right"/>
    </xf>
    <xf numFmtId="17" fontId="34" fillId="3" borderId="44" xfId="8" applyNumberFormat="1" applyFont="1" applyFill="1" applyBorder="1" applyAlignment="1">
      <alignment horizontal="right"/>
    </xf>
    <xf numFmtId="17" fontId="34" fillId="0" borderId="44" xfId="8" applyNumberFormat="1" applyFont="1" applyBorder="1" applyAlignment="1">
      <alignment horizontal="right"/>
    </xf>
    <xf numFmtId="0" fontId="34" fillId="0" borderId="44" xfId="8" applyFont="1" applyBorder="1" applyAlignment="1">
      <alignment horizontal="right"/>
    </xf>
    <xf numFmtId="172" fontId="30" fillId="3" borderId="11" xfId="11" applyNumberFormat="1" applyFont="1" applyFill="1" applyBorder="1" applyProtection="1"/>
    <xf numFmtId="179" fontId="30" fillId="3" borderId="11" xfId="11" applyNumberFormat="1" applyFont="1" applyFill="1" applyBorder="1" applyProtection="1"/>
    <xf numFmtId="179" fontId="30" fillId="3" borderId="43" xfId="11" applyNumberFormat="1" applyFont="1" applyFill="1" applyBorder="1" applyProtection="1"/>
    <xf numFmtId="179" fontId="30" fillId="0" borderId="0" xfId="11" applyNumberFormat="1" applyFont="1" applyFill="1" applyBorder="1" applyProtection="1"/>
    <xf numFmtId="0" fontId="56" fillId="3" borderId="11" xfId="9" applyFont="1" applyFill="1" applyBorder="1" applyAlignment="1">
      <alignment horizontal="right"/>
    </xf>
    <xf numFmtId="178" fontId="33" fillId="3" borderId="11" xfId="11" applyNumberFormat="1" applyFont="1" applyFill="1" applyBorder="1" applyAlignment="1" applyProtection="1">
      <alignment horizontal="right"/>
    </xf>
    <xf numFmtId="178" fontId="33" fillId="0" borderId="11" xfId="11" applyNumberFormat="1" applyFont="1" applyFill="1" applyBorder="1" applyAlignment="1" applyProtection="1">
      <alignment horizontal="right"/>
    </xf>
    <xf numFmtId="178" fontId="33" fillId="3" borderId="43" xfId="11" applyNumberFormat="1" applyFont="1" applyFill="1" applyBorder="1" applyAlignment="1" applyProtection="1">
      <alignment horizontal="right"/>
    </xf>
    <xf numFmtId="178" fontId="33" fillId="0" borderId="43" xfId="11" applyNumberFormat="1" applyFont="1" applyFill="1" applyBorder="1" applyAlignment="1" applyProtection="1">
      <alignment horizontal="right"/>
    </xf>
    <xf numFmtId="178" fontId="59" fillId="3" borderId="11" xfId="9" applyNumberFormat="1" applyFont="1" applyFill="1" applyBorder="1" applyAlignment="1">
      <alignment horizontal="right"/>
    </xf>
    <xf numFmtId="178" fontId="16" fillId="0" borderId="45" xfId="9" applyNumberFormat="1" applyFont="1" applyBorder="1" applyAlignment="1">
      <alignment horizontal="right"/>
    </xf>
    <xf numFmtId="178" fontId="16" fillId="3" borderId="44" xfId="9" applyNumberFormat="1" applyFont="1" applyFill="1" applyBorder="1" applyAlignment="1">
      <alignment horizontal="right"/>
    </xf>
    <xf numFmtId="178" fontId="16" fillId="3" borderId="10" xfId="9" applyNumberFormat="1" applyFont="1" applyFill="1" applyBorder="1" applyAlignment="1">
      <alignment horizontal="right"/>
    </xf>
    <xf numFmtId="165" fontId="16" fillId="3" borderId="11" xfId="9" applyNumberFormat="1" applyFont="1" applyFill="1" applyBorder="1" applyAlignment="1">
      <alignment horizontal="right"/>
    </xf>
    <xf numFmtId="0" fontId="59" fillId="3" borderId="0" xfId="9" applyFont="1" applyFill="1" applyAlignment="1">
      <alignment horizontal="right"/>
    </xf>
    <xf numFmtId="9" fontId="16" fillId="3" borderId="11" xfId="9" applyNumberFormat="1" applyFont="1" applyFill="1" applyBorder="1" applyAlignment="1">
      <alignment horizontal="right"/>
    </xf>
    <xf numFmtId="178" fontId="16" fillId="3" borderId="11" xfId="9" applyNumberFormat="1" applyFont="1" applyFill="1" applyBorder="1" applyAlignment="1">
      <alignment horizontal="right"/>
    </xf>
    <xf numFmtId="178" fontId="16" fillId="3" borderId="43" xfId="9" applyNumberFormat="1" applyFont="1" applyFill="1" applyBorder="1" applyAlignment="1">
      <alignment horizontal="right"/>
    </xf>
    <xf numFmtId="178" fontId="16" fillId="0" borderId="53" xfId="9" applyNumberFormat="1" applyFont="1" applyBorder="1"/>
    <xf numFmtId="179" fontId="30" fillId="0" borderId="43" xfId="11" applyNumberFormat="1" applyFont="1" applyFill="1" applyBorder="1" applyProtection="1"/>
    <xf numFmtId="172" fontId="31" fillId="3" borderId="0" xfId="9" applyNumberFormat="1" applyFont="1" applyFill="1" applyAlignment="1">
      <alignment horizontal="right"/>
    </xf>
    <xf numFmtId="0" fontId="57" fillId="3" borderId="11" xfId="9" applyFont="1" applyFill="1" applyBorder="1" applyAlignment="1">
      <alignment horizontal="right"/>
    </xf>
    <xf numFmtId="9" fontId="33" fillId="0" borderId="11" xfId="9" applyNumberFormat="1" applyFont="1" applyBorder="1"/>
    <xf numFmtId="0" fontId="57" fillId="3" borderId="0" xfId="9" applyFont="1" applyFill="1" applyAlignment="1">
      <alignment horizontal="right"/>
    </xf>
    <xf numFmtId="178" fontId="33" fillId="3" borderId="11" xfId="9" applyNumberFormat="1" applyFont="1" applyFill="1" applyBorder="1" applyAlignment="1">
      <alignment horizontal="right"/>
    </xf>
    <xf numFmtId="178" fontId="57" fillId="3" borderId="11" xfId="9" applyNumberFormat="1" applyFont="1" applyFill="1" applyBorder="1" applyAlignment="1">
      <alignment horizontal="right"/>
    </xf>
    <xf numFmtId="178" fontId="33" fillId="0" borderId="11" xfId="9" applyNumberFormat="1" applyFont="1" applyBorder="1"/>
    <xf numFmtId="178" fontId="33" fillId="0" borderId="0" xfId="9" applyNumberFormat="1" applyFont="1"/>
    <xf numFmtId="165" fontId="33" fillId="3" borderId="11" xfId="9" applyNumberFormat="1" applyFont="1" applyFill="1" applyBorder="1" applyAlignment="1">
      <alignment horizontal="right"/>
    </xf>
    <xf numFmtId="178" fontId="16" fillId="0" borderId="11" xfId="9" applyNumberFormat="1" applyFont="1" applyBorder="1"/>
    <xf numFmtId="178" fontId="16" fillId="0" borderId="0" xfId="9" applyNumberFormat="1" applyFont="1"/>
    <xf numFmtId="0" fontId="16" fillId="3" borderId="10" xfId="9" applyFont="1" applyFill="1" applyBorder="1" applyAlignment="1">
      <alignment horizontal="left"/>
    </xf>
    <xf numFmtId="165" fontId="16" fillId="3" borderId="0" xfId="9" applyNumberFormat="1" applyFont="1" applyFill="1" applyAlignment="1">
      <alignment horizontal="right"/>
    </xf>
    <xf numFmtId="165" fontId="16" fillId="3" borderId="29" xfId="9" applyNumberFormat="1" applyFont="1" applyFill="1" applyBorder="1" applyAlignment="1">
      <alignment horizontal="right"/>
    </xf>
    <xf numFmtId="165" fontId="16" fillId="3" borderId="44" xfId="9" applyNumberFormat="1" applyFont="1" applyFill="1" applyBorder="1" applyAlignment="1">
      <alignment horizontal="right"/>
    </xf>
    <xf numFmtId="165" fontId="16" fillId="3" borderId="43" xfId="9" applyNumberFormat="1" applyFont="1" applyFill="1" applyBorder="1" applyAlignment="1">
      <alignment horizontal="right"/>
    </xf>
    <xf numFmtId="0" fontId="59" fillId="3" borderId="11" xfId="9" applyFont="1" applyFill="1" applyBorder="1" applyAlignment="1">
      <alignment horizontal="right"/>
    </xf>
    <xf numFmtId="165" fontId="16" fillId="3" borderId="10" xfId="9" applyNumberFormat="1" applyFont="1" applyFill="1" applyBorder="1" applyAlignment="1">
      <alignment horizontal="right"/>
    </xf>
    <xf numFmtId="165" fontId="16" fillId="3" borderId="45" xfId="9" applyNumberFormat="1" applyFont="1" applyFill="1" applyBorder="1" applyAlignment="1">
      <alignment horizontal="right"/>
    </xf>
    <xf numFmtId="3" fontId="30" fillId="3" borderId="10" xfId="9" applyNumberFormat="1" applyFont="1" applyFill="1" applyBorder="1"/>
    <xf numFmtId="3" fontId="30" fillId="3" borderId="0" xfId="9" applyNumberFormat="1" applyFont="1" applyFill="1" applyAlignment="1">
      <alignment horizontal="right"/>
    </xf>
    <xf numFmtId="191" fontId="30" fillId="3" borderId="0" xfId="9" applyNumberFormat="1" applyFont="1" applyFill="1" applyAlignment="1">
      <alignment horizontal="right"/>
    </xf>
    <xf numFmtId="191" fontId="30" fillId="3" borderId="43" xfId="9" applyNumberFormat="1" applyFont="1" applyFill="1" applyBorder="1" applyAlignment="1">
      <alignment horizontal="right"/>
    </xf>
    <xf numFmtId="191" fontId="30" fillId="3" borderId="11" xfId="9" applyNumberFormat="1" applyFont="1" applyFill="1" applyBorder="1" applyAlignment="1">
      <alignment horizontal="right"/>
    </xf>
    <xf numFmtId="194" fontId="30" fillId="3" borderId="43" xfId="9" applyNumberFormat="1" applyFont="1" applyFill="1" applyBorder="1" applyAlignment="1">
      <alignment horizontal="right"/>
    </xf>
    <xf numFmtId="194" fontId="30" fillId="3" borderId="0" xfId="9" applyNumberFormat="1" applyFont="1" applyFill="1" applyAlignment="1">
      <alignment horizontal="right"/>
    </xf>
    <xf numFmtId="191" fontId="30" fillId="0" borderId="0" xfId="9" applyNumberFormat="1" applyFont="1" applyAlignment="1">
      <alignment horizontal="right"/>
    </xf>
    <xf numFmtId="194" fontId="30" fillId="0" borderId="0" xfId="9" applyNumberFormat="1" applyFont="1" applyAlignment="1">
      <alignment horizontal="right"/>
    </xf>
    <xf numFmtId="3" fontId="30" fillId="0" borderId="0" xfId="9" applyNumberFormat="1" applyFont="1" applyAlignment="1">
      <alignment horizontal="right"/>
    </xf>
    <xf numFmtId="3" fontId="30" fillId="0" borderId="11" xfId="9" applyNumberFormat="1" applyFont="1" applyBorder="1" applyAlignment="1">
      <alignment horizontal="right"/>
    </xf>
    <xf numFmtId="3" fontId="30" fillId="0" borderId="43" xfId="9" applyNumberFormat="1" applyFont="1" applyBorder="1" applyAlignment="1">
      <alignment horizontal="right"/>
    </xf>
    <xf numFmtId="3" fontId="56" fillId="0" borderId="0" xfId="9" applyNumberFormat="1" applyFont="1"/>
    <xf numFmtId="3" fontId="30" fillId="0" borderId="45" xfId="9" applyNumberFormat="1" applyFont="1" applyBorder="1"/>
    <xf numFmtId="3" fontId="30" fillId="0" borderId="44" xfId="9" applyNumberFormat="1" applyFont="1" applyBorder="1"/>
    <xf numFmtId="3" fontId="30" fillId="0" borderId="10" xfId="9" applyNumberFormat="1" applyFont="1" applyBorder="1"/>
    <xf numFmtId="170" fontId="30" fillId="0" borderId="45" xfId="8" applyNumberFormat="1" applyFont="1" applyBorder="1"/>
    <xf numFmtId="3" fontId="30" fillId="0" borderId="11" xfId="9" applyNumberFormat="1" applyFont="1" applyBorder="1"/>
    <xf numFmtId="178" fontId="33" fillId="3" borderId="10" xfId="9" applyNumberFormat="1" applyFont="1" applyFill="1" applyBorder="1" applyAlignment="1">
      <alignment horizontal="left" indent="1"/>
    </xf>
    <xf numFmtId="178" fontId="16" fillId="0" borderId="43" xfId="9" applyNumberFormat="1" applyFont="1" applyBorder="1" applyAlignment="1">
      <alignment horizontal="right"/>
    </xf>
    <xf numFmtId="178" fontId="16" fillId="0" borderId="11" xfId="9" applyNumberFormat="1" applyFont="1" applyBorder="1" applyAlignment="1">
      <alignment horizontal="right"/>
    </xf>
    <xf numFmtId="178" fontId="59" fillId="0" borderId="0" xfId="9" applyNumberFormat="1" applyFont="1" applyAlignment="1">
      <alignment horizontal="right"/>
    </xf>
    <xf numFmtId="178" fontId="16" fillId="0" borderId="44" xfId="9" applyNumberFormat="1" applyFont="1" applyBorder="1" applyAlignment="1">
      <alignment horizontal="right"/>
    </xf>
    <xf numFmtId="9" fontId="16" fillId="0" borderId="10" xfId="9" applyNumberFormat="1" applyFont="1" applyBorder="1" applyAlignment="1">
      <alignment horizontal="right"/>
    </xf>
    <xf numFmtId="9" fontId="16" fillId="0" borderId="34" xfId="9" applyNumberFormat="1" applyFont="1" applyBorder="1" applyAlignment="1">
      <alignment horizontal="right"/>
    </xf>
    <xf numFmtId="9" fontId="16" fillId="0" borderId="11" xfId="9" applyNumberFormat="1" applyFont="1" applyBorder="1" applyAlignment="1">
      <alignment horizontal="right"/>
    </xf>
    <xf numFmtId="3" fontId="32" fillId="3" borderId="8" xfId="9" applyNumberFormat="1" applyFont="1" applyFill="1" applyBorder="1"/>
    <xf numFmtId="165" fontId="31" fillId="0" borderId="8" xfId="9" applyNumberFormat="1" applyFont="1" applyBorder="1" applyAlignment="1">
      <alignment horizontal="right"/>
    </xf>
    <xf numFmtId="0" fontId="64" fillId="0" borderId="0" xfId="9" applyFont="1" applyAlignment="1">
      <alignment horizontal="right"/>
    </xf>
    <xf numFmtId="0" fontId="64" fillId="0" borderId="0" xfId="9" applyFont="1"/>
    <xf numFmtId="0" fontId="16" fillId="0" borderId="0" xfId="9" applyFont="1"/>
    <xf numFmtId="0" fontId="59" fillId="0" borderId="0" xfId="9" applyFont="1"/>
    <xf numFmtId="0" fontId="30" fillId="0" borderId="11" xfId="8" applyFont="1" applyBorder="1"/>
    <xf numFmtId="0" fontId="30" fillId="6" borderId="54" xfId="8" applyFont="1" applyFill="1" applyBorder="1"/>
    <xf numFmtId="17" fontId="34" fillId="3" borderId="11" xfId="8" applyNumberFormat="1" applyFont="1" applyFill="1" applyBorder="1" applyAlignment="1">
      <alignment horizontal="right"/>
    </xf>
    <xf numFmtId="191" fontId="30" fillId="0" borderId="11" xfId="11" applyNumberFormat="1" applyFont="1" applyFill="1" applyBorder="1" applyAlignment="1" applyProtection="1">
      <alignment horizontal="right"/>
    </xf>
    <xf numFmtId="170" fontId="30" fillId="0" borderId="44" xfId="8" applyNumberFormat="1" applyFont="1" applyBorder="1"/>
    <xf numFmtId="170" fontId="30" fillId="0" borderId="43" xfId="8" applyNumberFormat="1" applyFont="1" applyBorder="1"/>
    <xf numFmtId="0" fontId="34" fillId="0" borderId="11" xfId="8" applyFont="1" applyBorder="1" applyAlignment="1">
      <alignment horizontal="right"/>
    </xf>
    <xf numFmtId="178" fontId="16" fillId="3" borderId="45" xfId="9" applyNumberFormat="1" applyFont="1" applyFill="1" applyBorder="1" applyAlignment="1">
      <alignment horizontal="right"/>
    </xf>
    <xf numFmtId="3" fontId="30" fillId="3" borderId="10" xfId="9" applyNumberFormat="1" applyFont="1" applyFill="1" applyBorder="1" applyAlignment="1">
      <alignment horizontal="left"/>
    </xf>
    <xf numFmtId="177" fontId="16" fillId="3" borderId="10" xfId="9" applyNumberFormat="1" applyFont="1" applyFill="1" applyBorder="1" applyAlignment="1">
      <alignment horizontal="left"/>
    </xf>
    <xf numFmtId="178" fontId="16" fillId="0" borderId="0" xfId="11" applyNumberFormat="1" applyFont="1" applyFill="1" applyBorder="1" applyAlignment="1" applyProtection="1">
      <alignment horizontal="right"/>
    </xf>
    <xf numFmtId="178" fontId="16" fillId="0" borderId="11" xfId="11" applyNumberFormat="1" applyFont="1" applyFill="1" applyBorder="1" applyAlignment="1" applyProtection="1">
      <alignment horizontal="right"/>
    </xf>
    <xf numFmtId="178" fontId="16" fillId="0" borderId="43" xfId="11" applyNumberFormat="1" applyFont="1" applyFill="1" applyBorder="1" applyAlignment="1" applyProtection="1">
      <alignment horizontal="right"/>
    </xf>
    <xf numFmtId="178" fontId="16" fillId="0" borderId="10" xfId="8" applyNumberFormat="1" applyFont="1" applyBorder="1" applyAlignment="1">
      <alignment horizontal="right"/>
    </xf>
    <xf numFmtId="178" fontId="16" fillId="0" borderId="0" xfId="8" applyNumberFormat="1" applyFont="1" applyAlignment="1">
      <alignment horizontal="right"/>
    </xf>
    <xf numFmtId="178" fontId="16" fillId="0" borderId="43" xfId="8" applyNumberFormat="1" applyFont="1" applyBorder="1" applyAlignment="1">
      <alignment horizontal="right"/>
    </xf>
    <xf numFmtId="178" fontId="16" fillId="0" borderId="44" xfId="8" applyNumberFormat="1" applyFont="1" applyBorder="1" applyAlignment="1">
      <alignment horizontal="right"/>
    </xf>
    <xf numFmtId="172" fontId="30" fillId="0" borderId="11" xfId="11" applyNumberFormat="1" applyFont="1" applyFill="1" applyBorder="1" applyAlignment="1" applyProtection="1">
      <alignment horizontal="right"/>
    </xf>
    <xf numFmtId="172" fontId="33" fillId="0" borderId="0" xfId="11" applyNumberFormat="1" applyFont="1" applyFill="1" applyBorder="1" applyAlignment="1" applyProtection="1">
      <alignment horizontal="right"/>
    </xf>
    <xf numFmtId="172" fontId="33" fillId="0" borderId="43" xfId="11" applyNumberFormat="1" applyFont="1" applyFill="1" applyBorder="1" applyAlignment="1" applyProtection="1">
      <alignment horizontal="right"/>
    </xf>
    <xf numFmtId="172" fontId="34" fillId="0" borderId="0" xfId="8" applyNumberFormat="1" applyFont="1" applyAlignment="1">
      <alignment horizontal="right"/>
    </xf>
    <xf numFmtId="172" fontId="34" fillId="0" borderId="44" xfId="8" applyNumberFormat="1" applyFont="1" applyBorder="1" applyAlignment="1">
      <alignment horizontal="right"/>
    </xf>
    <xf numFmtId="172" fontId="30" fillId="0" borderId="45" xfId="8" applyNumberFormat="1" applyFont="1" applyBorder="1"/>
    <xf numFmtId="172" fontId="30" fillId="0" borderId="44" xfId="8" applyNumberFormat="1" applyFont="1" applyBorder="1"/>
    <xf numFmtId="172" fontId="30" fillId="0" borderId="43" xfId="8" applyNumberFormat="1" applyFont="1" applyBorder="1"/>
    <xf numFmtId="172" fontId="30" fillId="0" borderId="10" xfId="8" applyNumberFormat="1" applyFont="1" applyBorder="1"/>
    <xf numFmtId="178" fontId="16" fillId="0" borderId="45" xfId="8" applyNumberFormat="1" applyFont="1" applyBorder="1" applyAlignment="1">
      <alignment horizontal="right"/>
    </xf>
    <xf numFmtId="178" fontId="16" fillId="0" borderId="11" xfId="8" applyNumberFormat="1" applyFont="1" applyBorder="1" applyAlignment="1">
      <alignment horizontal="right"/>
    </xf>
    <xf numFmtId="0" fontId="30" fillId="3" borderId="55" xfId="9" applyFont="1" applyFill="1" applyBorder="1" applyAlignment="1">
      <alignment horizontal="left"/>
    </xf>
    <xf numFmtId="9" fontId="33" fillId="3" borderId="56" xfId="9" applyNumberFormat="1" applyFont="1" applyFill="1" applyBorder="1" applyAlignment="1">
      <alignment horizontal="right"/>
    </xf>
    <xf numFmtId="9" fontId="33" fillId="3" borderId="57" xfId="9" applyNumberFormat="1" applyFont="1" applyFill="1" applyBorder="1" applyAlignment="1">
      <alignment horizontal="right"/>
    </xf>
    <xf numFmtId="9" fontId="16" fillId="3" borderId="56" xfId="3" applyFont="1" applyFill="1" applyBorder="1" applyAlignment="1" applyProtection="1">
      <alignment horizontal="right"/>
    </xf>
    <xf numFmtId="9" fontId="16" fillId="3" borderId="57" xfId="3" applyFont="1" applyFill="1" applyBorder="1" applyAlignment="1" applyProtection="1">
      <alignment horizontal="right"/>
    </xf>
    <xf numFmtId="179" fontId="33" fillId="3" borderId="56" xfId="11" applyNumberFormat="1" applyFont="1" applyFill="1" applyBorder="1" applyProtection="1"/>
    <xf numFmtId="179" fontId="33" fillId="3" borderId="56" xfId="11" applyNumberFormat="1" applyFont="1" applyFill="1" applyBorder="1" applyAlignment="1" applyProtection="1">
      <alignment horizontal="right"/>
    </xf>
    <xf numFmtId="179" fontId="33" fillId="3" borderId="58" xfId="11" applyNumberFormat="1" applyFont="1" applyFill="1" applyBorder="1" applyProtection="1"/>
    <xf numFmtId="9" fontId="33" fillId="3" borderId="57" xfId="3" applyFont="1" applyFill="1" applyBorder="1" applyProtection="1"/>
    <xf numFmtId="179" fontId="33" fillId="3" borderId="57" xfId="11" applyNumberFormat="1" applyFont="1" applyFill="1" applyBorder="1" applyProtection="1"/>
    <xf numFmtId="9" fontId="33" fillId="0" borderId="10" xfId="9" applyNumberFormat="1" applyFont="1" applyBorder="1"/>
    <xf numFmtId="167" fontId="33" fillId="0" borderId="11" xfId="8" applyNumberFormat="1" applyFont="1" applyBorder="1"/>
    <xf numFmtId="167" fontId="33" fillId="0" borderId="52" xfId="8" applyNumberFormat="1" applyFont="1" applyBorder="1"/>
    <xf numFmtId="178" fontId="33" fillId="0" borderId="21" xfId="8" applyNumberFormat="1" applyFont="1" applyBorder="1"/>
    <xf numFmtId="167" fontId="33" fillId="0" borderId="51" xfId="8" applyNumberFormat="1" applyFont="1" applyBorder="1" applyAlignment="1">
      <alignment horizontal="right"/>
    </xf>
    <xf numFmtId="9" fontId="33" fillId="0" borderId="34" xfId="3" applyFont="1" applyFill="1" applyBorder="1" applyAlignment="1" applyProtection="1">
      <alignment horizontal="right"/>
    </xf>
    <xf numFmtId="9" fontId="33" fillId="0" borderId="55" xfId="3" applyFont="1" applyFill="1" applyBorder="1" applyAlignment="1" applyProtection="1">
      <alignment horizontal="right"/>
    </xf>
    <xf numFmtId="167" fontId="33" fillId="0" borderId="57" xfId="8" applyNumberFormat="1" applyFont="1" applyBorder="1"/>
    <xf numFmtId="3" fontId="32" fillId="3" borderId="0" xfId="9" applyNumberFormat="1" applyFont="1" applyFill="1"/>
    <xf numFmtId="165" fontId="16" fillId="3" borderId="8" xfId="9" applyNumberFormat="1" applyFont="1" applyFill="1" applyBorder="1" applyAlignment="1">
      <alignment horizontal="right"/>
    </xf>
    <xf numFmtId="0" fontId="59" fillId="3" borderId="0" xfId="9" applyFont="1" applyFill="1"/>
    <xf numFmtId="3" fontId="16" fillId="3" borderId="0" xfId="9" applyNumberFormat="1" applyFont="1" applyFill="1"/>
    <xf numFmtId="14" fontId="1" fillId="0" borderId="10" xfId="0" applyNumberFormat="1" applyFont="1" applyBorder="1"/>
    <xf numFmtId="195" fontId="30" fillId="3" borderId="43" xfId="11" applyNumberFormat="1" applyFont="1" applyFill="1" applyBorder="1" applyAlignment="1" applyProtection="1">
      <alignment horizontal="right"/>
    </xf>
    <xf numFmtId="195" fontId="30" fillId="3" borderId="0" xfId="11" applyNumberFormat="1" applyFont="1" applyFill="1" applyBorder="1" applyAlignment="1" applyProtection="1">
      <alignment horizontal="right"/>
    </xf>
    <xf numFmtId="195" fontId="30" fillId="3" borderId="11" xfId="11" applyNumberFormat="1" applyFont="1" applyFill="1" applyBorder="1" applyAlignment="1" applyProtection="1">
      <alignment horizontal="right"/>
    </xf>
    <xf numFmtId="0" fontId="0" fillId="0" borderId="43" xfId="0" applyBorder="1"/>
    <xf numFmtId="0" fontId="0" fillId="0" borderId="11" xfId="0" applyBorder="1"/>
    <xf numFmtId="172" fontId="30" fillId="13" borderId="10" xfId="11" applyNumberFormat="1" applyFont="1" applyFill="1" applyBorder="1" applyProtection="1"/>
    <xf numFmtId="195" fontId="30" fillId="13" borderId="43" xfId="11" applyNumberFormat="1" applyFont="1" applyFill="1" applyBorder="1" applyAlignment="1" applyProtection="1">
      <alignment horizontal="right"/>
    </xf>
    <xf numFmtId="195" fontId="30" fillId="13" borderId="0" xfId="11" applyNumberFormat="1" applyFont="1" applyFill="1" applyBorder="1" applyAlignment="1" applyProtection="1">
      <alignment horizontal="right"/>
    </xf>
    <xf numFmtId="195" fontId="30" fillId="13" borderId="11" xfId="11" applyNumberFormat="1" applyFont="1" applyFill="1" applyBorder="1" applyAlignment="1" applyProtection="1">
      <alignment horizontal="right"/>
    </xf>
    <xf numFmtId="0" fontId="0" fillId="13" borderId="0" xfId="0" applyFill="1"/>
    <xf numFmtId="0" fontId="0" fillId="13" borderId="11" xfId="0" applyFill="1" applyBorder="1"/>
    <xf numFmtId="172" fontId="16" fillId="3" borderId="10" xfId="11" applyNumberFormat="1" applyFont="1" applyFill="1" applyBorder="1" applyAlignment="1" applyProtection="1">
      <alignment horizontal="left"/>
    </xf>
    <xf numFmtId="195" fontId="16" fillId="3" borderId="43" xfId="11" applyNumberFormat="1" applyFont="1" applyFill="1" applyBorder="1" applyProtection="1"/>
    <xf numFmtId="195" fontId="16" fillId="3" borderId="0" xfId="11" applyNumberFormat="1" applyFont="1" applyFill="1" applyBorder="1" applyProtection="1"/>
    <xf numFmtId="195" fontId="16" fillId="3" borderId="11" xfId="11" applyNumberFormat="1" applyFont="1" applyFill="1" applyBorder="1" applyProtection="1"/>
    <xf numFmtId="195" fontId="16" fillId="3" borderId="43" xfId="11" applyNumberFormat="1" applyFont="1" applyFill="1" applyBorder="1" applyAlignment="1" applyProtection="1">
      <alignment horizontal="right"/>
    </xf>
    <xf numFmtId="172" fontId="30" fillId="3" borderId="10" xfId="11" applyNumberFormat="1" applyFont="1" applyFill="1" applyBorder="1" applyAlignment="1" applyProtection="1">
      <alignment horizontal="left"/>
    </xf>
    <xf numFmtId="3" fontId="16" fillId="3" borderId="43" xfId="11" applyNumberFormat="1" applyFont="1" applyFill="1" applyBorder="1" applyAlignment="1" applyProtection="1">
      <alignment horizontal="right"/>
    </xf>
    <xf numFmtId="3" fontId="16" fillId="3" borderId="0" xfId="11" applyNumberFormat="1" applyFont="1" applyFill="1" applyBorder="1" applyAlignment="1" applyProtection="1">
      <alignment horizontal="right"/>
    </xf>
    <xf numFmtId="3" fontId="16" fillId="3" borderId="11" xfId="11" applyNumberFormat="1" applyFont="1" applyFill="1" applyBorder="1" applyAlignment="1" applyProtection="1">
      <alignment horizontal="right"/>
    </xf>
    <xf numFmtId="195" fontId="45" fillId="3" borderId="43" xfId="11" applyNumberFormat="1" applyFont="1" applyFill="1" applyBorder="1" applyAlignment="1" applyProtection="1">
      <alignment horizontal="right"/>
    </xf>
    <xf numFmtId="195" fontId="45" fillId="3" borderId="0" xfId="11" applyNumberFormat="1" applyFont="1" applyFill="1" applyBorder="1" applyAlignment="1" applyProtection="1">
      <alignment horizontal="right"/>
    </xf>
    <xf numFmtId="195" fontId="45" fillId="3" borderId="11" xfId="11" applyNumberFormat="1" applyFont="1" applyFill="1" applyBorder="1" applyAlignment="1" applyProtection="1">
      <alignment horizontal="right"/>
    </xf>
    <xf numFmtId="172" fontId="33" fillId="3" borderId="10" xfId="11" applyNumberFormat="1" applyFont="1" applyFill="1" applyBorder="1" applyAlignment="1" applyProtection="1">
      <alignment horizontal="left"/>
    </xf>
    <xf numFmtId="195" fontId="16" fillId="3" borderId="0" xfId="11" applyNumberFormat="1" applyFont="1" applyFill="1" applyBorder="1" applyAlignment="1" applyProtection="1">
      <alignment horizontal="right"/>
    </xf>
    <xf numFmtId="195" fontId="16" fillId="3" borderId="11" xfId="11" applyNumberFormat="1" applyFont="1" applyFill="1" applyBorder="1" applyAlignment="1" applyProtection="1">
      <alignment horizontal="right"/>
    </xf>
    <xf numFmtId="195" fontId="44" fillId="3" borderId="0" xfId="11" applyNumberFormat="1" applyFont="1" applyFill="1" applyBorder="1" applyAlignment="1" applyProtection="1">
      <alignment horizontal="right"/>
    </xf>
    <xf numFmtId="195" fontId="44" fillId="3" borderId="11" xfId="11" applyNumberFormat="1" applyFont="1" applyFill="1" applyBorder="1" applyAlignment="1" applyProtection="1">
      <alignment horizontal="right"/>
    </xf>
    <xf numFmtId="172" fontId="16" fillId="3" borderId="10" xfId="11" applyNumberFormat="1" applyFont="1" applyFill="1" applyBorder="1" applyAlignment="1" applyProtection="1">
      <alignment horizontal="left" indent="2"/>
    </xf>
    <xf numFmtId="9" fontId="44" fillId="3" borderId="43" xfId="11" applyNumberFormat="1" applyFont="1" applyFill="1" applyBorder="1" applyProtection="1"/>
    <xf numFmtId="9" fontId="44" fillId="3" borderId="0" xfId="11" applyNumberFormat="1" applyFont="1" applyFill="1" applyBorder="1" applyProtection="1"/>
    <xf numFmtId="9" fontId="44" fillId="3" borderId="11" xfId="11" applyNumberFormat="1" applyFont="1" applyFill="1" applyBorder="1" applyProtection="1"/>
    <xf numFmtId="172" fontId="30" fillId="3" borderId="10" xfId="11" applyNumberFormat="1" applyFont="1" applyFill="1" applyBorder="1" applyAlignment="1" applyProtection="1">
      <alignment horizontal="left" indent="2"/>
    </xf>
    <xf numFmtId="172" fontId="16" fillId="3" borderId="10" xfId="11" applyNumberFormat="1" applyFont="1" applyFill="1" applyBorder="1" applyAlignment="1" applyProtection="1">
      <alignment horizontal="left" indent="1"/>
    </xf>
    <xf numFmtId="172" fontId="44" fillId="3" borderId="43" xfId="11" applyNumberFormat="1" applyFont="1" applyFill="1" applyBorder="1" applyProtection="1"/>
    <xf numFmtId="172" fontId="44" fillId="3" borderId="0" xfId="11" applyNumberFormat="1" applyFont="1" applyFill="1" applyBorder="1" applyProtection="1"/>
    <xf numFmtId="172" fontId="44" fillId="3" borderId="11" xfId="11" applyNumberFormat="1" applyFont="1" applyFill="1" applyBorder="1" applyProtection="1"/>
    <xf numFmtId="9" fontId="16" fillId="3" borderId="43" xfId="11" applyNumberFormat="1" applyFont="1" applyFill="1" applyBorder="1" applyProtection="1"/>
    <xf numFmtId="9" fontId="16" fillId="3" borderId="0" xfId="11" applyNumberFormat="1" applyFont="1" applyFill="1" applyBorder="1" applyProtection="1"/>
    <xf numFmtId="9" fontId="16" fillId="3" borderId="11" xfId="11" applyNumberFormat="1" applyFont="1" applyFill="1" applyBorder="1" applyProtection="1"/>
    <xf numFmtId="172" fontId="16" fillId="3" borderId="43" xfId="11" applyNumberFormat="1" applyFont="1" applyFill="1" applyBorder="1" applyProtection="1"/>
    <xf numFmtId="172" fontId="16" fillId="3" borderId="0" xfId="11" applyNumberFormat="1" applyFont="1" applyFill="1" applyBorder="1" applyProtection="1"/>
    <xf numFmtId="172" fontId="16" fillId="3" borderId="11" xfId="11" applyNumberFormat="1" applyFont="1" applyFill="1" applyBorder="1" applyProtection="1"/>
    <xf numFmtId="172" fontId="30" fillId="13" borderId="0" xfId="11" applyNumberFormat="1" applyFont="1" applyFill="1" applyBorder="1" applyProtection="1"/>
    <xf numFmtId="177" fontId="16" fillId="3" borderId="10" xfId="9" applyNumberFormat="1" applyFont="1" applyFill="1" applyBorder="1" applyAlignment="1">
      <alignment horizontal="left" indent="4"/>
    </xf>
    <xf numFmtId="9" fontId="36" fillId="3" borderId="0" xfId="11" applyNumberFormat="1" applyFont="1" applyFill="1" applyBorder="1" applyAlignment="1" applyProtection="1">
      <alignment horizontal="right"/>
    </xf>
    <xf numFmtId="9" fontId="36" fillId="3" borderId="11" xfId="11" applyNumberFormat="1" applyFont="1" applyFill="1" applyBorder="1" applyAlignment="1" applyProtection="1">
      <alignment horizontal="right"/>
    </xf>
    <xf numFmtId="9" fontId="16" fillId="3" borderId="0" xfId="11" applyNumberFormat="1" applyFont="1" applyFill="1" applyBorder="1" applyAlignment="1" applyProtection="1">
      <alignment horizontal="right"/>
    </xf>
    <xf numFmtId="9" fontId="16" fillId="3" borderId="11" xfId="11" applyNumberFormat="1" applyFont="1" applyFill="1" applyBorder="1" applyAlignment="1" applyProtection="1">
      <alignment horizontal="right"/>
    </xf>
    <xf numFmtId="177" fontId="33" fillId="3" borderId="10" xfId="9" applyNumberFormat="1" applyFont="1" applyFill="1" applyBorder="1" applyAlignment="1">
      <alignment horizontal="left" indent="4"/>
    </xf>
    <xf numFmtId="9" fontId="44" fillId="3" borderId="0" xfId="11" applyNumberFormat="1" applyFont="1" applyFill="1" applyBorder="1" applyAlignment="1" applyProtection="1">
      <alignment horizontal="right"/>
    </xf>
    <xf numFmtId="9" fontId="44" fillId="3" borderId="11" xfId="11" applyNumberFormat="1" applyFont="1" applyFill="1" applyBorder="1" applyAlignment="1" applyProtection="1">
      <alignment horizontal="right"/>
    </xf>
    <xf numFmtId="192" fontId="30" fillId="3" borderId="0" xfId="11" applyNumberFormat="1" applyFont="1" applyFill="1" applyBorder="1" applyAlignment="1" applyProtection="1">
      <alignment horizontal="right"/>
    </xf>
    <xf numFmtId="192" fontId="30" fillId="3" borderId="11" xfId="11" applyNumberFormat="1" applyFont="1" applyFill="1" applyBorder="1" applyAlignment="1" applyProtection="1">
      <alignment horizontal="right"/>
    </xf>
    <xf numFmtId="192" fontId="45" fillId="3" borderId="0" xfId="11" applyNumberFormat="1" applyFont="1" applyFill="1" applyBorder="1" applyAlignment="1" applyProtection="1">
      <alignment horizontal="right"/>
    </xf>
    <xf numFmtId="192" fontId="45" fillId="3" borderId="11" xfId="11" applyNumberFormat="1" applyFont="1" applyFill="1" applyBorder="1" applyAlignment="1" applyProtection="1">
      <alignment horizontal="right"/>
    </xf>
    <xf numFmtId="9" fontId="30" fillId="3" borderId="0" xfId="11" applyNumberFormat="1" applyFont="1" applyFill="1" applyBorder="1" applyAlignment="1" applyProtection="1">
      <alignment horizontal="right"/>
    </xf>
    <xf numFmtId="9" fontId="30" fillId="3" borderId="11" xfId="11" applyNumberFormat="1" applyFont="1" applyFill="1" applyBorder="1" applyAlignment="1" applyProtection="1">
      <alignment horizontal="right"/>
    </xf>
    <xf numFmtId="195" fontId="33" fillId="3" borderId="43" xfId="11" applyNumberFormat="1" applyFont="1" applyFill="1" applyBorder="1" applyAlignment="1" applyProtection="1">
      <alignment horizontal="right"/>
    </xf>
    <xf numFmtId="195" fontId="33" fillId="3" borderId="0" xfId="11" applyNumberFormat="1" applyFont="1" applyFill="1" applyBorder="1" applyAlignment="1" applyProtection="1">
      <alignment horizontal="right"/>
    </xf>
    <xf numFmtId="195" fontId="33" fillId="3" borderId="11" xfId="11" applyNumberFormat="1" applyFont="1" applyFill="1" applyBorder="1" applyAlignment="1" applyProtection="1">
      <alignment horizontal="right"/>
    </xf>
    <xf numFmtId="9" fontId="31" fillId="3" borderId="0" xfId="11" applyNumberFormat="1" applyFont="1" applyFill="1" applyBorder="1" applyAlignment="1" applyProtection="1">
      <alignment horizontal="right"/>
    </xf>
    <xf numFmtId="9" fontId="31" fillId="3" borderId="11" xfId="11" applyNumberFormat="1" applyFont="1" applyFill="1" applyBorder="1" applyAlignment="1" applyProtection="1">
      <alignment horizontal="right"/>
    </xf>
    <xf numFmtId="9" fontId="33" fillId="3" borderId="0" xfId="11" applyNumberFormat="1" applyFont="1" applyFill="1" applyBorder="1" applyAlignment="1" applyProtection="1">
      <alignment horizontal="right"/>
    </xf>
    <xf numFmtId="9" fontId="33" fillId="3" borderId="11" xfId="11" applyNumberFormat="1" applyFont="1" applyFill="1" applyBorder="1" applyAlignment="1" applyProtection="1">
      <alignment horizontal="right"/>
    </xf>
    <xf numFmtId="195" fontId="30" fillId="14" borderId="11" xfId="11" applyNumberFormat="1" applyFont="1" applyFill="1" applyBorder="1" applyAlignment="1" applyProtection="1">
      <alignment horizontal="right"/>
    </xf>
    <xf numFmtId="195" fontId="16" fillId="14" borderId="11" xfId="11" applyNumberFormat="1" applyFont="1" applyFill="1" applyBorder="1" applyAlignment="1" applyProtection="1">
      <alignment horizontal="right"/>
    </xf>
    <xf numFmtId="0" fontId="65" fillId="0" borderId="43" xfId="0" applyFont="1" applyBorder="1"/>
    <xf numFmtId="0" fontId="65" fillId="0" borderId="0" xfId="0" applyFont="1"/>
    <xf numFmtId="0" fontId="65" fillId="0" borderId="11" xfId="0" applyFont="1" applyBorder="1"/>
    <xf numFmtId="9" fontId="33" fillId="14" borderId="11" xfId="11" applyNumberFormat="1" applyFont="1" applyFill="1" applyBorder="1" applyAlignment="1" applyProtection="1">
      <alignment horizontal="right"/>
    </xf>
    <xf numFmtId="9" fontId="66" fillId="0" borderId="0" xfId="0" applyNumberFormat="1" applyFont="1"/>
    <xf numFmtId="9" fontId="66" fillId="14" borderId="11" xfId="0" applyNumberFormat="1" applyFont="1" applyFill="1" applyBorder="1"/>
    <xf numFmtId="9" fontId="0" fillId="0" borderId="0" xfId="0" applyNumberFormat="1"/>
    <xf numFmtId="9" fontId="0" fillId="14" borderId="11" xfId="0" applyNumberFormat="1" applyFill="1" applyBorder="1"/>
    <xf numFmtId="177" fontId="33" fillId="3" borderId="10" xfId="9" applyNumberFormat="1" applyFont="1" applyFill="1" applyBorder="1" applyAlignment="1">
      <alignment horizontal="left" indent="6"/>
    </xf>
    <xf numFmtId="0" fontId="65" fillId="0" borderId="43" xfId="0" applyFont="1" applyBorder="1" applyAlignment="1">
      <alignment horizontal="left" indent="2"/>
    </xf>
    <xf numFmtId="0" fontId="65" fillId="0" borderId="0" xfId="0" applyFont="1" applyAlignment="1">
      <alignment horizontal="left" indent="2"/>
    </xf>
    <xf numFmtId="0" fontId="65" fillId="0" borderId="11" xfId="0" applyFont="1" applyBorder="1" applyAlignment="1">
      <alignment horizontal="left" indent="2"/>
    </xf>
    <xf numFmtId="9" fontId="49" fillId="3" borderId="0" xfId="11" applyNumberFormat="1" applyFont="1" applyFill="1" applyBorder="1" applyAlignment="1" applyProtection="1"/>
    <xf numFmtId="9" fontId="49" fillId="14" borderId="11" xfId="11" applyNumberFormat="1" applyFont="1" applyFill="1" applyBorder="1" applyAlignment="1" applyProtection="1"/>
    <xf numFmtId="195" fontId="33" fillId="14" borderId="11" xfId="11" applyNumberFormat="1" applyFont="1" applyFill="1" applyBorder="1" applyAlignment="1" applyProtection="1">
      <alignment horizontal="right"/>
    </xf>
    <xf numFmtId="172" fontId="30" fillId="3" borderId="34" xfId="11" applyNumberFormat="1" applyFont="1" applyFill="1" applyBorder="1" applyProtection="1"/>
    <xf numFmtId="0" fontId="0" fillId="0" borderId="51" xfId="0" applyBorder="1"/>
    <xf numFmtId="0" fontId="0" fillId="0" borderId="21" xfId="0" applyBorder="1"/>
    <xf numFmtId="192" fontId="30" fillId="3" borderId="21" xfId="11" applyNumberFormat="1" applyFont="1" applyFill="1" applyBorder="1" applyAlignment="1" applyProtection="1">
      <alignment horizontal="right"/>
    </xf>
    <xf numFmtId="192" fontId="30" fillId="3" borderId="52" xfId="11" applyNumberFormat="1" applyFont="1" applyFill="1" applyBorder="1" applyAlignment="1" applyProtection="1">
      <alignment horizontal="right"/>
    </xf>
    <xf numFmtId="192" fontId="30" fillId="14" borderId="52" xfId="11" applyNumberFormat="1" applyFont="1" applyFill="1" applyBorder="1" applyAlignment="1" applyProtection="1">
      <alignment horizontal="right"/>
    </xf>
    <xf numFmtId="196" fontId="16" fillId="3" borderId="0" xfId="9" applyNumberFormat="1" applyFont="1" applyFill="1" applyAlignment="1">
      <alignment horizontal="right"/>
    </xf>
    <xf numFmtId="0" fontId="30" fillId="6" borderId="59" xfId="8" applyFont="1" applyFill="1" applyBorder="1"/>
    <xf numFmtId="0" fontId="34" fillId="0" borderId="60" xfId="0" applyFont="1" applyBorder="1" applyAlignment="1">
      <alignment horizontal="left"/>
    </xf>
    <xf numFmtId="0" fontId="30" fillId="0" borderId="60" xfId="0" applyFont="1" applyBorder="1" applyAlignment="1">
      <alignment horizontal="left"/>
    </xf>
    <xf numFmtId="179" fontId="30" fillId="0" borderId="11" xfId="11" applyNumberFormat="1" applyFont="1" applyFill="1" applyBorder="1" applyProtection="1"/>
    <xf numFmtId="172" fontId="30" fillId="0" borderId="0" xfId="12" applyNumberFormat="1" applyFont="1" applyFill="1" applyBorder="1" applyProtection="1"/>
    <xf numFmtId="0" fontId="16" fillId="0" borderId="60" xfId="0" applyFont="1" applyBorder="1" applyAlignment="1">
      <alignment horizontal="left" indent="1"/>
    </xf>
    <xf numFmtId="179" fontId="16" fillId="0" borderId="43" xfId="11" applyNumberFormat="1" applyFont="1" applyFill="1" applyBorder="1" applyProtection="1"/>
    <xf numFmtId="179" fontId="16" fillId="0" borderId="11" xfId="11" applyNumberFormat="1" applyFont="1" applyFill="1" applyBorder="1" applyProtection="1"/>
    <xf numFmtId="0" fontId="16" fillId="0" borderId="60" xfId="0" applyFont="1" applyBorder="1" applyAlignment="1">
      <alignment horizontal="left"/>
    </xf>
    <xf numFmtId="179" fontId="44" fillId="0" borderId="0" xfId="11" applyNumberFormat="1" applyFont="1" applyFill="1" applyBorder="1" applyProtection="1"/>
    <xf numFmtId="179" fontId="44" fillId="0" borderId="11" xfId="11" applyNumberFormat="1" applyFont="1" applyFill="1" applyBorder="1" applyProtection="1"/>
    <xf numFmtId="179" fontId="44" fillId="0" borderId="43" xfId="11" applyNumberFormat="1" applyFont="1" applyFill="1" applyBorder="1" applyProtection="1"/>
    <xf numFmtId="0" fontId="30" fillId="15" borderId="60" xfId="0" applyFont="1" applyFill="1" applyBorder="1" applyAlignment="1">
      <alignment horizontal="left"/>
    </xf>
    <xf numFmtId="179" fontId="30" fillId="15" borderId="61" xfId="11" applyNumberFormat="1" applyFont="1" applyFill="1" applyBorder="1" applyProtection="1"/>
    <xf numFmtId="179" fontId="30" fillId="15" borderId="62" xfId="11" applyNumberFormat="1" applyFont="1" applyFill="1" applyBorder="1" applyProtection="1"/>
    <xf numFmtId="179" fontId="30" fillId="15" borderId="63" xfId="11" applyNumberFormat="1" applyFont="1" applyFill="1" applyBorder="1" applyProtection="1"/>
    <xf numFmtId="179" fontId="30" fillId="15" borderId="64" xfId="11" applyNumberFormat="1" applyFont="1" applyFill="1" applyBorder="1" applyProtection="1"/>
    <xf numFmtId="0" fontId="16" fillId="16" borderId="65" xfId="0" applyFont="1" applyFill="1" applyBorder="1" applyAlignment="1">
      <alignment horizontal="left"/>
    </xf>
    <xf numFmtId="179" fontId="16" fillId="16" borderId="61" xfId="11" applyNumberFormat="1" applyFont="1" applyFill="1" applyBorder="1" applyProtection="1"/>
    <xf numFmtId="179" fontId="16" fillId="16" borderId="62" xfId="11" applyNumberFormat="1" applyFont="1" applyFill="1" applyBorder="1" applyProtection="1"/>
    <xf numFmtId="179" fontId="16" fillId="16" borderId="63" xfId="11" applyNumberFormat="1" applyFont="1" applyFill="1" applyBorder="1" applyProtection="1"/>
    <xf numFmtId="179" fontId="16" fillId="16" borderId="64" xfId="11" applyNumberFormat="1" applyFont="1" applyFill="1" applyBorder="1" applyProtection="1"/>
    <xf numFmtId="0" fontId="30" fillId="0" borderId="0" xfId="0" applyFont="1" applyAlignment="1">
      <alignment horizontal="left"/>
    </xf>
    <xf numFmtId="179" fontId="67" fillId="0" borderId="43" xfId="11" applyNumberFormat="1" applyFont="1" applyFill="1" applyBorder="1" applyProtection="1"/>
    <xf numFmtId="179" fontId="67" fillId="0" borderId="0" xfId="11" applyNumberFormat="1" applyFont="1" applyFill="1" applyBorder="1" applyProtection="1"/>
    <xf numFmtId="179" fontId="67" fillId="0" borderId="11" xfId="11" applyNumberFormat="1" applyFont="1" applyFill="1" applyBorder="1" applyProtection="1"/>
    <xf numFmtId="0" fontId="16" fillId="0" borderId="0" xfId="0" applyFont="1" applyAlignment="1">
      <alignment horizontal="left"/>
    </xf>
    <xf numFmtId="165" fontId="16" fillId="0" borderId="0" xfId="3" applyNumberFormat="1" applyFont="1" applyFill="1" applyBorder="1" applyProtection="1"/>
    <xf numFmtId="165" fontId="16" fillId="0" borderId="11" xfId="3" applyNumberFormat="1" applyFont="1" applyFill="1" applyBorder="1" applyProtection="1"/>
    <xf numFmtId="0" fontId="34" fillId="0" borderId="0" xfId="0" applyFont="1" applyAlignment="1">
      <alignment horizontal="left"/>
    </xf>
    <xf numFmtId="179" fontId="16" fillId="0" borderId="62" xfId="11" applyNumberFormat="1" applyFont="1" applyFill="1" applyBorder="1" applyProtection="1"/>
    <xf numFmtId="179" fontId="16" fillId="0" borderId="63" xfId="11" applyNumberFormat="1" applyFont="1" applyFill="1" applyBorder="1" applyProtection="1"/>
    <xf numFmtId="179" fontId="16" fillId="0" borderId="64" xfId="11" applyNumberFormat="1" applyFont="1" applyFill="1" applyBorder="1" applyProtection="1"/>
    <xf numFmtId="0" fontId="16" fillId="0" borderId="66" xfId="0" applyFont="1" applyBorder="1" applyAlignment="1">
      <alignment horizontal="left"/>
    </xf>
    <xf numFmtId="179" fontId="16" fillId="3" borderId="66" xfId="11" applyNumberFormat="1" applyFont="1" applyFill="1" applyBorder="1" applyProtection="1"/>
    <xf numFmtId="179" fontId="16" fillId="0" borderId="66" xfId="11" applyNumberFormat="1" applyFont="1" applyFill="1" applyBorder="1" applyProtection="1"/>
    <xf numFmtId="179" fontId="16" fillId="0" borderId="67" xfId="11" applyNumberFormat="1" applyFont="1" applyFill="1" applyBorder="1" applyProtection="1"/>
    <xf numFmtId="179" fontId="16" fillId="0" borderId="68" xfId="11" applyNumberFormat="1" applyFont="1" applyFill="1" applyBorder="1" applyProtection="1"/>
    <xf numFmtId="0" fontId="16" fillId="16" borderId="61" xfId="0" applyFont="1" applyFill="1" applyBorder="1" applyAlignment="1">
      <alignment horizontal="left"/>
    </xf>
    <xf numFmtId="179" fontId="30" fillId="16" borderId="62" xfId="11" applyNumberFormat="1" applyFont="1" applyFill="1" applyBorder="1" applyProtection="1"/>
    <xf numFmtId="9" fontId="16" fillId="16" borderId="62" xfId="3" applyFont="1" applyFill="1" applyBorder="1" applyProtection="1"/>
    <xf numFmtId="9" fontId="16" fillId="16" borderId="63" xfId="3" applyFont="1" applyFill="1" applyBorder="1" applyProtection="1"/>
    <xf numFmtId="9" fontId="16" fillId="16" borderId="64" xfId="3" applyFont="1" applyFill="1" applyBorder="1" applyProtection="1"/>
    <xf numFmtId="9" fontId="16" fillId="0" borderId="11" xfId="3" applyFont="1" applyFill="1" applyBorder="1" applyProtection="1"/>
    <xf numFmtId="9" fontId="16" fillId="0" borderId="43" xfId="3" applyFont="1" applyFill="1" applyBorder="1" applyProtection="1"/>
    <xf numFmtId="165" fontId="16" fillId="0" borderId="43" xfId="3" applyNumberFormat="1" applyFont="1" applyFill="1" applyBorder="1" applyProtection="1"/>
    <xf numFmtId="172" fontId="30" fillId="0" borderId="0" xfId="1" applyNumberFormat="1" applyFont="1" applyFill="1" applyBorder="1" applyProtection="1"/>
    <xf numFmtId="172" fontId="30" fillId="0" borderId="11" xfId="1" applyNumberFormat="1" applyFont="1" applyFill="1" applyBorder="1" applyProtection="1"/>
    <xf numFmtId="172" fontId="30" fillId="0" borderId="43" xfId="1" applyNumberFormat="1" applyFont="1" applyFill="1" applyBorder="1" applyProtection="1"/>
    <xf numFmtId="9" fontId="16" fillId="15" borderId="61" xfId="3" applyFont="1" applyFill="1" applyBorder="1" applyProtection="1"/>
    <xf numFmtId="9" fontId="16" fillId="15" borderId="62" xfId="3" applyFont="1" applyFill="1" applyBorder="1" applyProtection="1"/>
    <xf numFmtId="9" fontId="16" fillId="15" borderId="63" xfId="3" applyFont="1" applyFill="1" applyBorder="1" applyProtection="1"/>
    <xf numFmtId="9" fontId="16" fillId="15" borderId="64" xfId="3" applyFont="1" applyFill="1" applyBorder="1" applyProtection="1"/>
    <xf numFmtId="172" fontId="16" fillId="0" borderId="0" xfId="1" applyNumberFormat="1" applyFont="1" applyFill="1" applyBorder="1" applyProtection="1"/>
    <xf numFmtId="172" fontId="16" fillId="0" borderId="11" xfId="1" applyNumberFormat="1" applyFont="1" applyFill="1" applyBorder="1" applyProtection="1"/>
    <xf numFmtId="172" fontId="68" fillId="0" borderId="0" xfId="1" applyNumberFormat="1" applyFont="1" applyFill="1" applyBorder="1" applyProtection="1"/>
    <xf numFmtId="172" fontId="68" fillId="0" borderId="11" xfId="1" applyNumberFormat="1" applyFont="1" applyFill="1" applyBorder="1" applyProtection="1"/>
    <xf numFmtId="172" fontId="68" fillId="0" borderId="43" xfId="1" applyNumberFormat="1" applyFont="1" applyFill="1" applyBorder="1" applyProtection="1"/>
    <xf numFmtId="9" fontId="44" fillId="0" borderId="0" xfId="3" applyFont="1" applyFill="1" applyBorder="1" applyProtection="1"/>
    <xf numFmtId="9" fontId="44" fillId="0" borderId="11" xfId="3" applyFont="1" applyFill="1" applyBorder="1" applyProtection="1"/>
    <xf numFmtId="9" fontId="44" fillId="0" borderId="43" xfId="3" applyFont="1" applyFill="1" applyBorder="1" applyProtection="1"/>
    <xf numFmtId="0" fontId="16" fillId="0" borderId="0" xfId="0" applyFont="1" applyAlignment="1">
      <alignment horizontal="left" indent="1"/>
    </xf>
    <xf numFmtId="172" fontId="69" fillId="17" borderId="61" xfId="1" applyNumberFormat="1" applyFont="1" applyFill="1" applyBorder="1" applyProtection="1"/>
    <xf numFmtId="172" fontId="69" fillId="17" borderId="62" xfId="1" applyNumberFormat="1" applyFont="1" applyFill="1" applyBorder="1" applyProtection="1"/>
    <xf numFmtId="172" fontId="69" fillId="17" borderId="63" xfId="1" applyNumberFormat="1" applyFont="1" applyFill="1" applyBorder="1" applyProtection="1"/>
    <xf numFmtId="172" fontId="69" fillId="17" borderId="64" xfId="1" applyNumberFormat="1" applyFont="1" applyFill="1" applyBorder="1" applyProtection="1"/>
    <xf numFmtId="9" fontId="30" fillId="0" borderId="0" xfId="3" applyFont="1" applyFill="1" applyBorder="1" applyProtection="1"/>
    <xf numFmtId="9" fontId="30" fillId="0" borderId="11" xfId="3" applyFont="1" applyFill="1" applyBorder="1" applyProtection="1"/>
    <xf numFmtId="9" fontId="30" fillId="0" borderId="43" xfId="3" applyFont="1" applyFill="1" applyBorder="1" applyProtection="1"/>
    <xf numFmtId="172" fontId="34" fillId="0" borderId="0" xfId="1" applyNumberFormat="1" applyFont="1" applyAlignment="1">
      <alignment horizontal="right"/>
    </xf>
    <xf numFmtId="172" fontId="30" fillId="16" borderId="0" xfId="1" applyNumberFormat="1" applyFont="1" applyFill="1" applyBorder="1" applyProtection="1"/>
    <xf numFmtId="172" fontId="30" fillId="16" borderId="11" xfId="1" applyNumberFormat="1" applyFont="1" applyFill="1" applyBorder="1" applyProtection="1"/>
    <xf numFmtId="172" fontId="30" fillId="16" borderId="43" xfId="1" applyNumberFormat="1" applyFont="1" applyFill="1" applyBorder="1" applyProtection="1"/>
    <xf numFmtId="172" fontId="30" fillId="15" borderId="61" xfId="1" applyNumberFormat="1" applyFont="1" applyFill="1" applyBorder="1" applyProtection="1"/>
    <xf numFmtId="172" fontId="30" fillId="15" borderId="62" xfId="1" applyNumberFormat="1" applyFont="1" applyFill="1" applyBorder="1" applyProtection="1"/>
    <xf numFmtId="172" fontId="30" fillId="15" borderId="63" xfId="1" applyNumberFormat="1" applyFont="1" applyFill="1" applyBorder="1" applyProtection="1"/>
    <xf numFmtId="172" fontId="30" fillId="15" borderId="64" xfId="1" applyNumberFormat="1" applyFont="1" applyFill="1" applyBorder="1" applyProtection="1"/>
    <xf numFmtId="0" fontId="70" fillId="0" borderId="0" xfId="0" applyFont="1" applyAlignment="1">
      <alignment horizontal="left" indent="1"/>
    </xf>
    <xf numFmtId="179" fontId="70" fillId="3" borderId="0" xfId="11" applyNumberFormat="1" applyFont="1" applyFill="1" applyBorder="1" applyProtection="1"/>
    <xf numFmtId="179" fontId="70" fillId="0" borderId="0" xfId="11" applyNumberFormat="1" applyFont="1" applyFill="1" applyBorder="1" applyProtection="1"/>
    <xf numFmtId="172" fontId="70" fillId="0" borderId="0" xfId="12" applyNumberFormat="1" applyFont="1" applyFill="1" applyBorder="1" applyProtection="1"/>
    <xf numFmtId="0" fontId="70" fillId="0" borderId="0" xfId="8" applyFont="1"/>
    <xf numFmtId="0" fontId="70" fillId="0" borderId="0" xfId="0" applyFont="1" applyAlignment="1">
      <alignment horizontal="left"/>
    </xf>
    <xf numFmtId="0" fontId="69" fillId="0" borderId="0" xfId="0" applyFont="1" applyAlignment="1">
      <alignment horizontal="left"/>
    </xf>
    <xf numFmtId="179" fontId="69" fillId="3" borderId="0" xfId="11" applyNumberFormat="1" applyFont="1" applyFill="1" applyBorder="1" applyProtection="1"/>
    <xf numFmtId="179" fontId="69" fillId="0" borderId="0" xfId="11" applyNumberFormat="1" applyFont="1" applyFill="1" applyBorder="1" applyProtection="1"/>
    <xf numFmtId="172" fontId="69" fillId="0" borderId="0" xfId="12" applyNumberFormat="1" applyFont="1" applyFill="1" applyBorder="1" applyProtection="1"/>
    <xf numFmtId="0" fontId="69" fillId="0" borderId="0" xfId="8" applyFont="1"/>
    <xf numFmtId="0" fontId="71" fillId="0" borderId="0" xfId="9" applyFont="1"/>
    <xf numFmtId="0" fontId="70" fillId="0" borderId="0" xfId="9" applyFont="1"/>
    <xf numFmtId="0" fontId="72" fillId="0" borderId="0" xfId="9" applyFont="1"/>
    <xf numFmtId="179" fontId="70" fillId="0" borderId="0" xfId="9" applyNumberFormat="1" applyFont="1"/>
    <xf numFmtId="179" fontId="16" fillId="0" borderId="0" xfId="9" applyNumberFormat="1" applyFont="1"/>
    <xf numFmtId="172" fontId="70" fillId="0" borderId="0" xfId="1" applyNumberFormat="1" applyFont="1" applyBorder="1"/>
    <xf numFmtId="175" fontId="30" fillId="0" borderId="10" xfId="8" applyNumberFormat="1" applyFont="1" applyBorder="1" applyAlignment="1">
      <alignment horizontal="left"/>
    </xf>
    <xf numFmtId="176" fontId="16" fillId="3" borderId="43" xfId="2" applyNumberFormat="1" applyFont="1" applyFill="1" applyBorder="1" applyAlignment="1" applyProtection="1"/>
    <xf numFmtId="176" fontId="16" fillId="3" borderId="0" xfId="2" applyNumberFormat="1" applyFont="1" applyFill="1" applyBorder="1" applyAlignment="1" applyProtection="1"/>
    <xf numFmtId="176" fontId="16" fillId="3" borderId="11" xfId="2" applyNumberFormat="1" applyFont="1" applyFill="1" applyBorder="1" applyAlignment="1" applyProtection="1"/>
    <xf numFmtId="197" fontId="16" fillId="3" borderId="0" xfId="2" applyNumberFormat="1" applyFont="1" applyFill="1" applyBorder="1" applyAlignment="1" applyProtection="1"/>
    <xf numFmtId="176" fontId="16" fillId="0" borderId="11" xfId="2" applyNumberFormat="1" applyFont="1" applyFill="1" applyBorder="1" applyAlignment="1" applyProtection="1"/>
    <xf numFmtId="175" fontId="16" fillId="0" borderId="11" xfId="8" applyNumberFormat="1" applyFont="1" applyBorder="1"/>
    <xf numFmtId="176" fontId="16" fillId="3" borderId="29" xfId="2" applyNumberFormat="1" applyFont="1" applyFill="1" applyBorder="1" applyAlignment="1" applyProtection="1"/>
    <xf numFmtId="176" fontId="16" fillId="3" borderId="53" xfId="2" applyNumberFormat="1" applyFont="1" applyFill="1" applyBorder="1" applyAlignment="1" applyProtection="1"/>
    <xf numFmtId="176" fontId="16" fillId="3" borderId="44" xfId="2" applyNumberFormat="1" applyFont="1" applyFill="1" applyBorder="1" applyAlignment="1" applyProtection="1"/>
    <xf numFmtId="176" fontId="16" fillId="3" borderId="10" xfId="2" applyNumberFormat="1" applyFont="1" applyFill="1" applyBorder="1" applyAlignment="1" applyProtection="1"/>
    <xf numFmtId="176" fontId="16" fillId="3" borderId="45" xfId="2" applyNumberFormat="1" applyFont="1" applyFill="1" applyBorder="1" applyAlignment="1" applyProtection="1"/>
    <xf numFmtId="198" fontId="16" fillId="0" borderId="10" xfId="1" applyNumberFormat="1" applyFont="1" applyFill="1" applyBorder="1" applyAlignment="1">
      <alignment horizontal="left" indent="1"/>
    </xf>
    <xf numFmtId="174" fontId="16" fillId="0" borderId="43" xfId="8" applyNumberFormat="1" applyFont="1" applyBorder="1"/>
    <xf numFmtId="174" fontId="16" fillId="0" borderId="0" xfId="8" applyNumberFormat="1" applyFont="1"/>
    <xf numFmtId="174" fontId="16" fillId="0" borderId="11" xfId="8" applyNumberFormat="1" applyFont="1" applyBorder="1"/>
    <xf numFmtId="174" fontId="16" fillId="3" borderId="29" xfId="8" applyNumberFormat="1" applyFont="1" applyFill="1" applyBorder="1"/>
    <xf numFmtId="174" fontId="16" fillId="3" borderId="53" xfId="8" applyNumberFormat="1" applyFont="1" applyFill="1" applyBorder="1"/>
    <xf numFmtId="174" fontId="16" fillId="3" borderId="44" xfId="8" applyNumberFormat="1" applyFont="1" applyFill="1" applyBorder="1"/>
    <xf numFmtId="174" fontId="16" fillId="3" borderId="10" xfId="8" applyNumberFormat="1" applyFont="1" applyFill="1" applyBorder="1"/>
    <xf numFmtId="174" fontId="16" fillId="3" borderId="45" xfId="8" applyNumberFormat="1" applyFont="1" applyFill="1" applyBorder="1"/>
    <xf numFmtId="199" fontId="16" fillId="0" borderId="10" xfId="1" applyNumberFormat="1" applyFont="1" applyFill="1" applyBorder="1" applyAlignment="1">
      <alignment horizontal="left" indent="1"/>
    </xf>
    <xf numFmtId="174" fontId="16" fillId="3" borderId="53" xfId="8" applyNumberFormat="1" applyFont="1" applyFill="1" applyBorder="1" applyAlignment="1">
      <alignment vertical="center"/>
    </xf>
    <xf numFmtId="174" fontId="16" fillId="3" borderId="44" xfId="8" applyNumberFormat="1" applyFont="1" applyFill="1" applyBorder="1" applyAlignment="1">
      <alignment vertical="center"/>
    </xf>
    <xf numFmtId="174" fontId="16" fillId="3" borderId="10" xfId="8" applyNumberFormat="1" applyFont="1" applyFill="1" applyBorder="1" applyAlignment="1">
      <alignment vertical="center"/>
    </xf>
    <xf numFmtId="174" fontId="16" fillId="3" borderId="45" xfId="8" applyNumberFormat="1" applyFont="1" applyFill="1" applyBorder="1" applyAlignment="1">
      <alignment vertical="center"/>
    </xf>
    <xf numFmtId="174" fontId="30" fillId="0" borderId="43" xfId="8" applyNumberFormat="1" applyFont="1" applyBorder="1"/>
    <xf numFmtId="174" fontId="30" fillId="0" borderId="11" xfId="8" applyNumberFormat="1" applyFont="1" applyBorder="1"/>
    <xf numFmtId="174" fontId="30" fillId="3" borderId="29" xfId="8" applyNumberFormat="1" applyFont="1" applyFill="1" applyBorder="1"/>
    <xf numFmtId="174" fontId="30" fillId="3" borderId="53" xfId="8" applyNumberFormat="1" applyFont="1" applyFill="1" applyBorder="1"/>
    <xf numFmtId="174" fontId="30" fillId="3" borderId="44" xfId="8" applyNumberFormat="1" applyFont="1" applyFill="1" applyBorder="1"/>
    <xf numFmtId="174" fontId="30" fillId="3" borderId="45" xfId="8" applyNumberFormat="1" applyFont="1" applyFill="1" applyBorder="1"/>
    <xf numFmtId="174" fontId="35" fillId="0" borderId="0" xfId="8" applyNumberFormat="1" applyFont="1"/>
    <xf numFmtId="174" fontId="16" fillId="3" borderId="43" xfId="8" applyNumberFormat="1" applyFont="1" applyFill="1" applyBorder="1"/>
    <xf numFmtId="174" fontId="16" fillId="3" borderId="0" xfId="8" applyNumberFormat="1" applyFont="1" applyFill="1"/>
    <xf numFmtId="174" fontId="16" fillId="3" borderId="11" xfId="8" applyNumberFormat="1" applyFont="1" applyFill="1" applyBorder="1"/>
    <xf numFmtId="174" fontId="50" fillId="0" borderId="0" xfId="8" applyNumberFormat="1" applyFont="1"/>
    <xf numFmtId="199" fontId="16" fillId="0" borderId="39" xfId="1" applyNumberFormat="1" applyFont="1" applyFill="1" applyBorder="1" applyAlignment="1">
      <alignment horizontal="left" indent="1"/>
    </xf>
    <xf numFmtId="174" fontId="16" fillId="0" borderId="51" xfId="8" applyNumberFormat="1" applyFont="1" applyBorder="1"/>
    <xf numFmtId="174" fontId="16" fillId="0" borderId="21" xfId="8" applyNumberFormat="1" applyFont="1" applyBorder="1"/>
    <xf numFmtId="174" fontId="16" fillId="0" borderId="52" xfId="8" applyNumberFormat="1" applyFont="1" applyBorder="1"/>
    <xf numFmtId="174" fontId="32" fillId="0" borderId="0" xfId="8" applyNumberFormat="1" applyFont="1"/>
    <xf numFmtId="168" fontId="30" fillId="3" borderId="69" xfId="8" applyNumberFormat="1" applyFont="1" applyFill="1" applyBorder="1" applyAlignment="1">
      <alignment horizontal="left" indent="2"/>
    </xf>
    <xf numFmtId="174" fontId="30" fillId="3" borderId="48" xfId="8" applyNumberFormat="1" applyFont="1" applyFill="1" applyBorder="1"/>
    <xf numFmtId="174" fontId="30" fillId="3" borderId="42" xfId="8" applyNumberFormat="1" applyFont="1" applyFill="1" applyBorder="1"/>
    <xf numFmtId="174" fontId="30" fillId="3" borderId="47" xfId="8" applyNumberFormat="1" applyFont="1" applyFill="1" applyBorder="1"/>
    <xf numFmtId="174" fontId="30" fillId="0" borderId="42" xfId="8" applyNumberFormat="1" applyFont="1" applyBorder="1"/>
    <xf numFmtId="174" fontId="30" fillId="3" borderId="70" xfId="8" applyNumberFormat="1" applyFont="1" applyFill="1" applyBorder="1"/>
    <xf numFmtId="174" fontId="30" fillId="3" borderId="71" xfId="8" applyNumberFormat="1" applyFont="1" applyFill="1" applyBorder="1"/>
    <xf numFmtId="174" fontId="30" fillId="3" borderId="72" xfId="8" applyNumberFormat="1" applyFont="1" applyFill="1" applyBorder="1"/>
    <xf numFmtId="174" fontId="30" fillId="3" borderId="73" xfId="8" applyNumberFormat="1" applyFont="1" applyFill="1" applyBorder="1"/>
    <xf numFmtId="174" fontId="30" fillId="3" borderId="74" xfId="8" applyNumberFormat="1" applyFont="1" applyFill="1" applyBorder="1"/>
    <xf numFmtId="168" fontId="16" fillId="3" borderId="43" xfId="8" applyNumberFormat="1" applyFont="1" applyFill="1" applyBorder="1" applyAlignment="1">
      <alignment horizontal="left" indent="1"/>
    </xf>
    <xf numFmtId="168" fontId="30" fillId="3" borderId="43" xfId="8" applyNumberFormat="1" applyFont="1" applyFill="1" applyBorder="1" applyAlignment="1">
      <alignment horizontal="left"/>
    </xf>
    <xf numFmtId="174" fontId="30" fillId="3" borderId="43" xfId="8" applyNumberFormat="1" applyFont="1" applyFill="1" applyBorder="1"/>
    <xf numFmtId="174" fontId="30" fillId="3" borderId="11" xfId="8" applyNumberFormat="1" applyFont="1" applyFill="1" applyBorder="1"/>
    <xf numFmtId="198" fontId="16" fillId="0" borderId="43" xfId="1" applyNumberFormat="1" applyFont="1" applyFill="1" applyBorder="1" applyAlignment="1">
      <alignment horizontal="left" indent="1"/>
    </xf>
    <xf numFmtId="199" fontId="16" fillId="3" borderId="43" xfId="1" applyNumberFormat="1" applyFont="1" applyFill="1" applyBorder="1" applyAlignment="1">
      <alignment horizontal="left" indent="1"/>
    </xf>
    <xf numFmtId="199" fontId="16" fillId="0" borderId="43" xfId="1" applyNumberFormat="1" applyFont="1" applyFill="1" applyBorder="1" applyAlignment="1">
      <alignment horizontal="left" indent="1"/>
    </xf>
    <xf numFmtId="168" fontId="30" fillId="3" borderId="43" xfId="8" applyNumberFormat="1" applyFont="1" applyFill="1" applyBorder="1" applyAlignment="1">
      <alignment horizontal="left" indent="2"/>
    </xf>
    <xf numFmtId="9" fontId="16" fillId="0" borderId="0" xfId="3" applyFont="1" applyFill="1" applyBorder="1" applyAlignment="1" applyProtection="1"/>
    <xf numFmtId="199" fontId="16" fillId="0" borderId="51" xfId="1" applyNumberFormat="1" applyFont="1" applyFill="1" applyBorder="1" applyAlignment="1">
      <alignment horizontal="left" indent="1"/>
    </xf>
    <xf numFmtId="173" fontId="16" fillId="3" borderId="43" xfId="8" applyNumberFormat="1" applyFont="1" applyFill="1" applyBorder="1" applyAlignment="1">
      <alignment horizontal="left" indent="1"/>
    </xf>
    <xf numFmtId="174" fontId="16" fillId="3" borderId="43" xfId="1" applyNumberFormat="1" applyFont="1" applyFill="1" applyBorder="1" applyAlignment="1" applyProtection="1"/>
    <xf numFmtId="174" fontId="16" fillId="3" borderId="0" xfId="1" applyNumberFormat="1" applyFont="1" applyFill="1" applyBorder="1" applyAlignment="1" applyProtection="1"/>
    <xf numFmtId="174" fontId="16" fillId="3" borderId="11" xfId="1" applyNumberFormat="1" applyFont="1" applyFill="1" applyBorder="1" applyAlignment="1" applyProtection="1"/>
    <xf numFmtId="174" fontId="16" fillId="3" borderId="7" xfId="1" applyNumberFormat="1" applyFont="1" applyFill="1" applyBorder="1" applyAlignment="1" applyProtection="1"/>
    <xf numFmtId="174" fontId="16" fillId="3" borderId="24" xfId="1" applyNumberFormat="1" applyFont="1" applyFill="1" applyBorder="1" applyAlignment="1" applyProtection="1"/>
    <xf numFmtId="174" fontId="16" fillId="3" borderId="54" xfId="1" applyNumberFormat="1" applyFont="1" applyFill="1" applyBorder="1" applyAlignment="1" applyProtection="1"/>
    <xf numFmtId="200" fontId="16" fillId="3" borderId="54" xfId="1" applyNumberFormat="1" applyFont="1" applyFill="1" applyBorder="1" applyAlignment="1" applyProtection="1"/>
    <xf numFmtId="174" fontId="16" fillId="0" borderId="24" xfId="1" applyNumberFormat="1" applyFont="1" applyFill="1" applyBorder="1" applyAlignment="1" applyProtection="1"/>
    <xf numFmtId="174" fontId="16" fillId="3" borderId="29" xfId="1" applyNumberFormat="1" applyFont="1" applyFill="1" applyBorder="1" applyAlignment="1" applyProtection="1"/>
    <xf numFmtId="174" fontId="16" fillId="3" borderId="53" xfId="1" applyNumberFormat="1" applyFont="1" applyFill="1" applyBorder="1" applyAlignment="1" applyProtection="1"/>
    <xf numFmtId="174" fontId="16" fillId="3" borderId="44" xfId="1" applyNumberFormat="1" applyFont="1" applyFill="1" applyBorder="1" applyAlignment="1" applyProtection="1"/>
    <xf numFmtId="174" fontId="16" fillId="3" borderId="10" xfId="1" applyNumberFormat="1" applyFont="1" applyFill="1" applyBorder="1" applyAlignment="1" applyProtection="1"/>
    <xf numFmtId="174" fontId="16" fillId="3" borderId="45" xfId="1" applyNumberFormat="1" applyFont="1" applyFill="1" applyBorder="1" applyAlignment="1" applyProtection="1"/>
    <xf numFmtId="0" fontId="30" fillId="3" borderId="43" xfId="10" applyNumberFormat="1" applyFont="1" applyFill="1" applyBorder="1" applyAlignment="1" applyProtection="1">
      <alignment horizontal="left"/>
    </xf>
    <xf numFmtId="201" fontId="16" fillId="3" borderId="11" xfId="1" applyNumberFormat="1" applyFont="1" applyFill="1" applyBorder="1" applyAlignment="1" applyProtection="1"/>
    <xf numFmtId="201" fontId="16" fillId="3" borderId="0" xfId="1" applyNumberFormat="1" applyFont="1" applyFill="1" applyBorder="1" applyAlignment="1" applyProtection="1"/>
    <xf numFmtId="174" fontId="16" fillId="0" borderId="0" xfId="1" applyNumberFormat="1" applyFont="1" applyFill="1" applyBorder="1" applyAlignment="1" applyProtection="1"/>
    <xf numFmtId="201" fontId="16" fillId="0" borderId="11" xfId="1" applyNumberFormat="1" applyFont="1" applyFill="1" applyBorder="1" applyAlignment="1" applyProtection="1"/>
    <xf numFmtId="174" fontId="28" fillId="3" borderId="0" xfId="8" applyNumberFormat="1" applyFont="1" applyFill="1"/>
    <xf numFmtId="168" fontId="16" fillId="0" borderId="69" xfId="8" applyNumberFormat="1" applyFont="1" applyBorder="1" applyAlignment="1">
      <alignment horizontal="left" indent="2"/>
    </xf>
    <xf numFmtId="174" fontId="16" fillId="3" borderId="48" xfId="8" applyNumberFormat="1" applyFont="1" applyFill="1" applyBorder="1"/>
    <xf numFmtId="174" fontId="16" fillId="3" borderId="42" xfId="8" applyNumberFormat="1" applyFont="1" applyFill="1" applyBorder="1"/>
    <xf numFmtId="174" fontId="16" fillId="3" borderId="47" xfId="8" applyNumberFormat="1" applyFont="1" applyFill="1" applyBorder="1"/>
    <xf numFmtId="174" fontId="16" fillId="0" borderId="42" xfId="8" applyNumberFormat="1" applyFont="1" applyBorder="1"/>
    <xf numFmtId="174" fontId="16" fillId="3" borderId="70" xfId="8" applyNumberFormat="1" applyFont="1" applyFill="1" applyBorder="1"/>
    <xf numFmtId="174" fontId="16" fillId="3" borderId="71" xfId="8" applyNumberFormat="1" applyFont="1" applyFill="1" applyBorder="1"/>
    <xf numFmtId="174" fontId="16" fillId="3" borderId="72" xfId="8" applyNumberFormat="1" applyFont="1" applyFill="1" applyBorder="1"/>
    <xf numFmtId="174" fontId="16" fillId="3" borderId="73" xfId="8" applyNumberFormat="1" applyFont="1" applyFill="1" applyBorder="1"/>
    <xf numFmtId="174" fontId="16" fillId="3" borderId="74" xfId="8" applyNumberFormat="1" applyFont="1" applyFill="1" applyBorder="1"/>
    <xf numFmtId="168" fontId="30" fillId="0" borderId="69" xfId="8" applyNumberFormat="1" applyFont="1" applyBorder="1" applyAlignment="1">
      <alignment horizontal="left" vertical="center" indent="2"/>
    </xf>
    <xf numFmtId="201" fontId="30" fillId="3" borderId="75" xfId="8" applyNumberFormat="1" applyFont="1" applyFill="1" applyBorder="1" applyAlignment="1">
      <alignment vertical="center"/>
    </xf>
    <xf numFmtId="174" fontId="30" fillId="3" borderId="75" xfId="8" applyNumberFormat="1" applyFont="1" applyFill="1" applyBorder="1" applyAlignment="1">
      <alignment vertical="center"/>
    </xf>
    <xf numFmtId="174" fontId="30" fillId="3" borderId="76" xfId="8" applyNumberFormat="1" applyFont="1" applyFill="1" applyBorder="1" applyAlignment="1">
      <alignment vertical="center"/>
    </xf>
    <xf numFmtId="174" fontId="30" fillId="3" borderId="77" xfId="8" applyNumberFormat="1" applyFont="1" applyFill="1" applyBorder="1" applyAlignment="1">
      <alignment vertical="center"/>
    </xf>
    <xf numFmtId="174" fontId="30" fillId="3" borderId="78" xfId="8" applyNumberFormat="1" applyFont="1" applyFill="1" applyBorder="1" applyAlignment="1">
      <alignment vertical="center"/>
    </xf>
    <xf numFmtId="174" fontId="30" fillId="3" borderId="51" xfId="8" applyNumberFormat="1" applyFont="1" applyFill="1" applyBorder="1" applyAlignment="1">
      <alignment vertical="center"/>
    </xf>
    <xf numFmtId="174" fontId="30" fillId="3" borderId="21" xfId="8" applyNumberFormat="1" applyFont="1" applyFill="1" applyBorder="1" applyAlignment="1">
      <alignment vertical="center"/>
    </xf>
    <xf numFmtId="174" fontId="30" fillId="3" borderId="52" xfId="8" applyNumberFormat="1" applyFont="1" applyFill="1" applyBorder="1" applyAlignment="1">
      <alignment vertical="center"/>
    </xf>
    <xf numFmtId="174" fontId="30" fillId="0" borderId="21" xfId="8" applyNumberFormat="1" applyFont="1" applyBorder="1" applyAlignment="1">
      <alignment vertical="center"/>
    </xf>
    <xf numFmtId="174" fontId="30" fillId="3" borderId="79" xfId="8" applyNumberFormat="1" applyFont="1" applyFill="1" applyBorder="1" applyAlignment="1">
      <alignment vertical="center"/>
    </xf>
    <xf numFmtId="174" fontId="30" fillId="3" borderId="80" xfId="8" applyNumberFormat="1" applyFont="1" applyFill="1" applyBorder="1" applyAlignment="1">
      <alignment vertical="center"/>
    </xf>
    <xf numFmtId="174" fontId="30" fillId="3" borderId="81" xfId="8" applyNumberFormat="1" applyFont="1" applyFill="1" applyBorder="1" applyAlignment="1">
      <alignment vertical="center"/>
    </xf>
    <xf numFmtId="174" fontId="30" fillId="3" borderId="82" xfId="8" applyNumberFormat="1" applyFont="1" applyFill="1" applyBorder="1" applyAlignment="1">
      <alignment vertical="center"/>
    </xf>
    <xf numFmtId="174" fontId="30" fillId="3" borderId="83" xfId="8" applyNumberFormat="1" applyFont="1" applyFill="1" applyBorder="1" applyAlignment="1">
      <alignment vertical="center"/>
    </xf>
    <xf numFmtId="174" fontId="73" fillId="0" borderId="0" xfId="8" applyNumberFormat="1" applyFont="1"/>
    <xf numFmtId="173" fontId="32" fillId="0" borderId="43" xfId="8" applyNumberFormat="1" applyFont="1" applyBorder="1" applyAlignment="1">
      <alignment horizontal="left"/>
    </xf>
    <xf numFmtId="9" fontId="28" fillId="3" borderId="0" xfId="3" applyFont="1" applyFill="1" applyBorder="1" applyAlignment="1" applyProtection="1"/>
    <xf numFmtId="0" fontId="30" fillId="3" borderId="27" xfId="8" applyFont="1" applyFill="1" applyBorder="1"/>
    <xf numFmtId="172" fontId="30" fillId="3" borderId="54" xfId="8" applyNumberFormat="1" applyFont="1" applyFill="1" applyBorder="1"/>
    <xf numFmtId="172" fontId="30" fillId="0" borderId="24" xfId="8" applyNumberFormat="1" applyFont="1" applyBorder="1"/>
    <xf numFmtId="202" fontId="30" fillId="3" borderId="54" xfId="8" applyNumberFormat="1" applyFont="1" applyFill="1" applyBorder="1"/>
    <xf numFmtId="202" fontId="30" fillId="3" borderId="27" xfId="8" applyNumberFormat="1" applyFont="1" applyFill="1" applyBorder="1"/>
    <xf numFmtId="202" fontId="30" fillId="3" borderId="0" xfId="8" applyNumberFormat="1" applyFont="1" applyFill="1"/>
    <xf numFmtId="178" fontId="33" fillId="0" borderId="11" xfId="9" applyNumberFormat="1" applyFont="1" applyBorder="1" applyAlignment="1">
      <alignment horizontal="right"/>
    </xf>
    <xf numFmtId="177" fontId="33" fillId="3" borderId="11" xfId="11" applyNumberFormat="1" applyFont="1" applyFill="1" applyBorder="1" applyAlignment="1" applyProtection="1">
      <alignment horizontal="right"/>
    </xf>
    <xf numFmtId="177" fontId="16" fillId="0" borderId="11" xfId="9" applyNumberFormat="1" applyFont="1" applyBorder="1" applyAlignment="1">
      <alignment horizontal="right"/>
    </xf>
    <xf numFmtId="177" fontId="16" fillId="0" borderId="10" xfId="9" applyNumberFormat="1" applyFont="1" applyBorder="1" applyAlignment="1">
      <alignment horizontal="right"/>
    </xf>
    <xf numFmtId="181" fontId="30" fillId="3" borderId="43" xfId="8" applyNumberFormat="1" applyFont="1" applyFill="1" applyBorder="1"/>
    <xf numFmtId="181" fontId="30" fillId="3" borderId="11" xfId="8" applyNumberFormat="1" applyFont="1" applyFill="1" applyBorder="1" applyAlignment="1">
      <alignment horizontal="right"/>
    </xf>
    <xf numFmtId="177" fontId="33" fillId="3" borderId="34" xfId="9" applyNumberFormat="1" applyFont="1" applyFill="1" applyBorder="1" applyAlignment="1">
      <alignment horizontal="left" indent="1"/>
    </xf>
    <xf numFmtId="178" fontId="33" fillId="0" borderId="51" xfId="11" applyNumberFormat="1" applyFont="1" applyFill="1" applyBorder="1" applyAlignment="1" applyProtection="1">
      <alignment horizontal="right"/>
    </xf>
    <xf numFmtId="178" fontId="33" fillId="0" borderId="21" xfId="11" applyNumberFormat="1" applyFont="1" applyFill="1" applyBorder="1" applyAlignment="1" applyProtection="1">
      <alignment horizontal="right"/>
    </xf>
    <xf numFmtId="178" fontId="33" fillId="0" borderId="52" xfId="11" applyNumberFormat="1" applyFont="1" applyFill="1" applyBorder="1" applyAlignment="1" applyProtection="1">
      <alignment horizontal="right"/>
    </xf>
    <xf numFmtId="173" fontId="32" fillId="18" borderId="0" xfId="8" applyNumberFormat="1" applyFont="1" applyFill="1" applyAlignment="1">
      <alignment horizontal="left"/>
    </xf>
    <xf numFmtId="174" fontId="28" fillId="18" borderId="0" xfId="8" applyNumberFormat="1" applyFont="1" applyFill="1" applyAlignment="1">
      <alignment horizontal="right"/>
    </xf>
    <xf numFmtId="174" fontId="28" fillId="18" borderId="0" xfId="8" applyNumberFormat="1" applyFont="1" applyFill="1"/>
    <xf numFmtId="200" fontId="28" fillId="18" borderId="0" xfId="8" applyNumberFormat="1" applyFont="1" applyFill="1" applyAlignment="1">
      <alignment horizontal="right"/>
    </xf>
    <xf numFmtId="203" fontId="28" fillId="18" borderId="0" xfId="8" applyNumberFormat="1" applyFont="1" applyFill="1" applyAlignment="1">
      <alignment horizontal="right"/>
    </xf>
    <xf numFmtId="200" fontId="16" fillId="0" borderId="0" xfId="8" applyNumberFormat="1" applyFont="1"/>
    <xf numFmtId="0" fontId="34" fillId="0" borderId="4" xfId="8" applyFont="1" applyBorder="1" applyAlignment="1">
      <alignment horizontal="right"/>
    </xf>
    <xf numFmtId="0" fontId="34" fillId="0" borderId="5" xfId="8" applyFont="1" applyBorder="1" applyAlignment="1">
      <alignment horizontal="right"/>
    </xf>
    <xf numFmtId="0" fontId="16" fillId="0" borderId="7" xfId="8" applyFont="1" applyBorder="1"/>
    <xf numFmtId="174" fontId="16" fillId="0" borderId="7" xfId="8" applyNumberFormat="1" applyFont="1" applyBorder="1"/>
    <xf numFmtId="174" fontId="16" fillId="0" borderId="24" xfId="8" applyNumberFormat="1" applyFont="1" applyBorder="1"/>
    <xf numFmtId="174" fontId="16" fillId="0" borderId="54" xfId="8" applyNumberFormat="1" applyFont="1" applyBorder="1"/>
    <xf numFmtId="176" fontId="16" fillId="3" borderId="40" xfId="2" applyNumberFormat="1" applyFont="1" applyFill="1" applyBorder="1" applyAlignment="1" applyProtection="1"/>
    <xf numFmtId="176" fontId="16" fillId="3" borderId="84" xfId="2" applyNumberFormat="1" applyFont="1" applyFill="1" applyBorder="1" applyAlignment="1" applyProtection="1"/>
    <xf numFmtId="174" fontId="16" fillId="0" borderId="12" xfId="8" applyNumberFormat="1" applyFont="1" applyBorder="1"/>
    <xf numFmtId="174" fontId="16" fillId="3" borderId="40" xfId="8" applyNumberFormat="1" applyFont="1" applyFill="1" applyBorder="1"/>
    <xf numFmtId="174" fontId="16" fillId="3" borderId="84" xfId="8" applyNumberFormat="1" applyFont="1" applyFill="1" applyBorder="1"/>
    <xf numFmtId="174" fontId="62" fillId="0" borderId="12" xfId="8" applyNumberFormat="1" applyFont="1" applyBorder="1"/>
    <xf numFmtId="174" fontId="62" fillId="0" borderId="0" xfId="8" applyNumberFormat="1" applyFont="1"/>
    <xf numFmtId="174" fontId="62" fillId="0" borderId="11" xfId="8" applyNumberFormat="1" applyFont="1" applyBorder="1"/>
    <xf numFmtId="204" fontId="16" fillId="0" borderId="12" xfId="8" applyNumberFormat="1" applyFont="1" applyBorder="1"/>
    <xf numFmtId="204" fontId="16" fillId="0" borderId="0" xfId="8" applyNumberFormat="1" applyFont="1"/>
    <xf numFmtId="204" fontId="16" fillId="0" borderId="11" xfId="8" applyNumberFormat="1" applyFont="1" applyBorder="1"/>
    <xf numFmtId="204" fontId="44" fillId="0" borderId="12" xfId="8" applyNumberFormat="1" applyFont="1" applyBorder="1"/>
    <xf numFmtId="204" fontId="44" fillId="0" borderId="0" xfId="8" applyNumberFormat="1" applyFont="1"/>
    <xf numFmtId="204" fontId="16" fillId="0" borderId="84" xfId="8" applyNumberFormat="1" applyFont="1" applyBorder="1"/>
    <xf numFmtId="199" fontId="16" fillId="0" borderId="12" xfId="8" applyNumberFormat="1" applyFont="1" applyBorder="1" applyAlignment="1">
      <alignment horizontal="left" indent="1"/>
    </xf>
    <xf numFmtId="165" fontId="16" fillId="0" borderId="12" xfId="3" applyNumberFormat="1" applyFont="1" applyFill="1" applyBorder="1" applyAlignment="1"/>
    <xf numFmtId="165" fontId="16" fillId="0" borderId="0" xfId="3" applyNumberFormat="1" applyFont="1" applyFill="1" applyBorder="1" applyAlignment="1"/>
    <xf numFmtId="165" fontId="16" fillId="0" borderId="11" xfId="3" applyNumberFormat="1" applyFont="1" applyFill="1" applyBorder="1" applyAlignment="1"/>
    <xf numFmtId="165" fontId="44" fillId="0" borderId="12" xfId="3" applyNumberFormat="1" applyFont="1" applyFill="1" applyBorder="1" applyAlignment="1"/>
    <xf numFmtId="165" fontId="44" fillId="0" borderId="0" xfId="3" applyNumberFormat="1" applyFont="1" applyFill="1" applyBorder="1" applyAlignment="1"/>
    <xf numFmtId="199" fontId="16" fillId="3" borderId="12" xfId="8" applyNumberFormat="1" applyFont="1" applyFill="1" applyBorder="1" applyAlignment="1">
      <alignment horizontal="left" indent="1"/>
    </xf>
    <xf numFmtId="165" fontId="16" fillId="3" borderId="12" xfId="3" applyNumberFormat="1" applyFont="1" applyFill="1" applyBorder="1" applyAlignment="1"/>
    <xf numFmtId="165" fontId="16" fillId="3" borderId="0" xfId="3" applyNumberFormat="1" applyFont="1" applyFill="1" applyBorder="1" applyAlignment="1"/>
    <xf numFmtId="165" fontId="16" fillId="3" borderId="11" xfId="3" applyNumberFormat="1" applyFont="1" applyFill="1" applyBorder="1" applyAlignment="1"/>
    <xf numFmtId="165" fontId="44" fillId="3" borderId="0" xfId="3" applyNumberFormat="1" applyFont="1" applyFill="1" applyBorder="1" applyAlignment="1"/>
    <xf numFmtId="165" fontId="44" fillId="3" borderId="12" xfId="3" applyNumberFormat="1" applyFont="1" applyFill="1" applyBorder="1" applyAlignment="1"/>
    <xf numFmtId="9" fontId="62" fillId="0" borderId="12" xfId="3" applyFont="1" applyFill="1" applyBorder="1" applyAlignment="1"/>
    <xf numFmtId="9" fontId="62" fillId="0" borderId="0" xfId="3" applyFont="1" applyFill="1" applyBorder="1" applyAlignment="1"/>
    <xf numFmtId="9" fontId="16" fillId="0" borderId="0" xfId="3" applyFont="1" applyFill="1" applyBorder="1" applyAlignment="1"/>
    <xf numFmtId="9" fontId="16" fillId="0" borderId="11" xfId="3" applyFont="1" applyFill="1" applyBorder="1" applyAlignment="1"/>
    <xf numFmtId="9" fontId="62" fillId="0" borderId="11" xfId="3" applyFont="1" applyFill="1" applyBorder="1" applyAlignment="1"/>
    <xf numFmtId="0" fontId="16" fillId="19" borderId="12" xfId="8" applyFont="1" applyFill="1" applyBorder="1"/>
    <xf numFmtId="202" fontId="16" fillId="19" borderId="12" xfId="3" applyNumberFormat="1" applyFont="1" applyFill="1" applyBorder="1" applyAlignment="1"/>
    <xf numFmtId="202" fontId="16" fillId="19" borderId="0" xfId="3" applyNumberFormat="1" applyFont="1" applyFill="1" applyBorder="1" applyAlignment="1"/>
    <xf numFmtId="202" fontId="16" fillId="19" borderId="11" xfId="3" applyNumberFormat="1" applyFont="1" applyFill="1" applyBorder="1" applyAlignment="1"/>
    <xf numFmtId="202" fontId="16" fillId="19" borderId="12" xfId="8" applyNumberFormat="1" applyFont="1" applyFill="1" applyBorder="1" applyAlignment="1">
      <alignment horizontal="right"/>
    </xf>
    <xf numFmtId="202" fontId="16" fillId="19" borderId="0" xfId="8" applyNumberFormat="1" applyFont="1" applyFill="1" applyAlignment="1">
      <alignment horizontal="right"/>
    </xf>
    <xf numFmtId="202" fontId="16" fillId="19" borderId="11" xfId="8" applyNumberFormat="1" applyFont="1" applyFill="1" applyBorder="1" applyAlignment="1">
      <alignment horizontal="right"/>
    </xf>
    <xf numFmtId="9" fontId="30" fillId="0" borderId="0" xfId="3" applyFont="1" applyFill="1" applyBorder="1" applyAlignment="1" applyProtection="1"/>
    <xf numFmtId="174" fontId="16" fillId="9" borderId="40" xfId="8" applyNumberFormat="1" applyFont="1" applyFill="1" applyBorder="1"/>
    <xf numFmtId="174" fontId="16" fillId="9" borderId="53" xfId="8" applyNumberFormat="1" applyFont="1" applyFill="1" applyBorder="1"/>
    <xf numFmtId="202" fontId="16" fillId="9" borderId="53" xfId="8" applyNumberFormat="1" applyFont="1" applyFill="1" applyBorder="1"/>
    <xf numFmtId="202" fontId="16" fillId="9" borderId="44" xfId="8" applyNumberFormat="1" applyFont="1" applyFill="1" applyBorder="1"/>
    <xf numFmtId="202" fontId="16" fillId="9" borderId="84" xfId="8" applyNumberFormat="1" applyFont="1" applyFill="1" applyBorder="1"/>
    <xf numFmtId="202" fontId="16" fillId="9" borderId="45" xfId="8" applyNumberFormat="1" applyFont="1" applyFill="1" applyBorder="1"/>
    <xf numFmtId="0" fontId="30" fillId="19" borderId="12" xfId="8" applyFont="1" applyFill="1" applyBorder="1"/>
    <xf numFmtId="202" fontId="30" fillId="19" borderId="12" xfId="3" applyNumberFormat="1" applyFont="1" applyFill="1" applyBorder="1" applyAlignment="1"/>
    <xf numFmtId="202" fontId="30" fillId="19" borderId="0" xfId="3" applyNumberFormat="1" applyFont="1" applyFill="1" applyBorder="1" applyAlignment="1"/>
    <xf numFmtId="202" fontId="30" fillId="19" borderId="11" xfId="3" applyNumberFormat="1" applyFont="1" applyFill="1" applyBorder="1" applyAlignment="1"/>
    <xf numFmtId="202" fontId="30" fillId="19" borderId="12" xfId="8" applyNumberFormat="1" applyFont="1" applyFill="1" applyBorder="1" applyAlignment="1">
      <alignment horizontal="right"/>
    </xf>
    <xf numFmtId="202" fontId="30" fillId="19" borderId="0" xfId="8" applyNumberFormat="1" applyFont="1" applyFill="1" applyAlignment="1">
      <alignment horizontal="right"/>
    </xf>
    <xf numFmtId="202" fontId="30" fillId="19" borderId="11" xfId="8" applyNumberFormat="1" applyFont="1" applyFill="1" applyBorder="1" applyAlignment="1">
      <alignment horizontal="right"/>
    </xf>
    <xf numFmtId="9" fontId="30" fillId="0" borderId="84" xfId="3" applyFont="1" applyFill="1" applyBorder="1" applyAlignment="1" applyProtection="1"/>
    <xf numFmtId="174" fontId="30" fillId="9" borderId="40" xfId="8" applyNumberFormat="1" applyFont="1" applyFill="1" applyBorder="1"/>
    <xf numFmtId="174" fontId="30" fillId="9" borderId="53" xfId="8" applyNumberFormat="1" applyFont="1" applyFill="1" applyBorder="1"/>
    <xf numFmtId="202" fontId="30" fillId="9" borderId="53" xfId="8" applyNumberFormat="1" applyFont="1" applyFill="1" applyBorder="1"/>
    <xf numFmtId="202" fontId="30" fillId="9" borderId="44" xfId="8" applyNumberFormat="1" applyFont="1" applyFill="1" applyBorder="1"/>
    <xf numFmtId="202" fontId="30" fillId="9" borderId="84" xfId="8" applyNumberFormat="1" applyFont="1" applyFill="1" applyBorder="1"/>
    <xf numFmtId="202" fontId="30" fillId="9" borderId="45" xfId="8" applyNumberFormat="1" applyFont="1" applyFill="1" applyBorder="1"/>
    <xf numFmtId="0" fontId="36" fillId="19" borderId="12" xfId="8" applyFont="1" applyFill="1" applyBorder="1" applyAlignment="1">
      <alignment horizontal="left" indent="1"/>
    </xf>
    <xf numFmtId="9" fontId="36" fillId="19" borderId="12" xfId="3" applyFont="1" applyFill="1" applyBorder="1" applyAlignment="1"/>
    <xf numFmtId="9" fontId="36" fillId="19" borderId="0" xfId="3" applyFont="1" applyFill="1" applyBorder="1" applyAlignment="1"/>
    <xf numFmtId="9" fontId="36" fillId="19" borderId="11" xfId="3" applyFont="1" applyFill="1" applyBorder="1" applyAlignment="1"/>
    <xf numFmtId="185" fontId="36" fillId="19" borderId="12" xfId="8" applyNumberFormat="1" applyFont="1" applyFill="1" applyBorder="1" applyAlignment="1">
      <alignment horizontal="right"/>
    </xf>
    <xf numFmtId="185" fontId="36" fillId="19" borderId="0" xfId="8" applyNumberFormat="1" applyFont="1" applyFill="1" applyAlignment="1">
      <alignment horizontal="right"/>
    </xf>
    <xf numFmtId="185" fontId="36" fillId="19" borderId="11" xfId="8" applyNumberFormat="1" applyFont="1" applyFill="1" applyBorder="1" applyAlignment="1">
      <alignment horizontal="right"/>
    </xf>
    <xf numFmtId="202" fontId="36" fillId="20" borderId="0" xfId="8" applyNumberFormat="1" applyFont="1" applyFill="1"/>
    <xf numFmtId="202" fontId="36" fillId="20" borderId="11" xfId="8" applyNumberFormat="1" applyFont="1" applyFill="1" applyBorder="1"/>
    <xf numFmtId="202" fontId="36" fillId="20" borderId="12" xfId="8" applyNumberFormat="1" applyFont="1" applyFill="1" applyBorder="1"/>
    <xf numFmtId="202" fontId="36" fillId="20" borderId="12" xfId="8" applyNumberFormat="1" applyFont="1" applyFill="1" applyBorder="1" applyAlignment="1">
      <alignment horizontal="right"/>
    </xf>
    <xf numFmtId="202" fontId="36" fillId="20" borderId="0" xfId="8" applyNumberFormat="1" applyFont="1" applyFill="1" applyAlignment="1">
      <alignment horizontal="right"/>
    </xf>
    <xf numFmtId="202" fontId="36" fillId="20" borderId="11" xfId="8" applyNumberFormat="1" applyFont="1" applyFill="1" applyBorder="1" applyAlignment="1">
      <alignment horizontal="right"/>
    </xf>
    <xf numFmtId="9" fontId="60" fillId="0" borderId="0" xfId="3" applyFont="1" applyFill="1" applyBorder="1" applyAlignment="1" applyProtection="1"/>
    <xf numFmtId="174" fontId="36" fillId="9" borderId="40" xfId="8" applyNumberFormat="1" applyFont="1" applyFill="1" applyBorder="1"/>
    <xf numFmtId="174" fontId="36" fillId="9" borderId="12" xfId="8" applyNumberFormat="1" applyFont="1" applyFill="1" applyBorder="1"/>
    <xf numFmtId="174" fontId="36" fillId="9" borderId="10" xfId="8" applyNumberFormat="1" applyFont="1" applyFill="1" applyBorder="1"/>
    <xf numFmtId="9" fontId="60" fillId="19" borderId="12" xfId="3" applyFont="1" applyFill="1" applyBorder="1" applyAlignment="1"/>
    <xf numFmtId="9" fontId="60" fillId="19" borderId="0" xfId="3" applyFont="1" applyFill="1" applyBorder="1" applyAlignment="1"/>
    <xf numFmtId="9" fontId="60" fillId="19" borderId="11" xfId="3" applyFont="1" applyFill="1" applyBorder="1" applyAlignment="1"/>
    <xf numFmtId="185" fontId="60" fillId="19" borderId="12" xfId="8" applyNumberFormat="1" applyFont="1" applyFill="1" applyBorder="1" applyAlignment="1">
      <alignment horizontal="right"/>
    </xf>
    <xf numFmtId="185" fontId="60" fillId="19" borderId="0" xfId="8" applyNumberFormat="1" applyFont="1" applyFill="1" applyAlignment="1">
      <alignment horizontal="right"/>
    </xf>
    <xf numFmtId="185" fontId="60" fillId="19" borderId="11" xfId="8" applyNumberFormat="1" applyFont="1" applyFill="1" applyBorder="1" applyAlignment="1">
      <alignment horizontal="right"/>
    </xf>
    <xf numFmtId="202" fontId="60" fillId="20" borderId="0" xfId="8" applyNumberFormat="1" applyFont="1" applyFill="1"/>
    <xf numFmtId="202" fontId="60" fillId="20" borderId="11" xfId="8" applyNumberFormat="1" applyFont="1" applyFill="1" applyBorder="1"/>
    <xf numFmtId="165" fontId="30" fillId="20" borderId="12" xfId="3" applyNumberFormat="1" applyFont="1" applyFill="1" applyBorder="1"/>
    <xf numFmtId="165" fontId="30" fillId="20" borderId="0" xfId="3" applyNumberFormat="1" applyFont="1" applyFill="1" applyBorder="1"/>
    <xf numFmtId="9" fontId="60" fillId="0" borderId="10" xfId="3" applyFont="1" applyFill="1" applyBorder="1" applyAlignment="1" applyProtection="1"/>
    <xf numFmtId="174" fontId="60" fillId="9" borderId="40" xfId="8" applyNumberFormat="1" applyFont="1" applyFill="1" applyBorder="1"/>
    <xf numFmtId="174" fontId="60" fillId="9" borderId="29" xfId="8" applyNumberFormat="1" applyFont="1" applyFill="1" applyBorder="1"/>
    <xf numFmtId="165" fontId="30" fillId="9" borderId="12" xfId="3" applyNumberFormat="1" applyFont="1" applyFill="1" applyBorder="1"/>
    <xf numFmtId="165" fontId="30" fillId="9" borderId="10" xfId="3" applyNumberFormat="1" applyFont="1" applyFill="1" applyBorder="1"/>
    <xf numFmtId="0" fontId="16" fillId="3" borderId="12" xfId="8" applyFont="1" applyFill="1" applyBorder="1" applyAlignment="1">
      <alignment horizontal="left"/>
    </xf>
    <xf numFmtId="9" fontId="16" fillId="3" borderId="12" xfId="3" applyFont="1" applyFill="1" applyBorder="1" applyAlignment="1"/>
    <xf numFmtId="9" fontId="16" fillId="3" borderId="0" xfId="3" applyFont="1" applyFill="1" applyBorder="1" applyAlignment="1"/>
    <xf numFmtId="9" fontId="16" fillId="3" borderId="11" xfId="3" applyFont="1" applyFill="1" applyBorder="1" applyAlignment="1"/>
    <xf numFmtId="185" fontId="44" fillId="3" borderId="12" xfId="8" applyNumberFormat="1" applyFont="1" applyFill="1" applyBorder="1" applyAlignment="1">
      <alignment horizontal="right"/>
    </xf>
    <xf numFmtId="185" fontId="44" fillId="3" borderId="0" xfId="8" applyNumberFormat="1" applyFont="1" applyFill="1" applyAlignment="1">
      <alignment horizontal="right"/>
    </xf>
    <xf numFmtId="185" fontId="44" fillId="3" borderId="11" xfId="8" applyNumberFormat="1" applyFont="1" applyFill="1" applyBorder="1" applyAlignment="1">
      <alignment horizontal="right"/>
    </xf>
    <xf numFmtId="185" fontId="44" fillId="3" borderId="30" xfId="8" applyNumberFormat="1" applyFont="1" applyFill="1" applyBorder="1" applyAlignment="1">
      <alignment horizontal="right"/>
    </xf>
    <xf numFmtId="9" fontId="48" fillId="3" borderId="0" xfId="3" applyFont="1" applyFill="1" applyBorder="1" applyAlignment="1" applyProtection="1"/>
    <xf numFmtId="174" fontId="30" fillId="0" borderId="30" xfId="8" applyNumberFormat="1" applyFont="1" applyBorder="1"/>
    <xf numFmtId="174" fontId="30" fillId="3" borderId="30" xfId="8" applyNumberFormat="1" applyFont="1" applyFill="1" applyBorder="1"/>
    <xf numFmtId="174" fontId="16" fillId="0" borderId="30" xfId="8" applyNumberFormat="1" applyFont="1" applyBorder="1"/>
    <xf numFmtId="174" fontId="16" fillId="3" borderId="30" xfId="8" applyNumberFormat="1" applyFont="1" applyFill="1" applyBorder="1"/>
    <xf numFmtId="174" fontId="16" fillId="3" borderId="12" xfId="8" applyNumberFormat="1" applyFont="1" applyFill="1" applyBorder="1"/>
    <xf numFmtId="165" fontId="16" fillId="0" borderId="30" xfId="3" applyNumberFormat="1" applyFont="1" applyFill="1" applyBorder="1" applyAlignment="1"/>
    <xf numFmtId="165" fontId="44" fillId="0" borderId="30" xfId="3" applyNumberFormat="1" applyFont="1" applyFill="1" applyBorder="1" applyAlignment="1"/>
    <xf numFmtId="0" fontId="16" fillId="0" borderId="51" xfId="8" applyFont="1" applyBorder="1"/>
    <xf numFmtId="165" fontId="16" fillId="0" borderId="51" xfId="3" applyNumberFormat="1" applyFont="1" applyFill="1" applyBorder="1" applyAlignment="1"/>
    <xf numFmtId="165" fontId="16" fillId="0" borderId="21" xfId="3" applyNumberFormat="1" applyFont="1" applyFill="1" applyBorder="1" applyAlignment="1"/>
    <xf numFmtId="165" fontId="16" fillId="0" borderId="52" xfId="3" applyNumberFormat="1" applyFont="1" applyFill="1" applyBorder="1" applyAlignment="1"/>
    <xf numFmtId="165" fontId="44" fillId="0" borderId="51" xfId="3" applyNumberFormat="1" applyFont="1" applyFill="1" applyBorder="1" applyAlignment="1"/>
    <xf numFmtId="165" fontId="44" fillId="0" borderId="21" xfId="3" applyNumberFormat="1" applyFont="1" applyFill="1" applyBorder="1" applyAlignment="1"/>
    <xf numFmtId="165" fontId="44" fillId="0" borderId="52" xfId="3" applyNumberFormat="1" applyFont="1" applyFill="1" applyBorder="1" applyAlignment="1"/>
    <xf numFmtId="174" fontId="16" fillId="3" borderId="32" xfId="8" applyNumberFormat="1" applyFont="1" applyFill="1" applyBorder="1"/>
    <xf numFmtId="174" fontId="16" fillId="3" borderId="85" xfId="8" applyNumberFormat="1" applyFont="1" applyFill="1" applyBorder="1"/>
    <xf numFmtId="174" fontId="16" fillId="3" borderId="33" xfId="8" applyNumberFormat="1" applyFont="1" applyFill="1" applyBorder="1"/>
    <xf numFmtId="174" fontId="16" fillId="3" borderId="20" xfId="8" applyNumberFormat="1" applyFont="1" applyFill="1" applyBorder="1"/>
    <xf numFmtId="174" fontId="16" fillId="3" borderId="35" xfId="8" applyNumberFormat="1" applyFont="1" applyFill="1" applyBorder="1"/>
    <xf numFmtId="1" fontId="74" fillId="0" borderId="0" xfId="8" applyNumberFormat="1" applyFont="1"/>
    <xf numFmtId="1" fontId="28" fillId="0" borderId="0" xfId="8" applyNumberFormat="1" applyFont="1"/>
    <xf numFmtId="0" fontId="74" fillId="0" borderId="0" xfId="8" applyFont="1"/>
    <xf numFmtId="0" fontId="75" fillId="21" borderId="23" xfId="8" applyFont="1" applyFill="1" applyBorder="1"/>
    <xf numFmtId="0" fontId="76" fillId="21" borderId="21" xfId="8" applyFont="1" applyFill="1" applyBorder="1"/>
    <xf numFmtId="1" fontId="34" fillId="0" borderId="44" xfId="8" applyNumberFormat="1" applyFont="1" applyBorder="1" applyAlignment="1">
      <alignment horizontal="right"/>
    </xf>
    <xf numFmtId="1" fontId="34" fillId="0" borderId="10" xfId="8" applyNumberFormat="1" applyFont="1" applyBorder="1" applyAlignment="1">
      <alignment horizontal="right"/>
    </xf>
    <xf numFmtId="1" fontId="34" fillId="0" borderId="45" xfId="8" applyNumberFormat="1" applyFont="1" applyBorder="1" applyAlignment="1">
      <alignment horizontal="right"/>
    </xf>
    <xf numFmtId="0" fontId="30" fillId="0" borderId="10" xfId="8" applyFont="1" applyBorder="1"/>
    <xf numFmtId="0" fontId="16" fillId="3" borderId="44" xfId="8" applyFont="1" applyFill="1" applyBorder="1"/>
    <xf numFmtId="0" fontId="16" fillId="3" borderId="29" xfId="8" applyFont="1" applyFill="1" applyBorder="1"/>
    <xf numFmtId="0" fontId="16" fillId="0" borderId="29" xfId="8" applyFont="1" applyBorder="1"/>
    <xf numFmtId="0" fontId="16" fillId="0" borderId="53" xfId="8" applyFont="1" applyBorder="1"/>
    <xf numFmtId="0" fontId="16" fillId="0" borderId="44" xfId="8" applyFont="1" applyBorder="1"/>
    <xf numFmtId="0" fontId="16" fillId="0" borderId="45" xfId="8" applyFont="1" applyBorder="1"/>
    <xf numFmtId="0" fontId="28" fillId="0" borderId="11" xfId="8" applyFont="1" applyBorder="1"/>
    <xf numFmtId="0" fontId="16" fillId="0" borderId="11" xfId="8" applyFont="1" applyBorder="1"/>
    <xf numFmtId="174" fontId="16" fillId="0" borderId="29" xfId="8" applyNumberFormat="1" applyFont="1" applyBorder="1"/>
    <xf numFmtId="174" fontId="16" fillId="0" borderId="53" xfId="8" applyNumberFormat="1" applyFont="1" applyBorder="1"/>
    <xf numFmtId="174" fontId="16" fillId="0" borderId="44" xfId="8" applyNumberFormat="1" applyFont="1" applyBorder="1"/>
    <xf numFmtId="174" fontId="16" fillId="0" borderId="10" xfId="8" applyNumberFormat="1" applyFont="1" applyBorder="1"/>
    <xf numFmtId="174" fontId="16" fillId="0" borderId="45" xfId="8" applyNumberFormat="1" applyFont="1" applyBorder="1"/>
    <xf numFmtId="185" fontId="16" fillId="0" borderId="11" xfId="8" applyNumberFormat="1" applyFont="1" applyBorder="1"/>
    <xf numFmtId="0" fontId="30" fillId="3" borderId="10" xfId="8" applyFont="1" applyFill="1" applyBorder="1" applyAlignment="1">
      <alignment horizontal="left" indent="1"/>
    </xf>
    <xf numFmtId="0" fontId="32" fillId="0" borderId="30" xfId="8" applyFont="1" applyBorder="1"/>
    <xf numFmtId="0" fontId="16" fillId="3" borderId="10" xfId="8" applyFont="1" applyFill="1" applyBorder="1" applyAlignment="1">
      <alignment horizontal="left" indent="2"/>
    </xf>
    <xf numFmtId="0" fontId="28" fillId="0" borderId="30" xfId="8" applyFont="1" applyBorder="1"/>
    <xf numFmtId="174" fontId="16" fillId="0" borderId="40" xfId="8" applyNumberFormat="1" applyFont="1" applyBorder="1"/>
    <xf numFmtId="174" fontId="16" fillId="0" borderId="23" xfId="8" applyNumberFormat="1" applyFont="1" applyBorder="1"/>
    <xf numFmtId="0" fontId="30" fillId="3" borderId="73" xfId="8" applyFont="1" applyFill="1" applyBorder="1"/>
    <xf numFmtId="174" fontId="30" fillId="0" borderId="71" xfId="8" applyNumberFormat="1" applyFont="1" applyBorder="1"/>
    <xf numFmtId="174" fontId="30" fillId="0" borderId="72" xfId="8" applyNumberFormat="1" applyFont="1" applyBorder="1"/>
    <xf numFmtId="174" fontId="30" fillId="0" borderId="89" xfId="8" applyNumberFormat="1" applyFont="1" applyBorder="1"/>
    <xf numFmtId="174" fontId="30" fillId="0" borderId="74" xfId="8" applyNumberFormat="1" applyFont="1" applyBorder="1"/>
    <xf numFmtId="174" fontId="30" fillId="3" borderId="50" xfId="8" applyNumberFormat="1" applyFont="1" applyFill="1" applyBorder="1"/>
    <xf numFmtId="174" fontId="30" fillId="0" borderId="47" xfId="8" applyNumberFormat="1" applyFont="1" applyBorder="1"/>
    <xf numFmtId="174" fontId="39" fillId="3" borderId="16" xfId="8" applyNumberFormat="1" applyFont="1" applyFill="1" applyBorder="1"/>
    <xf numFmtId="174" fontId="39" fillId="3" borderId="17" xfId="8" applyNumberFormat="1" applyFont="1" applyFill="1" applyBorder="1"/>
    <xf numFmtId="174" fontId="39" fillId="3" borderId="15" xfId="8" applyNumberFormat="1" applyFont="1" applyFill="1" applyBorder="1"/>
    <xf numFmtId="174" fontId="39" fillId="3" borderId="90" xfId="8" applyNumberFormat="1" applyFont="1" applyFill="1" applyBorder="1"/>
    <xf numFmtId="174" fontId="39" fillId="3" borderId="91" xfId="8" applyNumberFormat="1" applyFont="1" applyFill="1" applyBorder="1"/>
    <xf numFmtId="0" fontId="40" fillId="0" borderId="11" xfId="8" applyFont="1" applyBorder="1"/>
    <xf numFmtId="174" fontId="39" fillId="0" borderId="92" xfId="8" applyNumberFormat="1" applyFont="1" applyBorder="1"/>
    <xf numFmtId="174" fontId="39" fillId="0" borderId="93" xfId="8" applyNumberFormat="1" applyFont="1" applyBorder="1"/>
    <xf numFmtId="174" fontId="39" fillId="0" borderId="94" xfId="8" applyNumberFormat="1" applyFont="1" applyBorder="1"/>
    <xf numFmtId="174" fontId="39" fillId="0" borderId="95" xfId="8" applyNumberFormat="1" applyFont="1" applyBorder="1"/>
    <xf numFmtId="174" fontId="77" fillId="0" borderId="0" xfId="8" applyNumberFormat="1" applyFont="1"/>
    <xf numFmtId="174" fontId="39" fillId="3" borderId="41" xfId="8" applyNumberFormat="1" applyFont="1" applyFill="1" applyBorder="1"/>
    <xf numFmtId="174" fontId="39" fillId="0" borderId="0" xfId="8" applyNumberFormat="1" applyFont="1"/>
    <xf numFmtId="174" fontId="39" fillId="3" borderId="0" xfId="8" applyNumberFormat="1" applyFont="1" applyFill="1"/>
    <xf numFmtId="174" fontId="39" fillId="3" borderId="11" xfId="8" applyNumberFormat="1" applyFont="1" applyFill="1" applyBorder="1"/>
    <xf numFmtId="174" fontId="39" fillId="3" borderId="12" xfId="8" applyNumberFormat="1" applyFont="1" applyFill="1" applyBorder="1"/>
    <xf numFmtId="200" fontId="39" fillId="3" borderId="12" xfId="8" applyNumberFormat="1" applyFont="1" applyFill="1" applyBorder="1"/>
    <xf numFmtId="0" fontId="77" fillId="0" borderId="0" xfId="8" applyFont="1"/>
    <xf numFmtId="0" fontId="40" fillId="0" borderId="40" xfId="8" applyFont="1" applyBorder="1"/>
    <xf numFmtId="174" fontId="39" fillId="0" borderId="53" xfId="8" applyNumberFormat="1" applyFont="1" applyBorder="1"/>
    <xf numFmtId="174" fontId="39" fillId="0" borderId="44" xfId="8" applyNumberFormat="1" applyFont="1" applyBorder="1"/>
    <xf numFmtId="174" fontId="39" fillId="0" borderId="40" xfId="8" applyNumberFormat="1" applyFont="1" applyBorder="1"/>
    <xf numFmtId="174" fontId="39" fillId="0" borderId="45" xfId="8" applyNumberFormat="1" applyFont="1" applyBorder="1"/>
    <xf numFmtId="0" fontId="39" fillId="3" borderId="96" xfId="8" applyFont="1" applyFill="1" applyBorder="1" applyAlignment="1">
      <alignment horizontal="left" indent="1"/>
    </xf>
    <xf numFmtId="0" fontId="40" fillId="3" borderId="93" xfId="8" applyFont="1" applyFill="1" applyBorder="1"/>
    <xf numFmtId="0" fontId="40" fillId="3" borderId="16" xfId="8" applyFont="1" applyFill="1" applyBorder="1"/>
    <xf numFmtId="0" fontId="40" fillId="3" borderId="17" xfId="8" applyFont="1" applyFill="1" applyBorder="1"/>
    <xf numFmtId="0" fontId="40" fillId="3" borderId="15" xfId="8" applyFont="1" applyFill="1" applyBorder="1"/>
    <xf numFmtId="0" fontId="40" fillId="0" borderId="17" xfId="8" applyFont="1" applyBorder="1"/>
    <xf numFmtId="0" fontId="40" fillId="0" borderId="16" xfId="8" applyFont="1" applyBorder="1"/>
    <xf numFmtId="0" fontId="40" fillId="0" borderId="15" xfId="8" applyFont="1" applyBorder="1"/>
    <xf numFmtId="0" fontId="40" fillId="3" borderId="40" xfId="8" applyFont="1" applyFill="1" applyBorder="1"/>
    <xf numFmtId="165" fontId="40" fillId="0" borderId="92" xfId="3" applyNumberFormat="1" applyFont="1" applyBorder="1"/>
    <xf numFmtId="174" fontId="40" fillId="0" borderId="93" xfId="3" applyNumberFormat="1" applyFont="1" applyBorder="1"/>
    <xf numFmtId="174" fontId="39" fillId="0" borderId="94" xfId="3" applyNumberFormat="1" applyFont="1" applyBorder="1"/>
    <xf numFmtId="174" fontId="39" fillId="0" borderId="92" xfId="3" applyNumberFormat="1" applyFont="1" applyBorder="1"/>
    <xf numFmtId="174" fontId="39" fillId="0" borderId="95" xfId="3" applyNumberFormat="1" applyFont="1" applyBorder="1"/>
    <xf numFmtId="174" fontId="40" fillId="0" borderId="12" xfId="8" applyNumberFormat="1" applyFont="1" applyBorder="1"/>
    <xf numFmtId="174" fontId="40" fillId="0" borderId="0" xfId="8" applyNumberFormat="1" applyFont="1"/>
    <xf numFmtId="0" fontId="40" fillId="3" borderId="0" xfId="8" applyFont="1" applyFill="1"/>
    <xf numFmtId="0" fontId="40" fillId="3" borderId="11" xfId="8" applyFont="1" applyFill="1" applyBorder="1"/>
    <xf numFmtId="0" fontId="40" fillId="3" borderId="44" xfId="8" applyFont="1" applyFill="1" applyBorder="1"/>
    <xf numFmtId="0" fontId="40" fillId="3" borderId="12" xfId="8" applyFont="1" applyFill="1" applyBorder="1"/>
    <xf numFmtId="174" fontId="40" fillId="3" borderId="12" xfId="8" applyNumberFormat="1" applyFont="1" applyFill="1" applyBorder="1"/>
    <xf numFmtId="0" fontId="16" fillId="3" borderId="11" xfId="8" applyFont="1" applyFill="1" applyBorder="1"/>
    <xf numFmtId="165" fontId="16" fillId="0" borderId="53" xfId="3" applyNumberFormat="1" applyFont="1" applyBorder="1"/>
    <xf numFmtId="174" fontId="16" fillId="0" borderId="44" xfId="3" applyNumberFormat="1" applyFont="1" applyBorder="1"/>
    <xf numFmtId="165" fontId="16" fillId="0" borderId="40" xfId="3" applyNumberFormat="1" applyFont="1" applyBorder="1"/>
    <xf numFmtId="165" fontId="16" fillId="0" borderId="45" xfId="3" applyNumberFormat="1" applyFont="1" applyBorder="1"/>
    <xf numFmtId="205" fontId="16" fillId="3" borderId="44" xfId="8" applyNumberFormat="1" applyFont="1" applyFill="1" applyBorder="1"/>
    <xf numFmtId="205" fontId="16" fillId="3" borderId="12" xfId="8" applyNumberFormat="1" applyFont="1" applyFill="1" applyBorder="1"/>
    <xf numFmtId="205" fontId="16" fillId="3" borderId="0" xfId="8" applyNumberFormat="1" applyFont="1" applyFill="1"/>
    <xf numFmtId="0" fontId="16" fillId="0" borderId="40" xfId="8" applyFont="1" applyBorder="1"/>
    <xf numFmtId="0" fontId="16" fillId="3" borderId="97" xfId="8" applyFont="1" applyFill="1" applyBorder="1" applyAlignment="1">
      <alignment horizontal="left" indent="1"/>
    </xf>
    <xf numFmtId="174" fontId="44" fillId="3" borderId="12" xfId="8" applyNumberFormat="1" applyFont="1" applyFill="1" applyBorder="1"/>
    <xf numFmtId="174" fontId="44" fillId="3" borderId="0" xfId="8" applyNumberFormat="1" applyFont="1" applyFill="1"/>
    <xf numFmtId="0" fontId="16" fillId="3" borderId="40" xfId="8" applyFont="1" applyFill="1" applyBorder="1"/>
    <xf numFmtId="174" fontId="44" fillId="0" borderId="12" xfId="8" applyNumberFormat="1" applyFont="1" applyBorder="1"/>
    <xf numFmtId="174" fontId="44" fillId="0" borderId="0" xfId="8" applyNumberFormat="1" applyFont="1"/>
    <xf numFmtId="174" fontId="44" fillId="0" borderId="30" xfId="8" applyNumberFormat="1" applyFont="1" applyBorder="1"/>
    <xf numFmtId="174" fontId="30" fillId="0" borderId="86" xfId="8" applyNumberFormat="1" applyFont="1" applyBorder="1"/>
    <xf numFmtId="0" fontId="16" fillId="22" borderId="27" xfId="8" applyFont="1" applyFill="1" applyBorder="1"/>
    <xf numFmtId="0" fontId="16" fillId="22" borderId="29" xfId="8" applyFont="1" applyFill="1" applyBorder="1"/>
    <xf numFmtId="0" fontId="16" fillId="22" borderId="53" xfId="8" applyFont="1" applyFill="1" applyBorder="1"/>
    <xf numFmtId="174" fontId="16" fillId="22" borderId="44" xfId="8" applyNumberFormat="1" applyFont="1" applyFill="1" applyBorder="1"/>
    <xf numFmtId="0" fontId="16" fillId="22" borderId="40" xfId="8" applyFont="1" applyFill="1" applyBorder="1"/>
    <xf numFmtId="0" fontId="16" fillId="22" borderId="45" xfId="8" applyFont="1" applyFill="1" applyBorder="1"/>
    <xf numFmtId="0" fontId="16" fillId="22" borderId="97" xfId="8" applyFont="1" applyFill="1" applyBorder="1"/>
    <xf numFmtId="174" fontId="62" fillId="0" borderId="30" xfId="8" applyNumberFormat="1" applyFont="1" applyBorder="1"/>
    <xf numFmtId="174" fontId="16" fillId="0" borderId="97" xfId="8" applyNumberFormat="1" applyFont="1" applyBorder="1"/>
    <xf numFmtId="174" fontId="16" fillId="0" borderId="98" xfId="8" applyNumberFormat="1" applyFont="1" applyBorder="1"/>
    <xf numFmtId="174" fontId="16" fillId="3" borderId="99" xfId="8" applyNumberFormat="1" applyFont="1" applyFill="1" applyBorder="1"/>
    <xf numFmtId="174" fontId="16" fillId="3" borderId="100" xfId="8" applyNumberFormat="1" applyFont="1" applyFill="1" applyBorder="1"/>
    <xf numFmtId="0" fontId="16" fillId="3" borderId="101" xfId="8" applyFont="1" applyFill="1" applyBorder="1" applyAlignment="1">
      <alignment horizontal="left" indent="1"/>
    </xf>
    <xf numFmtId="174" fontId="16" fillId="0" borderId="100" xfId="8" applyNumberFormat="1" applyFont="1" applyBorder="1"/>
    <xf numFmtId="174" fontId="62" fillId="0" borderId="100" xfId="8" applyNumberFormat="1" applyFont="1" applyBorder="1"/>
    <xf numFmtId="0" fontId="16" fillId="3" borderId="102" xfId="8" applyFont="1" applyFill="1" applyBorder="1" applyAlignment="1">
      <alignment horizontal="left" indent="1"/>
    </xf>
    <xf numFmtId="174" fontId="16" fillId="0" borderId="102" xfId="8" applyNumberFormat="1" applyFont="1" applyBorder="1"/>
    <xf numFmtId="174" fontId="16" fillId="0" borderId="101" xfId="8" applyNumberFormat="1" applyFont="1" applyBorder="1"/>
    <xf numFmtId="174" fontId="16" fillId="0" borderId="103" xfId="8" applyNumberFormat="1" applyFont="1" applyBorder="1"/>
    <xf numFmtId="174" fontId="16" fillId="3" borderId="104" xfId="8" applyNumberFormat="1" applyFont="1" applyFill="1" applyBorder="1"/>
    <xf numFmtId="174" fontId="16" fillId="3" borderId="105" xfId="8" applyNumberFormat="1" applyFont="1" applyFill="1" applyBorder="1"/>
    <xf numFmtId="0" fontId="16" fillId="3" borderId="106" xfId="8" applyFont="1" applyFill="1" applyBorder="1" applyAlignment="1">
      <alignment horizontal="left" indent="1"/>
    </xf>
    <xf numFmtId="174" fontId="16" fillId="0" borderId="105" xfId="8" applyNumberFormat="1" applyFont="1" applyBorder="1"/>
    <xf numFmtId="0" fontId="16" fillId="0" borderId="107" xfId="8" applyFont="1" applyBorder="1"/>
    <xf numFmtId="174" fontId="16" fillId="0" borderId="107" xfId="8" applyNumberFormat="1" applyFont="1" applyBorder="1"/>
    <xf numFmtId="0" fontId="16" fillId="3" borderId="107" xfId="8" applyFont="1" applyFill="1" applyBorder="1" applyAlignment="1">
      <alignment horizontal="left" indent="1"/>
    </xf>
    <xf numFmtId="174" fontId="62" fillId="3" borderId="105" xfId="8" applyNumberFormat="1" applyFont="1" applyFill="1" applyBorder="1"/>
    <xf numFmtId="174" fontId="62" fillId="3" borderId="0" xfId="8" applyNumberFormat="1" applyFont="1" applyFill="1"/>
    <xf numFmtId="174" fontId="62" fillId="3" borderId="30" xfId="8" applyNumberFormat="1" applyFont="1" applyFill="1" applyBorder="1"/>
    <xf numFmtId="174" fontId="16" fillId="0" borderId="34" xfId="8" applyNumberFormat="1" applyFont="1" applyBorder="1"/>
    <xf numFmtId="174" fontId="30" fillId="3" borderId="75" xfId="8" applyNumberFormat="1" applyFont="1" applyFill="1" applyBorder="1"/>
    <xf numFmtId="174" fontId="30" fillId="3" borderId="108" xfId="8" applyNumberFormat="1" applyFont="1" applyFill="1" applyBorder="1"/>
    <xf numFmtId="174" fontId="30" fillId="3" borderId="69" xfId="8" applyNumberFormat="1" applyFont="1" applyFill="1" applyBorder="1"/>
    <xf numFmtId="174" fontId="30" fillId="0" borderId="109" xfId="8" applyNumberFormat="1" applyFont="1" applyBorder="1"/>
    <xf numFmtId="0" fontId="30" fillId="0" borderId="97" xfId="8" applyFont="1" applyBorder="1"/>
    <xf numFmtId="200" fontId="28" fillId="0" borderId="12" xfId="8" applyNumberFormat="1" applyFont="1" applyBorder="1"/>
    <xf numFmtId="0" fontId="30" fillId="0" borderId="10" xfId="8" applyFont="1" applyBorder="1" applyAlignment="1">
      <alignment wrapText="1"/>
    </xf>
    <xf numFmtId="174" fontId="30" fillId="0" borderId="53" xfId="8" applyNumberFormat="1" applyFont="1" applyBorder="1"/>
    <xf numFmtId="174" fontId="30" fillId="0" borderId="44" xfId="8" applyNumberFormat="1" applyFont="1" applyBorder="1"/>
    <xf numFmtId="174" fontId="30" fillId="0" borderId="40" xfId="8" applyNumberFormat="1" applyFont="1" applyBorder="1"/>
    <xf numFmtId="174" fontId="30" fillId="0" borderId="45" xfId="8" applyNumberFormat="1" applyFont="1" applyBorder="1"/>
    <xf numFmtId="0" fontId="16" fillId="0" borderId="10" xfId="8" applyFont="1" applyBorder="1" applyAlignment="1">
      <alignment wrapText="1"/>
    </xf>
    <xf numFmtId="0" fontId="16" fillId="0" borderId="39" xfId="8" applyFont="1" applyBorder="1"/>
    <xf numFmtId="174" fontId="16" fillId="3" borderId="110" xfId="8" applyNumberFormat="1" applyFont="1" applyFill="1" applyBorder="1"/>
    <xf numFmtId="174" fontId="16" fillId="3" borderId="111" xfId="8" applyNumberFormat="1" applyFont="1" applyFill="1" applyBorder="1"/>
    <xf numFmtId="174" fontId="16" fillId="3" borderId="112" xfId="8" applyNumberFormat="1" applyFont="1" applyFill="1" applyBorder="1"/>
    <xf numFmtId="174" fontId="16" fillId="3" borderId="23" xfId="8" applyNumberFormat="1" applyFont="1" applyFill="1" applyBorder="1"/>
    <xf numFmtId="174" fontId="16" fillId="3" borderId="21" xfId="8" applyNumberFormat="1" applyFont="1" applyFill="1" applyBorder="1"/>
    <xf numFmtId="174" fontId="16" fillId="3" borderId="52" xfId="8" applyNumberFormat="1" applyFont="1" applyFill="1" applyBorder="1"/>
    <xf numFmtId="174" fontId="16" fillId="3" borderId="113" xfId="8" applyNumberFormat="1" applyFont="1" applyFill="1" applyBorder="1"/>
    <xf numFmtId="174" fontId="16" fillId="3" borderId="114" xfId="8" applyNumberFormat="1" applyFont="1" applyFill="1" applyBorder="1"/>
    <xf numFmtId="174" fontId="16" fillId="3" borderId="115" xfId="8" applyNumberFormat="1" applyFont="1" applyFill="1" applyBorder="1"/>
    <xf numFmtId="174" fontId="16" fillId="0" borderId="116" xfId="8" applyNumberFormat="1" applyFont="1" applyBorder="1"/>
    <xf numFmtId="174" fontId="16" fillId="0" borderId="117" xfId="8" applyNumberFormat="1" applyFont="1" applyBorder="1"/>
    <xf numFmtId="174" fontId="16" fillId="0" borderId="118" xfId="8" applyNumberFormat="1" applyFont="1" applyBorder="1"/>
    <xf numFmtId="174" fontId="16" fillId="0" borderId="119" xfId="8" applyNumberFormat="1" applyFont="1" applyBorder="1"/>
    <xf numFmtId="174" fontId="16" fillId="0" borderId="115" xfId="8" applyNumberFormat="1" applyFont="1" applyBorder="1"/>
    <xf numFmtId="174" fontId="28" fillId="0" borderId="12" xfId="8" applyNumberFormat="1" applyFont="1" applyBorder="1"/>
    <xf numFmtId="174" fontId="28" fillId="0" borderId="30" xfId="8" applyNumberFormat="1" applyFont="1" applyBorder="1"/>
    <xf numFmtId="172" fontId="30" fillId="0" borderId="36" xfId="8" applyNumberFormat="1" applyFont="1" applyBorder="1"/>
    <xf numFmtId="172" fontId="30" fillId="0" borderId="7" xfId="8" applyNumberFormat="1" applyFont="1" applyBorder="1"/>
    <xf numFmtId="0" fontId="16" fillId="3" borderId="84" xfId="8" applyFont="1" applyFill="1" applyBorder="1"/>
    <xf numFmtId="174" fontId="30" fillId="0" borderId="6" xfId="8" applyNumberFormat="1" applyFont="1" applyBorder="1"/>
    <xf numFmtId="174" fontId="30" fillId="0" borderId="3" xfId="8" applyNumberFormat="1" applyFont="1" applyBorder="1"/>
    <xf numFmtId="202" fontId="30" fillId="0" borderId="27" xfId="8" applyNumberFormat="1" applyFont="1" applyBorder="1"/>
    <xf numFmtId="202" fontId="30" fillId="0" borderId="7" xfId="8" applyNumberFormat="1" applyFont="1" applyBorder="1"/>
    <xf numFmtId="178" fontId="33" fillId="0" borderId="84" xfId="9" applyNumberFormat="1" applyFont="1" applyBorder="1" applyAlignment="1">
      <alignment horizontal="left" indent="1"/>
    </xf>
    <xf numFmtId="178" fontId="33" fillId="3" borderId="12" xfId="3" applyNumberFormat="1" applyFont="1" applyFill="1" applyBorder="1" applyAlignment="1">
      <alignment horizontal="right"/>
    </xf>
    <xf numFmtId="178" fontId="33" fillId="3" borderId="0" xfId="3" applyNumberFormat="1" applyFont="1" applyFill="1" applyBorder="1" applyAlignment="1">
      <alignment horizontal="right"/>
    </xf>
    <xf numFmtId="178" fontId="33" fillId="3" borderId="30" xfId="3" applyNumberFormat="1" applyFont="1" applyFill="1" applyBorder="1" applyAlignment="1">
      <alignment horizontal="right"/>
    </xf>
    <xf numFmtId="178" fontId="33" fillId="0" borderId="0" xfId="3" applyNumberFormat="1" applyFont="1" applyFill="1" applyBorder="1" applyAlignment="1">
      <alignment horizontal="right"/>
    </xf>
    <xf numFmtId="178" fontId="33" fillId="0" borderId="30" xfId="3" applyNumberFormat="1" applyFont="1" applyFill="1" applyBorder="1" applyAlignment="1">
      <alignment horizontal="right"/>
    </xf>
    <xf numFmtId="178" fontId="33" fillId="0" borderId="12" xfId="3" applyNumberFormat="1" applyFont="1" applyFill="1" applyBorder="1" applyAlignment="1">
      <alignment horizontal="right"/>
    </xf>
    <xf numFmtId="0" fontId="33" fillId="3" borderId="84" xfId="8" applyFont="1" applyFill="1" applyBorder="1"/>
    <xf numFmtId="9" fontId="33" fillId="3" borderId="84" xfId="3" applyFont="1" applyFill="1" applyBorder="1"/>
    <xf numFmtId="178" fontId="33" fillId="3" borderId="30" xfId="3" applyNumberFormat="1" applyFont="1" applyFill="1" applyBorder="1"/>
    <xf numFmtId="178" fontId="33" fillId="3" borderId="0" xfId="3" applyNumberFormat="1" applyFont="1" applyFill="1" applyBorder="1"/>
    <xf numFmtId="178" fontId="33" fillId="3" borderId="84" xfId="3" applyNumberFormat="1" applyFont="1" applyFill="1" applyBorder="1"/>
    <xf numFmtId="0" fontId="43" fillId="3" borderId="0" xfId="8" applyFont="1" applyFill="1"/>
    <xf numFmtId="0" fontId="36" fillId="3" borderId="84" xfId="8" applyFont="1" applyFill="1" applyBorder="1"/>
    <xf numFmtId="202" fontId="36" fillId="3" borderId="12" xfId="8" applyNumberFormat="1" applyFont="1" applyFill="1" applyBorder="1"/>
    <xf numFmtId="202" fontId="36" fillId="3" borderId="0" xfId="8" applyNumberFormat="1" applyFont="1" applyFill="1"/>
    <xf numFmtId="202" fontId="36" fillId="3" borderId="30" xfId="8" applyNumberFormat="1" applyFont="1" applyFill="1" applyBorder="1"/>
    <xf numFmtId="202" fontId="36" fillId="0" borderId="0" xfId="8" applyNumberFormat="1" applyFont="1"/>
    <xf numFmtId="202" fontId="36" fillId="0" borderId="30" xfId="8" applyNumberFormat="1" applyFont="1" applyBorder="1"/>
    <xf numFmtId="202" fontId="36" fillId="0" borderId="12" xfId="8" applyNumberFormat="1" applyFont="1" applyBorder="1" applyAlignment="1">
      <alignment horizontal="right"/>
    </xf>
    <xf numFmtId="202" fontId="36" fillId="0" borderId="0" xfId="8" applyNumberFormat="1" applyFont="1" applyAlignment="1">
      <alignment horizontal="right"/>
    </xf>
    <xf numFmtId="202" fontId="36" fillId="3" borderId="84" xfId="8" applyNumberFormat="1" applyFont="1" applyFill="1" applyBorder="1"/>
    <xf numFmtId="202" fontId="36" fillId="8" borderId="30" xfId="8" applyNumberFormat="1" applyFont="1" applyFill="1" applyBorder="1"/>
    <xf numFmtId="202" fontId="36" fillId="0" borderId="84" xfId="8" applyNumberFormat="1" applyFont="1" applyBorder="1"/>
    <xf numFmtId="0" fontId="37" fillId="3" borderId="0" xfId="8" applyFont="1" applyFill="1"/>
    <xf numFmtId="0" fontId="39" fillId="3" borderId="96" xfId="8" applyFont="1" applyFill="1" applyBorder="1"/>
    <xf numFmtId="0" fontId="40" fillId="0" borderId="30" xfId="8" applyFont="1" applyBorder="1"/>
    <xf numFmtId="200" fontId="39" fillId="3" borderId="0" xfId="8" applyNumberFormat="1" applyFont="1" applyFill="1"/>
    <xf numFmtId="0" fontId="39" fillId="3" borderId="84" xfId="8" applyFont="1" applyFill="1" applyBorder="1" applyAlignment="1">
      <alignment horizontal="left" indent="1"/>
    </xf>
    <xf numFmtId="174" fontId="39" fillId="3" borderId="30" xfId="8" applyNumberFormat="1" applyFont="1" applyFill="1" applyBorder="1"/>
    <xf numFmtId="165" fontId="40" fillId="0" borderId="17" xfId="3" applyNumberFormat="1" applyFont="1" applyBorder="1"/>
    <xf numFmtId="165" fontId="40" fillId="0" borderId="15" xfId="3" applyNumberFormat="1" applyFont="1" applyBorder="1"/>
    <xf numFmtId="165" fontId="40" fillId="0" borderId="16" xfId="3" applyNumberFormat="1" applyFont="1" applyBorder="1"/>
    <xf numFmtId="165" fontId="40" fillId="0" borderId="93" xfId="3" applyNumberFormat="1" applyFont="1" applyBorder="1"/>
    <xf numFmtId="174" fontId="39" fillId="0" borderId="92" xfId="3" applyNumberFormat="1" applyFont="1" applyFill="1" applyBorder="1"/>
    <xf numFmtId="174" fontId="40" fillId="3" borderId="0" xfId="8" applyNumberFormat="1" applyFont="1" applyFill="1"/>
    <xf numFmtId="178" fontId="30" fillId="0" borderId="34" xfId="9" applyNumberFormat="1" applyFont="1" applyBorder="1" applyAlignment="1">
      <alignment horizontal="left"/>
    </xf>
    <xf numFmtId="178" fontId="30" fillId="3" borderId="23" xfId="3" applyNumberFormat="1" applyFont="1" applyFill="1" applyBorder="1"/>
    <xf numFmtId="178" fontId="30" fillId="3" borderId="120" xfId="3" applyNumberFormat="1" applyFont="1" applyFill="1" applyBorder="1"/>
    <xf numFmtId="178" fontId="30" fillId="3" borderId="121" xfId="3" applyNumberFormat="1" applyFont="1" applyFill="1" applyBorder="1"/>
    <xf numFmtId="178" fontId="30" fillId="3" borderId="122" xfId="3" applyNumberFormat="1" applyFont="1" applyFill="1" applyBorder="1"/>
    <xf numFmtId="177" fontId="30" fillId="3" borderId="122" xfId="3" applyNumberFormat="1" applyFont="1" applyFill="1" applyBorder="1"/>
    <xf numFmtId="177" fontId="30" fillId="3" borderId="120" xfId="3" applyNumberFormat="1" applyFont="1" applyFill="1" applyBorder="1"/>
    <xf numFmtId="177" fontId="30" fillId="3" borderId="121" xfId="3" applyNumberFormat="1" applyFont="1" applyFill="1" applyBorder="1"/>
    <xf numFmtId="177" fontId="30" fillId="3" borderId="84" xfId="8" applyNumberFormat="1" applyFont="1" applyFill="1" applyBorder="1"/>
    <xf numFmtId="177" fontId="30" fillId="3" borderId="123" xfId="3" applyNumberFormat="1" applyFont="1" applyFill="1" applyBorder="1"/>
    <xf numFmtId="0" fontId="32" fillId="3" borderId="0" xfId="8" applyFont="1" applyFill="1"/>
    <xf numFmtId="202" fontId="16" fillId="3" borderId="0" xfId="8" applyNumberFormat="1" applyFont="1" applyFill="1"/>
    <xf numFmtId="0" fontId="16" fillId="23" borderId="0" xfId="8" applyFont="1" applyFill="1"/>
    <xf numFmtId="0" fontId="30" fillId="0" borderId="24" xfId="8" applyFont="1" applyBorder="1"/>
    <xf numFmtId="0" fontId="16" fillId="3" borderId="24" xfId="8" applyFont="1" applyFill="1" applyBorder="1"/>
    <xf numFmtId="174" fontId="16" fillId="3" borderId="24" xfId="8" applyNumberFormat="1" applyFont="1" applyFill="1" applyBorder="1"/>
    <xf numFmtId="202" fontId="16" fillId="3" borderId="7" xfId="8" applyNumberFormat="1" applyFont="1" applyFill="1" applyBorder="1"/>
    <xf numFmtId="202" fontId="16" fillId="3" borderId="24" xfId="8" applyNumberFormat="1" applyFont="1" applyFill="1" applyBorder="1"/>
    <xf numFmtId="202" fontId="16" fillId="3" borderId="36" xfId="8" applyNumberFormat="1" applyFont="1" applyFill="1" applyBorder="1"/>
    <xf numFmtId="0" fontId="16" fillId="23" borderId="27" xfId="8" applyFont="1" applyFill="1" applyBorder="1"/>
    <xf numFmtId="174" fontId="16" fillId="23" borderId="27" xfId="8" applyNumberFormat="1" applyFont="1" applyFill="1" applyBorder="1"/>
    <xf numFmtId="0" fontId="16" fillId="0" borderId="84" xfId="8" applyFont="1" applyBorder="1" applyAlignment="1">
      <alignment horizontal="left" indent="2"/>
    </xf>
    <xf numFmtId="202" fontId="16" fillId="3" borderId="12" xfId="8" applyNumberFormat="1" applyFont="1" applyFill="1" applyBorder="1"/>
    <xf numFmtId="202" fontId="16" fillId="3" borderId="30" xfId="8" applyNumberFormat="1" applyFont="1" applyFill="1" applyBorder="1"/>
    <xf numFmtId="0" fontId="16" fillId="23" borderId="84" xfId="8" applyFont="1" applyFill="1" applyBorder="1"/>
    <xf numFmtId="202" fontId="16" fillId="23" borderId="84" xfId="8" applyNumberFormat="1" applyFont="1" applyFill="1" applyBorder="1"/>
    <xf numFmtId="177" fontId="16" fillId="3" borderId="84" xfId="8" applyNumberFormat="1" applyFont="1" applyFill="1" applyBorder="1"/>
    <xf numFmtId="181" fontId="16" fillId="3" borderId="30" xfId="8" applyNumberFormat="1" applyFont="1" applyFill="1" applyBorder="1"/>
    <xf numFmtId="181" fontId="44" fillId="3" borderId="0" xfId="8" applyNumberFormat="1" applyFont="1" applyFill="1" applyAlignment="1">
      <alignment horizontal="right"/>
    </xf>
    <xf numFmtId="181" fontId="44" fillId="3" borderId="12" xfId="8" applyNumberFormat="1" applyFont="1" applyFill="1" applyBorder="1" applyAlignment="1">
      <alignment horizontal="right"/>
    </xf>
    <xf numFmtId="181" fontId="44" fillId="3" borderId="30" xfId="8" applyNumberFormat="1" applyFont="1" applyFill="1" applyBorder="1" applyAlignment="1">
      <alignment horizontal="right"/>
    </xf>
    <xf numFmtId="181" fontId="16" fillId="3" borderId="84" xfId="8" applyNumberFormat="1" applyFont="1" applyFill="1" applyBorder="1"/>
    <xf numFmtId="0" fontId="30" fillId="0" borderId="123" xfId="8" applyFont="1" applyBorder="1"/>
    <xf numFmtId="0" fontId="30" fillId="3" borderId="120" xfId="8" applyFont="1" applyFill="1" applyBorder="1"/>
    <xf numFmtId="174" fontId="30" fillId="3" borderId="120" xfId="8" applyNumberFormat="1" applyFont="1" applyFill="1" applyBorder="1"/>
    <xf numFmtId="202" fontId="30" fillId="3" borderId="122" xfId="8" applyNumberFormat="1" applyFont="1" applyFill="1" applyBorder="1"/>
    <xf numFmtId="202" fontId="30" fillId="3" borderId="120" xfId="8" applyNumberFormat="1" applyFont="1" applyFill="1" applyBorder="1"/>
    <xf numFmtId="202" fontId="30" fillId="3" borderId="121" xfId="8" applyNumberFormat="1" applyFont="1" applyFill="1" applyBorder="1"/>
    <xf numFmtId="202" fontId="30" fillId="0" borderId="120" xfId="8" applyNumberFormat="1" applyFont="1" applyBorder="1"/>
    <xf numFmtId="202" fontId="30" fillId="0" borderId="122" xfId="8" applyNumberFormat="1" applyFont="1" applyBorder="1"/>
    <xf numFmtId="0" fontId="30" fillId="23" borderId="123" xfId="8" applyFont="1" applyFill="1" applyBorder="1"/>
    <xf numFmtId="188" fontId="16" fillId="3" borderId="0" xfId="8" applyNumberFormat="1" applyFont="1" applyFill="1"/>
    <xf numFmtId="0" fontId="32" fillId="24" borderId="0" xfId="8" applyFont="1" applyFill="1"/>
    <xf numFmtId="0" fontId="28" fillId="24" borderId="0" xfId="8" applyFont="1" applyFill="1" applyAlignment="1">
      <alignment horizontal="right"/>
    </xf>
    <xf numFmtId="0" fontId="28" fillId="23" borderId="0" xfId="8" applyFont="1" applyFill="1" applyAlignment="1">
      <alignment horizontal="right"/>
    </xf>
    <xf numFmtId="206" fontId="28" fillId="0" borderId="0" xfId="8" applyNumberFormat="1" applyFont="1"/>
    <xf numFmtId="0" fontId="16" fillId="0" borderId="0" xfId="8" applyFont="1" applyAlignment="1">
      <alignment horizontal="left" indent="1"/>
    </xf>
    <xf numFmtId="165" fontId="16" fillId="0" borderId="0" xfId="3" applyNumberFormat="1" applyFont="1" applyBorder="1"/>
    <xf numFmtId="165" fontId="16" fillId="0" borderId="0" xfId="3" applyNumberFormat="1" applyFont="1" applyFill="1" applyBorder="1"/>
    <xf numFmtId="185" fontId="62" fillId="0" borderId="0" xfId="8" applyNumberFormat="1" applyFont="1"/>
    <xf numFmtId="165" fontId="30" fillId="0" borderId="0" xfId="3" applyNumberFormat="1" applyFont="1" applyBorder="1"/>
    <xf numFmtId="0" fontId="45" fillId="0" borderId="0" xfId="8" applyFont="1"/>
    <xf numFmtId="165" fontId="44" fillId="0" borderId="0" xfId="3" applyNumberFormat="1" applyFont="1" applyBorder="1"/>
    <xf numFmtId="0" fontId="44" fillId="0" borderId="0" xfId="8" applyFont="1"/>
    <xf numFmtId="0" fontId="31" fillId="7" borderId="2" xfId="8" applyFont="1" applyFill="1" applyBorder="1" applyAlignment="1">
      <alignment horizontal="center"/>
    </xf>
    <xf numFmtId="0" fontId="31" fillId="7" borderId="3" xfId="8" applyFont="1" applyFill="1" applyBorder="1" applyAlignment="1">
      <alignment horizontal="center"/>
    </xf>
    <xf numFmtId="0" fontId="31" fillId="7" borderId="5" xfId="8" applyFont="1" applyFill="1" applyBorder="1" applyAlignment="1">
      <alignment horizontal="center"/>
    </xf>
    <xf numFmtId="0" fontId="31" fillId="7" borderId="4" xfId="8" applyFont="1" applyFill="1" applyBorder="1" applyAlignment="1">
      <alignment horizontal="center"/>
    </xf>
    <xf numFmtId="0" fontId="31" fillId="7" borderId="6" xfId="8" applyFont="1" applyFill="1" applyBorder="1" applyAlignment="1">
      <alignment horizontal="center"/>
    </xf>
    <xf numFmtId="0" fontId="30" fillId="11" borderId="24" xfId="8" applyFont="1" applyFill="1" applyBorder="1" applyAlignment="1">
      <alignment horizontal="center"/>
    </xf>
    <xf numFmtId="0" fontId="30" fillId="11" borderId="7" xfId="8" applyFont="1" applyFill="1" applyBorder="1" applyAlignment="1">
      <alignment horizontal="center"/>
    </xf>
    <xf numFmtId="0" fontId="30" fillId="11" borderId="36" xfId="8" applyFont="1" applyFill="1" applyBorder="1" applyAlignment="1">
      <alignment horizontal="center"/>
    </xf>
    <xf numFmtId="0" fontId="31" fillId="7" borderId="7" xfId="8" applyFont="1" applyFill="1" applyBorder="1" applyAlignment="1">
      <alignment horizontal="center"/>
    </xf>
    <xf numFmtId="0" fontId="31" fillId="7" borderId="24" xfId="8" applyFont="1" applyFill="1" applyBorder="1" applyAlignment="1">
      <alignment horizontal="center"/>
    </xf>
    <xf numFmtId="0" fontId="31" fillId="7" borderId="36" xfId="8" applyFont="1" applyFill="1" applyBorder="1" applyAlignment="1">
      <alignment horizontal="center"/>
    </xf>
    <xf numFmtId="0" fontId="31" fillId="7" borderId="54" xfId="8" applyFont="1" applyFill="1" applyBorder="1" applyAlignment="1">
      <alignment horizontal="center"/>
    </xf>
    <xf numFmtId="0" fontId="31" fillId="7" borderId="8" xfId="8" applyFont="1" applyFill="1" applyBorder="1" applyAlignment="1">
      <alignment horizontal="center"/>
    </xf>
    <xf numFmtId="0" fontId="31" fillId="7" borderId="9" xfId="8" applyFont="1" applyFill="1" applyBorder="1" applyAlignment="1">
      <alignment horizontal="center"/>
    </xf>
    <xf numFmtId="0" fontId="31" fillId="7" borderId="86" xfId="8" applyFont="1" applyFill="1" applyBorder="1" applyAlignment="1">
      <alignment horizontal="center"/>
    </xf>
    <xf numFmtId="0" fontId="31" fillId="7" borderId="87" xfId="8" applyFont="1" applyFill="1" applyBorder="1" applyAlignment="1">
      <alignment horizontal="center"/>
    </xf>
    <xf numFmtId="0" fontId="31" fillId="7" borderId="88" xfId="8" applyFont="1" applyFill="1" applyBorder="1" applyAlignment="1">
      <alignment horizontal="center"/>
    </xf>
  </cellXfs>
  <cellStyles count="13">
    <cellStyle name="AFE" xfId="8" xr:uid="{5AF4E600-7184-477B-8064-AC7CDBAFFB66}"/>
    <cellStyle name="Comma" xfId="1" builtinId="3"/>
    <cellStyle name="Comma 2 2" xfId="12" xr:uid="{A2DA645F-8E1D-4BFC-A984-3B18657F90DD}"/>
    <cellStyle name="Currency" xfId="2" builtinId="4"/>
    <cellStyle name="Currency 2 2" xfId="11" xr:uid="{C46CFECF-EA16-4491-B6FB-2036AE6CB1BC}"/>
    <cellStyle name="Hyperlink" xfId="4" builtinId="8"/>
    <cellStyle name="Hyperlink 2" xfId="7" xr:uid="{A38C62FB-A7D3-4E6F-8636-6DC5AC029762}"/>
    <cellStyle name="Normal" xfId="0" builtinId="0"/>
    <cellStyle name="Normal 3 2" xfId="5" xr:uid="{56CAA953-FD37-441E-AB08-09C597EEEA21}"/>
    <cellStyle name="Normal_Credit Suisse Software Short Interest Toolbox.1-12-10" xfId="6" xr:uid="{23AABDF5-6A4B-4031-B689-CE40353DD987}"/>
    <cellStyle name="Normal_IBM Model" xfId="9" xr:uid="{015685AD-DE52-46D4-8224-C54D89320AE9}"/>
    <cellStyle name="Normal_Model0804" xfId="10" xr:uid="{3E2A194C-E40C-4C96-A4C1-CEE1532248C8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ARR from SaaS Conversions Minus Non-SaaS Churn</c:v>
          </c:tx>
          <c:spPr>
            <a:solidFill>
              <a:srgbClr val="352B6B"/>
            </a:solidFill>
            <a:ln>
              <a:solidFill>
                <a:srgbClr val="000000"/>
              </a:solidFill>
            </a:ln>
            <a:effectLst/>
          </c:spPr>
          <c:invertIfNegative val="0"/>
          <c:cat>
            <c:strRef>
              <c:f>'Revenue Build'!$AH$4:$AK$4</c:f>
              <c:strCache>
                <c:ptCount val="4"/>
                <c:pt idx="0">
                  <c:v>Mar-25</c:v>
                </c:pt>
                <c:pt idx="1">
                  <c:v>Jun-25</c:v>
                </c:pt>
                <c:pt idx="2">
                  <c:v>Sep-25</c:v>
                </c:pt>
                <c:pt idx="3">
                  <c:v>Dec-25</c:v>
                </c:pt>
              </c:strCache>
            </c:strRef>
          </c:cat>
          <c:val>
            <c:numRef>
              <c:f>'Revenue Build'!$AH$201:$AK$201</c:f>
              <c:numCache>
                <c:formatCode>#,##0_);\(#,##0\);#,##0_);@_)</c:formatCode>
                <c:ptCount val="4"/>
                <c:pt idx="0">
                  <c:v>-3.1000000000000227</c:v>
                </c:pt>
                <c:pt idx="1">
                  <c:v>-0.19999999999991047</c:v>
                </c:pt>
                <c:pt idx="2">
                  <c:v>-1.5000000000000213</c:v>
                </c:pt>
                <c:pt idx="3">
                  <c:v>-1.3000000000000398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9-4764-9803-D4DF8438D3EF}"/>
            </c:ext>
          </c:extLst>
        </c:ser>
        <c:ser>
          <c:idx val="1"/>
          <c:order val="1"/>
          <c:tx>
            <c:v>Non-SaaS Churn</c:v>
          </c:tx>
          <c:spPr>
            <a:solidFill>
              <a:srgbClr val="9A89D9">
                <a:alpha val="50000"/>
              </a:srgbClr>
            </a:solidFill>
            <a:ln>
              <a:solidFill>
                <a:srgbClr val="000000"/>
              </a:solidFill>
            </a:ln>
            <a:effectLst/>
          </c:spPr>
          <c:invertIfNegative val="0"/>
          <c:cat>
            <c:strRef>
              <c:f>'Revenue Build'!$AH$4:$AK$4</c:f>
              <c:strCache>
                <c:ptCount val="4"/>
                <c:pt idx="0">
                  <c:v>Mar-25</c:v>
                </c:pt>
                <c:pt idx="1">
                  <c:v>Jun-25</c:v>
                </c:pt>
                <c:pt idx="2">
                  <c:v>Sep-25</c:v>
                </c:pt>
                <c:pt idx="3">
                  <c:v>Dec-25</c:v>
                </c:pt>
              </c:strCache>
            </c:strRef>
          </c:cat>
          <c:val>
            <c:numRef>
              <c:f>'Revenue Build'!$AH$202:$AK$202</c:f>
              <c:numCache>
                <c:formatCode>#,##0_);\(#,##0\);#,##0_);@_)</c:formatCode>
                <c:ptCount val="4"/>
                <c:pt idx="0">
                  <c:v>39.600000000000023</c:v>
                </c:pt>
                <c:pt idx="1">
                  <c:v>44.000000000000021</c:v>
                </c:pt>
                <c:pt idx="2">
                  <c:v>40.899999999999956</c:v>
                </c:pt>
                <c:pt idx="3">
                  <c:v>64.299999999999983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F9-4764-9803-D4DF8438D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4135199"/>
        <c:axId val="1844135679"/>
      </c:barChart>
      <c:catAx>
        <c:axId val="184413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135679"/>
        <c:crosses val="autoZero"/>
        <c:auto val="1"/>
        <c:lblAlgn val="ctr"/>
        <c:lblOffset val="100"/>
        <c:noMultiLvlLbl val="0"/>
      </c:catAx>
      <c:valAx>
        <c:axId val="1844135679"/>
        <c:scaling>
          <c:orientation val="minMax"/>
        </c:scaling>
        <c:delete val="0"/>
        <c:axPos val="l"/>
        <c:numFmt formatCode="#,##0_);\(#,##0\);#,##0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13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1210308</xdr:colOff>
      <xdr:row>3</xdr:row>
      <xdr:rowOff>21167</xdr:rowOff>
    </xdr:from>
    <xdr:to>
      <xdr:col>12</xdr:col>
      <xdr:colOff>6968</xdr:colOff>
      <xdr:row>5</xdr:row>
      <xdr:rowOff>506669</xdr:rowOff>
    </xdr:to>
    <xdr:pic>
      <xdr:nvPicPr>
        <xdr:cNvPr id="2" name="Wells Fargo" descr="Wells Fargo">
          <a:extLst>
            <a:ext uri="{FF2B5EF4-FFF2-40B4-BE49-F238E27FC236}">
              <a16:creationId xmlns:a16="http://schemas.microsoft.com/office/drawing/2014/main" id="{66AA39F4-A483-4E41-98B3-40EFE3BD2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2858" y="383117"/>
          <a:ext cx="930260" cy="1028427"/>
        </a:xfrm>
        <a:prstGeom prst="rect">
          <a:avLst/>
        </a:prstGeom>
      </xdr:spPr>
    </xdr:pic>
    <xdr:clientData/>
  </xdr:twoCellAnchor>
  <xdr:twoCellAnchor editAs="oneCell">
    <xdr:from>
      <xdr:col>2</xdr:col>
      <xdr:colOff>17319</xdr:colOff>
      <xdr:row>24</xdr:row>
      <xdr:rowOff>69273</xdr:rowOff>
    </xdr:from>
    <xdr:to>
      <xdr:col>10</xdr:col>
      <xdr:colOff>1860022</xdr:colOff>
      <xdr:row>41</xdr:row>
      <xdr:rowOff>1002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0FCFCF-B162-48E0-955F-273F91908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869" y="4803198"/>
          <a:ext cx="10605703" cy="2684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28862</xdr:colOff>
      <xdr:row>44</xdr:row>
      <xdr:rowOff>150091</xdr:rowOff>
    </xdr:from>
    <xdr:to>
      <xdr:col>10</xdr:col>
      <xdr:colOff>1894658</xdr:colOff>
      <xdr:row>46</xdr:row>
      <xdr:rowOff>53297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1A86A-24D1-47DD-86F6-F9F71AB1E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412" y="7874866"/>
          <a:ext cx="10628796" cy="227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192</xdr:row>
      <xdr:rowOff>128587</xdr:rowOff>
    </xdr:from>
    <xdr:to>
      <xdr:col>42</xdr:col>
      <xdr:colOff>257175</xdr:colOff>
      <xdr:row>210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01D6CE-F259-412E-80EB-F8DDB79EF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33</xdr:col>
      <xdr:colOff>0</xdr:colOff>
      <xdr:row>213</xdr:row>
      <xdr:rowOff>0</xdr:rowOff>
    </xdr:from>
    <xdr:to>
      <xdr:col>42</xdr:col>
      <xdr:colOff>257651</xdr:colOff>
      <xdr:row>231</xdr:row>
      <xdr:rowOff>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C7398D-D09F-47C6-A4BF-CB35793B4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3475" y="29660850"/>
          <a:ext cx="5486876" cy="27434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18</xdr:col>
      <xdr:colOff>504825</xdr:colOff>
      <xdr:row>286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66EDE7-E54E-49E6-B81E-55EB6FC0A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61250"/>
          <a:ext cx="11925300" cy="793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VWA98A3936.ent.wfb.bank.corp\WHLSC\Equity%20Research\Software-MT\Administrative%20and%20Archive\PW%20Archive\Companies\ServiceNow\Model\NO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PVWA98A3936.ent.wfb.bank.corp\WHLSC\shared\Equity%20Research\Software-AN\RP\Initiation\Models\VRNS_WFS_Current.xlsx" TargetMode="External"/><Relationship Id="rId1" Type="http://schemas.openxmlformats.org/officeDocument/2006/relationships/externalLinkPath" Target="file:///\\CPVWA98A3936.ent.wfb.bank.corp\WHLSC\shared\Equity%20Research\Software-AN\RP\Initiation\Models\VRNS_WFS_Cur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Disclaimer"/>
      <sheetName val="Valuation"/>
      <sheetName val="Variance"/>
      <sheetName val="IS"/>
      <sheetName val="BS"/>
      <sheetName val="Billings"/>
      <sheetName val="Rev"/>
      <sheetName val="CF"/>
      <sheetName val="StatsPull"/>
      <sheetName val="WFvsCon"/>
      <sheetName val="BM NOW Estimate Upload"/>
      <sheetName val="BM NOW Financials"/>
      <sheetName val="BM NOW DL"/>
      <sheetName val="BM NOW VAR"/>
      <sheetName val="BM NOW Charts"/>
      <sheetName val="IS (605)"/>
      <sheetName val="BS (605)"/>
      <sheetName val="Billings (605)"/>
      <sheetName val="Rev (605)"/>
      <sheetName val="CF (605)"/>
      <sheetName val="__APW_ACTIVE_FIELD_RESTORE__"/>
      <sheetName val="EUCT_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  <cell r="BW1">
            <v>75</v>
          </cell>
          <cell r="BX1">
            <v>76</v>
          </cell>
          <cell r="BY1">
            <v>77</v>
          </cell>
          <cell r="BZ1">
            <v>78</v>
          </cell>
          <cell r="CA1">
            <v>79</v>
          </cell>
          <cell r="CB1">
            <v>80</v>
          </cell>
          <cell r="CC1">
            <v>81</v>
          </cell>
          <cell r="CD1">
            <v>82</v>
          </cell>
          <cell r="CE1">
            <v>83</v>
          </cell>
          <cell r="CF1">
            <v>84</v>
          </cell>
          <cell r="CG1">
            <v>85</v>
          </cell>
          <cell r="CH1">
            <v>86</v>
          </cell>
          <cell r="CI1">
            <v>87</v>
          </cell>
          <cell r="CJ1">
            <v>88</v>
          </cell>
          <cell r="CK1">
            <v>89</v>
          </cell>
          <cell r="CL1">
            <v>90</v>
          </cell>
          <cell r="CM1">
            <v>91</v>
          </cell>
          <cell r="CN1">
            <v>92</v>
          </cell>
          <cell r="CO1">
            <v>93</v>
          </cell>
          <cell r="CP1">
            <v>94</v>
          </cell>
          <cell r="CQ1">
            <v>95</v>
          </cell>
          <cell r="CR1">
            <v>96</v>
          </cell>
          <cell r="CS1">
            <v>97</v>
          </cell>
          <cell r="CT1">
            <v>98</v>
          </cell>
          <cell r="CU1">
            <v>99</v>
          </cell>
          <cell r="CV1">
            <v>100</v>
          </cell>
          <cell r="CW1">
            <v>101</v>
          </cell>
          <cell r="CX1">
            <v>102</v>
          </cell>
          <cell r="CY1">
            <v>103</v>
          </cell>
          <cell r="CZ1">
            <v>104</v>
          </cell>
          <cell r="DA1">
            <v>105</v>
          </cell>
          <cell r="DB1">
            <v>106</v>
          </cell>
          <cell r="DC1">
            <v>107</v>
          </cell>
          <cell r="DD1">
            <v>108</v>
          </cell>
          <cell r="DE1">
            <v>109</v>
          </cell>
          <cell r="DF1">
            <v>110</v>
          </cell>
          <cell r="DG1">
            <v>111</v>
          </cell>
          <cell r="DH1">
            <v>112</v>
          </cell>
          <cell r="DI1">
            <v>113</v>
          </cell>
          <cell r="DJ1">
            <v>114</v>
          </cell>
          <cell r="DK1">
            <v>115</v>
          </cell>
          <cell r="DL1">
            <v>116</v>
          </cell>
          <cell r="DM1">
            <v>117</v>
          </cell>
          <cell r="DN1">
            <v>118</v>
          </cell>
          <cell r="DO1">
            <v>107</v>
          </cell>
          <cell r="DP1">
            <v>108</v>
          </cell>
          <cell r="DQ1">
            <v>109</v>
          </cell>
          <cell r="DR1">
            <v>110</v>
          </cell>
          <cell r="DS1">
            <v>111</v>
          </cell>
          <cell r="DT1">
            <v>112</v>
          </cell>
          <cell r="DU1">
            <v>113</v>
          </cell>
          <cell r="DV1">
            <v>114</v>
          </cell>
          <cell r="DW1">
            <v>115</v>
          </cell>
          <cell r="DX1">
            <v>116</v>
          </cell>
          <cell r="DY1">
            <v>117</v>
          </cell>
          <cell r="DZ1">
            <v>118</v>
          </cell>
          <cell r="EA1">
            <v>119</v>
          </cell>
          <cell r="EB1">
            <v>120</v>
          </cell>
          <cell r="EC1">
            <v>121</v>
          </cell>
          <cell r="ED1">
            <v>122</v>
          </cell>
          <cell r="EE1">
            <v>123</v>
          </cell>
          <cell r="EF1">
            <v>124</v>
          </cell>
          <cell r="EG1">
            <v>125</v>
          </cell>
          <cell r="EH1">
            <v>126</v>
          </cell>
          <cell r="EI1">
            <v>127</v>
          </cell>
          <cell r="EJ1">
            <v>128</v>
          </cell>
          <cell r="EK1">
            <v>129</v>
          </cell>
          <cell r="EL1">
            <v>130</v>
          </cell>
          <cell r="EM1">
            <v>131</v>
          </cell>
          <cell r="EN1">
            <v>132</v>
          </cell>
          <cell r="EO1">
            <v>133</v>
          </cell>
          <cell r="EP1">
            <v>134</v>
          </cell>
          <cell r="EQ1">
            <v>135</v>
          </cell>
          <cell r="ER1">
            <v>136</v>
          </cell>
        </row>
        <row r="2">
          <cell r="A2" t="str">
            <v>S E R V I C E N O W</v>
          </cell>
        </row>
        <row r="3">
          <cell r="A3" t="str">
            <v>R e v e n u e   B r e a k d o w n</v>
          </cell>
        </row>
        <row r="4">
          <cell r="A4" t="str">
            <v>(US$ in millions, unless otherwise stated)</v>
          </cell>
          <cell r="C4" t="str">
            <v>Fiscal 1999 by Quarter</v>
          </cell>
          <cell r="G4" t="str">
            <v>Fiscal 2000 by Quarter</v>
          </cell>
          <cell r="K4" t="str">
            <v>Fiscal 2001 by Quarter</v>
          </cell>
          <cell r="O4" t="str">
            <v>Fiscal 2002 by Quarter</v>
          </cell>
          <cell r="S4" t="str">
            <v>Fiscal 2003 by Quarter</v>
          </cell>
          <cell r="W4" t="str">
            <v>Fiscal 2004 by Quarter</v>
          </cell>
          <cell r="AA4" t="str">
            <v>Fiscal 2005 by Quarter</v>
          </cell>
          <cell r="AE4" t="str">
            <v>Fiscal 2006 by Quarter</v>
          </cell>
          <cell r="AI4" t="str">
            <v>Fiscal 2006 by Quarter</v>
          </cell>
          <cell r="AM4" t="str">
            <v>Fiscal 2007 by Quarter</v>
          </cell>
          <cell r="AQ4" t="str">
            <v>Fiscal 2008 by Quarter</v>
          </cell>
          <cell r="AU4" t="str">
            <v>Fiscal 2009 by Quarter</v>
          </cell>
          <cell r="AY4" t="str">
            <v>Fiscal 2010 by Quarter</v>
          </cell>
          <cell r="BC4" t="str">
            <v>Fiscal 2011 by Quarter</v>
          </cell>
          <cell r="BG4" t="str">
            <v>Fiscal 2012 by Quarter</v>
          </cell>
          <cell r="BK4" t="str">
            <v>Fiscal 2013 by Quarter</v>
          </cell>
          <cell r="BO4" t="str">
            <v>Fiscal 2014 by Quarter</v>
          </cell>
          <cell r="BS4" t="str">
            <v>Fiscal 2015 by Quarter</v>
          </cell>
          <cell r="BW4" t="str">
            <v>Fiscal 2016 by Quarter</v>
          </cell>
          <cell r="CA4" t="str">
            <v>Fiscal 2017 by Quarter</v>
          </cell>
          <cell r="CE4" t="str">
            <v>Fiscal 2018 by Quarter</v>
          </cell>
          <cell r="CI4" t="str">
            <v>Fiscal 2019 by Quarter</v>
          </cell>
          <cell r="CM4" t="str">
            <v>Fiscal 2020 by Quarter</v>
          </cell>
          <cell r="CQ4" t="str">
            <v>Fiscal 2021 by Quarter</v>
          </cell>
          <cell r="CU4" t="str">
            <v>Fiscal 2022 by Quarter</v>
          </cell>
          <cell r="CY4" t="str">
            <v>Fiscal 2023 by Quarter</v>
          </cell>
          <cell r="DC4" t="str">
            <v>Fiscal 2024 by Quarter</v>
          </cell>
          <cell r="DG4" t="str">
            <v>Fiscal 2025 by Quarter</v>
          </cell>
          <cell r="DK4" t="str">
            <v>Fiscal 2026 by Quarter</v>
          </cell>
          <cell r="DP4" t="str">
            <v xml:space="preserve"> Fiscal Year Ends December</v>
          </cell>
        </row>
        <row r="5">
          <cell r="C5">
            <v>35886</v>
          </cell>
          <cell r="D5">
            <v>35977</v>
          </cell>
          <cell r="E5">
            <v>36069</v>
          </cell>
          <cell r="F5">
            <v>36161</v>
          </cell>
          <cell r="G5">
            <v>36251</v>
          </cell>
          <cell r="H5">
            <v>36342</v>
          </cell>
          <cell r="I5">
            <v>36434</v>
          </cell>
          <cell r="J5">
            <v>36526</v>
          </cell>
          <cell r="K5">
            <v>36617</v>
          </cell>
          <cell r="L5">
            <v>36708</v>
          </cell>
          <cell r="M5">
            <v>36800</v>
          </cell>
          <cell r="N5">
            <v>36892</v>
          </cell>
          <cell r="O5">
            <v>36982</v>
          </cell>
          <cell r="P5">
            <v>37073</v>
          </cell>
          <cell r="Q5">
            <v>37165</v>
          </cell>
          <cell r="R5">
            <v>37257</v>
          </cell>
          <cell r="S5">
            <v>37348</v>
          </cell>
          <cell r="T5">
            <v>37439</v>
          </cell>
          <cell r="U5">
            <v>37531</v>
          </cell>
          <cell r="V5">
            <v>37623</v>
          </cell>
          <cell r="W5">
            <v>37715</v>
          </cell>
          <cell r="X5">
            <v>37806</v>
          </cell>
          <cell r="Y5">
            <v>37898</v>
          </cell>
          <cell r="Z5">
            <v>37990</v>
          </cell>
          <cell r="AA5">
            <v>38081</v>
          </cell>
          <cell r="AB5">
            <v>38172</v>
          </cell>
          <cell r="AC5">
            <v>38264</v>
          </cell>
          <cell r="AD5">
            <v>38356</v>
          </cell>
          <cell r="AE5">
            <v>38447</v>
          </cell>
          <cell r="AF5">
            <v>38538</v>
          </cell>
          <cell r="AG5">
            <v>38630</v>
          </cell>
          <cell r="AH5">
            <v>38722</v>
          </cell>
          <cell r="AI5">
            <v>38807</v>
          </cell>
          <cell r="AJ5">
            <v>38898</v>
          </cell>
          <cell r="AK5">
            <v>38990</v>
          </cell>
          <cell r="AL5">
            <v>39082</v>
          </cell>
          <cell r="AM5">
            <v>39172</v>
          </cell>
          <cell r="AN5">
            <v>39263</v>
          </cell>
          <cell r="AO5">
            <v>39355</v>
          </cell>
          <cell r="AP5">
            <v>39447</v>
          </cell>
          <cell r="AQ5">
            <v>39538</v>
          </cell>
          <cell r="AR5">
            <v>39629</v>
          </cell>
          <cell r="AS5">
            <v>39721</v>
          </cell>
          <cell r="AT5">
            <v>39813</v>
          </cell>
          <cell r="AU5">
            <v>39903</v>
          </cell>
          <cell r="AV5">
            <v>39994</v>
          </cell>
          <cell r="AW5">
            <v>40086</v>
          </cell>
          <cell r="AX5">
            <v>40178</v>
          </cell>
          <cell r="AY5">
            <v>40268</v>
          </cell>
          <cell r="AZ5">
            <v>40359</v>
          </cell>
          <cell r="BA5">
            <v>40451</v>
          </cell>
          <cell r="BB5">
            <v>40543</v>
          </cell>
          <cell r="BC5">
            <v>40633</v>
          </cell>
          <cell r="BD5">
            <v>40724</v>
          </cell>
          <cell r="BE5">
            <v>40816</v>
          </cell>
          <cell r="BF5">
            <v>40908</v>
          </cell>
          <cell r="BG5">
            <v>40999</v>
          </cell>
          <cell r="BH5">
            <v>41072</v>
          </cell>
          <cell r="BI5">
            <v>41164</v>
          </cell>
          <cell r="BJ5">
            <v>41255</v>
          </cell>
          <cell r="BK5">
            <v>41346</v>
          </cell>
          <cell r="BL5">
            <v>41438</v>
          </cell>
          <cell r="BM5">
            <v>41529</v>
          </cell>
          <cell r="BN5">
            <v>41621</v>
          </cell>
          <cell r="BO5">
            <v>41712</v>
          </cell>
          <cell r="BP5">
            <v>41804</v>
          </cell>
          <cell r="BQ5">
            <v>41894</v>
          </cell>
          <cell r="BR5">
            <v>41987</v>
          </cell>
          <cell r="BS5">
            <v>42078</v>
          </cell>
          <cell r="BT5">
            <v>42170</v>
          </cell>
          <cell r="BU5">
            <v>42262</v>
          </cell>
          <cell r="BV5">
            <v>42353</v>
          </cell>
          <cell r="BW5">
            <v>42445</v>
          </cell>
          <cell r="BX5">
            <v>42537</v>
          </cell>
          <cell r="BY5">
            <v>42629</v>
          </cell>
          <cell r="BZ5">
            <v>42720</v>
          </cell>
          <cell r="CA5">
            <v>42811</v>
          </cell>
          <cell r="CB5">
            <v>42903</v>
          </cell>
          <cell r="CC5">
            <v>42995</v>
          </cell>
          <cell r="CD5">
            <v>43086</v>
          </cell>
          <cell r="CE5">
            <v>43177</v>
          </cell>
          <cell r="CF5">
            <v>43269</v>
          </cell>
          <cell r="CG5">
            <v>43361</v>
          </cell>
          <cell r="CH5">
            <v>43452</v>
          </cell>
          <cell r="CI5">
            <v>43543</v>
          </cell>
          <cell r="CJ5">
            <v>43635</v>
          </cell>
          <cell r="CK5">
            <v>43727</v>
          </cell>
          <cell r="CL5">
            <v>43818</v>
          </cell>
          <cell r="CM5">
            <v>43910</v>
          </cell>
          <cell r="CN5">
            <v>44002</v>
          </cell>
          <cell r="CO5">
            <v>44094</v>
          </cell>
          <cell r="CP5">
            <v>44185</v>
          </cell>
          <cell r="CQ5" t="str">
            <v>Mar-21E</v>
          </cell>
          <cell r="CR5" t="str">
            <v>Jun-21E</v>
          </cell>
          <cell r="CS5" t="str">
            <v>Sep-21E</v>
          </cell>
          <cell r="CT5" t="str">
            <v>Dec-21E</v>
          </cell>
          <cell r="CU5" t="str">
            <v>Mar-22E</v>
          </cell>
          <cell r="CV5" t="str">
            <v>Jun-22E</v>
          </cell>
          <cell r="CW5" t="str">
            <v>Sep-22E</v>
          </cell>
          <cell r="CX5" t="str">
            <v>Dec-22E</v>
          </cell>
          <cell r="CY5" t="str">
            <v>Mar-23E</v>
          </cell>
          <cell r="CZ5" t="str">
            <v>Jun-23E</v>
          </cell>
          <cell r="DA5" t="str">
            <v>Sep-23E</v>
          </cell>
          <cell r="DB5" t="str">
            <v>Dec-23E</v>
          </cell>
          <cell r="DC5" t="str">
            <v>Mar-24E</v>
          </cell>
          <cell r="DD5" t="str">
            <v>Jun-24E</v>
          </cell>
          <cell r="DE5" t="str">
            <v>Sep-24E</v>
          </cell>
          <cell r="DF5" t="str">
            <v>Dec-24E</v>
          </cell>
          <cell r="DG5" t="str">
            <v>Mar-25E</v>
          </cell>
          <cell r="DH5" t="str">
            <v>Jun-25E</v>
          </cell>
          <cell r="DI5" t="str">
            <v>Sep-25E</v>
          </cell>
          <cell r="DJ5" t="str">
            <v>Dec-25E</v>
          </cell>
          <cell r="DK5" t="str">
            <v>Mar-26E</v>
          </cell>
          <cell r="DL5" t="str">
            <v>Jun-26E</v>
          </cell>
          <cell r="DM5" t="str">
            <v>Sep-26E</v>
          </cell>
          <cell r="DN5" t="str">
            <v>Dec-26E</v>
          </cell>
          <cell r="DP5">
            <v>1998</v>
          </cell>
          <cell r="DQ5">
            <v>1999</v>
          </cell>
          <cell r="DR5">
            <v>2000</v>
          </cell>
          <cell r="DS5">
            <v>2001</v>
          </cell>
          <cell r="DT5">
            <v>2002</v>
          </cell>
          <cell r="DU5">
            <v>2003</v>
          </cell>
          <cell r="DV5">
            <v>2004</v>
          </cell>
          <cell r="DW5">
            <v>2005</v>
          </cell>
          <cell r="DX5">
            <v>2006</v>
          </cell>
          <cell r="DY5">
            <v>2007</v>
          </cell>
          <cell r="DZ5">
            <v>2008</v>
          </cell>
          <cell r="EA5">
            <v>2009</v>
          </cell>
          <cell r="EB5">
            <v>2010</v>
          </cell>
          <cell r="EC5">
            <v>2011</v>
          </cell>
          <cell r="ED5">
            <v>2012</v>
          </cell>
          <cell r="EE5">
            <v>2013</v>
          </cell>
          <cell r="EF5">
            <v>2014</v>
          </cell>
          <cell r="EG5">
            <v>2015</v>
          </cell>
          <cell r="EH5">
            <v>2016</v>
          </cell>
          <cell r="EI5">
            <v>2017</v>
          </cell>
          <cell r="EJ5">
            <v>2018</v>
          </cell>
          <cell r="EK5">
            <v>2019</v>
          </cell>
          <cell r="EL5">
            <v>2020</v>
          </cell>
          <cell r="EM5" t="str">
            <v>2021E</v>
          </cell>
          <cell r="EN5" t="str">
            <v>2022E</v>
          </cell>
          <cell r="EO5" t="str">
            <v>2023E</v>
          </cell>
          <cell r="EP5" t="str">
            <v>2024E</v>
          </cell>
          <cell r="EQ5" t="str">
            <v>2025E</v>
          </cell>
          <cell r="ER5" t="str">
            <v>2026E</v>
          </cell>
        </row>
        <row r="6">
          <cell r="A6" t="str">
            <v>North America</v>
          </cell>
          <cell r="BE6">
            <v>24.5</v>
          </cell>
          <cell r="BF6">
            <v>27.4</v>
          </cell>
          <cell r="BG6">
            <v>33.9</v>
          </cell>
          <cell r="BH6">
            <v>40.700000000000003</v>
          </cell>
          <cell r="BI6">
            <v>45.5</v>
          </cell>
          <cell r="BJ6">
            <v>52.9</v>
          </cell>
          <cell r="BK6">
            <v>60.1</v>
          </cell>
          <cell r="BL6">
            <v>71.8</v>
          </cell>
          <cell r="BM6">
            <v>76.900000000000006</v>
          </cell>
          <cell r="BN6">
            <v>86.5</v>
          </cell>
          <cell r="BO6">
            <v>95</v>
          </cell>
          <cell r="BP6">
            <v>114.3</v>
          </cell>
          <cell r="BQ6">
            <v>120</v>
          </cell>
          <cell r="BR6">
            <v>135</v>
          </cell>
          <cell r="BS6">
            <v>149</v>
          </cell>
          <cell r="BT6">
            <v>174</v>
          </cell>
          <cell r="BU6">
            <v>181</v>
          </cell>
          <cell r="BV6">
            <v>199</v>
          </cell>
          <cell r="BW6">
            <v>211</v>
          </cell>
          <cell r="BX6">
            <v>234</v>
          </cell>
          <cell r="BY6">
            <v>239.62952000000001</v>
          </cell>
          <cell r="BZ6">
            <v>262.25287999999983</v>
          </cell>
          <cell r="CA6">
            <v>283.41244000000006</v>
          </cell>
          <cell r="CB6">
            <v>304.81544000000002</v>
          </cell>
          <cell r="CC6">
            <v>324.96551999999997</v>
          </cell>
          <cell r="CD6">
            <v>362.40138000000002</v>
          </cell>
          <cell r="CE6">
            <v>388.88652000000008</v>
          </cell>
          <cell r="CF6">
            <v>416.49696000000006</v>
          </cell>
          <cell r="CG6">
            <v>450.97498999999999</v>
          </cell>
          <cell r="CH6">
            <v>472.19106000000005</v>
          </cell>
          <cell r="CI6">
            <v>520.69115999999997</v>
          </cell>
          <cell r="CJ6">
            <v>542.0376</v>
          </cell>
          <cell r="CK6">
            <v>593.50810999999999</v>
          </cell>
          <cell r="CL6">
            <v>618.65309999999999</v>
          </cell>
          <cell r="CM6">
            <v>701.04779999999994</v>
          </cell>
          <cell r="CN6">
            <v>706.75572000000011</v>
          </cell>
          <cell r="CO6">
            <v>760.30151999999998</v>
          </cell>
          <cell r="CP6">
            <v>800.21119999999996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0</v>
          </cell>
          <cell r="EC6">
            <v>51.9</v>
          </cell>
          <cell r="ED6">
            <v>173</v>
          </cell>
          <cell r="EE6">
            <v>295.3</v>
          </cell>
          <cell r="EF6">
            <v>464.3</v>
          </cell>
          <cell r="EG6">
            <v>703</v>
          </cell>
          <cell r="EH6">
            <v>946.88239999999973</v>
          </cell>
          <cell r="EI6">
            <v>1275.5947800000001</v>
          </cell>
          <cell r="EJ6">
            <v>1728.5495300000002</v>
          </cell>
          <cell r="EK6">
            <v>2274.8899700000002</v>
          </cell>
          <cell r="EL6">
            <v>2968.3162400000001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</row>
        <row r="7">
          <cell r="A7" t="str">
            <v>% revenues</v>
          </cell>
          <cell r="BC7">
            <v>0</v>
          </cell>
          <cell r="BD7">
            <v>0</v>
          </cell>
          <cell r="BE7">
            <v>0.71643711436675728</v>
          </cell>
          <cell r="BF7">
            <v>0.69937209658481803</v>
          </cell>
          <cell r="BG7">
            <v>0.71472243891126053</v>
          </cell>
          <cell r="BH7">
            <v>0.716877443900377</v>
          </cell>
          <cell r="BI7">
            <v>0.70712565078871703</v>
          </cell>
          <cell r="BJ7">
            <v>0.70381309704371886</v>
          </cell>
          <cell r="BK7">
            <v>0.69933324800148944</v>
          </cell>
          <cell r="BL7">
            <v>0.70239283128876362</v>
          </cell>
          <cell r="BM7">
            <v>0.69118003936760175</v>
          </cell>
          <cell r="BN7">
            <v>0.6907290585323006</v>
          </cell>
          <cell r="BO7">
            <v>0.68301100007189586</v>
          </cell>
          <cell r="BP7">
            <v>0.68542849775421721</v>
          </cell>
          <cell r="BQ7">
            <v>0.67147141769998664</v>
          </cell>
          <cell r="BR7">
            <v>0.68180440799175768</v>
          </cell>
          <cell r="BS7">
            <v>0.70294955747202359</v>
          </cell>
          <cell r="BT7">
            <v>0.70526435253489839</v>
          </cell>
          <cell r="BU7">
            <v>0.69308826345012453</v>
          </cell>
          <cell r="BV7">
            <v>0.69665674776824793</v>
          </cell>
          <cell r="BW7">
            <v>0.68981525374412755</v>
          </cell>
          <cell r="BX7">
            <v>0.68558972435777243</v>
          </cell>
          <cell r="BY7">
            <v>0.67</v>
          </cell>
          <cell r="BZ7">
            <v>0.6799999999999996</v>
          </cell>
          <cell r="CA7">
            <v>0.66098789330435137</v>
          </cell>
          <cell r="CB7">
            <v>0.68</v>
          </cell>
          <cell r="CC7">
            <v>0.66</v>
          </cell>
          <cell r="CD7">
            <v>0.66</v>
          </cell>
          <cell r="CE7">
            <v>0.66</v>
          </cell>
          <cell r="CF7">
            <v>0.66</v>
          </cell>
          <cell r="CG7">
            <v>0.67</v>
          </cell>
          <cell r="CH7">
            <v>0.66</v>
          </cell>
          <cell r="CI7">
            <v>0.66</v>
          </cell>
          <cell r="CJ7">
            <v>0.65</v>
          </cell>
          <cell r="CK7">
            <v>0.67</v>
          </cell>
          <cell r="CL7">
            <v>0.65</v>
          </cell>
          <cell r="CM7">
            <v>0.67</v>
          </cell>
          <cell r="CN7">
            <v>0.66</v>
          </cell>
          <cell r="CO7">
            <v>0.66</v>
          </cell>
          <cell r="CP7">
            <v>0.64</v>
          </cell>
          <cell r="DP7" t="str">
            <v>NA</v>
          </cell>
          <cell r="DQ7" t="str">
            <v>NA</v>
          </cell>
          <cell r="DR7" t="str">
            <v>NA</v>
          </cell>
          <cell r="DS7" t="str">
            <v>NA</v>
          </cell>
          <cell r="DT7" t="str">
            <v>NA</v>
          </cell>
          <cell r="DU7" t="str">
            <v>NA</v>
          </cell>
          <cell r="DV7" t="str">
            <v>NA</v>
          </cell>
          <cell r="DW7" t="str">
            <v>NA</v>
          </cell>
          <cell r="DX7" t="str">
            <v>NA</v>
          </cell>
          <cell r="DY7" t="str">
            <v>NA</v>
          </cell>
          <cell r="DZ7">
            <v>0</v>
          </cell>
          <cell r="EA7">
            <v>0</v>
          </cell>
          <cell r="EB7">
            <v>0</v>
          </cell>
          <cell r="EC7">
            <v>0.40524130515153595</v>
          </cell>
          <cell r="ED7">
            <v>0.70985425420168058</v>
          </cell>
          <cell r="EE7">
            <v>0.69539620864241136</v>
          </cell>
          <cell r="EF7">
            <v>0.6802302498084426</v>
          </cell>
          <cell r="EG7">
            <v>0.6991685563114135</v>
          </cell>
          <cell r="EH7">
            <v>0.68095904173495669</v>
          </cell>
          <cell r="EI7">
            <v>0.66489380733012471</v>
          </cell>
          <cell r="EJ7">
            <v>0.66258008613869279</v>
          </cell>
          <cell r="EK7">
            <v>0.65739962033696908</v>
          </cell>
          <cell r="EL7">
            <v>0.65678211052412183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</row>
        <row r="8">
          <cell r="A8" t="str">
            <v>% growth y-o-y</v>
          </cell>
          <cell r="BC8" t="str">
            <v>NA</v>
          </cell>
          <cell r="BD8" t="str">
            <v>NA</v>
          </cell>
          <cell r="BE8" t="str">
            <v>NA</v>
          </cell>
          <cell r="BF8" t="str">
            <v>NA</v>
          </cell>
          <cell r="BG8" t="str">
            <v>NA</v>
          </cell>
          <cell r="BH8" t="str">
            <v>NA</v>
          </cell>
          <cell r="BI8">
            <v>0.85714285714285721</v>
          </cell>
          <cell r="BJ8">
            <v>0.93065693430656937</v>
          </cell>
          <cell r="BK8">
            <v>0.77286135693215341</v>
          </cell>
          <cell r="BL8">
            <v>0.76412776412776395</v>
          </cell>
          <cell r="BM8">
            <v>0.69010989010989032</v>
          </cell>
          <cell r="BN8">
            <v>0.63516068052930064</v>
          </cell>
          <cell r="BO8">
            <v>0.58069883527454236</v>
          </cell>
          <cell r="BP8">
            <v>0.59192200557103059</v>
          </cell>
          <cell r="BQ8">
            <v>0.56046814044213256</v>
          </cell>
          <cell r="BR8">
            <v>0.56069364161849711</v>
          </cell>
          <cell r="BS8">
            <v>0.56842105263157894</v>
          </cell>
          <cell r="BT8">
            <v>0.52230971128608927</v>
          </cell>
          <cell r="BU8">
            <v>0.5083333333333333</v>
          </cell>
          <cell r="BV8">
            <v>0.47407407407407409</v>
          </cell>
          <cell r="BW8">
            <v>0.41610738255033564</v>
          </cell>
          <cell r="BX8">
            <v>0.34482758620689657</v>
          </cell>
          <cell r="BY8">
            <v>0.32391999999999999</v>
          </cell>
          <cell r="BZ8">
            <v>0.3178536683417077</v>
          </cell>
          <cell r="CA8">
            <v>0.34318691943127999</v>
          </cell>
          <cell r="CB8">
            <v>0.30263008547008563</v>
          </cell>
          <cell r="CC8">
            <v>0.35611639166994102</v>
          </cell>
          <cell r="CD8">
            <v>0.38187759844620284</v>
          </cell>
          <cell r="CE8">
            <v>0.37215755243488946</v>
          </cell>
          <cell r="CF8">
            <v>0.36639062640658904</v>
          </cell>
          <cell r="CG8">
            <v>0.38776258478130243</v>
          </cell>
          <cell r="CH8">
            <v>0.30295050200967788</v>
          </cell>
          <cell r="CI8">
            <v>0.33892828170027567</v>
          </cell>
          <cell r="CJ8">
            <v>0.30142030328384606</v>
          </cell>
          <cell r="CK8">
            <v>0.31605548680205087</v>
          </cell>
          <cell r="CL8">
            <v>0.31017537689087105</v>
          </cell>
          <cell r="CM8">
            <v>0.34637930092763614</v>
          </cell>
          <cell r="CN8">
            <v>0.30388688902762495</v>
          </cell>
          <cell r="CO8">
            <v>0.28102970656963722</v>
          </cell>
          <cell r="CP8">
            <v>0.29347319200372546</v>
          </cell>
          <cell r="DQ8" t="str">
            <v>NA</v>
          </cell>
          <cell r="DR8" t="str">
            <v>NA</v>
          </cell>
          <cell r="DS8" t="str">
            <v>NA</v>
          </cell>
          <cell r="DT8" t="str">
            <v>NA</v>
          </cell>
          <cell r="DU8" t="str">
            <v>NA</v>
          </cell>
          <cell r="DV8" t="str">
            <v>NA</v>
          </cell>
          <cell r="DW8" t="str">
            <v>NA</v>
          </cell>
          <cell r="DX8" t="str">
            <v>NA</v>
          </cell>
          <cell r="DY8" t="str">
            <v>NA</v>
          </cell>
          <cell r="DZ8" t="str">
            <v>NA</v>
          </cell>
          <cell r="EA8" t="str">
            <v>NA</v>
          </cell>
          <cell r="EB8" t="str">
            <v>NA</v>
          </cell>
          <cell r="EC8" t="str">
            <v>NA</v>
          </cell>
          <cell r="ED8">
            <v>2.3333333333333335</v>
          </cell>
          <cell r="EE8">
            <v>0.70693641618497116</v>
          </cell>
          <cell r="EF8">
            <v>0.5722993565865222</v>
          </cell>
          <cell r="EG8">
            <v>0.51410725823820802</v>
          </cell>
          <cell r="EH8">
            <v>0.3469166429587478</v>
          </cell>
          <cell r="EI8">
            <v>0.34715227572082918</v>
          </cell>
          <cell r="EJ8">
            <v>0.35509297866521528</v>
          </cell>
          <cell r="EK8">
            <v>0.31606872150200971</v>
          </cell>
          <cell r="EL8">
            <v>0.304817498492026</v>
          </cell>
          <cell r="EM8">
            <v>-1</v>
          </cell>
          <cell r="EN8" t="str">
            <v>NA</v>
          </cell>
          <cell r="EO8" t="str">
            <v>NA</v>
          </cell>
          <cell r="EP8" t="str">
            <v>NA</v>
          </cell>
          <cell r="EQ8" t="str">
            <v>NA</v>
          </cell>
          <cell r="ER8" t="str">
            <v>NA</v>
          </cell>
        </row>
        <row r="9">
          <cell r="A9" t="str">
            <v>% growth seq</v>
          </cell>
          <cell r="BC9" t="str">
            <v>NA</v>
          </cell>
          <cell r="BD9" t="str">
            <v>NA</v>
          </cell>
          <cell r="BE9" t="str">
            <v>NA</v>
          </cell>
          <cell r="BF9">
            <v>0.11836734693877538</v>
          </cell>
          <cell r="BG9">
            <v>0.23722627737226287</v>
          </cell>
          <cell r="BH9">
            <v>0.20058997050147509</v>
          </cell>
          <cell r="BI9">
            <v>0.1179361179361178</v>
          </cell>
          <cell r="BJ9">
            <v>0.1626373626373625</v>
          </cell>
          <cell r="BK9">
            <v>0.13610586011342152</v>
          </cell>
          <cell r="BL9">
            <v>0.19467554076539084</v>
          </cell>
          <cell r="BM9">
            <v>7.1030640668523715E-2</v>
          </cell>
          <cell r="BN9">
            <v>0.12483745123537049</v>
          </cell>
          <cell r="BO9">
            <v>9.8265895953757232E-2</v>
          </cell>
          <cell r="BP9">
            <v>0.20315789473684198</v>
          </cell>
          <cell r="BQ9">
            <v>4.986876640419946E-2</v>
          </cell>
          <cell r="BR9">
            <v>0.125</v>
          </cell>
          <cell r="BS9">
            <v>0.10370370370370363</v>
          </cell>
          <cell r="BT9">
            <v>0.16778523489932895</v>
          </cell>
          <cell r="BU9">
            <v>4.022988505747116E-2</v>
          </cell>
          <cell r="BV9">
            <v>9.9447513812154664E-2</v>
          </cell>
          <cell r="BW9">
            <v>6.0301507537688481E-2</v>
          </cell>
          <cell r="BX9">
            <v>0.1090047393364928</v>
          </cell>
          <cell r="BY9">
            <v>2.4057777777777734E-2</v>
          </cell>
          <cell r="BZ9">
            <v>9.4409737164268481E-2</v>
          </cell>
          <cell r="CA9">
            <v>8.0683804120665004E-2</v>
          </cell>
          <cell r="CB9">
            <v>7.5518915118898633E-2</v>
          </cell>
          <cell r="CC9">
            <v>6.6105837683287705E-2</v>
          </cell>
          <cell r="CD9">
            <v>0.11519948331749186</v>
          </cell>
          <cell r="CE9">
            <v>7.3082337600370195E-2</v>
          </cell>
          <cell r="CF9">
            <v>7.099870676926523E-2</v>
          </cell>
          <cell r="CG9">
            <v>8.2780988365437125E-2</v>
          </cell>
          <cell r="CH9">
            <v>4.7044892666886051E-2</v>
          </cell>
          <cell r="CI9">
            <v>0.10271287220050263</v>
          </cell>
          <cell r="CJ9">
            <v>4.0996355690002595E-2</v>
          </cell>
          <cell r="CK9">
            <v>9.4957453136092385E-2</v>
          </cell>
          <cell r="CL9">
            <v>4.2366716774940194E-2</v>
          </cell>
          <cell r="CM9">
            <v>0.13318400893812687</v>
          </cell>
          <cell r="CN9">
            <v>8.1419840416019351E-3</v>
          </cell>
          <cell r="CO9">
            <v>7.5762810946899517E-2</v>
          </cell>
          <cell r="CP9">
            <v>5.2491911366953525E-2</v>
          </cell>
        </row>
        <row r="10">
          <cell r="DW10" t="e">
            <v>#REF!</v>
          </cell>
          <cell r="DX10" t="e">
            <v>#REF!</v>
          </cell>
        </row>
        <row r="11">
          <cell r="A11" t="str">
            <v>EMEA</v>
          </cell>
          <cell r="BE11">
            <v>8.6</v>
          </cell>
          <cell r="BF11">
            <v>10.3</v>
          </cell>
          <cell r="BG11">
            <v>11.9</v>
          </cell>
          <cell r="BH11">
            <v>14</v>
          </cell>
          <cell r="BI11">
            <v>16.100000000000001</v>
          </cell>
          <cell r="BJ11">
            <v>18.600000000000001</v>
          </cell>
          <cell r="BK11">
            <v>20.3</v>
          </cell>
          <cell r="BL11">
            <v>24.5</v>
          </cell>
          <cell r="BM11">
            <v>27.6</v>
          </cell>
          <cell r="BN11">
            <v>31.8</v>
          </cell>
          <cell r="BO11">
            <v>36</v>
          </cell>
          <cell r="BP11">
            <v>42.157000000000011</v>
          </cell>
          <cell r="BQ11">
            <v>46.711999999999989</v>
          </cell>
          <cell r="BR11">
            <v>49</v>
          </cell>
          <cell r="BS11">
            <v>48</v>
          </cell>
          <cell r="BT11">
            <v>56</v>
          </cell>
          <cell r="BU11">
            <v>62</v>
          </cell>
          <cell r="BV11">
            <v>67</v>
          </cell>
          <cell r="BW11">
            <v>74</v>
          </cell>
          <cell r="BX11">
            <v>82</v>
          </cell>
          <cell r="BY11">
            <v>89.414000000000001</v>
          </cell>
          <cell r="BZ11">
            <v>92.559840000000008</v>
          </cell>
          <cell r="CA11">
            <v>100.02792000000001</v>
          </cell>
          <cell r="CB11">
            <v>107.58192000000001</v>
          </cell>
          <cell r="CC11">
            <v>128.01671999999999</v>
          </cell>
          <cell r="CD11">
            <v>142.76417999999998</v>
          </cell>
          <cell r="CE11">
            <v>153.19772000000003</v>
          </cell>
          <cell r="CF11">
            <v>164.07456000000002</v>
          </cell>
          <cell r="CG11">
            <v>161.54327999999998</v>
          </cell>
          <cell r="CH11">
            <v>178.86025000000001</v>
          </cell>
          <cell r="CI11">
            <v>197.23149999999998</v>
          </cell>
          <cell r="CJ11">
            <v>216.81504000000001</v>
          </cell>
          <cell r="CK11">
            <v>212.59992</v>
          </cell>
          <cell r="CL11">
            <v>247.46124</v>
          </cell>
          <cell r="CM11">
            <v>251.12159999999997</v>
          </cell>
          <cell r="CN11">
            <v>267.71050000000002</v>
          </cell>
          <cell r="CO11">
            <v>287.99299999999999</v>
          </cell>
          <cell r="CP11">
            <v>325.08580000000001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874.10769999999991</v>
          </cell>
          <cell r="EL11">
            <v>1131.9109000000001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</row>
        <row r="12">
          <cell r="A12" t="str">
            <v>% revenues</v>
          </cell>
          <cell r="BC12">
            <v>0</v>
          </cell>
          <cell r="BD12">
            <v>0</v>
          </cell>
          <cell r="BE12">
            <v>0.2514840483083311</v>
          </cell>
          <cell r="BF12">
            <v>0.26290264944611774</v>
          </cell>
          <cell r="BG12">
            <v>0.25089076764141599</v>
          </cell>
          <cell r="BH12">
            <v>0.24659174974460141</v>
          </cell>
          <cell r="BI12">
            <v>0.25021369181754605</v>
          </cell>
          <cell r="BJ12">
            <v>0.24746547457491819</v>
          </cell>
          <cell r="BK12">
            <v>0.23621405880915533</v>
          </cell>
          <cell r="BL12">
            <v>0.23967443407485667</v>
          </cell>
          <cell r="BM12">
            <v>0.24806981907081677</v>
          </cell>
          <cell r="BN12">
            <v>0.25393276371476481</v>
          </cell>
          <cell r="BO12">
            <v>0.25882522107987632</v>
          </cell>
          <cell r="BP12">
            <v>0.25280497970100213</v>
          </cell>
          <cell r="BQ12">
            <v>0.26138144053001472</v>
          </cell>
          <cell r="BR12">
            <v>0.24746974808589722</v>
          </cell>
          <cell r="BS12">
            <v>0.22645354871581966</v>
          </cell>
          <cell r="BT12">
            <v>0.22698163070088684</v>
          </cell>
          <cell r="BU12">
            <v>0.2374114493586062</v>
          </cell>
          <cell r="BV12">
            <v>0.23455277437423422</v>
          </cell>
          <cell r="BW12">
            <v>0.24192572880125801</v>
          </cell>
          <cell r="BX12">
            <v>0.24024939058691172</v>
          </cell>
          <cell r="BY12">
            <v>0.25</v>
          </cell>
          <cell r="BZ12">
            <v>0.24000000000000002</v>
          </cell>
          <cell r="CA12">
            <v>0.23328984469565339</v>
          </cell>
          <cell r="CB12">
            <v>0.24</v>
          </cell>
          <cell r="CC12">
            <v>0.26</v>
          </cell>
          <cell r="CD12">
            <v>0.26</v>
          </cell>
          <cell r="CE12">
            <v>0.26</v>
          </cell>
          <cell r="CF12">
            <v>0.26</v>
          </cell>
          <cell r="CG12">
            <v>0.24</v>
          </cell>
          <cell r="CH12">
            <v>0.25</v>
          </cell>
          <cell r="CI12">
            <v>0.25</v>
          </cell>
          <cell r="CJ12">
            <v>0.26</v>
          </cell>
          <cell r="CK12">
            <v>0.24</v>
          </cell>
          <cell r="CL12">
            <v>0.26</v>
          </cell>
          <cell r="CM12">
            <v>0.24</v>
          </cell>
          <cell r="CN12">
            <v>0.25</v>
          </cell>
          <cell r="CO12">
            <v>0.25</v>
          </cell>
          <cell r="CP12">
            <v>0.26</v>
          </cell>
          <cell r="DP12" t="str">
            <v>NA</v>
          </cell>
          <cell r="DQ12" t="str">
            <v>NA</v>
          </cell>
          <cell r="DR12" t="str">
            <v>NA</v>
          </cell>
          <cell r="DS12" t="str">
            <v>NA</v>
          </cell>
          <cell r="DT12" t="str">
            <v>NA</v>
          </cell>
          <cell r="DU12" t="str">
            <v>NA</v>
          </cell>
          <cell r="DV12" t="str">
            <v>NA</v>
          </cell>
          <cell r="DW12" t="str">
            <v>NA</v>
          </cell>
          <cell r="DX12" t="str">
            <v>NA</v>
          </cell>
          <cell r="DY12" t="str">
            <v>NA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0.252600379663031</v>
          </cell>
          <cell r="EL12">
            <v>0.25045135683631142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</row>
        <row r="13">
          <cell r="A13" t="str">
            <v>% growth y-o-y</v>
          </cell>
          <cell r="BC13" t="str">
            <v>NA</v>
          </cell>
          <cell r="BD13" t="str">
            <v>NA</v>
          </cell>
          <cell r="BE13" t="str">
            <v>NA</v>
          </cell>
          <cell r="BF13" t="str">
            <v>NA</v>
          </cell>
          <cell r="BG13" t="str">
            <v>NA</v>
          </cell>
          <cell r="BH13" t="str">
            <v>NA</v>
          </cell>
          <cell r="BI13">
            <v>0.87209302325581417</v>
          </cell>
          <cell r="BJ13">
            <v>0.80582524271844669</v>
          </cell>
          <cell r="BK13">
            <v>0.70588235294117641</v>
          </cell>
          <cell r="BL13">
            <v>0.75</v>
          </cell>
          <cell r="BM13">
            <v>0.71428571428571419</v>
          </cell>
          <cell r="BN13">
            <v>0.70967741935483852</v>
          </cell>
          <cell r="BO13">
            <v>0.77339901477832496</v>
          </cell>
          <cell r="BP13">
            <v>0.72069387755102077</v>
          </cell>
          <cell r="BQ13">
            <v>0.69246376811594157</v>
          </cell>
          <cell r="BR13">
            <v>0.54088050314465397</v>
          </cell>
          <cell r="BS13">
            <v>0.33333333333333326</v>
          </cell>
          <cell r="BT13">
            <v>0.32836776810494062</v>
          </cell>
          <cell r="BU13">
            <v>0.32728206884740563</v>
          </cell>
          <cell r="BV13">
            <v>0.36734693877551017</v>
          </cell>
          <cell r="BW13">
            <v>0.54166666666666674</v>
          </cell>
          <cell r="BX13">
            <v>0.46428571428571419</v>
          </cell>
          <cell r="BY13">
            <v>0.44216129032258067</v>
          </cell>
          <cell r="BZ13">
            <v>0.38149014925373148</v>
          </cell>
          <cell r="CA13">
            <v>0.35172864864864883</v>
          </cell>
          <cell r="CB13">
            <v>0.31197463414634163</v>
          </cell>
          <cell r="CC13">
            <v>0.43173015411456817</v>
          </cell>
          <cell r="CD13">
            <v>0.54239873361924529</v>
          </cell>
          <cell r="CE13">
            <v>0.53154959135409419</v>
          </cell>
          <cell r="CF13">
            <v>0.52511276987806133</v>
          </cell>
          <cell r="CG13">
            <v>0.26189204035222891</v>
          </cell>
          <cell r="CH13">
            <v>0.25283702116315188</v>
          </cell>
          <cell r="CI13">
            <v>0.28743104009641884</v>
          </cell>
          <cell r="CJ13">
            <v>0.32144215410359767</v>
          </cell>
          <cell r="CK13">
            <v>0.31605548680205087</v>
          </cell>
          <cell r="CL13">
            <v>0.3835451979967599</v>
          </cell>
          <cell r="CM13">
            <v>0.27323272398171694</v>
          </cell>
          <cell r="CN13">
            <v>0.23474137218525071</v>
          </cell>
          <cell r="CO13">
            <v>0.35462421622736273</v>
          </cell>
          <cell r="CP13">
            <v>0.31368371062878375</v>
          </cell>
          <cell r="DQ13" t="str">
            <v>NA</v>
          </cell>
          <cell r="DR13" t="str">
            <v>NA</v>
          </cell>
          <cell r="DS13" t="str">
            <v>NA</v>
          </cell>
          <cell r="DT13" t="str">
            <v>NA</v>
          </cell>
          <cell r="DU13" t="str">
            <v>NA</v>
          </cell>
          <cell r="DV13" t="str">
            <v>NA</v>
          </cell>
          <cell r="DW13" t="str">
            <v>NA</v>
          </cell>
          <cell r="DX13" t="str">
            <v>NA</v>
          </cell>
          <cell r="DY13" t="str">
            <v>NA</v>
          </cell>
          <cell r="DZ13" t="str">
            <v>NA</v>
          </cell>
          <cell r="EA13" t="str">
            <v>NA</v>
          </cell>
          <cell r="EB13" t="str">
            <v>NA</v>
          </cell>
          <cell r="EC13" t="str">
            <v>NA</v>
          </cell>
          <cell r="ED13" t="str">
            <v>NA</v>
          </cell>
          <cell r="EE13" t="str">
            <v>NA</v>
          </cell>
          <cell r="EF13" t="str">
            <v>NA</v>
          </cell>
          <cell r="EG13" t="str">
            <v>NA</v>
          </cell>
          <cell r="EH13" t="str">
            <v>NA</v>
          </cell>
          <cell r="EI13" t="str">
            <v>NA</v>
          </cell>
          <cell r="EJ13" t="str">
            <v>NA</v>
          </cell>
          <cell r="EK13" t="str">
            <v>NA</v>
          </cell>
          <cell r="EL13">
            <v>0.2949329928108404</v>
          </cell>
          <cell r="EM13">
            <v>-1</v>
          </cell>
          <cell r="EN13" t="str">
            <v>NA</v>
          </cell>
          <cell r="EO13" t="str">
            <v>NA</v>
          </cell>
          <cell r="EP13" t="str">
            <v>NA</v>
          </cell>
          <cell r="EQ13" t="str">
            <v>NA</v>
          </cell>
          <cell r="ER13" t="str">
            <v>NA</v>
          </cell>
        </row>
        <row r="14">
          <cell r="A14" t="str">
            <v>% growth seq</v>
          </cell>
          <cell r="BC14" t="str">
            <v>NA</v>
          </cell>
          <cell r="BD14" t="str">
            <v>NA</v>
          </cell>
          <cell r="BE14" t="str">
            <v>NA</v>
          </cell>
          <cell r="BF14">
            <v>0.19767441860465129</v>
          </cell>
          <cell r="BG14">
            <v>0.15533980582524265</v>
          </cell>
          <cell r="BH14">
            <v>0.17647058823529416</v>
          </cell>
          <cell r="BI14">
            <v>0.15000000000000013</v>
          </cell>
          <cell r="BJ14">
            <v>0.15527950310559002</v>
          </cell>
          <cell r="BK14">
            <v>9.139784946236551E-2</v>
          </cell>
          <cell r="BL14">
            <v>0.2068965517241379</v>
          </cell>
          <cell r="BM14">
            <v>0.12653061224489792</v>
          </cell>
          <cell r="BN14">
            <v>0.15217391304347827</v>
          </cell>
          <cell r="BO14">
            <v>0.13207547169811318</v>
          </cell>
          <cell r="BP14">
            <v>0.171027777777778</v>
          </cell>
          <cell r="BQ14">
            <v>0.10804848542353529</v>
          </cell>
          <cell r="BR14">
            <v>4.8980989895530236E-2</v>
          </cell>
          <cell r="BS14">
            <v>-2.0408163265306145E-2</v>
          </cell>
          <cell r="BT14">
            <v>0.16666666666666674</v>
          </cell>
          <cell r="BU14">
            <v>0.10714285714285721</v>
          </cell>
          <cell r="BV14">
            <v>8.0645161290322509E-2</v>
          </cell>
          <cell r="BW14">
            <v>0.10447761194029859</v>
          </cell>
          <cell r="BX14">
            <v>0.10810810810810811</v>
          </cell>
          <cell r="BY14">
            <v>9.0414634146341433E-2</v>
          </cell>
          <cell r="BZ14">
            <v>3.5182857270673606E-2</v>
          </cell>
          <cell r="CA14">
            <v>8.0683804120663893E-2</v>
          </cell>
          <cell r="CB14">
            <v>7.5518915118898855E-2</v>
          </cell>
          <cell r="CC14">
            <v>0.18994641478791219</v>
          </cell>
          <cell r="CD14">
            <v>0.11519948331749164</v>
          </cell>
          <cell r="CE14">
            <v>7.3082337600370417E-2</v>
          </cell>
          <cell r="CF14">
            <v>7.099870676926523E-2</v>
          </cell>
          <cell r="CG14">
            <v>-1.5427620223391392E-2</v>
          </cell>
          <cell r="CH14">
            <v>0.10719709294004698</v>
          </cell>
          <cell r="CI14">
            <v>0.10271287220050285</v>
          </cell>
          <cell r="CJ14">
            <v>9.9292151608642687E-2</v>
          </cell>
          <cell r="CK14">
            <v>-1.9441086743797853E-2</v>
          </cell>
          <cell r="CL14">
            <v>0.1639761670653499</v>
          </cell>
          <cell r="CM14">
            <v>1.4791649795337536E-2</v>
          </cell>
          <cell r="CN14">
            <v>6.6059231862173773E-2</v>
          </cell>
          <cell r="CO14">
            <v>7.5762810946899517E-2</v>
          </cell>
          <cell r="CP14">
            <v>0.1287975749410577</v>
          </cell>
        </row>
        <row r="15">
          <cell r="DW15" t="e">
            <v>#REF!</v>
          </cell>
          <cell r="DX15" t="e">
            <v>#REF!</v>
          </cell>
        </row>
        <row r="16">
          <cell r="A16" t="str">
            <v>APAC &amp; Other</v>
          </cell>
          <cell r="BE16">
            <v>1.1000000000000001</v>
          </cell>
          <cell r="BF16">
            <v>1.5</v>
          </cell>
          <cell r="BG16">
            <v>1.6</v>
          </cell>
          <cell r="BH16">
            <v>2.1</v>
          </cell>
          <cell r="BI16">
            <v>2.7</v>
          </cell>
          <cell r="BJ16">
            <v>3.7</v>
          </cell>
          <cell r="BK16">
            <v>5.5</v>
          </cell>
          <cell r="BL16">
            <v>5.9</v>
          </cell>
          <cell r="BM16">
            <v>6.8</v>
          </cell>
          <cell r="BN16">
            <v>6.9</v>
          </cell>
          <cell r="BO16">
            <v>7.8</v>
          </cell>
          <cell r="BP16">
            <v>10.3</v>
          </cell>
          <cell r="BQ16">
            <v>12</v>
          </cell>
          <cell r="BR16">
            <v>14</v>
          </cell>
          <cell r="BS16">
            <v>15</v>
          </cell>
          <cell r="BT16">
            <v>17</v>
          </cell>
          <cell r="BU16">
            <v>18</v>
          </cell>
          <cell r="BV16">
            <v>20</v>
          </cell>
          <cell r="BW16">
            <v>21</v>
          </cell>
          <cell r="BX16">
            <v>25</v>
          </cell>
          <cell r="BY16">
            <v>28.612480000000001</v>
          </cell>
          <cell r="BZ16">
            <v>30.853280000000005</v>
          </cell>
          <cell r="CA16">
            <v>33.342640000000003</v>
          </cell>
          <cell r="CB16">
            <v>35.860639999999982</v>
          </cell>
          <cell r="CC16">
            <v>39.389759999999974</v>
          </cell>
          <cell r="CD16">
            <v>43.927439999999976</v>
          </cell>
          <cell r="CE16">
            <v>47.137759999999986</v>
          </cell>
          <cell r="CF16">
            <v>50.484479999999976</v>
          </cell>
          <cell r="CG16">
            <v>60.578729999999979</v>
          </cell>
          <cell r="CH16">
            <v>64.389689999999987</v>
          </cell>
          <cell r="CI16">
            <v>71.003339999999966</v>
          </cell>
          <cell r="CJ16">
            <v>75.051359999999974</v>
          </cell>
          <cell r="CK16">
            <v>79.724969999999971</v>
          </cell>
          <cell r="CL16">
            <v>85.659659999999974</v>
          </cell>
          <cell r="CM16">
            <v>94.170599999999965</v>
          </cell>
          <cell r="CN16">
            <v>96.375779999999978</v>
          </cell>
          <cell r="CO16">
            <v>103.67747999999996</v>
          </cell>
          <cell r="CP16">
            <v>125.03299999999996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311.43932999999987</v>
          </cell>
          <cell r="EL16">
            <v>419.25685999999985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</row>
        <row r="17">
          <cell r="A17" t="str">
            <v>% revenues</v>
          </cell>
          <cell r="BC17">
            <v>0</v>
          </cell>
          <cell r="BD17">
            <v>0</v>
          </cell>
          <cell r="BE17">
            <v>3.2166564318507472E-2</v>
          </cell>
          <cell r="BF17">
            <v>3.8286793608657922E-2</v>
          </cell>
          <cell r="BG17">
            <v>3.3733212455988704E-2</v>
          </cell>
          <cell r="BH17">
            <v>3.6988762461690208E-2</v>
          </cell>
          <cell r="BI17">
            <v>4.19613023544953E-2</v>
          </cell>
          <cell r="BJ17">
            <v>4.9227003006838563E-2</v>
          </cell>
          <cell r="BK17">
            <v>6.3998882928588879E-2</v>
          </cell>
          <cell r="BL17">
            <v>5.7717516777210383E-2</v>
          </cell>
          <cell r="BM17">
            <v>6.1118651075418619E-2</v>
          </cell>
          <cell r="BN17">
            <v>5.5098618541882936E-2</v>
          </cell>
          <cell r="BO17">
            <v>5.6078797900639868E-2</v>
          </cell>
          <cell r="BP17">
            <v>6.1766522544780732E-2</v>
          </cell>
          <cell r="BQ17">
            <v>6.7147141769998656E-2</v>
          </cell>
          <cell r="BR17">
            <v>7.0705642310256347E-2</v>
          </cell>
          <cell r="BS17">
            <v>7.0766733973693652E-2</v>
          </cell>
          <cell r="BT17">
            <v>6.8905137891340645E-2</v>
          </cell>
          <cell r="BU17">
            <v>6.8925904652498565E-2</v>
          </cell>
          <cell r="BV17">
            <v>7.0015753544547532E-2</v>
          </cell>
          <cell r="BW17">
            <v>6.8654598713870515E-2</v>
          </cell>
          <cell r="BX17">
            <v>7.3246765422838936E-2</v>
          </cell>
          <cell r="BY17">
            <v>0.08</v>
          </cell>
          <cell r="BZ17">
            <v>8.0000000000000016E-2</v>
          </cell>
          <cell r="CA17">
            <v>7.7763281565217807E-2</v>
          </cell>
          <cell r="CB17">
            <v>7.999999999999996E-2</v>
          </cell>
          <cell r="CC17">
            <v>7.999999999999996E-2</v>
          </cell>
          <cell r="CD17">
            <v>7.999999999999996E-2</v>
          </cell>
          <cell r="CE17">
            <v>7.999999999999996E-2</v>
          </cell>
          <cell r="CF17">
            <v>7.999999999999996E-2</v>
          </cell>
          <cell r="CG17">
            <v>8.9999999999999969E-2</v>
          </cell>
          <cell r="CH17">
            <v>8.9999999999999969E-2</v>
          </cell>
          <cell r="CI17">
            <v>8.9999999999999969E-2</v>
          </cell>
          <cell r="CJ17">
            <v>8.9999999999999969E-2</v>
          </cell>
          <cell r="CK17">
            <v>8.9999999999999969E-2</v>
          </cell>
          <cell r="CL17">
            <v>8.9999999999999969E-2</v>
          </cell>
          <cell r="CM17">
            <v>8.9999999999999969E-2</v>
          </cell>
          <cell r="CN17">
            <v>8.9999999999999969E-2</v>
          </cell>
          <cell r="CO17">
            <v>8.9999999999999969E-2</v>
          </cell>
          <cell r="CP17">
            <v>9.9999999999999978E-2</v>
          </cell>
          <cell r="DP17" t="str">
            <v>NA</v>
          </cell>
          <cell r="DQ17" t="str">
            <v>NA</v>
          </cell>
          <cell r="DR17" t="str">
            <v>NA</v>
          </cell>
          <cell r="DS17" t="str">
            <v>NA</v>
          </cell>
          <cell r="DT17" t="str">
            <v>NA</v>
          </cell>
          <cell r="DU17" t="str">
            <v>NA</v>
          </cell>
          <cell r="DV17" t="str">
            <v>NA</v>
          </cell>
          <cell r="DW17" t="str">
            <v>NA</v>
          </cell>
          <cell r="DX17" t="str">
            <v>NA</v>
          </cell>
          <cell r="DY17" t="str">
            <v>NA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8.9999999999999969E-2</v>
          </cell>
          <cell r="EL17">
            <v>9.2766532639566801E-2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</row>
        <row r="18">
          <cell r="A18" t="str">
            <v>% growth y-o-y</v>
          </cell>
          <cell r="BC18" t="str">
            <v>NA</v>
          </cell>
          <cell r="BD18" t="str">
            <v>NA</v>
          </cell>
          <cell r="BE18" t="str">
            <v>NA</v>
          </cell>
          <cell r="BF18" t="str">
            <v>NA</v>
          </cell>
          <cell r="BG18" t="str">
            <v>NA</v>
          </cell>
          <cell r="BH18" t="str">
            <v>NA</v>
          </cell>
          <cell r="BI18">
            <v>1.4545454545454546</v>
          </cell>
          <cell r="BJ18">
            <v>1.4666666666666668</v>
          </cell>
          <cell r="BK18">
            <v>2.4375</v>
          </cell>
          <cell r="BL18">
            <v>1.8095238095238098</v>
          </cell>
          <cell r="BM18">
            <v>1.5185185185185182</v>
          </cell>
          <cell r="BN18">
            <v>0.86486486486486491</v>
          </cell>
          <cell r="BO18">
            <v>0.41818181818181821</v>
          </cell>
          <cell r="BP18">
            <v>0.74576271186440679</v>
          </cell>
          <cell r="BQ18">
            <v>0.76470588235294112</v>
          </cell>
          <cell r="BR18">
            <v>1.0289855072463765</v>
          </cell>
          <cell r="BS18">
            <v>0.92307692307692313</v>
          </cell>
          <cell r="BT18">
            <v>0.65048543689320382</v>
          </cell>
          <cell r="BU18">
            <v>0.5</v>
          </cell>
          <cell r="BV18">
            <v>0.4285714285714286</v>
          </cell>
          <cell r="BW18">
            <v>0.39999999999999991</v>
          </cell>
          <cell r="BX18">
            <v>0.47058823529411775</v>
          </cell>
          <cell r="BY18">
            <v>0.58958222222222223</v>
          </cell>
          <cell r="BZ18">
            <v>0.54266400000000026</v>
          </cell>
          <cell r="CA18">
            <v>0.58774476190476199</v>
          </cell>
          <cell r="CB18">
            <v>0.4344255999999993</v>
          </cell>
          <cell r="CC18">
            <v>0.37666360972554536</v>
          </cell>
          <cell r="CD18">
            <v>0.42375267718699505</v>
          </cell>
          <cell r="CE18">
            <v>0.41373808432685544</v>
          </cell>
          <cell r="CF18">
            <v>0.40779640296436437</v>
          </cell>
          <cell r="CG18">
            <v>0.53793092417927957</v>
          </cell>
          <cell r="CH18">
            <v>0.465819314760888</v>
          </cell>
          <cell r="CI18">
            <v>0.50629431691281024</v>
          </cell>
          <cell r="CJ18">
            <v>0.48662242336654771</v>
          </cell>
          <cell r="CK18">
            <v>0.31605548680205087</v>
          </cell>
          <cell r="CL18">
            <v>0.33033192115073073</v>
          </cell>
          <cell r="CM18">
            <v>0.32628408748095517</v>
          </cell>
          <cell r="CN18">
            <v>0.28413102707266069</v>
          </cell>
          <cell r="CO18">
            <v>0.30043924757826801</v>
          </cell>
          <cell r="CP18">
            <v>0.45964856736531523</v>
          </cell>
          <cell r="DQ18" t="str">
            <v>NA</v>
          </cell>
          <cell r="DR18" t="str">
            <v>NA</v>
          </cell>
          <cell r="DS18" t="str">
            <v>NA</v>
          </cell>
          <cell r="DT18" t="str">
            <v>NA</v>
          </cell>
          <cell r="DU18" t="str">
            <v>NA</v>
          </cell>
          <cell r="DV18" t="str">
            <v>NA</v>
          </cell>
          <cell r="DW18" t="str">
            <v>NA</v>
          </cell>
          <cell r="DX18" t="str">
            <v>NA</v>
          </cell>
          <cell r="DY18" t="str">
            <v>NA</v>
          </cell>
          <cell r="DZ18" t="str">
            <v>NA</v>
          </cell>
          <cell r="EA18" t="str">
            <v>NA</v>
          </cell>
          <cell r="EB18" t="str">
            <v>NA</v>
          </cell>
          <cell r="EC18" t="str">
            <v>NA</v>
          </cell>
          <cell r="ED18" t="str">
            <v>NA</v>
          </cell>
          <cell r="EE18" t="str">
            <v>NA</v>
          </cell>
          <cell r="EF18" t="str">
            <v>NA</v>
          </cell>
          <cell r="EG18" t="str">
            <v>NA</v>
          </cell>
          <cell r="EH18" t="str">
            <v>NA</v>
          </cell>
          <cell r="EI18" t="str">
            <v>NA</v>
          </cell>
          <cell r="EJ18" t="str">
            <v>NA</v>
          </cell>
          <cell r="EK18" t="str">
            <v>NA</v>
          </cell>
          <cell r="EL18">
            <v>0.34619111850773643</v>
          </cell>
          <cell r="EM18">
            <v>-1</v>
          </cell>
          <cell r="EN18" t="str">
            <v>NA</v>
          </cell>
          <cell r="EO18" t="str">
            <v>NA</v>
          </cell>
          <cell r="EP18" t="str">
            <v>NA</v>
          </cell>
          <cell r="EQ18" t="str">
            <v>NA</v>
          </cell>
          <cell r="ER18" t="str">
            <v>NA</v>
          </cell>
        </row>
        <row r="19">
          <cell r="A19" t="str">
            <v>% growth seq</v>
          </cell>
          <cell r="BC19" t="str">
            <v>NA</v>
          </cell>
          <cell r="BD19" t="str">
            <v>NA</v>
          </cell>
          <cell r="BE19" t="str">
            <v>NA</v>
          </cell>
          <cell r="BF19">
            <v>0.36363636363636354</v>
          </cell>
          <cell r="BG19">
            <v>6.6666666666666652E-2</v>
          </cell>
          <cell r="BH19">
            <v>0.3125</v>
          </cell>
          <cell r="BI19">
            <v>0.28571428571428581</v>
          </cell>
          <cell r="BJ19">
            <v>0.37037037037037024</v>
          </cell>
          <cell r="BK19">
            <v>0.4864864864864864</v>
          </cell>
          <cell r="BL19">
            <v>7.2727272727272751E-2</v>
          </cell>
          <cell r="BM19">
            <v>0.15254237288135575</v>
          </cell>
          <cell r="BN19">
            <v>1.4705882352941346E-2</v>
          </cell>
          <cell r="BO19">
            <v>0.13043478260869557</v>
          </cell>
          <cell r="BP19">
            <v>0.32051282051282071</v>
          </cell>
          <cell r="BQ19">
            <v>0.16504854368932032</v>
          </cell>
          <cell r="BR19">
            <v>0.16666666666666674</v>
          </cell>
          <cell r="BS19">
            <v>7.1428571428571397E-2</v>
          </cell>
          <cell r="BT19">
            <v>0.1333333333333333</v>
          </cell>
          <cell r="BU19">
            <v>5.8823529411764719E-2</v>
          </cell>
          <cell r="BV19">
            <v>0.11111111111111116</v>
          </cell>
          <cell r="BW19">
            <v>5.0000000000000044E-2</v>
          </cell>
          <cell r="BX19">
            <v>0.19047619047619047</v>
          </cell>
          <cell r="BY19">
            <v>0.14449920000000005</v>
          </cell>
          <cell r="BZ19">
            <v>7.831547632361846E-2</v>
          </cell>
          <cell r="CA19">
            <v>8.0683804120663893E-2</v>
          </cell>
          <cell r="CB19">
            <v>7.5518915118898189E-2</v>
          </cell>
          <cell r="CC19">
            <v>9.8412075188841985E-2</v>
          </cell>
          <cell r="CD19">
            <v>0.11519948331749186</v>
          </cell>
          <cell r="CE19">
            <v>7.3082337600370417E-2</v>
          </cell>
          <cell r="CF19">
            <v>7.0998706769265008E-2</v>
          </cell>
          <cell r="CG19">
            <v>0.19994758785274214</v>
          </cell>
          <cell r="CH19">
            <v>6.2909209222445028E-2</v>
          </cell>
          <cell r="CI19">
            <v>0.10271287220050263</v>
          </cell>
          <cell r="CJ19">
            <v>5.7011684239079541E-2</v>
          </cell>
          <cell r="CK19">
            <v>6.2272156027552317E-2</v>
          </cell>
          <cell r="CL19">
            <v>7.4439538829553786E-2</v>
          </cell>
          <cell r="CM19">
            <v>9.9357620611615793E-2</v>
          </cell>
          <cell r="CN19">
            <v>2.3416862587686715E-2</v>
          </cell>
          <cell r="CO19">
            <v>7.5762810946899517E-2</v>
          </cell>
          <cell r="CP19">
            <v>0.20598031510796755</v>
          </cell>
        </row>
        <row r="20">
          <cell r="AG20" t="str">
            <v>Ex. Alias</v>
          </cell>
          <cell r="AH20" t="e">
            <v>#REF!</v>
          </cell>
          <cell r="AI20" t="e">
            <v>#REF!</v>
          </cell>
          <cell r="AM20" t="e">
            <v>#REF!</v>
          </cell>
          <cell r="AQ20" t="e">
            <v>#REF!</v>
          </cell>
        </row>
        <row r="22">
          <cell r="A22" t="str">
            <v>(US$ in millions, unless otherwise stated)</v>
          </cell>
          <cell r="C22" t="str">
            <v>Fiscal 1999 by Quarter</v>
          </cell>
          <cell r="G22" t="str">
            <v>Fiscal 2000 by Quarter</v>
          </cell>
          <cell r="K22" t="str">
            <v>Fiscal 2001 by Quarter</v>
          </cell>
          <cell r="O22" t="str">
            <v>Fiscal 2002 by Quarter</v>
          </cell>
          <cell r="S22" t="str">
            <v>Fiscal 2003 by Quarter</v>
          </cell>
          <cell r="W22" t="str">
            <v>Fiscal 2004 by Quarter</v>
          </cell>
          <cell r="AA22" t="str">
            <v>Fiscal 2005 by Quarter</v>
          </cell>
          <cell r="AE22" t="str">
            <v>Fiscal 2006 by Quarter</v>
          </cell>
          <cell r="AI22" t="str">
            <v>Fiscal 2006 by Quarter</v>
          </cell>
          <cell r="AM22" t="str">
            <v>Fiscal 2007 by Quarter</v>
          </cell>
          <cell r="AQ22" t="str">
            <v>Fiscal 2008 by Quarter</v>
          </cell>
          <cell r="AU22" t="str">
            <v>Fiscal 2009 by Quarter</v>
          </cell>
          <cell r="AY22" t="str">
            <v>Fiscal 2010 by Quarter</v>
          </cell>
          <cell r="BC22" t="str">
            <v>Fiscal 2011 by Quarter</v>
          </cell>
          <cell r="BG22" t="str">
            <v>Fiscal 2012 by Quarter</v>
          </cell>
          <cell r="BK22" t="str">
            <v>Fiscal 2013 by Quarter</v>
          </cell>
          <cell r="BO22" t="str">
            <v>Fiscal 2014 by Quarter</v>
          </cell>
          <cell r="BS22" t="str">
            <v>Fiscal 2015 by Quarter</v>
          </cell>
          <cell r="BW22" t="str">
            <v>Fiscal 2016 by Quarter</v>
          </cell>
          <cell r="CA22" t="str">
            <v>Fiscal 2017 by Quarter</v>
          </cell>
          <cell r="CE22" t="str">
            <v>Fiscal 2018 by Quarter</v>
          </cell>
          <cell r="CI22" t="str">
            <v>Fiscal 2019 by Quarter</v>
          </cell>
          <cell r="CM22" t="str">
            <v>Fiscal 2020 by Quarter</v>
          </cell>
          <cell r="CQ22" t="str">
            <v>Fiscal 2021 by Quarter</v>
          </cell>
          <cell r="CU22" t="str">
            <v>Fiscal 2022 by Quarter</v>
          </cell>
          <cell r="CY22" t="str">
            <v>Fiscal 2023 by Quarter</v>
          </cell>
          <cell r="DC22" t="str">
            <v>Fiscal 2024 by Quarter</v>
          </cell>
          <cell r="DG22" t="str">
            <v>Fiscal 2025 by Quarter</v>
          </cell>
          <cell r="DK22" t="str">
            <v>Fiscal 2026 by Quarter</v>
          </cell>
          <cell r="DP22" t="str">
            <v xml:space="preserve"> Fiscal Year Ends December</v>
          </cell>
        </row>
        <row r="23">
          <cell r="C23">
            <v>35886</v>
          </cell>
          <cell r="D23">
            <v>35977</v>
          </cell>
          <cell r="E23">
            <v>36069</v>
          </cell>
          <cell r="F23">
            <v>36161</v>
          </cell>
          <cell r="G23">
            <v>36251</v>
          </cell>
          <cell r="H23">
            <v>36342</v>
          </cell>
          <cell r="I23">
            <v>36434</v>
          </cell>
          <cell r="J23">
            <v>36526</v>
          </cell>
          <cell r="K23">
            <v>36617</v>
          </cell>
          <cell r="L23">
            <v>36708</v>
          </cell>
          <cell r="M23">
            <v>36800</v>
          </cell>
          <cell r="N23">
            <v>36892</v>
          </cell>
          <cell r="O23">
            <v>36982</v>
          </cell>
          <cell r="P23">
            <v>37073</v>
          </cell>
          <cell r="Q23">
            <v>37165</v>
          </cell>
          <cell r="R23">
            <v>37257</v>
          </cell>
          <cell r="S23">
            <v>37348</v>
          </cell>
          <cell r="T23">
            <v>37439</v>
          </cell>
          <cell r="U23">
            <v>37531</v>
          </cell>
          <cell r="V23">
            <v>37623</v>
          </cell>
          <cell r="W23">
            <v>37715</v>
          </cell>
          <cell r="X23">
            <v>37806</v>
          </cell>
          <cell r="Y23">
            <v>37898</v>
          </cell>
          <cell r="Z23">
            <v>37990</v>
          </cell>
          <cell r="AA23">
            <v>38081</v>
          </cell>
          <cell r="AB23">
            <v>38172</v>
          </cell>
          <cell r="AC23">
            <v>38264</v>
          </cell>
          <cell r="AD23">
            <v>38356</v>
          </cell>
          <cell r="AE23">
            <v>38447</v>
          </cell>
          <cell r="AF23">
            <v>38538</v>
          </cell>
          <cell r="AG23">
            <v>38630</v>
          </cell>
          <cell r="AH23">
            <v>38722</v>
          </cell>
          <cell r="AI23">
            <v>38807</v>
          </cell>
          <cell r="AJ23">
            <v>38898</v>
          </cell>
          <cell r="AK23">
            <v>38990</v>
          </cell>
          <cell r="AL23">
            <v>39082</v>
          </cell>
          <cell r="AM23">
            <v>39172</v>
          </cell>
          <cell r="AN23">
            <v>39263</v>
          </cell>
          <cell r="AO23">
            <v>39355</v>
          </cell>
          <cell r="AP23">
            <v>39447</v>
          </cell>
          <cell r="AQ23">
            <v>39538</v>
          </cell>
          <cell r="AR23">
            <v>39629</v>
          </cell>
          <cell r="AS23">
            <v>39721</v>
          </cell>
          <cell r="AT23">
            <v>39813</v>
          </cell>
          <cell r="AU23">
            <v>39903</v>
          </cell>
          <cell r="AV23">
            <v>39994</v>
          </cell>
          <cell r="AW23">
            <v>40086</v>
          </cell>
          <cell r="AX23">
            <v>40178</v>
          </cell>
          <cell r="AY23">
            <v>40268</v>
          </cell>
          <cell r="AZ23">
            <v>40359</v>
          </cell>
          <cell r="BA23">
            <v>40451</v>
          </cell>
          <cell r="BB23">
            <v>40543</v>
          </cell>
          <cell r="BC23">
            <v>40633</v>
          </cell>
          <cell r="BD23">
            <v>40724</v>
          </cell>
          <cell r="BE23">
            <v>40816</v>
          </cell>
          <cell r="BF23">
            <v>40908</v>
          </cell>
          <cell r="BG23">
            <v>40999</v>
          </cell>
          <cell r="BH23">
            <v>41072</v>
          </cell>
          <cell r="BI23">
            <v>41164</v>
          </cell>
          <cell r="BJ23">
            <v>41255</v>
          </cell>
          <cell r="BK23">
            <v>41346</v>
          </cell>
          <cell r="BL23">
            <v>41438</v>
          </cell>
          <cell r="BM23">
            <v>41529</v>
          </cell>
          <cell r="BN23">
            <v>41621</v>
          </cell>
          <cell r="BO23">
            <v>41712</v>
          </cell>
          <cell r="BP23">
            <v>41804</v>
          </cell>
          <cell r="BQ23">
            <v>41894</v>
          </cell>
          <cell r="BR23">
            <v>41987</v>
          </cell>
          <cell r="BS23">
            <v>42078</v>
          </cell>
          <cell r="BT23">
            <v>42170</v>
          </cell>
          <cell r="BU23">
            <v>42262</v>
          </cell>
          <cell r="BV23">
            <v>42353</v>
          </cell>
          <cell r="BW23">
            <v>42445</v>
          </cell>
          <cell r="BX23">
            <v>42537</v>
          </cell>
          <cell r="BY23">
            <v>42629</v>
          </cell>
          <cell r="BZ23">
            <v>42720</v>
          </cell>
          <cell r="CA23">
            <v>42811</v>
          </cell>
          <cell r="CB23">
            <v>42903</v>
          </cell>
          <cell r="CC23">
            <v>42995</v>
          </cell>
          <cell r="CD23">
            <v>43086</v>
          </cell>
          <cell r="CE23">
            <v>43177</v>
          </cell>
          <cell r="CF23">
            <v>43269</v>
          </cell>
          <cell r="CG23">
            <v>43361</v>
          </cell>
          <cell r="CH23">
            <v>43452</v>
          </cell>
          <cell r="CI23">
            <v>43543</v>
          </cell>
          <cell r="CJ23">
            <v>43635</v>
          </cell>
          <cell r="CK23">
            <v>43727</v>
          </cell>
          <cell r="CL23">
            <v>43818</v>
          </cell>
          <cell r="CM23">
            <v>43910</v>
          </cell>
          <cell r="CN23">
            <v>44002</v>
          </cell>
          <cell r="CO23">
            <v>44094</v>
          </cell>
          <cell r="CP23">
            <v>44185</v>
          </cell>
          <cell r="CQ23" t="str">
            <v>Mar-21E</v>
          </cell>
          <cell r="CR23" t="str">
            <v>Jun-21E</v>
          </cell>
          <cell r="CS23" t="str">
            <v>Sep-21E</v>
          </cell>
          <cell r="CT23" t="str">
            <v>Dec-21E</v>
          </cell>
          <cell r="CU23" t="str">
            <v>Mar-22E</v>
          </cell>
          <cell r="CV23" t="str">
            <v>Jun-22E</v>
          </cell>
          <cell r="CW23" t="str">
            <v>Sep-22E</v>
          </cell>
          <cell r="CX23" t="str">
            <v>Dec-22E</v>
          </cell>
          <cell r="CY23" t="str">
            <v>Mar-23E</v>
          </cell>
          <cell r="CZ23" t="str">
            <v>Jun-23E</v>
          </cell>
          <cell r="DA23" t="str">
            <v>Sep-23E</v>
          </cell>
          <cell r="DB23" t="str">
            <v>Dec-23E</v>
          </cell>
          <cell r="DC23" t="str">
            <v>Mar-24E</v>
          </cell>
          <cell r="DD23" t="str">
            <v>Jun-24E</v>
          </cell>
          <cell r="DE23" t="str">
            <v>Sep-24E</v>
          </cell>
          <cell r="DF23" t="str">
            <v>Dec-24E</v>
          </cell>
          <cell r="DG23" t="str">
            <v>Mar-25E</v>
          </cell>
          <cell r="DH23" t="str">
            <v>Jun-25E</v>
          </cell>
          <cell r="DI23" t="str">
            <v>Sep-25E</v>
          </cell>
          <cell r="DJ23" t="str">
            <v>Dec-25E</v>
          </cell>
          <cell r="DK23" t="str">
            <v>Mar-26E</v>
          </cell>
          <cell r="DL23" t="str">
            <v>Jun-26E</v>
          </cell>
          <cell r="DM23" t="str">
            <v>Sep-26E</v>
          </cell>
          <cell r="DN23" t="str">
            <v>Dec-26E</v>
          </cell>
          <cell r="DP23">
            <v>1998</v>
          </cell>
          <cell r="DQ23">
            <v>1999</v>
          </cell>
          <cell r="DR23">
            <v>2000</v>
          </cell>
          <cell r="DS23">
            <v>2001</v>
          </cell>
          <cell r="DT23">
            <v>2002</v>
          </cell>
          <cell r="DU23">
            <v>2003</v>
          </cell>
          <cell r="DV23">
            <v>2004</v>
          </cell>
          <cell r="DW23">
            <v>2005</v>
          </cell>
          <cell r="DX23">
            <v>2006</v>
          </cell>
          <cell r="DY23">
            <v>2007</v>
          </cell>
          <cell r="DZ23">
            <v>2008</v>
          </cell>
          <cell r="EA23">
            <v>2009</v>
          </cell>
          <cell r="EB23">
            <v>2010</v>
          </cell>
          <cell r="EC23">
            <v>2011</v>
          </cell>
          <cell r="ED23">
            <v>2012</v>
          </cell>
          <cell r="EE23">
            <v>2013</v>
          </cell>
          <cell r="EF23">
            <v>2014</v>
          </cell>
          <cell r="EG23">
            <v>2015</v>
          </cell>
          <cell r="EH23">
            <v>2016</v>
          </cell>
          <cell r="EI23">
            <v>2017</v>
          </cell>
          <cell r="EJ23">
            <v>2018</v>
          </cell>
          <cell r="EK23">
            <v>2019</v>
          </cell>
          <cell r="EL23">
            <v>2020</v>
          </cell>
          <cell r="EM23" t="str">
            <v>2021E</v>
          </cell>
          <cell r="EN23" t="str">
            <v>2022E</v>
          </cell>
          <cell r="EO23" t="str">
            <v>2023E</v>
          </cell>
          <cell r="EP23" t="str">
            <v>2024E</v>
          </cell>
          <cell r="EQ23" t="str">
            <v>2025E</v>
          </cell>
          <cell r="ER23" t="str">
            <v>2026E</v>
          </cell>
        </row>
        <row r="24">
          <cell r="A24" t="str">
            <v>Subscription and support</v>
          </cell>
          <cell r="AW24">
            <v>7.0659999999999998</v>
          </cell>
          <cell r="AX24">
            <v>8.7430000000000003</v>
          </cell>
          <cell r="AY24">
            <v>11.098000000000001</v>
          </cell>
          <cell r="AZ24">
            <v>13.17</v>
          </cell>
          <cell r="BA24">
            <v>14.816000000000001</v>
          </cell>
          <cell r="BB24">
            <v>18.375</v>
          </cell>
          <cell r="BC24">
            <v>21.224</v>
          </cell>
          <cell r="BD24">
            <v>24.776022999999999</v>
          </cell>
          <cell r="BE24">
            <v>30.331</v>
          </cell>
          <cell r="BF24">
            <v>34.555</v>
          </cell>
          <cell r="BG24">
            <v>39.540999999999997</v>
          </cell>
          <cell r="BH24">
            <v>46.82</v>
          </cell>
          <cell r="BI24">
            <v>55.279000000000003</v>
          </cell>
          <cell r="BJ24">
            <v>62.886000000000003</v>
          </cell>
          <cell r="BK24">
            <v>71.558000000000007</v>
          </cell>
          <cell r="BL24">
            <v>80.376000000000005</v>
          </cell>
          <cell r="BM24">
            <v>92.992000000000004</v>
          </cell>
          <cell r="BN24">
            <v>104.878</v>
          </cell>
          <cell r="BO24">
            <v>117.375</v>
          </cell>
          <cell r="BP24">
            <v>132.72399999999999</v>
          </cell>
          <cell r="BQ24">
            <v>150.36699999999999</v>
          </cell>
          <cell r="BR24">
            <v>166.751</v>
          </cell>
          <cell r="BS24">
            <v>179.90700000000001</v>
          </cell>
          <cell r="BT24">
            <v>200.46100000000001</v>
          </cell>
          <cell r="BU24">
            <v>223.208</v>
          </cell>
          <cell r="BV24">
            <v>244.702</v>
          </cell>
          <cell r="BW24">
            <v>267.42200000000003</v>
          </cell>
          <cell r="BX24">
            <v>290.67899999999997</v>
          </cell>
          <cell r="BY24">
            <v>318.93400000000003</v>
          </cell>
          <cell r="BZ24">
            <v>344.60399999999998</v>
          </cell>
          <cell r="CA24">
            <v>387.584</v>
          </cell>
          <cell r="CB24">
            <v>402.67200000000003</v>
          </cell>
          <cell r="CC24">
            <v>449.50599999999997</v>
          </cell>
          <cell r="CD24">
            <v>499.738</v>
          </cell>
          <cell r="CE24">
            <v>543.32500000000005</v>
          </cell>
          <cell r="CF24">
            <v>585.28200000000004</v>
          </cell>
          <cell r="CG24">
            <v>626.56700000000001</v>
          </cell>
          <cell r="CH24">
            <v>666.13900000000001</v>
          </cell>
          <cell r="CI24">
            <v>739.98599999999999</v>
          </cell>
          <cell r="CJ24">
            <v>780.98900000000003</v>
          </cell>
          <cell r="CK24">
            <v>834.91</v>
          </cell>
          <cell r="CL24">
            <v>899.19399999999996</v>
          </cell>
          <cell r="CM24">
            <v>994.702</v>
          </cell>
          <cell r="CN24">
            <v>1015.528</v>
          </cell>
          <cell r="CO24">
            <v>1091.386</v>
          </cell>
          <cell r="CP24">
            <v>1184.181</v>
          </cell>
          <cell r="CQ24">
            <v>1279.2170818399061</v>
          </cell>
          <cell r="CR24">
            <v>1358.1011990049717</v>
          </cell>
          <cell r="CS24">
            <v>1393.6787924043736</v>
          </cell>
          <cell r="CT24">
            <v>1466.9192528949336</v>
          </cell>
          <cell r="CU24">
            <v>1562.998778027737</v>
          </cell>
          <cell r="CV24">
            <v>1670.8857950521058</v>
          </cell>
          <cell r="CW24">
            <v>1774.9844693650821</v>
          </cell>
          <cell r="CX24">
            <v>1892.6456412524244</v>
          </cell>
          <cell r="CY24">
            <v>2017.8864337488289</v>
          </cell>
          <cell r="CZ24">
            <v>2163.2800526255714</v>
          </cell>
          <cell r="DA24">
            <v>2301.9508408604738</v>
          </cell>
          <cell r="DB24">
            <v>2436.3189978260903</v>
          </cell>
          <cell r="DC24">
            <v>2572.9909999542747</v>
          </cell>
          <cell r="DD24">
            <v>2763.1951830369871</v>
          </cell>
          <cell r="DE24">
            <v>2943.9355198678641</v>
          </cell>
          <cell r="DF24">
            <v>3098.7981874561851</v>
          </cell>
          <cell r="DG24">
            <v>3249.0022480938346</v>
          </cell>
          <cell r="DH24">
            <v>3492.7553410798009</v>
          </cell>
          <cell r="DI24">
            <v>3724.6696618311089</v>
          </cell>
          <cell r="DJ24">
            <v>3904.5617742435579</v>
          </cell>
          <cell r="DK24">
            <v>4070.6400200499838</v>
          </cell>
          <cell r="DL24">
            <v>4378.1754835995844</v>
          </cell>
          <cell r="DM24">
            <v>4672.1763937007227</v>
          </cell>
          <cell r="DN24">
            <v>4882.5475949222791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15.809000000000001</v>
          </cell>
          <cell r="EB24">
            <v>57.459000000000003</v>
          </cell>
          <cell r="EC24">
            <v>110.88602299999999</v>
          </cell>
          <cell r="ED24">
            <v>204.52599999999998</v>
          </cell>
          <cell r="EE24">
            <v>349.80400000000003</v>
          </cell>
          <cell r="EF24">
            <v>567.21699999999998</v>
          </cell>
          <cell r="EG24">
            <v>848.27800000000002</v>
          </cell>
          <cell r="EH24">
            <v>1221.6390000000001</v>
          </cell>
          <cell r="EI24">
            <v>1739.5000000000002</v>
          </cell>
          <cell r="EJ24">
            <v>2421.3130000000001</v>
          </cell>
          <cell r="EK24">
            <v>3255.0789999999997</v>
          </cell>
          <cell r="EL24">
            <v>4285.7970000000005</v>
          </cell>
          <cell r="EM24">
            <v>5497.9163261441845</v>
          </cell>
          <cell r="EN24">
            <v>6901.514683697349</v>
          </cell>
          <cell r="EO24">
            <v>8919.4363250609658</v>
          </cell>
          <cell r="EP24">
            <v>11378.91989031531</v>
          </cell>
          <cell r="EQ24">
            <v>14370.989025248302</v>
          </cell>
          <cell r="ER24">
            <v>18003.539492272568</v>
          </cell>
        </row>
        <row r="25">
          <cell r="A25" t="str">
            <v>% of revenues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  <cell r="J25" t="str">
            <v>NA</v>
          </cell>
          <cell r="K25" t="str">
            <v>NA</v>
          </cell>
          <cell r="L25" t="str">
            <v>NA</v>
          </cell>
          <cell r="M25" t="str">
            <v>NA</v>
          </cell>
          <cell r="N25" t="str">
            <v>NA</v>
          </cell>
          <cell r="O25" t="str">
            <v>NA</v>
          </cell>
          <cell r="P25" t="str">
            <v>NA</v>
          </cell>
          <cell r="Q25" t="str">
            <v>NA</v>
          </cell>
          <cell r="R25" t="str">
            <v>NA</v>
          </cell>
          <cell r="S25" t="str">
            <v>NA</v>
          </cell>
          <cell r="T25" t="str">
            <v>NA</v>
          </cell>
          <cell r="U25" t="str">
            <v>NA</v>
          </cell>
          <cell r="V25" t="str">
            <v>NA</v>
          </cell>
          <cell r="W25" t="str">
            <v>NA</v>
          </cell>
          <cell r="X25" t="str">
            <v>NA</v>
          </cell>
          <cell r="Y25" t="str">
            <v>NA</v>
          </cell>
          <cell r="Z25" t="str">
            <v>NA</v>
          </cell>
          <cell r="AA25" t="str">
            <v>NA</v>
          </cell>
          <cell r="AB25" t="str">
            <v>NA</v>
          </cell>
          <cell r="AC25" t="str">
            <v>NA</v>
          </cell>
          <cell r="AD25" t="str">
            <v>NA</v>
          </cell>
          <cell r="AE25" t="str">
            <v>NA</v>
          </cell>
          <cell r="AF25" t="str">
            <v>NA</v>
          </cell>
          <cell r="AG25" t="str">
            <v>NA</v>
          </cell>
          <cell r="AH25" t="str">
            <v>NA</v>
          </cell>
          <cell r="AI25" t="str">
            <v>NA</v>
          </cell>
          <cell r="AJ25" t="str">
            <v>NA</v>
          </cell>
          <cell r="AK25" t="str">
            <v>NA</v>
          </cell>
          <cell r="AL25" t="str">
            <v>NA</v>
          </cell>
          <cell r="AM25" t="str">
            <v>NA</v>
          </cell>
          <cell r="AN25">
            <v>0</v>
          </cell>
          <cell r="AO25" t="str">
            <v>NA</v>
          </cell>
          <cell r="AP25" t="str">
            <v>NA</v>
          </cell>
          <cell r="AQ25" t="str">
            <v>NA</v>
          </cell>
          <cell r="AR25">
            <v>0</v>
          </cell>
          <cell r="AS25" t="str">
            <v>NA</v>
          </cell>
          <cell r="AT25" t="str">
            <v>NA</v>
          </cell>
          <cell r="AU25" t="str">
            <v>NA</v>
          </cell>
          <cell r="AV25" t="str">
            <v>NA</v>
          </cell>
          <cell r="AW25">
            <v>0.9302264349657714</v>
          </cell>
          <cell r="AX25">
            <v>0.93598115833422535</v>
          </cell>
          <cell r="AY25">
            <v>0.93709364181372967</v>
          </cell>
          <cell r="AZ25">
            <v>0.90527907616167169</v>
          </cell>
          <cell r="BA25">
            <v>0.89306811332127789</v>
          </cell>
          <cell r="BB25">
            <v>0.86045422617653944</v>
          </cell>
          <cell r="BC25">
            <v>0.84182135491036014</v>
          </cell>
          <cell r="BD25">
            <v>0.84029698515247209</v>
          </cell>
          <cell r="BE25">
            <v>0.88694914758604548</v>
          </cell>
          <cell r="BF25">
            <v>0.8820001020981163</v>
          </cell>
          <cell r="BG25">
            <v>0.8336530960764057</v>
          </cell>
          <cell r="BH25">
            <v>0.82467326593158841</v>
          </cell>
          <cell r="BI25">
            <v>0.85910327142746146</v>
          </cell>
          <cell r="BJ25">
            <v>0.83667278678055401</v>
          </cell>
          <cell r="BK25">
            <v>0.83266037538253879</v>
          </cell>
          <cell r="BL25">
            <v>0.78628866584492574</v>
          </cell>
          <cell r="BM25">
            <v>0.83581552953019533</v>
          </cell>
          <cell r="BN25">
            <v>0.83748303122255052</v>
          </cell>
          <cell r="BO25">
            <v>0.84387806456251346</v>
          </cell>
          <cell r="BP25">
            <v>0.79591261536247349</v>
          </cell>
          <cell r="BQ25">
            <v>0.84139285554411569</v>
          </cell>
          <cell r="BR25">
            <v>0.84215975434839696</v>
          </cell>
          <cell r="BS25">
            <v>0.84876205393368687</v>
          </cell>
          <cell r="BT25">
            <v>0.81251722628447287</v>
          </cell>
          <cell r="BU25">
            <v>0.8547118514263834</v>
          </cell>
          <cell r="BV25">
            <v>0.85664974619289347</v>
          </cell>
          <cell r="BW25">
            <v>0.87427381415527061</v>
          </cell>
          <cell r="BX25">
            <v>0.85165186105381585</v>
          </cell>
          <cell r="BY25">
            <v>0.89173395665108379</v>
          </cell>
          <cell r="BZ25">
            <v>0.8935296344505349</v>
          </cell>
          <cell r="CA25">
            <v>0.90394173113386866</v>
          </cell>
          <cell r="CB25">
            <v>0.89830410165574293</v>
          </cell>
          <cell r="CC25">
            <v>0.91293980973735311</v>
          </cell>
          <cell r="CD25">
            <v>0.91011540850092798</v>
          </cell>
          <cell r="CE25">
            <v>0.92210575979851395</v>
          </cell>
          <cell r="CF25">
            <v>0.92746444055678101</v>
          </cell>
          <cell r="CG25">
            <v>0.93087177628187323</v>
          </cell>
          <cell r="CH25">
            <v>0.93108865720583522</v>
          </cell>
          <cell r="CI25">
            <v>0.93796629848680368</v>
          </cell>
          <cell r="CJ25">
            <v>0.93654545367332453</v>
          </cell>
          <cell r="CK25">
            <v>0.94251399530159752</v>
          </cell>
          <cell r="CL25">
            <v>0.94475579286679401</v>
          </cell>
          <cell r="CM25">
            <v>0.95064892864652029</v>
          </cell>
          <cell r="CN25">
            <v>0.94834532078495237</v>
          </cell>
          <cell r="CO25">
            <v>0.94740670780192571</v>
          </cell>
          <cell r="CP25">
            <v>0.94709476698151696</v>
          </cell>
          <cell r="CQ25">
            <v>0.95354020794502059</v>
          </cell>
          <cell r="CR25">
            <v>0.95485353727887223</v>
          </cell>
          <cell r="CS25">
            <v>0.95462152563071978</v>
          </cell>
          <cell r="CT25">
            <v>0.95552699758735293</v>
          </cell>
          <cell r="CU25">
            <v>0.95692779926253668</v>
          </cell>
          <cell r="CV25">
            <v>0.95857525907173924</v>
          </cell>
          <cell r="CW25">
            <v>0.95973509578674066</v>
          </cell>
          <cell r="CX25">
            <v>0.96087920160370976</v>
          </cell>
          <cell r="CY25">
            <v>0.9619432530786225</v>
          </cell>
          <cell r="CZ25">
            <v>0.96335500170858701</v>
          </cell>
          <cell r="DA25">
            <v>0.96434749085452898</v>
          </cell>
          <cell r="DB25">
            <v>0.96509333721329504</v>
          </cell>
          <cell r="DC25">
            <v>0.96574832155570522</v>
          </cell>
          <cell r="DD25">
            <v>0.96710760487107073</v>
          </cell>
          <cell r="DE25">
            <v>0.96807786262813211</v>
          </cell>
          <cell r="DF25">
            <v>0.96861933105235998</v>
          </cell>
          <cell r="DG25">
            <v>0.96903511895407746</v>
          </cell>
          <cell r="DH25">
            <v>0.97034930108904238</v>
          </cell>
          <cell r="DI25">
            <v>0.97130297297986556</v>
          </cell>
          <cell r="DJ25">
            <v>0.97171805883547213</v>
          </cell>
          <cell r="DK25">
            <v>0.97196408014049784</v>
          </cell>
          <cell r="DL25">
            <v>0.97317987125798022</v>
          </cell>
          <cell r="DM25">
            <v>0.97407907372986957</v>
          </cell>
          <cell r="DN25">
            <v>0.97439589982332442</v>
          </cell>
          <cell r="DP25" t="str">
            <v>NA</v>
          </cell>
          <cell r="DQ25" t="str">
            <v>NA</v>
          </cell>
          <cell r="DR25" t="str">
            <v>NA</v>
          </cell>
          <cell r="DS25" t="str">
            <v>NA</v>
          </cell>
          <cell r="DT25" t="str">
            <v>NA</v>
          </cell>
          <cell r="DU25" t="str">
            <v>NA</v>
          </cell>
          <cell r="DV25" t="str">
            <v>NA</v>
          </cell>
          <cell r="DW25" t="str">
            <v>NA</v>
          </cell>
          <cell r="DX25" t="str">
            <v>NA</v>
          </cell>
          <cell r="DY25" t="str">
            <v>NA</v>
          </cell>
          <cell r="DZ25">
            <v>0</v>
          </cell>
          <cell r="EA25">
            <v>0.56460714285714286</v>
          </cell>
          <cell r="EB25">
            <v>0.89310805769709034</v>
          </cell>
          <cell r="EC25">
            <v>0.86581111143705658</v>
          </cell>
          <cell r="ED25">
            <v>0.83921185661764697</v>
          </cell>
          <cell r="EE25">
            <v>0.8237466148592959</v>
          </cell>
          <cell r="EF25">
            <v>0.83101047082833379</v>
          </cell>
          <cell r="EG25">
            <v>0.84365477185026072</v>
          </cell>
          <cell r="EH25">
            <v>0.87855273557313029</v>
          </cell>
          <cell r="EI25">
            <v>0.90670077675510086</v>
          </cell>
          <cell r="EJ25">
            <v>0.9281271657334208</v>
          </cell>
          <cell r="EK25">
            <v>0.94065547212678624</v>
          </cell>
          <cell r="EL25">
            <v>0.94829343349816064</v>
          </cell>
          <cell r="EM25">
            <v>0.95466831031136801</v>
          </cell>
          <cell r="EN25">
            <v>0.95913007927097271</v>
          </cell>
          <cell r="EO25">
            <v>0.96376516765999609</v>
          </cell>
          <cell r="EP25">
            <v>0.96746175671884393</v>
          </cell>
          <cell r="EQ25">
            <v>0.97067018710259412</v>
          </cell>
          <cell r="ER25">
            <v>0.97346723423019332</v>
          </cell>
        </row>
        <row r="26">
          <cell r="A26" t="str">
            <v>% growth y-o-y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  <cell r="J26" t="str">
            <v>NA</v>
          </cell>
          <cell r="K26" t="str">
            <v>NA</v>
          </cell>
          <cell r="L26" t="str">
            <v>NA</v>
          </cell>
          <cell r="M26" t="str">
            <v>NA</v>
          </cell>
          <cell r="N26" t="str">
            <v>NA</v>
          </cell>
          <cell r="O26" t="str">
            <v>NA</v>
          </cell>
          <cell r="P26" t="str">
            <v>NA</v>
          </cell>
          <cell r="Q26" t="str">
            <v>NA</v>
          </cell>
          <cell r="R26" t="str">
            <v>NA</v>
          </cell>
          <cell r="S26" t="str">
            <v>NA</v>
          </cell>
          <cell r="T26" t="str">
            <v>NA</v>
          </cell>
          <cell r="U26" t="str">
            <v>NA</v>
          </cell>
          <cell r="V26" t="str">
            <v>NA</v>
          </cell>
          <cell r="W26" t="str">
            <v>NA</v>
          </cell>
          <cell r="X26" t="str">
            <v>NA</v>
          </cell>
          <cell r="Y26" t="str">
            <v>NA</v>
          </cell>
          <cell r="Z26" t="str">
            <v>NA</v>
          </cell>
          <cell r="AA26" t="str">
            <v>NA</v>
          </cell>
          <cell r="AB26" t="str">
            <v>NA</v>
          </cell>
          <cell r="AC26" t="str">
            <v>NA</v>
          </cell>
          <cell r="AD26" t="str">
            <v>NA</v>
          </cell>
          <cell r="AE26" t="str">
            <v>NA</v>
          </cell>
          <cell r="AF26" t="str">
            <v>NA</v>
          </cell>
          <cell r="AG26" t="str">
            <v>NA</v>
          </cell>
          <cell r="AH26" t="str">
            <v>NA</v>
          </cell>
          <cell r="AI26" t="str">
            <v>NA</v>
          </cell>
          <cell r="AJ26" t="str">
            <v>NA</v>
          </cell>
          <cell r="AK26" t="str">
            <v>NA</v>
          </cell>
          <cell r="AL26" t="str">
            <v>NA</v>
          </cell>
          <cell r="AM26" t="str">
            <v>NA</v>
          </cell>
          <cell r="AN26" t="str">
            <v>NA</v>
          </cell>
          <cell r="AO26" t="str">
            <v>NA</v>
          </cell>
          <cell r="AP26" t="str">
            <v>NA</v>
          </cell>
          <cell r="AQ26" t="str">
            <v>NA</v>
          </cell>
          <cell r="AR26" t="str">
            <v>NA</v>
          </cell>
          <cell r="AS26" t="str">
            <v>NA</v>
          </cell>
          <cell r="AT26" t="str">
            <v>NA</v>
          </cell>
          <cell r="AU26" t="str">
            <v>NA</v>
          </cell>
          <cell r="AV26" t="str">
            <v>NA</v>
          </cell>
          <cell r="AW26" t="str">
            <v>NA</v>
          </cell>
          <cell r="AX26" t="str">
            <v>NA</v>
          </cell>
          <cell r="AY26" t="str">
            <v>NA</v>
          </cell>
          <cell r="AZ26" t="str">
            <v>NA</v>
          </cell>
          <cell r="BA26" t="str">
            <v>NA</v>
          </cell>
          <cell r="BB26" t="str">
            <v>NA</v>
          </cell>
          <cell r="BC26">
            <v>0.91241665164894559</v>
          </cell>
          <cell r="BD26">
            <v>0.8812470007593014</v>
          </cell>
          <cell r="BE26">
            <v>1.0471787257019436</v>
          </cell>
          <cell r="BF26">
            <v>0.8805442176870748</v>
          </cell>
          <cell r="BG26">
            <v>0.86303241613267989</v>
          </cell>
          <cell r="BH26">
            <v>0.88973024443834281</v>
          </cell>
          <cell r="BI26">
            <v>0.8225248096007387</v>
          </cell>
          <cell r="BJ26">
            <v>0.81988134857473605</v>
          </cell>
          <cell r="BK26">
            <v>0.80971649680078928</v>
          </cell>
          <cell r="BL26">
            <v>0.71670226398974801</v>
          </cell>
          <cell r="BM26">
            <v>0.68223014164510931</v>
          </cell>
          <cell r="BN26">
            <v>0.66774798842349647</v>
          </cell>
          <cell r="BO26">
            <v>0.64027781659632721</v>
          </cell>
          <cell r="BP26">
            <v>0.65128894197272791</v>
          </cell>
          <cell r="BQ26">
            <v>0.6169885581555401</v>
          </cell>
          <cell r="BR26">
            <v>0.58995213486145803</v>
          </cell>
          <cell r="BS26">
            <v>0.53275399361022369</v>
          </cell>
          <cell r="BT26">
            <v>0.51035984448931648</v>
          </cell>
          <cell r="BU26">
            <v>0.48442144885513461</v>
          </cell>
          <cell r="BV26">
            <v>0.46746946045301074</v>
          </cell>
          <cell r="BW26">
            <v>0.4864457747614046</v>
          </cell>
          <cell r="BX26">
            <v>0.45005262869086726</v>
          </cell>
          <cell r="BY26">
            <v>0.4288645568259204</v>
          </cell>
          <cell r="BZ26">
            <v>0.40825984258404091</v>
          </cell>
          <cell r="CA26">
            <v>0.44933475929429867</v>
          </cell>
          <cell r="CB26">
            <v>0.3852806704302687</v>
          </cell>
          <cell r="CC26">
            <v>0.40940131814105718</v>
          </cell>
          <cell r="CD26">
            <v>0.45018049703427709</v>
          </cell>
          <cell r="CE26">
            <v>0.40182515274108344</v>
          </cell>
          <cell r="CF26">
            <v>0.45349564906425077</v>
          </cell>
          <cell r="CG26">
            <v>0.39390130498814258</v>
          </cell>
          <cell r="CH26">
            <v>0.33297647967534982</v>
          </cell>
          <cell r="CI26">
            <v>0.36195831224405262</v>
          </cell>
          <cell r="CJ26">
            <v>0.3343806917007528</v>
          </cell>
          <cell r="CK26">
            <v>0.33251511809590983</v>
          </cell>
          <cell r="CL26">
            <v>0.34985941372596407</v>
          </cell>
          <cell r="CM26">
            <v>0.34421732303043573</v>
          </cell>
          <cell r="CN26">
            <v>0.30031024764753411</v>
          </cell>
          <cell r="CO26">
            <v>0.30718999652657164</v>
          </cell>
          <cell r="CP26">
            <v>0.31693605606798991</v>
          </cell>
          <cell r="CQ26">
            <v>0.28603047127673031</v>
          </cell>
          <cell r="CR26">
            <v>0.33733506019033621</v>
          </cell>
          <cell r="CS26">
            <v>0.27698063966770103</v>
          </cell>
          <cell r="CT26">
            <v>0.23876270003904265</v>
          </cell>
          <cell r="CU26">
            <v>0.22184013973583427</v>
          </cell>
          <cell r="CV26">
            <v>0.23031022745307883</v>
          </cell>
          <cell r="CW26">
            <v>0.27359652671680568</v>
          </cell>
          <cell r="CX26">
            <v>0.29021801133043201</v>
          </cell>
          <cell r="CY26">
            <v>0.29103519600641659</v>
          </cell>
          <cell r="CZ26">
            <v>0.2946905521799057</v>
          </cell>
          <cell r="DA26">
            <v>0.29688506045570606</v>
          </cell>
          <cell r="DB26">
            <v>0.28725575708609652</v>
          </cell>
          <cell r="DC26">
            <v>0.2750920750154271</v>
          </cell>
          <cell r="DD26">
            <v>0.27731736798631279</v>
          </cell>
          <cell r="DE26">
            <v>0.27888722365913554</v>
          </cell>
          <cell r="DF26">
            <v>0.2719180822467091</v>
          </cell>
          <cell r="DG26">
            <v>0.26273362330127603</v>
          </cell>
          <cell r="DH26">
            <v>0.26402773228670906</v>
          </cell>
          <cell r="DI26">
            <v>0.26520082953389124</v>
          </cell>
          <cell r="DJ26">
            <v>0.26002454436983746</v>
          </cell>
          <cell r="DK26">
            <v>0.25288925929127881</v>
          </cell>
          <cell r="DL26">
            <v>0.25350190782216431</v>
          </cell>
          <cell r="DM26">
            <v>0.2543867826935835</v>
          </cell>
          <cell r="DN26">
            <v>0.25047262080216148</v>
          </cell>
          <cell r="DP26" t="str">
            <v>NA</v>
          </cell>
          <cell r="DQ26" t="str">
            <v>NA</v>
          </cell>
          <cell r="DR26" t="str">
            <v>NA</v>
          </cell>
          <cell r="DS26" t="str">
            <v>NA</v>
          </cell>
          <cell r="DT26" t="str">
            <v>NA</v>
          </cell>
          <cell r="DU26" t="str">
            <v>NA</v>
          </cell>
          <cell r="DV26" t="str">
            <v>NA</v>
          </cell>
          <cell r="DW26" t="str">
            <v>NA</v>
          </cell>
          <cell r="DX26" t="str">
            <v>NA</v>
          </cell>
          <cell r="DY26" t="str">
            <v>NA</v>
          </cell>
          <cell r="DZ26" t="str">
            <v>NA</v>
          </cell>
          <cell r="EA26" t="str">
            <v>NA</v>
          </cell>
          <cell r="EB26">
            <v>2.6345752419507873</v>
          </cell>
          <cell r="EC26">
            <v>0.92982862562870894</v>
          </cell>
          <cell r="ED26">
            <v>0.84447051545892293</v>
          </cell>
          <cell r="EE26">
            <v>0.7103155589020469</v>
          </cell>
          <cell r="EF26">
            <v>0.62152805571119818</v>
          </cell>
          <cell r="EG26">
            <v>0.4955087735381698</v>
          </cell>
          <cell r="EH26">
            <v>0.44013990696446226</v>
          </cell>
          <cell r="EI26">
            <v>0.42390673513206445</v>
          </cell>
          <cell r="EJ26">
            <v>0.39195918367346927</v>
          </cell>
          <cell r="EK26">
            <v>0.34434457668215535</v>
          </cell>
          <cell r="EL26">
            <v>0.31664915045072672</v>
          </cell>
          <cell r="EM26">
            <v>0.28282238429495932</v>
          </cell>
          <cell r="EN26">
            <v>0.25529642036904932</v>
          </cell>
          <cell r="EO26">
            <v>0.29238822691058242</v>
          </cell>
          <cell r="EP26">
            <v>0.2757442819950322</v>
          </cell>
          <cell r="EQ26">
            <v>0.26294843129000012</v>
          </cell>
          <cell r="ER26">
            <v>0.25276969181747067</v>
          </cell>
        </row>
        <row r="27">
          <cell r="A27" t="str">
            <v>% growth seq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  <cell r="J27" t="str">
            <v>NA</v>
          </cell>
          <cell r="K27" t="str">
            <v>NA</v>
          </cell>
          <cell r="L27" t="str">
            <v>NA</v>
          </cell>
          <cell r="M27" t="str">
            <v>NA</v>
          </cell>
          <cell r="N27" t="str">
            <v>NA</v>
          </cell>
          <cell r="O27" t="str">
            <v>NA</v>
          </cell>
          <cell r="P27" t="str">
            <v>NA</v>
          </cell>
          <cell r="Q27" t="str">
            <v>NA</v>
          </cell>
          <cell r="R27" t="str">
            <v>NA</v>
          </cell>
          <cell r="S27" t="str">
            <v>NA</v>
          </cell>
          <cell r="T27" t="str">
            <v>NA</v>
          </cell>
          <cell r="U27" t="str">
            <v>NA</v>
          </cell>
          <cell r="V27" t="str">
            <v>NA</v>
          </cell>
          <cell r="W27" t="str">
            <v>NA</v>
          </cell>
          <cell r="X27" t="str">
            <v>NA</v>
          </cell>
          <cell r="Y27" t="str">
            <v>NA</v>
          </cell>
          <cell r="Z27" t="str">
            <v>NA</v>
          </cell>
          <cell r="AA27" t="str">
            <v>NA</v>
          </cell>
          <cell r="AB27" t="str">
            <v>NA</v>
          </cell>
          <cell r="AC27" t="str">
            <v>NA</v>
          </cell>
          <cell r="AD27" t="str">
            <v>NA</v>
          </cell>
          <cell r="AE27" t="str">
            <v>NA</v>
          </cell>
          <cell r="AF27" t="str">
            <v>NA</v>
          </cell>
          <cell r="AG27" t="str">
            <v>NA</v>
          </cell>
          <cell r="AH27" t="str">
            <v>NA</v>
          </cell>
          <cell r="AI27" t="str">
            <v>NA</v>
          </cell>
          <cell r="AJ27" t="str">
            <v>NA</v>
          </cell>
          <cell r="AK27" t="str">
            <v>NA</v>
          </cell>
          <cell r="AL27" t="str">
            <v>NA</v>
          </cell>
          <cell r="AM27" t="str">
            <v>NA</v>
          </cell>
          <cell r="AN27" t="str">
            <v>NA</v>
          </cell>
          <cell r="AO27" t="str">
            <v>NA</v>
          </cell>
          <cell r="AP27" t="str">
            <v>NA</v>
          </cell>
          <cell r="AQ27" t="str">
            <v>NA</v>
          </cell>
          <cell r="AR27" t="str">
            <v>NA</v>
          </cell>
          <cell r="AS27" t="str">
            <v>NA</v>
          </cell>
          <cell r="AT27" t="str">
            <v>NA</v>
          </cell>
          <cell r="AU27" t="str">
            <v>NA</v>
          </cell>
          <cell r="AV27" t="str">
            <v>NA</v>
          </cell>
          <cell r="AW27" t="str">
            <v>NA</v>
          </cell>
          <cell r="AX27">
            <v>0.23733371072742715</v>
          </cell>
          <cell r="AY27">
            <v>0.26935834381791146</v>
          </cell>
          <cell r="AZ27">
            <v>0.18670030636150647</v>
          </cell>
          <cell r="BA27">
            <v>0.1249810174639332</v>
          </cell>
          <cell r="BB27">
            <v>0.24021328293736488</v>
          </cell>
          <cell r="BC27">
            <v>0.1550476190476191</v>
          </cell>
          <cell r="BD27">
            <v>0.16735879193365988</v>
          </cell>
          <cell r="BE27">
            <v>0.22420777539639847</v>
          </cell>
          <cell r="BF27">
            <v>0.13926345982658006</v>
          </cell>
          <cell r="BG27">
            <v>0.14429170886991738</v>
          </cell>
          <cell r="BH27">
            <v>0.18408740294883796</v>
          </cell>
          <cell r="BI27">
            <v>0.18067065356685186</v>
          </cell>
          <cell r="BJ27">
            <v>0.13761102769586997</v>
          </cell>
          <cell r="BK27">
            <v>0.13790032757688531</v>
          </cell>
          <cell r="BL27">
            <v>0.12322870957824428</v>
          </cell>
          <cell r="BM27">
            <v>0.15696227729670542</v>
          </cell>
          <cell r="BN27">
            <v>0.1278174466620785</v>
          </cell>
          <cell r="BO27">
            <v>0.11915749728255687</v>
          </cell>
          <cell r="BP27">
            <v>0.13076890308839184</v>
          </cell>
          <cell r="BQ27">
            <v>0.13292999005454931</v>
          </cell>
          <cell r="BR27">
            <v>0.10896007767661797</v>
          </cell>
          <cell r="BS27">
            <v>7.8896078584236307E-2</v>
          </cell>
          <cell r="BT27">
            <v>0.11424791697932823</v>
          </cell>
          <cell r="BU27">
            <v>0.1134734437122431</v>
          </cell>
          <cell r="BV27">
            <v>9.6295831690620393E-2</v>
          </cell>
          <cell r="BW27">
            <v>9.2847626909465575E-2</v>
          </cell>
          <cell r="BX27">
            <v>8.6967414797585629E-2</v>
          </cell>
          <cell r="BY27">
            <v>9.7203444349265089E-2</v>
          </cell>
          <cell r="BZ27">
            <v>8.0486871891989997E-2</v>
          </cell>
          <cell r="CA27">
            <v>0.12472287030910856</v>
          </cell>
          <cell r="CB27">
            <v>3.8928335535006742E-2</v>
          </cell>
          <cell r="CC27">
            <v>0.11630806214487222</v>
          </cell>
          <cell r="CD27">
            <v>0.11174934261166714</v>
          </cell>
          <cell r="CE27">
            <v>8.7219703124437276E-2</v>
          </cell>
          <cell r="CF27">
            <v>7.7222656789214472E-2</v>
          </cell>
          <cell r="CG27">
            <v>7.0538646327753085E-2</v>
          </cell>
          <cell r="CH27">
            <v>6.315685313781283E-2</v>
          </cell>
          <cell r="CI27">
            <v>0.11085824430036362</v>
          </cell>
          <cell r="CJ27">
            <v>5.5410507766363137E-2</v>
          </cell>
          <cell r="CK27">
            <v>6.9041945533163673E-2</v>
          </cell>
          <cell r="CL27">
            <v>7.6995125223077832E-2</v>
          </cell>
          <cell r="CM27">
            <v>0.10621512154218116</v>
          </cell>
          <cell r="CN27">
            <v>2.093692382241108E-2</v>
          </cell>
          <cell r="CO27">
            <v>7.4698088088166914E-2</v>
          </cell>
          <cell r="CP27">
            <v>8.5024913275413061E-2</v>
          </cell>
          <cell r="CQ27">
            <v>8.0254692348472156E-2</v>
          </cell>
          <cell r="CR27">
            <v>6.1665934801000466E-2</v>
          </cell>
          <cell r="CS27">
            <v>2.6196570200709868E-2</v>
          </cell>
          <cell r="CT27">
            <v>5.2551894231098739E-2</v>
          </cell>
          <cell r="CU27">
            <v>6.5497487297404122E-2</v>
          </cell>
          <cell r="CV27">
            <v>6.9025656667822677E-2</v>
          </cell>
          <cell r="CW27">
            <v>6.2301489797350396E-2</v>
          </cell>
          <cell r="CX27">
            <v>6.6288564163848873E-2</v>
          </cell>
          <cell r="CY27">
            <v>6.6172340858021705E-2</v>
          </cell>
          <cell r="CZ27">
            <v>7.2052428940032165E-2</v>
          </cell>
          <cell r="DA27">
            <v>6.4102097214180809E-2</v>
          </cell>
          <cell r="DB27">
            <v>5.837142765194292E-2</v>
          </cell>
          <cell r="DC27">
            <v>5.6097745102400731E-2</v>
          </cell>
          <cell r="DD27">
            <v>7.392337675728089E-2</v>
          </cell>
          <cell r="DE27">
            <v>6.5409905872891638E-2</v>
          </cell>
          <cell r="DF27">
            <v>5.2603960427527241E-2</v>
          </cell>
          <cell r="DG27">
            <v>4.847171437161335E-2</v>
          </cell>
          <cell r="DH27">
            <v>7.5023984095109242E-2</v>
          </cell>
          <cell r="DI27">
            <v>6.6398673283428522E-2</v>
          </cell>
          <cell r="DJ27">
            <v>4.8297467626702506E-2</v>
          </cell>
          <cell r="DK27">
            <v>4.2534413695785478E-2</v>
          </cell>
          <cell r="DL27">
            <v>7.5549658538910602E-2</v>
          </cell>
          <cell r="DM27">
            <v>6.7151467820887989E-2</v>
          </cell>
          <cell r="DN27">
            <v>4.5026382459615544E-2</v>
          </cell>
        </row>
        <row r="29">
          <cell r="A29" t="str">
            <v>Enterprise Service Management</v>
          </cell>
          <cell r="AW29">
            <v>7.0659999999999998</v>
          </cell>
          <cell r="AX29">
            <v>8.7430000000000003</v>
          </cell>
          <cell r="AY29">
            <v>9.2839077681208408</v>
          </cell>
          <cell r="AZ29">
            <v>11.140493333653588</v>
          </cell>
          <cell r="BA29">
            <v>11.800535763149909</v>
          </cell>
          <cell r="BB29">
            <v>14.758725049943529</v>
          </cell>
          <cell r="BC29">
            <v>19.170085709537791</v>
          </cell>
          <cell r="BD29">
            <v>22.470944774021913</v>
          </cell>
          <cell r="BE29">
            <v>27.008821227197888</v>
          </cell>
          <cell r="BF29">
            <v>30.554313719115989</v>
          </cell>
          <cell r="BG29">
            <v>36.9870796225646</v>
          </cell>
          <cell r="BH29">
            <v>43.876111535527301</v>
          </cell>
          <cell r="BI29">
            <v>51.034557829703992</v>
          </cell>
          <cell r="BJ29">
            <v>57.705711028395001</v>
          </cell>
          <cell r="BK29">
            <v>67.524157011043414</v>
          </cell>
          <cell r="BL29">
            <v>75.531498838485646</v>
          </cell>
          <cell r="BM29">
            <v>86.604650015876757</v>
          </cell>
          <cell r="BN29">
            <v>97.280734160412763</v>
          </cell>
          <cell r="BO29">
            <v>110.42530602654755</v>
          </cell>
          <cell r="BP29">
            <v>124.49353291264691</v>
          </cell>
          <cell r="BQ29">
            <v>140.15465071379083</v>
          </cell>
          <cell r="BR29">
            <v>154.51677922598523</v>
          </cell>
          <cell r="BS29">
            <v>167.20400000000001</v>
          </cell>
          <cell r="BT29">
            <v>186.08199999999999</v>
          </cell>
          <cell r="BU29">
            <v>205.79499999999999</v>
          </cell>
          <cell r="BV29">
            <v>224.52199999999993</v>
          </cell>
          <cell r="BW29">
            <v>244.60599999999999</v>
          </cell>
          <cell r="BX29">
            <v>264.66699999999997</v>
          </cell>
          <cell r="BY29">
            <v>290.005</v>
          </cell>
          <cell r="BZ29">
            <v>309.56799999999998</v>
          </cell>
          <cell r="CA29">
            <v>333.63600000000002</v>
          </cell>
          <cell r="CB29">
            <v>363.74599999999998</v>
          </cell>
          <cell r="CC29">
            <v>397.85988696080648</v>
          </cell>
          <cell r="CD29">
            <v>439.27552906650851</v>
          </cell>
          <cell r="CE29">
            <v>460.65359856332969</v>
          </cell>
          <cell r="CF29">
            <v>517.936130718865</v>
          </cell>
          <cell r="CG29">
            <v>547.1125581388302</v>
          </cell>
          <cell r="CH29">
            <v>575.23383908818266</v>
          </cell>
          <cell r="CI29">
            <v>625.63740852476303</v>
          </cell>
          <cell r="CJ29">
            <v>678.30167456276843</v>
          </cell>
          <cell r="CK29">
            <v>717.1717799076232</v>
          </cell>
          <cell r="CL29">
            <v>766.94566743437213</v>
          </cell>
          <cell r="CM29">
            <v>835.55971784441829</v>
          </cell>
          <cell r="CN29">
            <v>865.65114695496038</v>
          </cell>
          <cell r="CO29">
            <v>920.26646870632089</v>
          </cell>
          <cell r="CP29">
            <v>990.59804526053688</v>
          </cell>
          <cell r="CQ29">
            <v>1049.6779099284315</v>
          </cell>
          <cell r="CR29">
            <v>1135.548617307913</v>
          </cell>
          <cell r="CS29">
            <v>1153.848065979955</v>
          </cell>
          <cell r="CT29">
            <v>1204.503236539761</v>
          </cell>
          <cell r="CU29">
            <v>1256.0727015035075</v>
          </cell>
          <cell r="CV29">
            <v>1361.614218481448</v>
          </cell>
          <cell r="CW29">
            <v>1438.711302949135</v>
          </cell>
          <cell r="CX29">
            <v>1522.8971651881652</v>
          </cell>
          <cell r="CY29">
            <v>1590.6553459852905</v>
          </cell>
          <cell r="CZ29">
            <v>1723.0358091991056</v>
          </cell>
          <cell r="DA29">
            <v>1825.019815650408</v>
          </cell>
          <cell r="DB29">
            <v>1918.9085847794806</v>
          </cell>
          <cell r="DC29">
            <v>1987.9400437505701</v>
          </cell>
          <cell r="DD29">
            <v>2151.3473671255497</v>
          </cell>
          <cell r="DE29">
            <v>2282.7040523791702</v>
          </cell>
          <cell r="DF29">
            <v>2388.2862896062616</v>
          </cell>
          <cell r="DG29">
            <v>2458.2892040040178</v>
          </cell>
          <cell r="DH29">
            <v>2657.595686789417</v>
          </cell>
          <cell r="DI29">
            <v>2823.614469933525</v>
          </cell>
          <cell r="DJ29">
            <v>2943.1641594566618</v>
          </cell>
          <cell r="DK29">
            <v>3013.5366516341164</v>
          </cell>
          <cell r="DL29">
            <v>3254.2575165514563</v>
          </cell>
          <cell r="DM29">
            <v>3461.0722482621632</v>
          </cell>
          <cell r="DN29">
            <v>3597.1980176758593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15.809000000000001</v>
          </cell>
          <cell r="EB29">
            <v>46.983661914867866</v>
          </cell>
          <cell r="EC29">
            <v>99.204165429873584</v>
          </cell>
          <cell r="ED29">
            <v>189.60346001619089</v>
          </cell>
          <cell r="EE29">
            <v>326.94104002581855</v>
          </cell>
          <cell r="EF29">
            <v>529.59026887897051</v>
          </cell>
          <cell r="EG29">
            <v>783.60299999999995</v>
          </cell>
          <cell r="EH29">
            <v>1108.846</v>
          </cell>
          <cell r="EI29">
            <v>1534.517416027315</v>
          </cell>
          <cell r="EJ29">
            <v>2100.9361265092075</v>
          </cell>
          <cell r="EK29">
            <v>2788.0565304295269</v>
          </cell>
          <cell r="EL29">
            <v>3612.0753787662366</v>
          </cell>
          <cell r="EM29">
            <v>4543.577829756061</v>
          </cell>
          <cell r="EN29">
            <v>5579.2953881222547</v>
          </cell>
          <cell r="EO29">
            <v>7057.6195556142839</v>
          </cell>
          <cell r="EP29">
            <v>8810.2777528615516</v>
          </cell>
          <cell r="EQ29">
            <v>10882.663520183622</v>
          </cell>
          <cell r="ER29">
            <v>13326.064434123595</v>
          </cell>
        </row>
        <row r="30">
          <cell r="A30" t="str">
            <v>% of revenues</v>
          </cell>
          <cell r="AU30" t="str">
            <v>NA</v>
          </cell>
          <cell r="AV30" t="str">
            <v>NA</v>
          </cell>
          <cell r="AW30">
            <v>0.9302264349657714</v>
          </cell>
          <cell r="AX30">
            <v>0.93598115833422535</v>
          </cell>
          <cell r="AY30">
            <v>0.78391520460363429</v>
          </cell>
          <cell r="AZ30">
            <v>0.76577490608012011</v>
          </cell>
          <cell r="BA30">
            <v>0.71130414485532911</v>
          </cell>
          <cell r="BB30">
            <v>0.69111332474565812</v>
          </cell>
          <cell r="BC30">
            <v>0.760355612785094</v>
          </cell>
          <cell r="BD30">
            <v>0.76211856709764558</v>
          </cell>
          <cell r="BE30">
            <v>0.78980089561066424</v>
          </cell>
          <cell r="BF30">
            <v>0.77988446881198603</v>
          </cell>
          <cell r="BG30">
            <v>0.7798081343965888</v>
          </cell>
          <cell r="BH30">
            <v>0.7728205082524976</v>
          </cell>
          <cell r="BI30">
            <v>0.79313944874821651</v>
          </cell>
          <cell r="BJ30">
            <v>0.76775113792069127</v>
          </cell>
          <cell r="BK30">
            <v>0.78572193080025843</v>
          </cell>
          <cell r="BL30">
            <v>0.73889670363019355</v>
          </cell>
          <cell r="BM30">
            <v>0.77840579203369398</v>
          </cell>
          <cell r="BN30">
            <v>0.7768165308665077</v>
          </cell>
          <cell r="BO30">
            <v>0.79391261792039358</v>
          </cell>
          <cell r="BP30">
            <v>0.74655656381829194</v>
          </cell>
          <cell r="BQ30">
            <v>0.78424868343362975</v>
          </cell>
          <cell r="BR30">
            <v>0.78037200877752577</v>
          </cell>
          <cell r="BS30">
            <v>0.78883206582249821</v>
          </cell>
          <cell r="BT30">
            <v>0.75423563935861471</v>
          </cell>
          <cell r="BU30">
            <v>0.78803369710894122</v>
          </cell>
          <cell r="BV30">
            <v>0.78600385086644475</v>
          </cell>
          <cell r="BW30">
            <v>0.79968222728595284</v>
          </cell>
          <cell r="BX30">
            <v>0.77544006656666042</v>
          </cell>
          <cell r="BY30">
            <v>0.81084897219674767</v>
          </cell>
          <cell r="BZ30">
            <v>0.8026841878724077</v>
          </cell>
          <cell r="CA30">
            <v>0.7781216546828027</v>
          </cell>
          <cell r="CB30">
            <v>0.81146571840324089</v>
          </cell>
          <cell r="CC30">
            <v>0.80804734420480151</v>
          </cell>
          <cell r="CD30">
            <v>0.80000205623912257</v>
          </cell>
          <cell r="CE30">
            <v>0.78179972669610032</v>
          </cell>
          <cell r="CF30">
            <v>0.82074511726196242</v>
          </cell>
          <cell r="CG30">
            <v>0.81282869800167024</v>
          </cell>
          <cell r="CH30">
            <v>0.80402694154819565</v>
          </cell>
          <cell r="CI30">
            <v>0.79302419811840796</v>
          </cell>
          <cell r="CJ30">
            <v>0.81340498973834929</v>
          </cell>
          <cell r="CK30">
            <v>0.80960156136384986</v>
          </cell>
          <cell r="CL30">
            <v>0.80580649128298543</v>
          </cell>
          <cell r="CM30">
            <v>0.79855469335437657</v>
          </cell>
          <cell r="CN30">
            <v>0.80838363358456267</v>
          </cell>
          <cell r="CO30">
            <v>0.79886183753278805</v>
          </cell>
          <cell r="CP30">
            <v>0.79226927711927009</v>
          </cell>
          <cell r="CQ30">
            <v>0.78243959271465935</v>
          </cell>
          <cell r="CR30">
            <v>0.79838130971609855</v>
          </cell>
          <cell r="CS30">
            <v>0.79034581504361801</v>
          </cell>
          <cell r="CT30">
            <v>0.78459353432286127</v>
          </cell>
          <cell r="CU30">
            <v>0.76901588335225834</v>
          </cell>
          <cell r="CV30">
            <v>0.78114836220503958</v>
          </cell>
          <cell r="CW30">
            <v>0.77791200654238113</v>
          </cell>
          <cell r="CX30">
            <v>0.77316121957316386</v>
          </cell>
          <cell r="CY30">
            <v>0.75827863870482304</v>
          </cell>
          <cell r="CZ30">
            <v>0.76730479851665412</v>
          </cell>
          <cell r="DA30">
            <v>0.76454859449752277</v>
          </cell>
          <cell r="DB30">
            <v>0.76013276239463301</v>
          </cell>
          <cell r="DC30">
            <v>0.7461548682601713</v>
          </cell>
          <cell r="DD30">
            <v>0.75296324061325803</v>
          </cell>
          <cell r="DE30">
            <v>0.75063983063697981</v>
          </cell>
          <cell r="DF30">
            <v>0.74652821134472447</v>
          </cell>
          <cell r="DG30">
            <v>0.73320003783412535</v>
          </cell>
          <cell r="DH30">
            <v>0.73832715590554876</v>
          </cell>
          <cell r="DI30">
            <v>0.7363297629586566</v>
          </cell>
          <cell r="DJ30">
            <v>0.73245755329749473</v>
          </cell>
          <cell r="DK30">
            <v>0.7195549999872658</v>
          </cell>
          <cell r="DL30">
            <v>0.72335563589472229</v>
          </cell>
          <cell r="DM30">
            <v>0.72158192790940212</v>
          </cell>
          <cell r="DN30">
            <v>0.7178824028097861</v>
          </cell>
          <cell r="DP30" t="str">
            <v>NA</v>
          </cell>
          <cell r="DQ30" t="str">
            <v>NA</v>
          </cell>
          <cell r="DR30" t="str">
            <v>NA</v>
          </cell>
          <cell r="DS30" t="str">
            <v>NA</v>
          </cell>
          <cell r="DT30" t="str">
            <v>NA</v>
          </cell>
          <cell r="DU30" t="str">
            <v>NA</v>
          </cell>
          <cell r="DV30" t="str">
            <v>NA</v>
          </cell>
          <cell r="DW30" t="str">
            <v>NA</v>
          </cell>
          <cell r="DX30" t="str">
            <v>NA</v>
          </cell>
          <cell r="DY30" t="str">
            <v>NA</v>
          </cell>
          <cell r="DZ30">
            <v>0</v>
          </cell>
          <cell r="EA30">
            <v>0.56460714285714286</v>
          </cell>
          <cell r="EB30">
            <v>0.73028571740344239</v>
          </cell>
          <cell r="EC30">
            <v>0.77459779335781997</v>
          </cell>
          <cell r="ED30">
            <v>0.77798163412630839</v>
          </cell>
          <cell r="EE30">
            <v>0.76990707647667145</v>
          </cell>
          <cell r="EF30">
            <v>0.77588481778087959</v>
          </cell>
          <cell r="EG30">
            <v>0.77933225921947724</v>
          </cell>
          <cell r="EH30">
            <v>0.79743662950292449</v>
          </cell>
          <cell r="EI30">
            <v>0.79985520727576698</v>
          </cell>
          <cell r="EJ30">
            <v>0.8053216963209392</v>
          </cell>
          <cell r="EK30">
            <v>0.8056949253604464</v>
          </cell>
          <cell r="EL30">
            <v>0.79922295969323864</v>
          </cell>
          <cell r="EM30">
            <v>0.78895521724745432</v>
          </cell>
          <cell r="EN30">
            <v>0.77537617075952292</v>
          </cell>
          <cell r="EO30">
            <v>0.76259167579746978</v>
          </cell>
          <cell r="EP30">
            <v>0.74906993582219483</v>
          </cell>
          <cell r="EQ30">
            <v>0.73505567478705214</v>
          </cell>
          <cell r="ER30">
            <v>0.72055203886033958</v>
          </cell>
        </row>
        <row r="31">
          <cell r="A31" t="str">
            <v>% of subscription revenues</v>
          </cell>
          <cell r="AU31" t="str">
            <v>NA</v>
          </cell>
          <cell r="AV31" t="str">
            <v>NA</v>
          </cell>
          <cell r="AW31">
            <v>1</v>
          </cell>
          <cell r="AX31">
            <v>1</v>
          </cell>
          <cell r="AY31">
            <v>0.83653881493249593</v>
          </cell>
          <cell r="AZ31">
            <v>0.84589926603292243</v>
          </cell>
          <cell r="BA31">
            <v>0.79647244621692148</v>
          </cell>
          <cell r="BB31">
            <v>0.80319592108536209</v>
          </cell>
          <cell r="BC31">
            <v>0.90322680501026154</v>
          </cell>
          <cell r="BD31">
            <v>0.90696334815405655</v>
          </cell>
          <cell r="BE31">
            <v>0.89046919742830399</v>
          </cell>
          <cell r="BF31">
            <v>0.88422265139968137</v>
          </cell>
          <cell r="BG31">
            <v>0.93541082983648882</v>
          </cell>
          <cell r="BH31">
            <v>0.93712327072890433</v>
          </cell>
          <cell r="BI31">
            <v>0.92321781923884272</v>
          </cell>
          <cell r="BJ31">
            <v>0.91762412982849917</v>
          </cell>
          <cell r="BK31">
            <v>0.94362834359601178</v>
          </cell>
          <cell r="BL31">
            <v>0.93972701849414808</v>
          </cell>
          <cell r="BM31">
            <v>0.93131290880803463</v>
          </cell>
          <cell r="BN31">
            <v>0.92756091992994494</v>
          </cell>
          <cell r="BO31">
            <v>0.9407906796723966</v>
          </cell>
          <cell r="BP31">
            <v>0.93798810247315423</v>
          </cell>
          <cell r="BQ31">
            <v>0.93208383963097519</v>
          </cell>
          <cell r="BR31">
            <v>0.92663179966528075</v>
          </cell>
          <cell r="BS31">
            <v>0.92939129661436182</v>
          </cell>
          <cell r="BT31">
            <v>0.92827033687350646</v>
          </cell>
          <cell r="BU31">
            <v>0.92198756316977881</v>
          </cell>
          <cell r="BV31">
            <v>0.9175323454650961</v>
          </cell>
          <cell r="BW31">
            <v>0.91468166418619246</v>
          </cell>
          <cell r="BX31">
            <v>0.91051297135327969</v>
          </cell>
          <cell r="BY31">
            <v>0.90929471301272358</v>
          </cell>
          <cell r="BZ31">
            <v>0.89832967696254251</v>
          </cell>
          <cell r="CA31">
            <v>0.86080952774108332</v>
          </cell>
          <cell r="CB31">
            <v>0.90333075058608481</v>
          </cell>
          <cell r="CC31">
            <v>0.88510473043920768</v>
          </cell>
          <cell r="CD31">
            <v>0.87901166024298438</v>
          </cell>
          <cell r="CE31">
            <v>0.84784171271951347</v>
          </cell>
          <cell r="CF31">
            <v>0.88493432348656709</v>
          </cell>
          <cell r="CG31">
            <v>0.87319082897572042</v>
          </cell>
          <cell r="CH31">
            <v>0.86353424598797346</v>
          </cell>
          <cell r="CI31">
            <v>0.84547195288122079</v>
          </cell>
          <cell r="CJ31">
            <v>0.86851629736496727</v>
          </cell>
          <cell r="CK31">
            <v>0.85898094394320734</v>
          </cell>
          <cell r="CL31">
            <v>0.85292569504953564</v>
          </cell>
          <cell r="CM31">
            <v>0.84001009130816895</v>
          </cell>
          <cell r="CN31">
            <v>0.85241484917694088</v>
          </cell>
          <cell r="CO31">
            <v>0.84320897345789747</v>
          </cell>
          <cell r="CP31">
            <v>0.83652587337622952</v>
          </cell>
          <cell r="CQ31">
            <v>0.82056276829783503</v>
          </cell>
          <cell r="CR31">
            <v>0.83612960369955169</v>
          </cell>
          <cell r="CS31">
            <v>0.82791535055888821</v>
          </cell>
          <cell r="CT31">
            <v>0.82111079676860177</v>
          </cell>
          <cell r="CU31">
            <v>0.80362999585225348</v>
          </cell>
          <cell r="CV31">
            <v>0.81490561623871294</v>
          </cell>
          <cell r="CW31">
            <v>0.81054867114627027</v>
          </cell>
          <cell r="CX31">
            <v>0.80463935350328719</v>
          </cell>
          <cell r="CY31">
            <v>0.7882779324851158</v>
          </cell>
          <cell r="CZ31">
            <v>0.79649225587221517</v>
          </cell>
          <cell r="DA31">
            <v>0.79281441777801476</v>
          </cell>
          <cell r="DB31">
            <v>0.78762616327817037</v>
          </cell>
          <cell r="DC31">
            <v>0.77261834331558032</v>
          </cell>
          <cell r="DD31">
            <v>0.77857234998543801</v>
          </cell>
          <cell r="DE31">
            <v>0.77539200059708757</v>
          </cell>
          <cell r="DF31">
            <v>0.77071372355707179</v>
          </cell>
          <cell r="DG31">
            <v>0.75662896369070776</v>
          </cell>
          <cell r="DH31">
            <v>0.76088801741487266</v>
          </cell>
          <cell r="DI31">
            <v>0.75808453535323439</v>
          </cell>
          <cell r="DJ31">
            <v>0.75377579601153821</v>
          </cell>
          <cell r="DK31">
            <v>0.7403102796589498</v>
          </cell>
          <cell r="DL31">
            <v>0.74329079059113423</v>
          </cell>
          <cell r="DM31">
            <v>0.74078372831311878</v>
          </cell>
          <cell r="DN31">
            <v>0.73674612438327292</v>
          </cell>
          <cell r="DP31" t="str">
            <v>NA</v>
          </cell>
          <cell r="DQ31" t="str">
            <v>NA</v>
          </cell>
          <cell r="DR31" t="str">
            <v>NA</v>
          </cell>
          <cell r="DS31" t="str">
            <v>NA</v>
          </cell>
          <cell r="DT31" t="str">
            <v>NA</v>
          </cell>
          <cell r="DU31" t="str">
            <v>NA</v>
          </cell>
          <cell r="DV31" t="str">
            <v>NA</v>
          </cell>
          <cell r="DW31" t="str">
            <v>NA</v>
          </cell>
          <cell r="DX31" t="str">
            <v>NA</v>
          </cell>
          <cell r="DY31" t="str">
            <v>NA</v>
          </cell>
          <cell r="DZ31" t="str">
            <v>NA</v>
          </cell>
          <cell r="EA31">
            <v>1</v>
          </cell>
          <cell r="EB31">
            <v>0.81769021241002915</v>
          </cell>
          <cell r="EC31">
            <v>0.89464986430141502</v>
          </cell>
          <cell r="ED31">
            <v>0.92703842062227249</v>
          </cell>
          <cell r="EE31">
            <v>0.93464065598397539</v>
          </cell>
          <cell r="EF31">
            <v>0.93366430991837435</v>
          </cell>
          <cell r="EG31">
            <v>0.92375730597752148</v>
          </cell>
          <cell r="EH31">
            <v>0.90767076034736927</v>
          </cell>
          <cell r="EI31">
            <v>0.88216005520397511</v>
          </cell>
          <cell r="EJ31">
            <v>0.86768465147182849</v>
          </cell>
          <cell r="EK31">
            <v>0.85652499691390815</v>
          </cell>
          <cell r="EL31">
            <v>0.84280132231326776</v>
          </cell>
          <cell r="EM31">
            <v>0.8264181482992079</v>
          </cell>
          <cell r="EN31">
            <v>0.8084160715185581</v>
          </cell>
          <cell r="EO31">
            <v>0.79126295635795618</v>
          </cell>
          <cell r="EP31">
            <v>0.77426309683048644</v>
          </cell>
          <cell r="EQ31">
            <v>0.75726614925833824</v>
          </cell>
          <cell r="ER31">
            <v>0.74019136291746257</v>
          </cell>
        </row>
        <row r="32">
          <cell r="A32" t="str">
            <v>% growth y-o-y</v>
          </cell>
          <cell r="AU32" t="str">
            <v>NA</v>
          </cell>
          <cell r="AV32" t="str">
            <v>NA</v>
          </cell>
          <cell r="AW32" t="str">
            <v>NA</v>
          </cell>
          <cell r="AX32" t="str">
            <v>NA</v>
          </cell>
          <cell r="AY32" t="str">
            <v>NA</v>
          </cell>
          <cell r="AZ32" t="str">
            <v>NA</v>
          </cell>
          <cell r="BA32">
            <v>0.67004468768042869</v>
          </cell>
          <cell r="BB32">
            <v>0.6880618837862893</v>
          </cell>
          <cell r="BC32">
            <v>1.0648724856319869</v>
          </cell>
          <cell r="BD32">
            <v>1.0170511395703552</v>
          </cell>
          <cell r="BE32">
            <v>1.2887792359004249</v>
          </cell>
          <cell r="BF32">
            <v>1.0702542811604787</v>
          </cell>
          <cell r="BG32">
            <v>0.92941649729621334</v>
          </cell>
          <cell r="BH32">
            <v>0.95257084100225975</v>
          </cell>
          <cell r="BI32">
            <v>0.88955146914416927</v>
          </cell>
          <cell r="BJ32">
            <v>0.88862730018681524</v>
          </cell>
          <cell r="BK32">
            <v>0.82561472006157377</v>
          </cell>
          <cell r="BL32">
            <v>0.72147203102367885</v>
          </cell>
          <cell r="BM32">
            <v>0.69698051083083268</v>
          </cell>
          <cell r="BN32">
            <v>0.68580773768724979</v>
          </cell>
          <cell r="BO32">
            <v>0.63534519962222924</v>
          </cell>
          <cell r="BP32">
            <v>0.64823331758396918</v>
          </cell>
          <cell r="BQ32">
            <v>0.6183270839163606</v>
          </cell>
          <cell r="BR32">
            <v>0.588359509820229</v>
          </cell>
          <cell r="BS32">
            <v>0.51418190283124221</v>
          </cell>
          <cell r="BT32">
            <v>0.494712180194675</v>
          </cell>
          <cell r="BU32">
            <v>0.46834228441161763</v>
          </cell>
          <cell r="BV32">
            <v>0.45305902132240305</v>
          </cell>
          <cell r="BW32">
            <v>0.46291954737924912</v>
          </cell>
          <cell r="BX32">
            <v>0.42231381863909445</v>
          </cell>
          <cell r="BY32">
            <v>0.40919361500522378</v>
          </cell>
          <cell r="BZ32">
            <v>0.3787869340198291</v>
          </cell>
          <cell r="CA32">
            <v>0.36397308324407418</v>
          </cell>
          <cell r="CB32">
            <v>0.37435343280424083</v>
          </cell>
          <cell r="CC32">
            <v>0.37190699112362369</v>
          </cell>
          <cell r="CD32">
            <v>0.41899527427417738</v>
          </cell>
          <cell r="CE32">
            <v>0.38070711363081222</v>
          </cell>
          <cell r="CF32">
            <v>0.42389505511776093</v>
          </cell>
          <cell r="CG32">
            <v>0.37513877641232707</v>
          </cell>
          <cell r="CH32">
            <v>0.30950576807816987</v>
          </cell>
          <cell r="CI32">
            <v>0.35815157088966432</v>
          </cell>
          <cell r="CJ32">
            <v>0.3096241685655825</v>
          </cell>
          <cell r="CK32">
            <v>0.31083041183938676</v>
          </cell>
          <cell r="CL32">
            <v>0.33327633967097037</v>
          </cell>
          <cell r="CM32">
            <v>0.33553349985041114</v>
          </cell>
          <cell r="CN32">
            <v>0.2762037592092883</v>
          </cell>
          <cell r="CO32">
            <v>0.28318834411590732</v>
          </cell>
          <cell r="CP32">
            <v>0.29161437025172687</v>
          </cell>
          <cell r="CQ32">
            <v>0.25625719803295044</v>
          </cell>
          <cell r="CR32">
            <v>0.31178549384743692</v>
          </cell>
          <cell r="CS32">
            <v>0.25381952425366006</v>
          </cell>
          <cell r="CT32">
            <v>0.21593540619491636</v>
          </cell>
          <cell r="CU32">
            <v>0.19662678391426591</v>
          </cell>
          <cell r="CV32">
            <v>0.19908051291496176</v>
          </cell>
          <cell r="CW32">
            <v>0.24688106291294742</v>
          </cell>
          <cell r="CX32">
            <v>0.26433629980361939</v>
          </cell>
          <cell r="CY32">
            <v>0.26637203728835979</v>
          </cell>
          <cell r="CZ32">
            <v>0.26543611678845136</v>
          </cell>
          <cell r="DA32">
            <v>0.2685100978281052</v>
          </cell>
          <cell r="DB32">
            <v>0.26003818816117197</v>
          </cell>
          <cell r="DC32">
            <v>0.24976164620953245</v>
          </cell>
          <cell r="DD32">
            <v>0.24857960330234219</v>
          </cell>
          <cell r="DE32">
            <v>0.25078316016292179</v>
          </cell>
          <cell r="DF32">
            <v>0.24460660010060953</v>
          </cell>
          <cell r="DG32">
            <v>0.23660128067346431</v>
          </cell>
          <cell r="DH32">
            <v>0.2353168657929352</v>
          </cell>
          <cell r="DI32">
            <v>0.23696037906910705</v>
          </cell>
          <cell r="DJ32">
            <v>0.23233306336229842</v>
          </cell>
          <cell r="DK32">
            <v>0.22586742305409846</v>
          </cell>
          <cell r="DL32">
            <v>0.22451188972347169</v>
          </cell>
          <cell r="DM32">
            <v>0.22575949553893793</v>
          </cell>
          <cell r="DN32">
            <v>0.22222133145979162</v>
          </cell>
          <cell r="DQ32" t="str">
            <v>NA</v>
          </cell>
          <cell r="DR32" t="str">
            <v>NA</v>
          </cell>
          <cell r="DS32" t="str">
            <v>NA</v>
          </cell>
          <cell r="DT32" t="str">
            <v>NA</v>
          </cell>
          <cell r="DU32" t="str">
            <v>NA</v>
          </cell>
          <cell r="DV32" t="str">
            <v>NA</v>
          </cell>
          <cell r="DW32" t="str">
            <v>NA</v>
          </cell>
          <cell r="DX32" t="str">
            <v>NA</v>
          </cell>
          <cell r="DY32" t="str">
            <v>NA</v>
          </cell>
          <cell r="DZ32" t="str">
            <v>NA</v>
          </cell>
          <cell r="EA32" t="str">
            <v>NA</v>
          </cell>
          <cell r="EB32">
            <v>1.9719566016109726</v>
          </cell>
          <cell r="EC32">
            <v>1.1114609076156463</v>
          </cell>
          <cell r="ED32">
            <v>0.91124494817931456</v>
          </cell>
          <cell r="EE32">
            <v>0.72434110642231908</v>
          </cell>
          <cell r="EF32">
            <v>0.61983417204872393</v>
          </cell>
          <cell r="EG32">
            <v>0.47964010301533699</v>
          </cell>
          <cell r="EH32">
            <v>0.41506094284988704</v>
          </cell>
          <cell r="EI32">
            <v>0.38388686618999834</v>
          </cell>
          <cell r="EJ32">
            <v>0.3691184632809732</v>
          </cell>
          <cell r="EK32">
            <v>0.32705439982223461</v>
          </cell>
          <cell r="EL32">
            <v>0.29555313507569436</v>
          </cell>
          <cell r="EM32">
            <v>0.25788566220564157</v>
          </cell>
          <cell r="EN32">
            <v>0.22795197907324072</v>
          </cell>
          <cell r="EO32">
            <v>0.26496610497433593</v>
          </cell>
          <cell r="EP32">
            <v>0.24833560146395839</v>
          </cell>
          <cell r="EQ32">
            <v>0.23522365871484197</v>
          </cell>
          <cell r="ER32">
            <v>0.22452232483420076</v>
          </cell>
        </row>
        <row r="33">
          <cell r="A33" t="str">
            <v>% growth seq</v>
          </cell>
          <cell r="AU33" t="str">
            <v>NA</v>
          </cell>
          <cell r="AV33" t="str">
            <v>NA</v>
          </cell>
          <cell r="AW33" t="str">
            <v>NA</v>
          </cell>
          <cell r="AX33">
            <v>0.23733371072742715</v>
          </cell>
          <cell r="AY33">
            <v>6.1867524662111428E-2</v>
          </cell>
          <cell r="AZ33">
            <v>0.19997888948314468</v>
          </cell>
          <cell r="BA33">
            <v>5.9247145501397425E-2</v>
          </cell>
          <cell r="BB33">
            <v>0.25068262544750697</v>
          </cell>
          <cell r="BC33">
            <v>0.29889849188640727</v>
          </cell>
          <cell r="BD33">
            <v>0.17218801806618056</v>
          </cell>
          <cell r="BE33">
            <v>0.20194417719463664</v>
          </cell>
          <cell r="BF33">
            <v>0.13127164869926977</v>
          </cell>
          <cell r="BG33">
            <v>0.21053544067736718</v>
          </cell>
          <cell r="BH33">
            <v>0.18625509186618583</v>
          </cell>
          <cell r="BI33">
            <v>0.16315133779301205</v>
          </cell>
          <cell r="BJ33">
            <v>0.13071835012173172</v>
          </cell>
          <cell r="BK33">
            <v>0.17014686774792698</v>
          </cell>
          <cell r="BL33">
            <v>0.11858484699235339</v>
          </cell>
          <cell r="BM33">
            <v>0.1466030907326441</v>
          </cell>
          <cell r="BN33">
            <v>0.12327379814569794</v>
          </cell>
          <cell r="BO33">
            <v>0.13511999040282552</v>
          </cell>
          <cell r="BP33">
            <v>0.12740038848266533</v>
          </cell>
          <cell r="BQ33">
            <v>0.12579864539737029</v>
          </cell>
          <cell r="BR33">
            <v>0.10247343515930307</v>
          </cell>
          <cell r="BS33">
            <v>8.2109016493667308E-2</v>
          </cell>
          <cell r="BT33">
            <v>0.11290399751202118</v>
          </cell>
          <cell r="BU33">
            <v>0.10593716748530224</v>
          </cell>
          <cell r="BV33">
            <v>9.0998323574430717E-2</v>
          </cell>
          <cell r="BW33">
            <v>8.9452258575997368E-2</v>
          </cell>
          <cell r="BX33">
            <v>8.2013523789277398E-2</v>
          </cell>
          <cell r="BY33">
            <v>9.5735395799249723E-2</v>
          </cell>
          <cell r="BZ33">
            <v>6.7457457630040851E-2</v>
          </cell>
          <cell r="CA33">
            <v>7.7747053959065671E-2</v>
          </cell>
          <cell r="CB33">
            <v>9.0248054766272068E-2</v>
          </cell>
          <cell r="CC33">
            <v>9.3784912990951153E-2</v>
          </cell>
          <cell r="CD33">
            <v>0.10409604854128429</v>
          </cell>
          <cell r="CE33">
            <v>4.8666652436230917E-2</v>
          </cell>
          <cell r="CF33">
            <v>0.12435055828107289</v>
          </cell>
          <cell r="CG33">
            <v>5.6332095193803111E-2</v>
          </cell>
          <cell r="CH33">
            <v>5.1399443370511388E-2</v>
          </cell>
          <cell r="CI33">
            <v>8.7622747501218567E-2</v>
          </cell>
          <cell r="CJ33">
            <v>8.4176977463969793E-2</v>
          </cell>
          <cell r="CK33">
            <v>5.7305041108604682E-2</v>
          </cell>
          <cell r="CL33">
            <v>6.940302019853628E-2</v>
          </cell>
          <cell r="CM33">
            <v>8.9464030274240436E-2</v>
          </cell>
          <cell r="CN33">
            <v>3.6013499056862353E-2</v>
          </cell>
          <cell r="CO33">
            <v>6.3091606755766305E-2</v>
          </cell>
          <cell r="CP33">
            <v>7.6425230023957846E-2</v>
          </cell>
          <cell r="CQ33">
            <v>5.9640602917156116E-2</v>
          </cell>
          <cell r="CR33">
            <v>8.1806720487560103E-2</v>
          </cell>
          <cell r="CS33">
            <v>1.6115072831866195E-2</v>
          </cell>
          <cell r="CT33">
            <v>4.3901075066399731E-2</v>
          </cell>
          <cell r="CU33">
            <v>4.2813886587712791E-2</v>
          </cell>
          <cell r="CV33">
            <v>8.4025006555439319E-2</v>
          </cell>
          <cell r="CW33">
            <v>5.6621826814991838E-2</v>
          </cell>
          <cell r="CX33">
            <v>5.8514770869223298E-2</v>
          </cell>
          <cell r="CY33">
            <v>4.4492945647287563E-2</v>
          </cell>
          <cell r="CZ33">
            <v>8.3223850815913547E-2</v>
          </cell>
          <cell r="DA33">
            <v>5.9188558883582321E-2</v>
          </cell>
          <cell r="DB33">
            <v>5.144534230474207E-2</v>
          </cell>
          <cell r="DC33">
            <v>3.597433432662589E-2</v>
          </cell>
          <cell r="DD33">
            <v>8.2199321799808933E-2</v>
          </cell>
          <cell r="DE33">
            <v>6.1057868785331593E-2</v>
          </cell>
          <cell r="DF33">
            <v>4.6253143116405049E-2</v>
          </cell>
          <cell r="DG33">
            <v>2.9310939271563363E-2</v>
          </cell>
          <cell r="DH33">
            <v>8.1075278881252988E-2</v>
          </cell>
          <cell r="DI33">
            <v>6.2469541160593778E-2</v>
          </cell>
          <cell r="DJ33">
            <v>4.2339239579669341E-2</v>
          </cell>
          <cell r="DK33">
            <v>2.391048829245257E-2</v>
          </cell>
          <cell r="DL33">
            <v>7.9879853057969852E-2</v>
          </cell>
          <cell r="DM33">
            <v>6.3552048557567353E-2</v>
          </cell>
          <cell r="DN33">
            <v>3.9330519460275992E-2</v>
          </cell>
        </row>
        <row r="35">
          <cell r="A35" t="str">
            <v>ITSM</v>
          </cell>
          <cell r="AW35">
            <v>7.0659999999999998</v>
          </cell>
          <cell r="AX35">
            <v>8.7430000000000003</v>
          </cell>
          <cell r="AY35">
            <v>9.2839077681208408</v>
          </cell>
          <cell r="AZ35">
            <v>11.140493333653588</v>
          </cell>
          <cell r="BA35">
            <v>11.800535763149909</v>
          </cell>
          <cell r="BB35">
            <v>14.758725049943529</v>
          </cell>
          <cell r="BC35">
            <v>19.170085709537791</v>
          </cell>
          <cell r="BD35">
            <v>22.470944774021913</v>
          </cell>
          <cell r="BE35">
            <v>27.008821227197888</v>
          </cell>
          <cell r="BF35">
            <v>30.554313719115989</v>
          </cell>
          <cell r="BG35">
            <v>36.9870796225646</v>
          </cell>
          <cell r="BH35">
            <v>43.876111535527301</v>
          </cell>
          <cell r="BI35">
            <v>51.034557829703992</v>
          </cell>
          <cell r="BJ35">
            <v>57.705711028395001</v>
          </cell>
          <cell r="BK35">
            <v>67.277568785525958</v>
          </cell>
          <cell r="BL35">
            <v>74.396151485925742</v>
          </cell>
          <cell r="BM35">
            <v>83.954175912664851</v>
          </cell>
          <cell r="BN35">
            <v>92.931520907780651</v>
          </cell>
          <cell r="BO35">
            <v>104.18052616260026</v>
          </cell>
          <cell r="BP35">
            <v>116.14170456739832</v>
          </cell>
          <cell r="BQ35">
            <v>129.6584436665089</v>
          </cell>
          <cell r="BR35">
            <v>141.70811698476447</v>
          </cell>
          <cell r="BS35">
            <v>152.77637181063719</v>
          </cell>
          <cell r="BT35">
            <v>169.15268933291648</v>
          </cell>
          <cell r="BU35">
            <v>186.1435662505169</v>
          </cell>
          <cell r="BV35">
            <v>201.81724595505844</v>
          </cell>
          <cell r="BW35">
            <v>217.96256979585218</v>
          </cell>
          <cell r="BX35">
            <v>232.94070773376927</v>
          </cell>
          <cell r="BY35">
            <v>250.91577622366142</v>
          </cell>
          <cell r="BZ35">
            <v>262.7138505772802</v>
          </cell>
          <cell r="CA35">
            <v>277.48266634220431</v>
          </cell>
          <cell r="CB35">
            <v>295.56443709601757</v>
          </cell>
          <cell r="CC35">
            <v>316.72672816915258</v>
          </cell>
          <cell r="CD35">
            <v>340.33932847364639</v>
          </cell>
          <cell r="CE35">
            <v>345.28311635664062</v>
          </cell>
          <cell r="CF35">
            <v>378.99796391818558</v>
          </cell>
          <cell r="CG35">
            <v>392.94146283243157</v>
          </cell>
          <cell r="CH35">
            <v>401.8624891720205</v>
          </cell>
          <cell r="CI35">
            <v>421.14864474648499</v>
          </cell>
          <cell r="CJ35">
            <v>448.09713214695228</v>
          </cell>
          <cell r="CK35">
            <v>464.89225704396955</v>
          </cell>
          <cell r="CL35">
            <v>484.47154705850357</v>
          </cell>
          <cell r="CM35">
            <v>514.98555830420196</v>
          </cell>
          <cell r="CN35">
            <v>531.69642729950795</v>
          </cell>
          <cell r="CO35">
            <v>560.57903976336843</v>
          </cell>
          <cell r="CP35">
            <v>593.50675505067966</v>
          </cell>
          <cell r="CQ35">
            <v>616.88284951997628</v>
          </cell>
          <cell r="CR35">
            <v>663.87197668608871</v>
          </cell>
          <cell r="CS35">
            <v>670.78874665126079</v>
          </cell>
          <cell r="CT35">
            <v>691.67316947964139</v>
          </cell>
          <cell r="CU35">
            <v>707.90094069822919</v>
          </cell>
          <cell r="CV35">
            <v>762.89204338928641</v>
          </cell>
          <cell r="CW35">
            <v>799.50986758205238</v>
          </cell>
          <cell r="CX35">
            <v>835.37540029157526</v>
          </cell>
          <cell r="CY35">
            <v>856.30605738714451</v>
          </cell>
          <cell r="CZ35">
            <v>922.50585354328746</v>
          </cell>
          <cell r="DA35">
            <v>969.50970709205603</v>
          </cell>
          <cell r="DB35">
            <v>1008.1944284235115</v>
          </cell>
          <cell r="DC35">
            <v>1026.5653499475102</v>
          </cell>
          <cell r="DD35">
            <v>1104.9780889515089</v>
          </cell>
          <cell r="DE35">
            <v>1163.5601207059408</v>
          </cell>
          <cell r="DF35">
            <v>1205.4952780452709</v>
          </cell>
          <cell r="DG35">
            <v>1220.6274424618173</v>
          </cell>
          <cell r="DH35">
            <v>1312.2995721171899</v>
          </cell>
          <cell r="DI35">
            <v>1383.7334379511055</v>
          </cell>
          <cell r="DJ35">
            <v>1429.3245793262126</v>
          </cell>
          <cell r="DK35">
            <v>1440.2822198422341</v>
          </cell>
          <cell r="DL35">
            <v>1546.2185442910138</v>
          </cell>
          <cell r="DM35">
            <v>1631.7979158849557</v>
          </cell>
          <cell r="DN35">
            <v>1681.4069665632283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15.809000000000001</v>
          </cell>
          <cell r="EB35">
            <v>46.983661914867866</v>
          </cell>
          <cell r="EC35">
            <v>99.204165429873584</v>
          </cell>
          <cell r="ED35">
            <v>189.60346001619089</v>
          </cell>
          <cell r="EE35">
            <v>318.55941709189722</v>
          </cell>
          <cell r="EF35">
            <v>491.68879138127193</v>
          </cell>
          <cell r="EG35">
            <v>709.88987334912895</v>
          </cell>
          <cell r="EH35">
            <v>964.53290433056304</v>
          </cell>
          <cell r="EI35">
            <v>1230.1131600810209</v>
          </cell>
          <cell r="EJ35">
            <v>1519.0850322792783</v>
          </cell>
          <cell r="EK35">
            <v>1818.6095809959104</v>
          </cell>
          <cell r="EL35">
            <v>2200.7677804177583</v>
          </cell>
          <cell r="EM35">
            <v>2643.2167423369669</v>
          </cell>
          <cell r="EN35">
            <v>3105.6782519611434</v>
          </cell>
          <cell r="EO35">
            <v>3756.5160464459996</v>
          </cell>
          <cell r="EP35">
            <v>4500.5988376502301</v>
          </cell>
          <cell r="EQ35">
            <v>5345.9850318563258</v>
          </cell>
          <cell r="ER35">
            <v>6299.7056465814312</v>
          </cell>
        </row>
        <row r="36">
          <cell r="A36" t="str">
            <v>% of revenues</v>
          </cell>
          <cell r="AU36" t="str">
            <v>NA</v>
          </cell>
          <cell r="AV36" t="str">
            <v>NA</v>
          </cell>
          <cell r="AW36">
            <v>0.9302264349657714</v>
          </cell>
          <cell r="AX36">
            <v>0.93598115833422535</v>
          </cell>
          <cell r="AY36">
            <v>0.78391520460363429</v>
          </cell>
          <cell r="AZ36">
            <v>0.76577490608012011</v>
          </cell>
          <cell r="BA36">
            <v>0.71130414485532911</v>
          </cell>
          <cell r="BB36">
            <v>0.69111332474565812</v>
          </cell>
          <cell r="BC36">
            <v>0.760355612785094</v>
          </cell>
          <cell r="BD36">
            <v>0.76211856709764558</v>
          </cell>
          <cell r="BE36">
            <v>0.78980089561066424</v>
          </cell>
          <cell r="BF36">
            <v>0.77988446881198603</v>
          </cell>
          <cell r="BG36">
            <v>0.7798081343965888</v>
          </cell>
          <cell r="BH36">
            <v>0.7728205082524976</v>
          </cell>
          <cell r="BI36">
            <v>0.79313944874821651</v>
          </cell>
          <cell r="BJ36">
            <v>0.76775113792069127</v>
          </cell>
          <cell r="BK36">
            <v>0.78285259062272017</v>
          </cell>
          <cell r="BL36">
            <v>0.72779002060149223</v>
          </cell>
          <cell r="BM36">
            <v>0.75458323293095253</v>
          </cell>
          <cell r="BN36">
            <v>0.74208672768330786</v>
          </cell>
          <cell r="BO36">
            <v>0.74901521434035701</v>
          </cell>
          <cell r="BP36">
            <v>0.6964727391797545</v>
          </cell>
          <cell r="BQ36">
            <v>0.72551615821270488</v>
          </cell>
          <cell r="BR36">
            <v>0.71568310228462284</v>
          </cell>
          <cell r="BS36">
            <v>0.72076565742596477</v>
          </cell>
          <cell r="BT36">
            <v>0.68561702253974799</v>
          </cell>
          <cell r="BU36">
            <v>0.7127840943921766</v>
          </cell>
          <cell r="BV36">
            <v>0.70651932769143522</v>
          </cell>
          <cell r="BW36">
            <v>0.71257775066562978</v>
          </cell>
          <cell r="BX36">
            <v>0.68248613507221922</v>
          </cell>
          <cell r="BY36">
            <v>0.701556177510405</v>
          </cell>
          <cell r="BZ36">
            <v>0.68119525853272056</v>
          </cell>
          <cell r="CA36">
            <v>0.64715819479909864</v>
          </cell>
          <cell r="CB36">
            <v>0.65936232503606751</v>
          </cell>
          <cell r="CC36">
            <v>0.64326713982345185</v>
          </cell>
          <cell r="CD36">
            <v>0.61982092008757428</v>
          </cell>
          <cell r="CE36">
            <v>0.58599834418375518</v>
          </cell>
          <cell r="CF36">
            <v>0.60057738761407153</v>
          </cell>
          <cell r="CG36">
            <v>0.58378133141646982</v>
          </cell>
          <cell r="CH36">
            <v>0.5616989928897288</v>
          </cell>
          <cell r="CI36">
            <v>0.53382528240479465</v>
          </cell>
          <cell r="CJ36">
            <v>0.53734858226720617</v>
          </cell>
          <cell r="CK36">
            <v>0.52480801352395945</v>
          </cell>
          <cell r="CL36">
            <v>0.50901952255315186</v>
          </cell>
          <cell r="CM36">
            <v>0.49217802846512798</v>
          </cell>
          <cell r="CN36">
            <v>0.49652182796295613</v>
          </cell>
          <cell r="CO36">
            <v>0.48662557749959934</v>
          </cell>
          <cell r="CP36">
            <v>0.47468008849718052</v>
          </cell>
          <cell r="CQ36">
            <v>0.45983016405859023</v>
          </cell>
          <cell r="CR36">
            <v>0.46675498534532128</v>
          </cell>
          <cell r="CS36">
            <v>0.45946697344760101</v>
          </cell>
          <cell r="CT36">
            <v>0.45054449018943182</v>
          </cell>
          <cell r="CU36">
            <v>0.43340410677289387</v>
          </cell>
          <cell r="CV36">
            <v>0.43766572215837701</v>
          </cell>
          <cell r="CW36">
            <v>0.43229543277118221</v>
          </cell>
          <cell r="CX36">
            <v>0.42411259148351688</v>
          </cell>
          <cell r="CY36">
            <v>0.40820822257257389</v>
          </cell>
          <cell r="CZ36">
            <v>0.41081164088660638</v>
          </cell>
          <cell r="DA36">
            <v>0.40615300587559444</v>
          </cell>
          <cell r="DB36">
            <v>0.39937369710423781</v>
          </cell>
          <cell r="DC36">
            <v>0.38531178838039915</v>
          </cell>
          <cell r="DD36">
            <v>0.38673804861891381</v>
          </cell>
          <cell r="DE36">
            <v>0.38262278065889727</v>
          </cell>
          <cell r="DF36">
            <v>0.37681254446761192</v>
          </cell>
          <cell r="DG36">
            <v>0.36405972313455814</v>
          </cell>
          <cell r="DH36">
            <v>0.36458006595723669</v>
          </cell>
          <cell r="DI36">
            <v>0.36084392016467165</v>
          </cell>
          <cell r="DJ36">
            <v>0.35571226323798422</v>
          </cell>
          <cell r="DK36">
            <v>0.34390232888598232</v>
          </cell>
          <cell r="DL36">
            <v>0.34369311360555105</v>
          </cell>
          <cell r="DM36">
            <v>0.34020552061403297</v>
          </cell>
          <cell r="DN36">
            <v>0.33555352452834875</v>
          </cell>
          <cell r="DP36" t="str">
            <v>NA</v>
          </cell>
          <cell r="DQ36" t="str">
            <v>NA</v>
          </cell>
          <cell r="DR36" t="str">
            <v>NA</v>
          </cell>
          <cell r="DS36" t="str">
            <v>NA</v>
          </cell>
          <cell r="DT36" t="str">
            <v>NA</v>
          </cell>
          <cell r="DU36" t="str">
            <v>NA</v>
          </cell>
          <cell r="DV36" t="str">
            <v>NA</v>
          </cell>
          <cell r="DW36" t="str">
            <v>NA</v>
          </cell>
          <cell r="DX36" t="str">
            <v>NA</v>
          </cell>
          <cell r="DY36" t="str">
            <v>NA</v>
          </cell>
          <cell r="DZ36">
            <v>0</v>
          </cell>
          <cell r="EA36">
            <v>0.56460714285714286</v>
          </cell>
          <cell r="EB36">
            <v>0.73028571740344239</v>
          </cell>
          <cell r="EC36">
            <v>0.77459779335781997</v>
          </cell>
          <cell r="ED36">
            <v>0.77798163412630839</v>
          </cell>
          <cell r="EE36">
            <v>0.75016935615659297</v>
          </cell>
          <cell r="EF36">
            <v>0.72035664309561453</v>
          </cell>
          <cell r="EG36">
            <v>0.70602087893257848</v>
          </cell>
          <cell r="EH36">
            <v>0.69365256155862121</v>
          </cell>
          <cell r="EI36">
            <v>0.64118686849217199</v>
          </cell>
          <cell r="EJ36">
            <v>0.58228906610480702</v>
          </cell>
          <cell r="EK36">
            <v>0.52554332906390444</v>
          </cell>
          <cell r="EL36">
            <v>0.48695111663582802</v>
          </cell>
          <cell r="EM36">
            <v>0.45897302023206055</v>
          </cell>
          <cell r="EN36">
            <v>0.43160806931701284</v>
          </cell>
          <cell r="EO36">
            <v>0.40590001266652331</v>
          </cell>
          <cell r="EP36">
            <v>0.38265119182935253</v>
          </cell>
          <cell r="EQ36">
            <v>0.36108776382772223</v>
          </cell>
          <cell r="ER36">
            <v>0.34063063181960179</v>
          </cell>
        </row>
        <row r="37">
          <cell r="A37" t="str">
            <v>% of subscription revenues</v>
          </cell>
          <cell r="AU37" t="str">
            <v>NA</v>
          </cell>
          <cell r="AV37" t="str">
            <v>NA</v>
          </cell>
          <cell r="AW37">
            <v>1</v>
          </cell>
          <cell r="AX37">
            <v>1</v>
          </cell>
          <cell r="AY37">
            <v>0.83653881493249593</v>
          </cell>
          <cell r="AZ37">
            <v>0.84589926603292243</v>
          </cell>
          <cell r="BA37">
            <v>0.79647244621692148</v>
          </cell>
          <cell r="BB37">
            <v>0.80319592108536209</v>
          </cell>
          <cell r="BC37">
            <v>0.90322680501026154</v>
          </cell>
          <cell r="BD37">
            <v>0.90696334815405655</v>
          </cell>
          <cell r="BE37">
            <v>0.89046919742830399</v>
          </cell>
          <cell r="BF37">
            <v>0.88422265139968137</v>
          </cell>
          <cell r="BG37">
            <v>0.93541082983648882</v>
          </cell>
          <cell r="BH37">
            <v>0.93712327072890433</v>
          </cell>
          <cell r="BI37">
            <v>0.92321781923884272</v>
          </cell>
          <cell r="BJ37">
            <v>0.91762412982849917</v>
          </cell>
          <cell r="BK37">
            <v>0.94018235257449834</v>
          </cell>
          <cell r="BL37">
            <v>0.92560156621287126</v>
          </cell>
          <cell r="BM37">
            <v>0.9028107354682644</v>
          </cell>
          <cell r="BN37">
            <v>0.88609165800054013</v>
          </cell>
          <cell r="BO37">
            <v>0.88758701735974666</v>
          </cell>
          <cell r="BP37">
            <v>0.87506181675807182</v>
          </cell>
          <cell r="BQ37">
            <v>0.86227991292310757</v>
          </cell>
          <cell r="BR37">
            <v>0.84981869364960017</v>
          </cell>
          <cell r="BS37">
            <v>0.8491963726293984</v>
          </cell>
          <cell r="BT37">
            <v>0.84381844514851501</v>
          </cell>
          <cell r="BU37">
            <v>0.83394666074028212</v>
          </cell>
          <cell r="BV37">
            <v>0.82474702272583977</v>
          </cell>
          <cell r="BW37">
            <v>0.81505100476345305</v>
          </cell>
          <cell r="BX37">
            <v>0.8013675144532949</v>
          </cell>
          <cell r="BY37">
            <v>0.78673260368496745</v>
          </cell>
          <cell r="BZ37">
            <v>0.762364483805412</v>
          </cell>
          <cell r="CA37">
            <v>0.71592910528351095</v>
          </cell>
          <cell r="CB37">
            <v>0.73400791983554248</v>
          </cell>
          <cell r="CC37">
            <v>0.70461067965533852</v>
          </cell>
          <cell r="CD37">
            <v>0.681035519559542</v>
          </cell>
          <cell r="CE37">
            <v>0.63550014513714737</v>
          </cell>
          <cell r="CF37">
            <v>0.64754761622292423</v>
          </cell>
          <cell r="CG37">
            <v>0.62713399019168192</v>
          </cell>
          <cell r="CH37">
            <v>0.60327122293098057</v>
          </cell>
          <cell r="CI37">
            <v>0.56913055753282493</v>
          </cell>
          <cell r="CJ37">
            <v>0.57375600955577133</v>
          </cell>
          <cell r="CK37">
            <v>0.55681721029089315</v>
          </cell>
          <cell r="CL37">
            <v>0.53878423016446242</v>
          </cell>
          <cell r="CM37">
            <v>0.51772848381143499</v>
          </cell>
          <cell r="CN37">
            <v>0.52356648689106355</v>
          </cell>
          <cell r="CO37">
            <v>0.51363957368279278</v>
          </cell>
          <cell r="CP37">
            <v>0.50119597852919417</v>
          </cell>
          <cell r="CQ37">
            <v>0.48223468735479186</v>
          </cell>
          <cell r="CR37">
            <v>0.488823643755327</v>
          </cell>
          <cell r="CS37">
            <v>0.48130799600818819</v>
          </cell>
          <cell r="CT37">
            <v>0.47151413966013417</v>
          </cell>
          <cell r="CU37">
            <v>0.45291202440445338</v>
          </cell>
          <cell r="CV37">
            <v>0.45657940575495526</v>
          </cell>
          <cell r="CW37">
            <v>0.45043203553664879</v>
          </cell>
          <cell r="CX37">
            <v>0.44137971846582996</v>
          </cell>
          <cell r="CY37">
            <v>0.42435790392638661</v>
          </cell>
          <cell r="CZ37">
            <v>0.42643847819132008</v>
          </cell>
          <cell r="DA37">
            <v>0.42116872779509545</v>
          </cell>
          <cell r="DB37">
            <v>0.41381872789364449</v>
          </cell>
          <cell r="DC37">
            <v>0.39897743519730677</v>
          </cell>
          <cell r="DD37">
            <v>0.39989143573167485</v>
          </cell>
          <cell r="DE37">
            <v>0.39523967588738701</v>
          </cell>
          <cell r="DF37">
            <v>0.38902026047551885</v>
          </cell>
          <cell r="DG37">
            <v>0.37569301257884641</v>
          </cell>
          <cell r="DH37">
            <v>0.37572043958609669</v>
          </cell>
          <cell r="DI37">
            <v>0.3715050094592387</v>
          </cell>
          <cell r="DJ37">
            <v>0.3660653005299474</v>
          </cell>
          <cell r="DK37">
            <v>0.3538220556836536</v>
          </cell>
          <cell r="DL37">
            <v>0.35316504559560652</v>
          </cell>
          <cell r="DM37">
            <v>0.34925862775323141</v>
          </cell>
          <cell r="DN37">
            <v>0.34437082975122396</v>
          </cell>
          <cell r="DP37" t="str">
            <v>NA</v>
          </cell>
          <cell r="DQ37" t="str">
            <v>NA</v>
          </cell>
          <cell r="DR37" t="str">
            <v>NA</v>
          </cell>
          <cell r="DS37" t="str">
            <v>NA</v>
          </cell>
          <cell r="DT37" t="str">
            <v>NA</v>
          </cell>
          <cell r="DU37" t="str">
            <v>NA</v>
          </cell>
          <cell r="DV37" t="str">
            <v>NA</v>
          </cell>
          <cell r="DW37" t="str">
            <v>NA</v>
          </cell>
          <cell r="DX37" t="str">
            <v>NA</v>
          </cell>
          <cell r="DY37" t="str">
            <v>NA</v>
          </cell>
          <cell r="DZ37" t="str">
            <v>NA</v>
          </cell>
          <cell r="EA37">
            <v>1</v>
          </cell>
          <cell r="EB37">
            <v>0.81769021241002915</v>
          </cell>
          <cell r="EC37">
            <v>0.89464986430141502</v>
          </cell>
          <cell r="ED37">
            <v>0.92703842062227249</v>
          </cell>
          <cell r="EE37">
            <v>0.91067974377622096</v>
          </cell>
          <cell r="EF37">
            <v>0.86684424370438817</v>
          </cell>
          <cell r="EG37">
            <v>0.83685993665888891</v>
          </cell>
          <cell r="EH37">
            <v>0.78954003951295182</v>
          </cell>
          <cell r="EI37">
            <v>0.70716479452774972</v>
          </cell>
          <cell r="EJ37">
            <v>0.62738069480454539</v>
          </cell>
          <cell r="EK37">
            <v>0.55869906106607869</v>
          </cell>
          <cell r="EL37">
            <v>0.51350257149784695</v>
          </cell>
          <cell r="EM37">
            <v>0.48076700072129247</v>
          </cell>
          <cell r="EN37">
            <v>0.44999951377301689</v>
          </cell>
          <cell r="EO37">
            <v>0.42116070001994471</v>
          </cell>
          <cell r="EP37">
            <v>0.39552074195378822</v>
          </cell>
          <cell r="EQ37">
            <v>0.37199840751836899</v>
          </cell>
          <cell r="ER37">
            <v>0.34991484031711512</v>
          </cell>
        </row>
        <row r="38">
          <cell r="A38" t="str">
            <v>% growth y-o-y</v>
          </cell>
          <cell r="AU38" t="str">
            <v>NA</v>
          </cell>
          <cell r="AV38" t="str">
            <v>NA</v>
          </cell>
          <cell r="AW38" t="str">
            <v>NA</v>
          </cell>
          <cell r="AX38" t="str">
            <v>NA</v>
          </cell>
          <cell r="AY38" t="str">
            <v>NA</v>
          </cell>
          <cell r="AZ38" t="str">
            <v>NA</v>
          </cell>
          <cell r="BA38">
            <v>0.67004468768042869</v>
          </cell>
          <cell r="BB38">
            <v>0.6880618837862893</v>
          </cell>
          <cell r="BC38">
            <v>1.0648724856319869</v>
          </cell>
          <cell r="BD38">
            <v>1.0170511395703552</v>
          </cell>
          <cell r="BE38">
            <v>1.2887792359004249</v>
          </cell>
          <cell r="BF38">
            <v>1.0702542811604787</v>
          </cell>
          <cell r="BG38">
            <v>0.92941649729621334</v>
          </cell>
          <cell r="BH38">
            <v>0.95257084100225975</v>
          </cell>
          <cell r="BI38">
            <v>0.88955146914416927</v>
          </cell>
          <cell r="BJ38">
            <v>0.88862730018681524</v>
          </cell>
          <cell r="BK38">
            <v>0.81894784535738596</v>
          </cell>
          <cell r="BL38">
            <v>0.6955958238388058</v>
          </cell>
          <cell r="BM38">
            <v>0.64504562169049362</v>
          </cell>
          <cell r="BN38">
            <v>0.61043888467212959</v>
          </cell>
          <cell r="BO38">
            <v>0.54851799854297911</v>
          </cell>
          <cell r="BP38">
            <v>0.56112516908041932</v>
          </cell>
          <cell r="BQ38">
            <v>0.54439540686325016</v>
          </cell>
          <cell r="BR38">
            <v>0.52486600456465804</v>
          </cell>
          <cell r="BS38">
            <v>0.46645805543533858</v>
          </cell>
          <cell r="BT38">
            <v>0.45643367266712787</v>
          </cell>
          <cell r="BU38">
            <v>0.43564553905406966</v>
          </cell>
          <cell r="BV38">
            <v>0.42417562415818777</v>
          </cell>
          <cell r="BW38">
            <v>0.42667722248314544</v>
          </cell>
          <cell r="BX38">
            <v>0.37710318796829134</v>
          </cell>
          <cell r="BY38">
            <v>0.34796910405150605</v>
          </cell>
          <cell r="BZ38">
            <v>0.30174133203553133</v>
          </cell>
          <cell r="CA38">
            <v>0.27307485226522954</v>
          </cell>
          <cell r="CB38">
            <v>0.26883978318560664</v>
          </cell>
          <cell r="CC38">
            <v>0.26228303750350301</v>
          </cell>
          <cell r="CD38">
            <v>0.2954753916696593</v>
          </cell>
          <cell r="CE38">
            <v>0.24434120843722074</v>
          </cell>
          <cell r="CF38">
            <v>0.28228540497605148</v>
          </cell>
          <cell r="CG38">
            <v>0.24063246920725745</v>
          </cell>
          <cell r="CH38">
            <v>0.18077005961753856</v>
          </cell>
          <cell r="CI38">
            <v>0.21971977428367317</v>
          </cell>
          <cell r="CJ38">
            <v>0.18232068456094175</v>
          </cell>
          <cell r="CK38">
            <v>0.1831081751793171</v>
          </cell>
          <cell r="CL38">
            <v>0.20556548598672908</v>
          </cell>
          <cell r="CM38">
            <v>0.22281186162715327</v>
          </cell>
          <cell r="CN38">
            <v>0.18656511982571566</v>
          </cell>
          <cell r="CO38">
            <v>0.20582571825959417</v>
          </cell>
          <cell r="CP38">
            <v>0.22506008588985149</v>
          </cell>
          <cell r="CQ38">
            <v>0.19786436643255079</v>
          </cell>
          <cell r="CR38">
            <v>0.2485921337818684</v>
          </cell>
          <cell r="CS38">
            <v>0.19659976394125267</v>
          </cell>
          <cell r="CT38">
            <v>0.16540066914753027</v>
          </cell>
          <cell r="CU38">
            <v>0.14754518017331519</v>
          </cell>
          <cell r="CV38">
            <v>0.14915536455912082</v>
          </cell>
          <cell r="CW38">
            <v>0.19189517053379102</v>
          </cell>
          <cell r="CX38">
            <v>0.20776030812362389</v>
          </cell>
          <cell r="CY38">
            <v>0.20964107851380698</v>
          </cell>
          <cell r="CZ38">
            <v>0.20922201448698785</v>
          </cell>
          <cell r="DA38">
            <v>0.21263007050073313</v>
          </cell>
          <cell r="DB38">
            <v>0.20687588845878913</v>
          </cell>
          <cell r="DC38">
            <v>0.19882995231854328</v>
          </cell>
          <cell r="DD38">
            <v>0.19780062609614557</v>
          </cell>
          <cell r="DE38">
            <v>0.2001531415254405</v>
          </cell>
          <cell r="DF38">
            <v>0.19569722273735812</v>
          </cell>
          <cell r="DG38">
            <v>0.18904017413429131</v>
          </cell>
          <cell r="DH38">
            <v>0.18762497214981355</v>
          </cell>
          <cell r="DI38">
            <v>0.18922384269373538</v>
          </cell>
          <cell r="DJ38">
            <v>0.18567414187128506</v>
          </cell>
          <cell r="DK38">
            <v>0.17995235052016123</v>
          </cell>
          <cell r="DL38">
            <v>0.17825119899752173</v>
          </cell>
          <cell r="DM38">
            <v>0.1792718677819618</v>
          </cell>
          <cell r="DN38">
            <v>0.17636469062600746</v>
          </cell>
          <cell r="DQ38" t="str">
            <v>NA</v>
          </cell>
          <cell r="DR38" t="str">
            <v>NA</v>
          </cell>
          <cell r="DS38" t="str">
            <v>NA</v>
          </cell>
          <cell r="DT38" t="str">
            <v>NA</v>
          </cell>
          <cell r="DU38" t="str">
            <v>NA</v>
          </cell>
          <cell r="DV38" t="str">
            <v>NA</v>
          </cell>
          <cell r="DW38" t="str">
            <v>NA</v>
          </cell>
          <cell r="DX38" t="str">
            <v>NA</v>
          </cell>
          <cell r="DY38" t="str">
            <v>NA</v>
          </cell>
          <cell r="DZ38" t="str">
            <v>NA</v>
          </cell>
          <cell r="EA38" t="str">
            <v>NA</v>
          </cell>
          <cell r="EB38">
            <v>1.9719566016109726</v>
          </cell>
          <cell r="EC38">
            <v>1.1114609076156463</v>
          </cell>
          <cell r="ED38">
            <v>0.91124494817931456</v>
          </cell>
          <cell r="EE38">
            <v>0.68013504112580181</v>
          </cell>
          <cell r="EF38">
            <v>0.54347592631182762</v>
          </cell>
          <cell r="EG38">
            <v>0.44377884099183507</v>
          </cell>
          <cell r="EH38">
            <v>0.35870779474578995</v>
          </cell>
          <cell r="EI38">
            <v>0.27534597789049475</v>
          </cell>
          <cell r="EJ38">
            <v>0.23491486927855032</v>
          </cell>
          <cell r="EK38">
            <v>0.19717431371647254</v>
          </cell>
          <cell r="EL38">
            <v>0.21013757071078976</v>
          </cell>
          <cell r="EM38">
            <v>0.20104300229041949</v>
          </cell>
          <cell r="EN38">
            <v>0.17496162997790976</v>
          </cell>
          <cell r="EO38">
            <v>0.20956381881280572</v>
          </cell>
          <cell r="EP38">
            <v>0.19807789505070783</v>
          </cell>
          <cell r="EQ38">
            <v>0.18783860208422243</v>
          </cell>
          <cell r="ER38">
            <v>0.17839941732757492</v>
          </cell>
        </row>
        <row r="39">
          <cell r="A39" t="str">
            <v>% growth seq</v>
          </cell>
          <cell r="AU39" t="str">
            <v>NA</v>
          </cell>
          <cell r="AV39" t="str">
            <v>NA</v>
          </cell>
          <cell r="AW39" t="str">
            <v>NA</v>
          </cell>
          <cell r="AX39">
            <v>0.23733371072742715</v>
          </cell>
          <cell r="AY39">
            <v>6.1867524662111428E-2</v>
          </cell>
          <cell r="AZ39">
            <v>0.19997888948314468</v>
          </cell>
          <cell r="BA39">
            <v>5.9247145501397425E-2</v>
          </cell>
          <cell r="BB39">
            <v>0.25068262544750697</v>
          </cell>
          <cell r="BC39">
            <v>0.29889849188640727</v>
          </cell>
          <cell r="BD39">
            <v>0.17218801806618056</v>
          </cell>
          <cell r="BE39">
            <v>0.20194417719463664</v>
          </cell>
          <cell r="BF39">
            <v>0.13127164869926977</v>
          </cell>
          <cell r="BG39">
            <v>0.21053544067736718</v>
          </cell>
          <cell r="BH39">
            <v>0.18625509186618583</v>
          </cell>
          <cell r="BI39">
            <v>0.16315133779301205</v>
          </cell>
          <cell r="BJ39">
            <v>0.13071835012173172</v>
          </cell>
          <cell r="BK39">
            <v>0.16587366460870689</v>
          </cell>
          <cell r="BL39">
            <v>0.10580915495167642</v>
          </cell>
          <cell r="BM39">
            <v>0.12847471590714332</v>
          </cell>
          <cell r="BN39">
            <v>0.10693148848789469</v>
          </cell>
          <cell r="BO39">
            <v>0.12104617620519109</v>
          </cell>
          <cell r="BP39">
            <v>0.11481203681127128</v>
          </cell>
          <cell r="BQ39">
            <v>0.11638144238934145</v>
          </cell>
          <cell r="BR39">
            <v>9.293396540566401E-2</v>
          </cell>
          <cell r="BS39">
            <v>7.8106004520988037E-2</v>
          </cell>
          <cell r="BT39">
            <v>0.10719142841392615</v>
          </cell>
          <cell r="BU39">
            <v>0.10044698068122315</v>
          </cell>
          <cell r="BV39">
            <v>8.4202102819108449E-2</v>
          </cell>
          <cell r="BW39">
            <v>7.9999723335779871E-2</v>
          </cell>
          <cell r="BX39">
            <v>6.8718853663479518E-2</v>
          </cell>
          <cell r="BY39">
            <v>7.7165853339967061E-2</v>
          </cell>
          <cell r="BZ39">
            <v>4.7020058009832777E-2</v>
          </cell>
          <cell r="CA39">
            <v>5.6216357578679377E-2</v>
          </cell>
          <cell r="CB39">
            <v>6.516360460337367E-2</v>
          </cell>
          <cell r="CC39">
            <v>7.1599585122821052E-2</v>
          </cell>
          <cell r="CD39">
            <v>7.455196610967163E-2</v>
          </cell>
          <cell r="CE39">
            <v>1.4526055231894874E-2</v>
          </cell>
          <cell r="CF39">
            <v>9.764406646145174E-2</v>
          </cell>
          <cell r="CG39">
            <v>3.6790432249540928E-2</v>
          </cell>
          <cell r="CH39">
            <v>2.2703194199165777E-2</v>
          </cell>
          <cell r="CI39">
            <v>4.7991927821381841E-2</v>
          </cell>
          <cell r="CJ39">
            <v>6.3988066295901813E-2</v>
          </cell>
          <cell r="CK39">
            <v>3.7480991713888745E-2</v>
          </cell>
          <cell r="CL39">
            <v>4.2115758474940979E-2</v>
          </cell>
          <cell r="CM39">
            <v>6.2984114198173069E-2</v>
          </cell>
          <cell r="CN39">
            <v>3.2449199255865091E-2</v>
          </cell>
          <cell r="CO39">
            <v>5.4321622228224564E-2</v>
          </cell>
          <cell r="CP39">
            <v>5.8738755735873838E-2</v>
          </cell>
          <cell r="CQ39">
            <v>3.9386400020502865E-2</v>
          </cell>
          <cell r="CR39">
            <v>7.6171881261858365E-2</v>
          </cell>
          <cell r="CS39">
            <v>1.0418831051883126E-2</v>
          </cell>
          <cell r="CT39">
            <v>3.1134128192580324E-2</v>
          </cell>
          <cell r="CU39">
            <v>2.3461617328305984E-2</v>
          </cell>
          <cell r="CV39">
            <v>7.7681917807338241E-2</v>
          </cell>
          <cell r="CW39">
            <v>4.79986972076476E-2</v>
          </cell>
          <cell r="CX39">
            <v>4.4859399694453517E-2</v>
          </cell>
          <cell r="CY39">
            <v>2.5055390771937747E-2</v>
          </cell>
          <cell r="CZ39">
            <v>7.7308569272695582E-2</v>
          </cell>
          <cell r="DA39">
            <v>5.0952363465478046E-2</v>
          </cell>
          <cell r="DB39">
            <v>3.9901324399820748E-2</v>
          </cell>
          <cell r="DC39">
            <v>1.8221605878862901E-2</v>
          </cell>
          <cell r="DD39">
            <v>7.6383582407109296E-2</v>
          </cell>
          <cell r="DE39">
            <v>5.3016464616071346E-2</v>
          </cell>
          <cell r="DF39">
            <v>3.6040387250370731E-2</v>
          </cell>
          <cell r="DG39">
            <v>1.2552653413195891E-2</v>
          </cell>
          <cell r="DH39">
            <v>7.5102464901562582E-2</v>
          </cell>
          <cell r="DI39">
            <v>5.4434115008258566E-2</v>
          </cell>
          <cell r="DJ39">
            <v>3.2947921994725959E-2</v>
          </cell>
          <cell r="DK39">
            <v>7.6663066419713211E-3</v>
          </cell>
          <cell r="DL39">
            <v>7.3552476722502202E-2</v>
          </cell>
          <cell r="DM39">
            <v>5.5347526331203323E-2</v>
          </cell>
          <cell r="DN39">
            <v>3.0401467115104497E-2</v>
          </cell>
        </row>
        <row r="41">
          <cell r="A41" t="str">
            <v>ITSM Pro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</row>
        <row r="42">
          <cell r="A42" t="str">
            <v>ITSM Pro Penetration</v>
          </cell>
          <cell r="CL42">
            <v>0.1</v>
          </cell>
          <cell r="CO42">
            <v>0.15</v>
          </cell>
          <cell r="CP42">
            <v>0.2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0.1</v>
          </cell>
          <cell r="EL42">
            <v>0.35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</row>
        <row r="43">
          <cell r="A43" t="str">
            <v>% growth y-o-y</v>
          </cell>
          <cell r="AU43" t="str">
            <v>NA</v>
          </cell>
          <cell r="AV43" t="str">
            <v>NA</v>
          </cell>
          <cell r="AW43" t="str">
            <v>NA</v>
          </cell>
          <cell r="AX43" t="str">
            <v>NA</v>
          </cell>
          <cell r="AY43" t="str">
            <v>NA</v>
          </cell>
          <cell r="AZ43" t="str">
            <v>NA</v>
          </cell>
          <cell r="BA43" t="str">
            <v>NA</v>
          </cell>
          <cell r="BB43" t="str">
            <v>NA</v>
          </cell>
          <cell r="BC43" t="str">
            <v>NA</v>
          </cell>
          <cell r="BD43" t="str">
            <v>NA</v>
          </cell>
          <cell r="BE43" t="str">
            <v>NA</v>
          </cell>
          <cell r="BF43" t="str">
            <v>NA</v>
          </cell>
          <cell r="BG43" t="str">
            <v>NA</v>
          </cell>
          <cell r="BH43" t="str">
            <v>NA</v>
          </cell>
          <cell r="BI43" t="str">
            <v>NA</v>
          </cell>
          <cell r="BJ43" t="str">
            <v>NA</v>
          </cell>
          <cell r="BK43" t="str">
            <v>NA</v>
          </cell>
          <cell r="BL43" t="str">
            <v>NA</v>
          </cell>
          <cell r="BM43" t="str">
            <v>NA</v>
          </cell>
          <cell r="BN43" t="str">
            <v>NA</v>
          </cell>
          <cell r="BO43" t="str">
            <v>NA</v>
          </cell>
          <cell r="BP43" t="str">
            <v>NA</v>
          </cell>
          <cell r="BQ43" t="str">
            <v>NA</v>
          </cell>
          <cell r="BR43" t="str">
            <v>NA</v>
          </cell>
          <cell r="BS43" t="str">
            <v>NA</v>
          </cell>
          <cell r="BT43" t="str">
            <v>NA</v>
          </cell>
          <cell r="BU43" t="str">
            <v>NA</v>
          </cell>
          <cell r="BV43" t="str">
            <v>NA</v>
          </cell>
          <cell r="BW43" t="str">
            <v>NA</v>
          </cell>
          <cell r="BX43" t="str">
            <v>NA</v>
          </cell>
          <cell r="BY43" t="str">
            <v>NA</v>
          </cell>
          <cell r="BZ43" t="str">
            <v>NA</v>
          </cell>
          <cell r="CA43" t="str">
            <v>NA</v>
          </cell>
          <cell r="CB43" t="str">
            <v>NA</v>
          </cell>
          <cell r="CC43" t="str">
            <v>NA</v>
          </cell>
          <cell r="CD43" t="str">
            <v>NA</v>
          </cell>
          <cell r="CE43" t="str">
            <v>NA</v>
          </cell>
          <cell r="CF43" t="str">
            <v>NA</v>
          </cell>
          <cell r="CG43" t="str">
            <v>NA</v>
          </cell>
          <cell r="CH43" t="str">
            <v>NA</v>
          </cell>
          <cell r="CI43" t="str">
            <v>NA</v>
          </cell>
          <cell r="CJ43" t="str">
            <v>NA</v>
          </cell>
          <cell r="CK43" t="str">
            <v>NA</v>
          </cell>
          <cell r="CL43" t="str">
            <v>NA</v>
          </cell>
          <cell r="CM43" t="str">
            <v>NA</v>
          </cell>
          <cell r="CN43" t="str">
            <v>NA</v>
          </cell>
          <cell r="CO43" t="str">
            <v>NA</v>
          </cell>
          <cell r="CP43" t="str">
            <v>NA</v>
          </cell>
          <cell r="CQ43" t="str">
            <v>NA</v>
          </cell>
          <cell r="CR43" t="str">
            <v>NA</v>
          </cell>
          <cell r="CS43" t="str">
            <v>NA</v>
          </cell>
          <cell r="CT43" t="str">
            <v>NA</v>
          </cell>
          <cell r="CU43" t="str">
            <v>NA</v>
          </cell>
          <cell r="CV43" t="str">
            <v>NA</v>
          </cell>
          <cell r="CW43" t="str">
            <v>NA</v>
          </cell>
          <cell r="CX43" t="str">
            <v>NA</v>
          </cell>
          <cell r="CY43" t="str">
            <v>NA</v>
          </cell>
          <cell r="CZ43" t="str">
            <v>NA</v>
          </cell>
          <cell r="DA43" t="str">
            <v>NA</v>
          </cell>
          <cell r="DB43" t="str">
            <v>NA</v>
          </cell>
          <cell r="DC43" t="str">
            <v>NA</v>
          </cell>
          <cell r="DD43" t="str">
            <v>NA</v>
          </cell>
          <cell r="DE43" t="str">
            <v>NA</v>
          </cell>
          <cell r="DF43" t="str">
            <v>NA</v>
          </cell>
          <cell r="DG43" t="str">
            <v>NA</v>
          </cell>
          <cell r="DH43" t="str">
            <v>NA</v>
          </cell>
          <cell r="DI43" t="str">
            <v>NA</v>
          </cell>
          <cell r="DJ43" t="str">
            <v>NA</v>
          </cell>
          <cell r="DK43" t="str">
            <v>NA</v>
          </cell>
          <cell r="DL43" t="str">
            <v>NA</v>
          </cell>
          <cell r="DM43" t="str">
            <v>NA</v>
          </cell>
          <cell r="DN43" t="str">
            <v>NA</v>
          </cell>
          <cell r="DQ43" t="str">
            <v>NA</v>
          </cell>
          <cell r="DR43" t="str">
            <v>NA</v>
          </cell>
          <cell r="DS43" t="str">
            <v>NA</v>
          </cell>
          <cell r="DT43" t="str">
            <v>NA</v>
          </cell>
          <cell r="DU43" t="str">
            <v>NA</v>
          </cell>
          <cell r="DV43" t="str">
            <v>NA</v>
          </cell>
          <cell r="DW43" t="str">
            <v>NA</v>
          </cell>
          <cell r="DX43" t="str">
            <v>NA</v>
          </cell>
          <cell r="DY43" t="str">
            <v>NA</v>
          </cell>
          <cell r="DZ43" t="str">
            <v>NA</v>
          </cell>
          <cell r="EA43" t="str">
            <v>NA</v>
          </cell>
          <cell r="EB43" t="str">
            <v>NA</v>
          </cell>
          <cell r="EC43" t="str">
            <v>NA</v>
          </cell>
          <cell r="ED43" t="str">
            <v>NA</v>
          </cell>
          <cell r="EE43" t="str">
            <v>NA</v>
          </cell>
          <cell r="EF43" t="str">
            <v>NA</v>
          </cell>
          <cell r="EG43" t="str">
            <v>NA</v>
          </cell>
          <cell r="EH43" t="str">
            <v>NA</v>
          </cell>
          <cell r="EI43" t="str">
            <v>NA</v>
          </cell>
          <cell r="EJ43" t="str">
            <v>NA</v>
          </cell>
          <cell r="EK43" t="str">
            <v>NA</v>
          </cell>
          <cell r="EL43" t="str">
            <v>NA</v>
          </cell>
          <cell r="EM43" t="str">
            <v>NA</v>
          </cell>
          <cell r="EN43" t="str">
            <v>NA</v>
          </cell>
          <cell r="EO43" t="str">
            <v>NA</v>
          </cell>
          <cell r="EP43" t="str">
            <v>NA</v>
          </cell>
          <cell r="EQ43" t="str">
            <v>NA</v>
          </cell>
          <cell r="ER43" t="str">
            <v>NA</v>
          </cell>
        </row>
        <row r="44">
          <cell r="A44" t="str">
            <v>% growth seq</v>
          </cell>
          <cell r="AU44" t="str">
            <v>NA</v>
          </cell>
          <cell r="AV44" t="str">
            <v>NA</v>
          </cell>
          <cell r="AW44" t="str">
            <v>NA</v>
          </cell>
          <cell r="AX44" t="str">
            <v>NA</v>
          </cell>
          <cell r="AY44" t="str">
            <v>NA</v>
          </cell>
          <cell r="AZ44" t="str">
            <v>NA</v>
          </cell>
          <cell r="BA44" t="str">
            <v>NA</v>
          </cell>
          <cell r="BB44" t="str">
            <v>NA</v>
          </cell>
          <cell r="BC44" t="str">
            <v>NA</v>
          </cell>
          <cell r="BD44" t="str">
            <v>NA</v>
          </cell>
          <cell r="BE44" t="str">
            <v>NA</v>
          </cell>
          <cell r="BF44" t="str">
            <v>NA</v>
          </cell>
          <cell r="BG44" t="str">
            <v>NA</v>
          </cell>
          <cell r="BH44" t="str">
            <v>NA</v>
          </cell>
          <cell r="BI44" t="str">
            <v>NA</v>
          </cell>
          <cell r="BJ44" t="str">
            <v>NA</v>
          </cell>
          <cell r="BK44" t="str">
            <v>NA</v>
          </cell>
          <cell r="BL44" t="str">
            <v>NA</v>
          </cell>
          <cell r="BM44" t="str">
            <v>NA</v>
          </cell>
          <cell r="BN44" t="str">
            <v>NA</v>
          </cell>
          <cell r="BO44" t="str">
            <v>NA</v>
          </cell>
          <cell r="BP44" t="str">
            <v>NA</v>
          </cell>
          <cell r="BQ44" t="str">
            <v>NA</v>
          </cell>
          <cell r="BR44" t="str">
            <v>NA</v>
          </cell>
          <cell r="BS44" t="str">
            <v>NA</v>
          </cell>
          <cell r="BT44" t="str">
            <v>NA</v>
          </cell>
          <cell r="BU44" t="str">
            <v>NA</v>
          </cell>
          <cell r="BV44" t="str">
            <v>NA</v>
          </cell>
          <cell r="BW44" t="str">
            <v>NA</v>
          </cell>
          <cell r="BX44" t="str">
            <v>NA</v>
          </cell>
          <cell r="BY44" t="str">
            <v>NA</v>
          </cell>
          <cell r="BZ44" t="str">
            <v>NA</v>
          </cell>
          <cell r="CA44" t="str">
            <v>NA</v>
          </cell>
          <cell r="CB44" t="str">
            <v>NA</v>
          </cell>
          <cell r="CC44" t="str">
            <v>NA</v>
          </cell>
          <cell r="CD44" t="str">
            <v>NA</v>
          </cell>
          <cell r="CE44" t="str">
            <v>NA</v>
          </cell>
          <cell r="CF44" t="str">
            <v>NA</v>
          </cell>
          <cell r="CG44" t="str">
            <v>NA</v>
          </cell>
          <cell r="CH44" t="str">
            <v>NA</v>
          </cell>
          <cell r="CI44" t="str">
            <v>NA</v>
          </cell>
          <cell r="CJ44" t="str">
            <v>NA</v>
          </cell>
          <cell r="CK44" t="str">
            <v>NA</v>
          </cell>
          <cell r="CL44" t="str">
            <v>NA</v>
          </cell>
          <cell r="CM44" t="str">
            <v>NA</v>
          </cell>
          <cell r="CN44" t="str">
            <v>NA</v>
          </cell>
          <cell r="CO44" t="str">
            <v>NA</v>
          </cell>
          <cell r="CP44" t="str">
            <v>NA</v>
          </cell>
          <cell r="CQ44" t="str">
            <v>NA</v>
          </cell>
          <cell r="CR44" t="str">
            <v>NA</v>
          </cell>
          <cell r="CS44" t="str">
            <v>NA</v>
          </cell>
          <cell r="CT44" t="str">
            <v>NA</v>
          </cell>
          <cell r="CU44" t="str">
            <v>NA</v>
          </cell>
          <cell r="CV44" t="str">
            <v>NA</v>
          </cell>
          <cell r="CW44" t="str">
            <v>NA</v>
          </cell>
          <cell r="CX44" t="str">
            <v>NA</v>
          </cell>
          <cell r="CY44" t="str">
            <v>NA</v>
          </cell>
          <cell r="CZ44" t="str">
            <v>NA</v>
          </cell>
          <cell r="DA44" t="str">
            <v>NA</v>
          </cell>
          <cell r="DB44" t="str">
            <v>NA</v>
          </cell>
          <cell r="DC44" t="str">
            <v>NA</v>
          </cell>
          <cell r="DD44" t="str">
            <v>NA</v>
          </cell>
          <cell r="DE44" t="str">
            <v>NA</v>
          </cell>
          <cell r="DF44" t="str">
            <v>NA</v>
          </cell>
          <cell r="DG44" t="str">
            <v>NA</v>
          </cell>
          <cell r="DH44" t="str">
            <v>NA</v>
          </cell>
          <cell r="DI44" t="str">
            <v>NA</v>
          </cell>
          <cell r="DJ44" t="str">
            <v>NA</v>
          </cell>
          <cell r="DK44" t="str">
            <v>NA</v>
          </cell>
          <cell r="DL44" t="str">
            <v>NA</v>
          </cell>
          <cell r="DM44" t="str">
            <v>NA</v>
          </cell>
          <cell r="DN44" t="str">
            <v>NA</v>
          </cell>
        </row>
        <row r="46">
          <cell r="A46" t="str">
            <v>Other Service Management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0.24658822551745629</v>
          </cell>
          <cell r="BL46">
            <v>1.1353473525599043</v>
          </cell>
          <cell r="BM46">
            <v>2.6504741032119057</v>
          </cell>
          <cell r="BN46">
            <v>4.3492132526321114</v>
          </cell>
          <cell r="BO46">
            <v>6.2447798639472865</v>
          </cell>
          <cell r="BP46">
            <v>8.3518283452485917</v>
          </cell>
          <cell r="BQ46">
            <v>10.496207047281928</v>
          </cell>
          <cell r="BR46">
            <v>12.808662241220759</v>
          </cell>
          <cell r="BS46">
            <v>14.427628189362821</v>
          </cell>
          <cell r="BT46">
            <v>16.929310667083513</v>
          </cell>
          <cell r="BU46">
            <v>19.65143374948309</v>
          </cell>
          <cell r="BV46">
            <v>22.704754044941495</v>
          </cell>
          <cell r="BW46">
            <v>26.643430204147819</v>
          </cell>
          <cell r="BX46">
            <v>31.726292266230701</v>
          </cell>
          <cell r="BY46">
            <v>39.089223776338571</v>
          </cell>
          <cell r="BZ46">
            <v>46.854149422719786</v>
          </cell>
          <cell r="CA46">
            <v>56.153333657795713</v>
          </cell>
          <cell r="CB46">
            <v>68.18156290398241</v>
          </cell>
          <cell r="CC46">
            <v>81.133158791653898</v>
          </cell>
          <cell r="CD46">
            <v>98.936200592862122</v>
          </cell>
          <cell r="CE46">
            <v>115.37048220668908</v>
          </cell>
          <cell r="CF46">
            <v>138.93816680067943</v>
          </cell>
          <cell r="CG46">
            <v>154.17109530639863</v>
          </cell>
          <cell r="CH46">
            <v>173.37134991616216</v>
          </cell>
          <cell r="CI46">
            <v>204.48876377827804</v>
          </cell>
          <cell r="CJ46">
            <v>230.20454241581615</v>
          </cell>
          <cell r="CK46">
            <v>252.27952286365365</v>
          </cell>
          <cell r="CL46">
            <v>282.47412037586855</v>
          </cell>
          <cell r="CM46">
            <v>320.57415954021633</v>
          </cell>
          <cell r="CN46">
            <v>333.95471965545244</v>
          </cell>
          <cell r="CO46">
            <v>359.68742894295247</v>
          </cell>
          <cell r="CP46">
            <v>397.09129020985722</v>
          </cell>
          <cell r="CQ46">
            <v>432.79506040845524</v>
          </cell>
          <cell r="CR46">
            <v>471.67664062182428</v>
          </cell>
          <cell r="CS46">
            <v>483.05931932869419</v>
          </cell>
          <cell r="CT46">
            <v>512.83006706011963</v>
          </cell>
          <cell r="CU46">
            <v>548.17176080527827</v>
          </cell>
          <cell r="CV46">
            <v>598.72217509216159</v>
          </cell>
          <cell r="CW46">
            <v>639.20143536708258</v>
          </cell>
          <cell r="CX46">
            <v>687.52176489658996</v>
          </cell>
          <cell r="CY46">
            <v>734.34928859814602</v>
          </cell>
          <cell r="CZ46">
            <v>800.52995565581818</v>
          </cell>
          <cell r="DA46">
            <v>855.51010855835193</v>
          </cell>
          <cell r="DB46">
            <v>910.71415635596918</v>
          </cell>
          <cell r="DC46">
            <v>961.37469380305993</v>
          </cell>
          <cell r="DD46">
            <v>1046.3692781740408</v>
          </cell>
          <cell r="DE46">
            <v>1119.1439316732294</v>
          </cell>
          <cell r="DF46">
            <v>1182.7910115609907</v>
          </cell>
          <cell r="DG46">
            <v>1237.6617615422006</v>
          </cell>
          <cell r="DH46">
            <v>1345.2961146722271</v>
          </cell>
          <cell r="DI46">
            <v>1439.8810319824195</v>
          </cell>
          <cell r="DJ46">
            <v>1513.8395801304491</v>
          </cell>
          <cell r="DK46">
            <v>1573.2544317918823</v>
          </cell>
          <cell r="DL46">
            <v>1708.0389722604425</v>
          </cell>
          <cell r="DM46">
            <v>1829.2743323772074</v>
          </cell>
          <cell r="DN46">
            <v>1915.7910511126311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8.3816229339213777</v>
          </cell>
          <cell r="EF46">
            <v>37.901477497698565</v>
          </cell>
          <cell r="EG46">
            <v>73.713126650870919</v>
          </cell>
          <cell r="EH46">
            <v>144.31309566943688</v>
          </cell>
          <cell r="EI46">
            <v>304.40425594629414</v>
          </cell>
          <cell r="EJ46">
            <v>581.85109422992923</v>
          </cell>
          <cell r="EK46">
            <v>969.4469494336164</v>
          </cell>
          <cell r="EL46">
            <v>1411.3075983484785</v>
          </cell>
          <cell r="EM46">
            <v>1900.3610874190936</v>
          </cell>
          <cell r="EN46">
            <v>2473.6171361611123</v>
          </cell>
          <cell r="EO46">
            <v>3301.1035091682852</v>
          </cell>
          <cell r="EP46">
            <v>4309.6789152113215</v>
          </cell>
          <cell r="EQ46">
            <v>5536.6784883272958</v>
          </cell>
          <cell r="ER46">
            <v>7026.3587875421636</v>
          </cell>
        </row>
        <row r="47">
          <cell r="A47" t="str">
            <v>% of revenues</v>
          </cell>
          <cell r="AU47" t="str">
            <v>NA</v>
          </cell>
          <cell r="AV47" t="str">
            <v>NA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2.8693401775382104E-3</v>
          </cell>
          <cell r="BL47">
            <v>1.1106683028701299E-2</v>
          </cell>
          <cell r="BM47">
            <v>2.3822559102741402E-2</v>
          </cell>
          <cell r="BN47">
            <v>3.4729803183199806E-2</v>
          </cell>
          <cell r="BO47">
            <v>4.489740358003657E-2</v>
          </cell>
          <cell r="BP47">
            <v>5.0083824638537465E-2</v>
          </cell>
          <cell r="BQ47">
            <v>5.873252522092489E-2</v>
          </cell>
          <cell r="BR47">
            <v>6.4688906492902959E-2</v>
          </cell>
          <cell r="BS47">
            <v>6.8066408396533468E-2</v>
          </cell>
          <cell r="BT47">
            <v>6.8618616818866676E-2</v>
          </cell>
          <cell r="BU47">
            <v>7.524960271676466E-2</v>
          </cell>
          <cell r="BV47">
            <v>7.9484523175009619E-2</v>
          </cell>
          <cell r="BW47">
            <v>8.7104476620323126E-2</v>
          </cell>
          <cell r="BX47">
            <v>9.2953931494441172E-2</v>
          </cell>
          <cell r="BY47">
            <v>0.10929279468634266</v>
          </cell>
          <cell r="BZ47">
            <v>0.12148892933968715</v>
          </cell>
          <cell r="CA47">
            <v>0.13096345988370414</v>
          </cell>
          <cell r="CB47">
            <v>0.15210339336717338</v>
          </cell>
          <cell r="CC47">
            <v>0.16478020438134969</v>
          </cell>
          <cell r="CD47">
            <v>0.18018113615154832</v>
          </cell>
          <cell r="CE47">
            <v>0.19580138251234519</v>
          </cell>
          <cell r="CF47">
            <v>0.22016772964789086</v>
          </cell>
          <cell r="CG47">
            <v>0.22904736658520039</v>
          </cell>
          <cell r="CH47">
            <v>0.2423279486584668</v>
          </cell>
          <cell r="CI47">
            <v>0.25919891571361325</v>
          </cell>
          <cell r="CJ47">
            <v>0.27605640747114313</v>
          </cell>
          <cell r="CK47">
            <v>0.28479354783989042</v>
          </cell>
          <cell r="CL47">
            <v>0.29678696872983351</v>
          </cell>
          <cell r="CM47">
            <v>0.30637666488924858</v>
          </cell>
          <cell r="CN47">
            <v>0.31186180562160654</v>
          </cell>
          <cell r="CO47">
            <v>0.31223626003318872</v>
          </cell>
          <cell r="CP47">
            <v>0.31758918862208957</v>
          </cell>
          <cell r="CQ47">
            <v>0.32260942865606917</v>
          </cell>
          <cell r="CR47">
            <v>0.33162632437077733</v>
          </cell>
          <cell r="CS47">
            <v>0.33087884159601705</v>
          </cell>
          <cell r="CT47">
            <v>0.3340490441334294</v>
          </cell>
          <cell r="CU47">
            <v>0.33561177657936453</v>
          </cell>
          <cell r="CV47">
            <v>0.34348264004666257</v>
          </cell>
          <cell r="CW47">
            <v>0.34561657377119887</v>
          </cell>
          <cell r="CX47">
            <v>0.34904862808964693</v>
          </cell>
          <cell r="CY47">
            <v>0.35007041613224915</v>
          </cell>
          <cell r="CZ47">
            <v>0.35649315763004774</v>
          </cell>
          <cell r="DA47">
            <v>0.35839558862192833</v>
          </cell>
          <cell r="DB47">
            <v>0.36075906529039525</v>
          </cell>
          <cell r="DC47">
            <v>0.36084307987977216</v>
          </cell>
          <cell r="DD47">
            <v>0.36622519199434422</v>
          </cell>
          <cell r="DE47">
            <v>0.36801704997808254</v>
          </cell>
          <cell r="DF47">
            <v>0.36971566687711249</v>
          </cell>
          <cell r="DG47">
            <v>0.36914031469956721</v>
          </cell>
          <cell r="DH47">
            <v>0.37374708994831207</v>
          </cell>
          <cell r="DI47">
            <v>0.37548584279398495</v>
          </cell>
          <cell r="DJ47">
            <v>0.37674529005951052</v>
          </cell>
          <cell r="DK47">
            <v>0.37565267110128348</v>
          </cell>
          <cell r="DL47">
            <v>0.37966252228917124</v>
          </cell>
          <cell r="DM47">
            <v>0.38137640729536915</v>
          </cell>
          <cell r="DN47">
            <v>0.38232887828143736</v>
          </cell>
          <cell r="DP47" t="str">
            <v>NA</v>
          </cell>
          <cell r="DQ47" t="str">
            <v>NA</v>
          </cell>
          <cell r="DR47" t="str">
            <v>NA</v>
          </cell>
          <cell r="DS47" t="str">
            <v>NA</v>
          </cell>
          <cell r="DT47" t="str">
            <v>NA</v>
          </cell>
          <cell r="DU47" t="str">
            <v>NA</v>
          </cell>
          <cell r="DV47" t="str">
            <v>NA</v>
          </cell>
          <cell r="DW47" t="str">
            <v>NA</v>
          </cell>
          <cell r="DX47" t="str">
            <v>NA</v>
          </cell>
          <cell r="DY47" t="str">
            <v>NA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1.9737720320078599E-2</v>
          </cell>
          <cell r="EF47">
            <v>5.5528174685265046E-2</v>
          </cell>
          <cell r="EG47">
            <v>7.3311380286898722E-2</v>
          </cell>
          <cell r="EH47">
            <v>0.10378406794430321</v>
          </cell>
          <cell r="EI47">
            <v>0.15866833878359493</v>
          </cell>
          <cell r="EJ47">
            <v>0.2230326302161322</v>
          </cell>
          <cell r="EK47">
            <v>0.28015159629654185</v>
          </cell>
          <cell r="EL47">
            <v>0.31227184305741068</v>
          </cell>
          <cell r="EM47">
            <v>0.32998219701539372</v>
          </cell>
          <cell r="EN47">
            <v>0.34376810144251019</v>
          </cell>
          <cell r="EO47">
            <v>0.35669166313094652</v>
          </cell>
          <cell r="EP47">
            <v>0.3664187439928423</v>
          </cell>
          <cell r="EQ47">
            <v>0.37396791095932991</v>
          </cell>
          <cell r="ER47">
            <v>0.37992140704073785</v>
          </cell>
        </row>
        <row r="48">
          <cell r="A48" t="str">
            <v>% of subscription revenues</v>
          </cell>
          <cell r="AU48" t="str">
            <v>NA</v>
          </cell>
          <cell r="AV48" t="str">
            <v>NA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3.4459910215134055E-3</v>
          </cell>
          <cell r="BL48">
            <v>1.4125452281276802E-2</v>
          </cell>
          <cell r="BM48">
            <v>2.8502173339770148E-2</v>
          </cell>
          <cell r="BN48">
            <v>4.1469261929404748E-2</v>
          </cell>
          <cell r="BO48">
            <v>5.3203662312649939E-2</v>
          </cell>
          <cell r="BP48">
            <v>6.2926285715082367E-2</v>
          </cell>
          <cell r="BQ48">
            <v>6.98039267078676E-2</v>
          </cell>
          <cell r="BR48">
            <v>7.6813106015680616E-2</v>
          </cell>
          <cell r="BS48">
            <v>8.0194923984963459E-2</v>
          </cell>
          <cell r="BT48">
            <v>8.4451891724991457E-2</v>
          </cell>
          <cell r="BU48">
            <v>8.8040902429496651E-2</v>
          </cell>
          <cell r="BV48">
            <v>9.2785322739256298E-2</v>
          </cell>
          <cell r="BW48">
            <v>9.9630659422739409E-2</v>
          </cell>
          <cell r="BX48">
            <v>0.10914545689998488</v>
          </cell>
          <cell r="BY48">
            <v>0.12256210932775612</v>
          </cell>
          <cell r="BZ48">
            <v>0.13596519315713046</v>
          </cell>
          <cell r="CA48">
            <v>0.14488042245757232</v>
          </cell>
          <cell r="CB48">
            <v>0.16932283075054239</v>
          </cell>
          <cell r="CC48">
            <v>0.18049405078386918</v>
          </cell>
          <cell r="CD48">
            <v>0.19797614068344238</v>
          </cell>
          <cell r="CE48">
            <v>0.21234156758236611</v>
          </cell>
          <cell r="CF48">
            <v>0.23738670726364286</v>
          </cell>
          <cell r="CG48">
            <v>0.24605683878403845</v>
          </cell>
          <cell r="CH48">
            <v>0.26026302305699284</v>
          </cell>
          <cell r="CI48">
            <v>0.27634139534839586</v>
          </cell>
          <cell r="CJ48">
            <v>0.29476028780919594</v>
          </cell>
          <cell r="CK48">
            <v>0.30216373365231419</v>
          </cell>
          <cell r="CL48">
            <v>0.31414146488507327</v>
          </cell>
          <cell r="CM48">
            <v>0.32228160749673401</v>
          </cell>
          <cell r="CN48">
            <v>0.32884836228587733</v>
          </cell>
          <cell r="CO48">
            <v>0.32956939977510474</v>
          </cell>
          <cell r="CP48">
            <v>0.3353298948470354</v>
          </cell>
          <cell r="CQ48">
            <v>0.33832808094304317</v>
          </cell>
          <cell r="CR48">
            <v>0.34730595994422475</v>
          </cell>
          <cell r="CS48">
            <v>0.34660735455070002</v>
          </cell>
          <cell r="CT48">
            <v>0.34959665710846766</v>
          </cell>
          <cell r="CU48">
            <v>0.35071797144780009</v>
          </cell>
          <cell r="CV48">
            <v>0.35832621048375762</v>
          </cell>
          <cell r="CW48">
            <v>0.36011663560962148</v>
          </cell>
          <cell r="CX48">
            <v>0.36325963503745728</v>
          </cell>
          <cell r="CY48">
            <v>0.36392002855872918</v>
          </cell>
          <cell r="CZ48">
            <v>0.37005377768089504</v>
          </cell>
          <cell r="DA48">
            <v>0.37164568998291925</v>
          </cell>
          <cell r="DB48">
            <v>0.37380743538452593</v>
          </cell>
          <cell r="DC48">
            <v>0.37364090811827355</v>
          </cell>
          <cell r="DD48">
            <v>0.37868091425376321</v>
          </cell>
          <cell r="DE48">
            <v>0.38015232470970056</v>
          </cell>
          <cell r="DF48">
            <v>0.381693463081553</v>
          </cell>
          <cell r="DG48">
            <v>0.38093595111186135</v>
          </cell>
          <cell r="DH48">
            <v>0.38516757782877592</v>
          </cell>
          <cell r="DI48">
            <v>0.38657952589399575</v>
          </cell>
          <cell r="DJ48">
            <v>0.38771049548159081</v>
          </cell>
          <cell r="DK48">
            <v>0.3864882239752962</v>
          </cell>
          <cell r="DL48">
            <v>0.39012574499552766</v>
          </cell>
          <cell r="DM48">
            <v>0.39152510055988737</v>
          </cell>
          <cell r="DN48">
            <v>0.3923752946320489</v>
          </cell>
          <cell r="DP48" t="str">
            <v>NA</v>
          </cell>
          <cell r="DQ48" t="str">
            <v>NA</v>
          </cell>
          <cell r="DR48" t="str">
            <v>NA</v>
          </cell>
          <cell r="DS48" t="str">
            <v>NA</v>
          </cell>
          <cell r="DT48" t="str">
            <v>NA</v>
          </cell>
          <cell r="DU48" t="str">
            <v>NA</v>
          </cell>
          <cell r="DV48" t="str">
            <v>NA</v>
          </cell>
          <cell r="DW48" t="str">
            <v>NA</v>
          </cell>
          <cell r="DX48" t="str">
            <v>NA</v>
          </cell>
          <cell r="DY48" t="str">
            <v>NA</v>
          </cell>
          <cell r="DZ48" t="str">
            <v>NA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2.3960912207754561E-2</v>
          </cell>
          <cell r="EF48">
            <v>6.6820066213986118E-2</v>
          </cell>
          <cell r="EG48">
            <v>8.689736931863247E-2</v>
          </cell>
          <cell r="EH48">
            <v>0.11813072083441742</v>
          </cell>
          <cell r="EI48">
            <v>0.17499526067622542</v>
          </cell>
          <cell r="EJ48">
            <v>0.24030395666728308</v>
          </cell>
          <cell r="EK48">
            <v>0.29782593584782935</v>
          </cell>
          <cell r="EL48">
            <v>0.32929875081542087</v>
          </cell>
          <cell r="EM48">
            <v>0.34565114757791532</v>
          </cell>
          <cell r="EN48">
            <v>0.35841655774554132</v>
          </cell>
          <cell r="EO48">
            <v>0.37010225633801153</v>
          </cell>
          <cell r="EP48">
            <v>0.37874235487669827</v>
          </cell>
          <cell r="EQ48">
            <v>0.3852677417399693</v>
          </cell>
          <cell r="ER48">
            <v>0.39027652260034751</v>
          </cell>
        </row>
        <row r="49">
          <cell r="A49" t="str">
            <v>% growth y-o-y</v>
          </cell>
          <cell r="AU49" t="str">
            <v>NA</v>
          </cell>
          <cell r="AV49" t="str">
            <v>NA</v>
          </cell>
          <cell r="AW49" t="str">
            <v>NA</v>
          </cell>
          <cell r="AX49" t="str">
            <v>NA</v>
          </cell>
          <cell r="AY49" t="str">
            <v>NA</v>
          </cell>
          <cell r="AZ49" t="str">
            <v>NA</v>
          </cell>
          <cell r="BA49" t="str">
            <v>NA</v>
          </cell>
          <cell r="BB49" t="str">
            <v>NA</v>
          </cell>
          <cell r="BC49" t="str">
            <v>NA</v>
          </cell>
          <cell r="BD49" t="str">
            <v>NA</v>
          </cell>
          <cell r="BE49" t="str">
            <v>NA</v>
          </cell>
          <cell r="BF49" t="str">
            <v>NA</v>
          </cell>
          <cell r="BG49" t="str">
            <v>NA</v>
          </cell>
          <cell r="BH49" t="str">
            <v>NA</v>
          </cell>
          <cell r="BI49" t="str">
            <v>NA</v>
          </cell>
          <cell r="BJ49" t="str">
            <v>NA</v>
          </cell>
          <cell r="BK49" t="str">
            <v>NA</v>
          </cell>
          <cell r="BL49" t="str">
            <v>NA</v>
          </cell>
          <cell r="BM49" t="str">
            <v>NA</v>
          </cell>
          <cell r="BN49" t="str">
            <v>NA</v>
          </cell>
          <cell r="BO49">
            <v>24.324728505762376</v>
          </cell>
          <cell r="BP49">
            <v>6.3561878013961586</v>
          </cell>
          <cell r="BQ49">
            <v>2.960124354568257</v>
          </cell>
          <cell r="BR49">
            <v>1.9450527019959418</v>
          </cell>
          <cell r="BS49">
            <v>1.3103501650486056</v>
          </cell>
          <cell r="BT49">
            <v>1.0270185122656055</v>
          </cell>
          <cell r="BU49">
            <v>0.87224143549759492</v>
          </cell>
          <cell r="BV49">
            <v>0.77260931839339109</v>
          </cell>
          <cell r="BW49">
            <v>0.84669509460962167</v>
          </cell>
          <cell r="BX49">
            <v>0.87404513332711664</v>
          </cell>
          <cell r="BY49">
            <v>0.98912833916592846</v>
          </cell>
          <cell r="BZ49">
            <v>1.0636272619371825</v>
          </cell>
          <cell r="CA49">
            <v>1.1075864942140154</v>
          </cell>
          <cell r="CB49">
            <v>1.1490555004611904</v>
          </cell>
          <cell r="CC49">
            <v>1.0755888951871513</v>
          </cell>
          <cell r="CD49">
            <v>1.1115782019700378</v>
          </cell>
          <cell r="CE49">
            <v>1.0545615850657923</v>
          </cell>
          <cell r="CF49">
            <v>1.0377674092971576</v>
          </cell>
          <cell r="CG49">
            <v>0.90022301118957637</v>
          </cell>
          <cell r="CH49">
            <v>0.75235504170624323</v>
          </cell>
          <cell r="CI49">
            <v>0.77245305616328586</v>
          </cell>
          <cell r="CJ49">
            <v>0.65688484105355571</v>
          </cell>
          <cell r="CK49">
            <v>0.63636070926443744</v>
          </cell>
          <cell r="CL49">
            <v>0.62930103798848913</v>
          </cell>
          <cell r="CM49">
            <v>0.56768593842059079</v>
          </cell>
          <cell r="CN49">
            <v>0.45068692455352766</v>
          </cell>
          <cell r="CO49">
            <v>0.42574960052286226</v>
          </cell>
          <cell r="CP49">
            <v>0.40576166652532852</v>
          </cell>
          <cell r="CQ49">
            <v>0.35006221658411829</v>
          </cell>
          <cell r="CR49">
            <v>0.41239698935371294</v>
          </cell>
          <cell r="CS49">
            <v>0.34299750410601337</v>
          </cell>
          <cell r="CT49">
            <v>0.29146642020049374</v>
          </cell>
          <cell r="CU49">
            <v>0.26658506750963129</v>
          </cell>
          <cell r="CV49">
            <v>0.26934879434107595</v>
          </cell>
          <cell r="CW49">
            <v>0.32323590455801265</v>
          </cell>
          <cell r="CX49">
            <v>0.34064246435065404</v>
          </cell>
          <cell r="CY49">
            <v>0.33963356215097296</v>
          </cell>
          <cell r="CZ49">
            <v>0.33706414921510497</v>
          </cell>
          <cell r="DA49">
            <v>0.33840454858654523</v>
          </cell>
          <cell r="DB49">
            <v>0.32463320123829043</v>
          </cell>
          <cell r="DC49">
            <v>0.30915180109767593</v>
          </cell>
          <cell r="DD49">
            <v>0.30709571925615653</v>
          </cell>
          <cell r="DE49">
            <v>0.30815979902228796</v>
          </cell>
          <cell r="DF49">
            <v>0.29875109913046671</v>
          </cell>
          <cell r="DG49">
            <v>0.28738749784039852</v>
          </cell>
          <cell r="DH49">
            <v>0.28568005840139565</v>
          </cell>
          <cell r="DI49">
            <v>0.28659146623764187</v>
          </cell>
          <cell r="DJ49">
            <v>0.27988762624477204</v>
          </cell>
          <cell r="DK49">
            <v>0.27115055233791274</v>
          </cell>
          <cell r="DL49">
            <v>0.26963792850661394</v>
          </cell>
          <cell r="DM49">
            <v>0.27043435655143933</v>
          </cell>
          <cell r="DN49">
            <v>0.26551787670100779</v>
          </cell>
          <cell r="DQ49" t="str">
            <v>NA</v>
          </cell>
          <cell r="DR49" t="str">
            <v>NA</v>
          </cell>
          <cell r="DS49" t="str">
            <v>NA</v>
          </cell>
          <cell r="DT49" t="str">
            <v>NA</v>
          </cell>
          <cell r="DU49" t="str">
            <v>NA</v>
          </cell>
          <cell r="DV49" t="str">
            <v>NA</v>
          </cell>
          <cell r="DW49" t="str">
            <v>NA</v>
          </cell>
          <cell r="DX49" t="str">
            <v>NA</v>
          </cell>
          <cell r="DY49" t="str">
            <v>NA</v>
          </cell>
          <cell r="DZ49" t="str">
            <v>NA</v>
          </cell>
          <cell r="EA49" t="str">
            <v>NA</v>
          </cell>
          <cell r="EB49" t="str">
            <v>NA</v>
          </cell>
          <cell r="EC49" t="str">
            <v>NA</v>
          </cell>
          <cell r="ED49" t="str">
            <v>NA</v>
          </cell>
          <cell r="EE49" t="str">
            <v>NA</v>
          </cell>
          <cell r="EF49">
            <v>3.521973583935277</v>
          </cell>
          <cell r="EG49">
            <v>0.94486155995757404</v>
          </cell>
          <cell r="EH49">
            <v>0.95776657735534831</v>
          </cell>
          <cell r="EI49">
            <v>1.1093321748399161</v>
          </cell>
          <cell r="EJ49">
            <v>0.91144204742191537</v>
          </cell>
          <cell r="EK49">
            <v>0.66614269363309209</v>
          </cell>
          <cell r="EL49">
            <v>0.4557863111261653</v>
          </cell>
          <cell r="EM49">
            <v>0.34652508754498923</v>
          </cell>
          <cell r="EN49">
            <v>0.30165638127255368</v>
          </cell>
          <cell r="EO49">
            <v>0.33452483850891168</v>
          </cell>
          <cell r="EP49">
            <v>0.30552674378185363</v>
          </cell>
          <cell r="EQ49">
            <v>0.28470788595994723</v>
          </cell>
          <cell r="ER49">
            <v>0.2690566740249567</v>
          </cell>
        </row>
        <row r="50">
          <cell r="A50" t="str">
            <v>% growth seq</v>
          </cell>
          <cell r="AU50" t="str">
            <v>NA</v>
          </cell>
          <cell r="AV50" t="str">
            <v>NA</v>
          </cell>
          <cell r="AW50" t="str">
            <v>NA</v>
          </cell>
          <cell r="AX50" t="str">
            <v>NA</v>
          </cell>
          <cell r="AY50" t="str">
            <v>NA</v>
          </cell>
          <cell r="AZ50" t="str">
            <v>NA</v>
          </cell>
          <cell r="BA50" t="str">
            <v>NA</v>
          </cell>
          <cell r="BB50" t="str">
            <v>NA</v>
          </cell>
          <cell r="BC50" t="str">
            <v>NA</v>
          </cell>
          <cell r="BD50" t="str">
            <v>NA</v>
          </cell>
          <cell r="BE50" t="str">
            <v>NA</v>
          </cell>
          <cell r="BF50" t="str">
            <v>NA</v>
          </cell>
          <cell r="BG50" t="str">
            <v>NA</v>
          </cell>
          <cell r="BH50" t="str">
            <v>NA</v>
          </cell>
          <cell r="BI50" t="str">
            <v>NA</v>
          </cell>
          <cell r="BJ50" t="str">
            <v>NA</v>
          </cell>
          <cell r="BK50" t="str">
            <v>NA</v>
          </cell>
          <cell r="BL50">
            <v>3.60422370199315</v>
          </cell>
          <cell r="BM50">
            <v>1.3345050281183077</v>
          </cell>
          <cell r="BN50">
            <v>0.64091897648108853</v>
          </cell>
          <cell r="BO50">
            <v>0.43584126627223729</v>
          </cell>
          <cell r="BP50">
            <v>0.33740956882496942</v>
          </cell>
          <cell r="BQ50">
            <v>0.25675560049713986</v>
          </cell>
          <cell r="BR50">
            <v>0.22031341259961712</v>
          </cell>
          <cell r="BS50">
            <v>0.12639617765326938</v>
          </cell>
          <cell r="BT50">
            <v>0.17339526947091199</v>
          </cell>
          <cell r="BU50">
            <v>0.16079349808922427</v>
          </cell>
          <cell r="BV50">
            <v>0.15537392000920636</v>
          </cell>
          <cell r="BW50">
            <v>0.17347363250049574</v>
          </cell>
          <cell r="BX50">
            <v>0.19077356117950561</v>
          </cell>
          <cell r="BY50">
            <v>0.2320766463449917</v>
          </cell>
          <cell r="BZ50">
            <v>0.19864619698796537</v>
          </cell>
          <cell r="CA50">
            <v>0.19847087930629925</v>
          </cell>
          <cell r="CB50">
            <v>0.2142032976971231</v>
          </cell>
          <cell r="CC50">
            <v>0.18995745090077709</v>
          </cell>
          <cell r="CD50">
            <v>0.21942991085710828</v>
          </cell>
          <cell r="CE50">
            <v>0.16610989218654737</v>
          </cell>
          <cell r="CF50">
            <v>0.20427828802663983</v>
          </cell>
          <cell r="CG50">
            <v>0.1096381855071713</v>
          </cell>
          <cell r="CH50">
            <v>0.12453861452826209</v>
          </cell>
          <cell r="CI50">
            <v>0.17948417588698162</v>
          </cell>
          <cell r="CJ50">
            <v>0.12575643845850171</v>
          </cell>
          <cell r="CK50">
            <v>9.5892896882823875E-2</v>
          </cell>
          <cell r="CL50">
            <v>0.11968707237699117</v>
          </cell>
          <cell r="CM50">
            <v>0.13487975151015852</v>
          </cell>
          <cell r="CN50">
            <v>4.1739359574169077E-2</v>
          </cell>
          <cell r="CO50">
            <v>7.7054486051429283E-2</v>
          </cell>
          <cell r="CP50">
            <v>0.10398990416992615</v>
          </cell>
          <cell r="CQ50">
            <v>8.9913254404872633E-2</v>
          </cell>
          <cell r="CR50">
            <v>8.9838317878845775E-2</v>
          </cell>
          <cell r="CS50">
            <v>2.413237740979457E-2</v>
          </cell>
          <cell r="CT50">
            <v>6.1629589866515344E-2</v>
          </cell>
          <cell r="CU50">
            <v>6.8915018863384025E-2</v>
          </cell>
          <cell r="CV50">
            <v>9.2216377969969621E-2</v>
          </cell>
          <cell r="CW50">
            <v>6.7609422130874064E-2</v>
          </cell>
          <cell r="CX50">
            <v>7.5594838897315331E-2</v>
          </cell>
          <cell r="CY50">
            <v>6.8110605500030008E-2</v>
          </cell>
          <cell r="CZ50">
            <v>9.0121510410950956E-2</v>
          </cell>
          <cell r="DA50">
            <v>6.867969463740109E-2</v>
          </cell>
          <cell r="DB50">
            <v>6.4527639411115167E-2</v>
          </cell>
          <cell r="DC50">
            <v>5.5627264705973456E-2</v>
          </cell>
          <cell r="DD50">
            <v>8.840942550167874E-2</v>
          </cell>
          <cell r="DE50">
            <v>6.954968481699253E-2</v>
          </cell>
          <cell r="DF50">
            <v>5.6871219229686298E-2</v>
          </cell>
          <cell r="DG50">
            <v>4.6390908829104127E-2</v>
          </cell>
          <cell r="DH50">
            <v>8.696588718706777E-2</v>
          </cell>
          <cell r="DI50">
            <v>7.0307879639745607E-2</v>
          </cell>
          <cell r="DJ50">
            <v>5.1364346432291041E-2</v>
          </cell>
          <cell r="DK50">
            <v>3.9247785856090012E-2</v>
          </cell>
          <cell r="DL50">
            <v>8.5672436539743435E-2</v>
          </cell>
          <cell r="DM50">
            <v>7.097927042983132E-2</v>
          </cell>
          <cell r="DN50">
            <v>4.7295650086005558E-2</v>
          </cell>
        </row>
        <row r="52">
          <cell r="A52" t="str">
            <v>ITOM</v>
          </cell>
          <cell r="AW52">
            <v>0</v>
          </cell>
          <cell r="AX52">
            <v>0</v>
          </cell>
          <cell r="AY52">
            <v>1.8140922318791604</v>
          </cell>
          <cell r="AZ52">
            <v>2.0295066663464114</v>
          </cell>
          <cell r="BA52">
            <v>3.0154642368500912</v>
          </cell>
          <cell r="BB52">
            <v>3.6162749500564706</v>
          </cell>
          <cell r="BC52">
            <v>2.0539142904622105</v>
          </cell>
          <cell r="BD52">
            <v>2.3050782259780855</v>
          </cell>
          <cell r="BE52">
            <v>3.3221787728021113</v>
          </cell>
          <cell r="BF52">
            <v>4.0006862808840111</v>
          </cell>
          <cell r="BG52">
            <v>2.5539203774353947</v>
          </cell>
          <cell r="BH52">
            <v>2.9438884644726997</v>
          </cell>
          <cell r="BI52">
            <v>4.2444421702960113</v>
          </cell>
          <cell r="BJ52">
            <v>5.1802889716050053</v>
          </cell>
          <cell r="BK52">
            <v>4.0338429889565948</v>
          </cell>
          <cell r="BL52">
            <v>4.8445011615143629</v>
          </cell>
          <cell r="BM52">
            <v>6.3873499841232437</v>
          </cell>
          <cell r="BN52">
            <v>7.5972658395872328</v>
          </cell>
          <cell r="BO52">
            <v>6.9496939734524554</v>
          </cell>
          <cell r="BP52">
            <v>8.2304670873530696</v>
          </cell>
          <cell r="BQ52">
            <v>10.212349286209173</v>
          </cell>
          <cell r="BR52">
            <v>12.234220774014783</v>
          </cell>
          <cell r="BS52">
            <v>12.703000000000003</v>
          </cell>
          <cell r="BT52">
            <v>14.379000000000019</v>
          </cell>
          <cell r="BU52">
            <v>17.413000000000011</v>
          </cell>
          <cell r="BV52">
            <v>20.180000000000064</v>
          </cell>
          <cell r="BW52">
            <v>22.816000000000031</v>
          </cell>
          <cell r="BX52">
            <v>26.012</v>
          </cell>
          <cell r="BY52">
            <v>28.92900000000003</v>
          </cell>
          <cell r="BZ52">
            <v>35.036000000000001</v>
          </cell>
          <cell r="CA52">
            <v>53.947999999999979</v>
          </cell>
          <cell r="CB52">
            <v>38.926000000000045</v>
          </cell>
          <cell r="CC52">
            <v>51.646113039193509</v>
          </cell>
          <cell r="CD52">
            <v>60.46247093349146</v>
          </cell>
          <cell r="CE52">
            <v>82.671401436670365</v>
          </cell>
          <cell r="CF52">
            <v>67.345869281135037</v>
          </cell>
          <cell r="CG52">
            <v>79.454441861169826</v>
          </cell>
          <cell r="CH52">
            <v>90.905160911817333</v>
          </cell>
          <cell r="CI52">
            <v>114.34859147523694</v>
          </cell>
          <cell r="CJ52">
            <v>102.68732543723164</v>
          </cell>
          <cell r="CK52">
            <v>117.73822009237672</v>
          </cell>
          <cell r="CL52">
            <v>132.24833256562778</v>
          </cell>
          <cell r="CM52">
            <v>159.14228215558168</v>
          </cell>
          <cell r="CN52">
            <v>149.87685304503967</v>
          </cell>
          <cell r="CO52">
            <v>171.11953129367905</v>
          </cell>
          <cell r="CP52">
            <v>193.58295473946319</v>
          </cell>
          <cell r="CQ52">
            <v>229.53917191147448</v>
          </cell>
          <cell r="CR52">
            <v>222.55258169705866</v>
          </cell>
          <cell r="CS52">
            <v>239.83072642441863</v>
          </cell>
          <cell r="CT52">
            <v>262.4160163551727</v>
          </cell>
          <cell r="CU52">
            <v>306.92607652422953</v>
          </cell>
          <cell r="CV52">
            <v>309.27157657065766</v>
          </cell>
          <cell r="CW52">
            <v>336.27316641594712</v>
          </cell>
          <cell r="CX52">
            <v>369.74847606425919</v>
          </cell>
          <cell r="CY52">
            <v>427.23108776353848</v>
          </cell>
          <cell r="CZ52">
            <v>440.2442434264658</v>
          </cell>
          <cell r="DA52">
            <v>476.93102521006574</v>
          </cell>
          <cell r="DB52">
            <v>517.41041304660962</v>
          </cell>
          <cell r="DC52">
            <v>585.05095620370446</v>
          </cell>
          <cell r="DD52">
            <v>611.84781591143769</v>
          </cell>
          <cell r="DE52">
            <v>661.23146748869385</v>
          </cell>
          <cell r="DF52">
            <v>710.51189784992368</v>
          </cell>
          <cell r="DG52">
            <v>790.71304408981678</v>
          </cell>
          <cell r="DH52">
            <v>835.15965429038386</v>
          </cell>
          <cell r="DI52">
            <v>901.05519189758388</v>
          </cell>
          <cell r="DJ52">
            <v>961.39761478689627</v>
          </cell>
          <cell r="DK52">
            <v>1057.1033684158674</v>
          </cell>
          <cell r="DL52">
            <v>1123.917967048128</v>
          </cell>
          <cell r="DM52">
            <v>1211.1041454385595</v>
          </cell>
          <cell r="DN52">
            <v>1285.3495772464198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10.475338085132133</v>
          </cell>
          <cell r="EC52">
            <v>11.681857570126418</v>
          </cell>
          <cell r="ED52">
            <v>14.922539983809111</v>
          </cell>
          <cell r="EE52">
            <v>22.862959974181436</v>
          </cell>
          <cell r="EF52">
            <v>37.626731121029479</v>
          </cell>
          <cell r="EG52">
            <v>64.675000000000097</v>
          </cell>
          <cell r="EH52">
            <v>112.79300000000006</v>
          </cell>
          <cell r="EI52">
            <v>204.98258397268498</v>
          </cell>
          <cell r="EJ52">
            <v>320.37687349079255</v>
          </cell>
          <cell r="EK52">
            <v>467.02246957047305</v>
          </cell>
          <cell r="EL52">
            <v>673.72162123376359</v>
          </cell>
          <cell r="EM52">
            <v>954.33849638812455</v>
          </cell>
          <cell r="EN52">
            <v>1322.2192955750934</v>
          </cell>
          <cell r="EO52">
            <v>1861.8167694466795</v>
          </cell>
          <cell r="EP52">
            <v>2568.6421374537595</v>
          </cell>
          <cell r="EQ52">
            <v>3488.3255050646808</v>
          </cell>
          <cell r="ER52">
            <v>4677.4750581489752</v>
          </cell>
        </row>
        <row r="53">
          <cell r="A53" t="str">
            <v>% of revenues</v>
          </cell>
          <cell r="AU53" t="str">
            <v>NA</v>
          </cell>
          <cell r="AV53" t="str">
            <v>NA</v>
          </cell>
          <cell r="AW53">
            <v>0</v>
          </cell>
          <cell r="AX53">
            <v>0</v>
          </cell>
          <cell r="AY53">
            <v>0.15317843721009544</v>
          </cell>
          <cell r="AZ53">
            <v>0.13950417008155153</v>
          </cell>
          <cell r="BA53">
            <v>0.18176396846594883</v>
          </cell>
          <cell r="BB53">
            <v>0.16934090143088132</v>
          </cell>
          <cell r="BC53">
            <v>8.1465742125266166E-2</v>
          </cell>
          <cell r="BD53">
            <v>7.8178418054826393E-2</v>
          </cell>
          <cell r="BE53">
            <v>9.7148251975381197E-2</v>
          </cell>
          <cell r="BF53">
            <v>0.10211563328613026</v>
          </cell>
          <cell r="BG53">
            <v>5.3844961679816887E-2</v>
          </cell>
          <cell r="BH53">
            <v>5.1852757679090776E-2</v>
          </cell>
          <cell r="BI53">
            <v>6.5963822679244874E-2</v>
          </cell>
          <cell r="BJ53">
            <v>6.8921648859862766E-2</v>
          </cell>
          <cell r="BK53">
            <v>4.6938444582280393E-2</v>
          </cell>
          <cell r="BL53">
            <v>4.7391962214732276E-2</v>
          </cell>
          <cell r="BM53">
            <v>5.7409737496501349E-2</v>
          </cell>
          <cell r="BN53">
            <v>6.0666500356042742E-2</v>
          </cell>
          <cell r="BO53">
            <v>4.9965446642119889E-2</v>
          </cell>
          <cell r="BP53">
            <v>4.9356051544181469E-2</v>
          </cell>
          <cell r="BQ53">
            <v>5.7144172110486002E-2</v>
          </cell>
          <cell r="BR53">
            <v>6.1787745570871209E-2</v>
          </cell>
          <cell r="BS53">
            <v>5.9929988111188708E-2</v>
          </cell>
          <cell r="BT53">
            <v>5.828158692585815E-2</v>
          </cell>
          <cell r="BU53">
            <v>6.6678154317442132E-2</v>
          </cell>
          <cell r="BV53">
            <v>7.0645895326448674E-2</v>
          </cell>
          <cell r="BW53">
            <v>7.4591586869317703E-2</v>
          </cell>
          <cell r="BX53">
            <v>7.6211794487155454E-2</v>
          </cell>
          <cell r="BY53">
            <v>8.088498445433609E-2</v>
          </cell>
          <cell r="BZ53">
            <v>9.0845446578127195E-2</v>
          </cell>
          <cell r="CA53">
            <v>0.12582007645106591</v>
          </cell>
          <cell r="CB53">
            <v>8.6838383252501997E-2</v>
          </cell>
          <cell r="CC53">
            <v>0.10489246553255163</v>
          </cell>
          <cell r="CD53">
            <v>0.11011335226180531</v>
          </cell>
          <cell r="CE53">
            <v>0.1403060331024136</v>
          </cell>
          <cell r="CF53">
            <v>0.10671932329481858</v>
          </cell>
          <cell r="CG53">
            <v>0.11804307828020305</v>
          </cell>
          <cell r="CH53">
            <v>0.1270617156576396</v>
          </cell>
          <cell r="CI53">
            <v>0.14494210036839572</v>
          </cell>
          <cell r="CJ53">
            <v>0.1231404639349753</v>
          </cell>
          <cell r="CK53">
            <v>0.13291243393774754</v>
          </cell>
          <cell r="CL53">
            <v>0.13894930158380853</v>
          </cell>
          <cell r="CM53">
            <v>0.15209423529214375</v>
          </cell>
          <cell r="CN53">
            <v>0.13996168720038965</v>
          </cell>
          <cell r="CO53">
            <v>0.14854487026913765</v>
          </cell>
          <cell r="CP53">
            <v>0.15482548986224692</v>
          </cell>
          <cell r="CQ53">
            <v>0.17110061523036119</v>
          </cell>
          <cell r="CR53">
            <v>0.15647222756277365</v>
          </cell>
          <cell r="CS53">
            <v>0.16427571058710172</v>
          </cell>
          <cell r="CT53">
            <v>0.1709334632644918</v>
          </cell>
          <cell r="CU53">
            <v>0.18791191591027834</v>
          </cell>
          <cell r="CV53">
            <v>0.17742689686669963</v>
          </cell>
          <cell r="CW53">
            <v>0.18182308924435961</v>
          </cell>
          <cell r="CX53">
            <v>0.18771798203054599</v>
          </cell>
          <cell r="CY53">
            <v>0.20366461437379946</v>
          </cell>
          <cell r="CZ53">
            <v>0.19605020319193289</v>
          </cell>
          <cell r="DA53">
            <v>0.19979889635700618</v>
          </cell>
          <cell r="DB53">
            <v>0.20496057481866195</v>
          </cell>
          <cell r="DC53">
            <v>0.21959345329553387</v>
          </cell>
          <cell r="DD53">
            <v>0.2141443642578128</v>
          </cell>
          <cell r="DE53">
            <v>0.21743803199115222</v>
          </cell>
          <cell r="DF53">
            <v>0.22209111970763559</v>
          </cell>
          <cell r="DG53">
            <v>0.23583508111995213</v>
          </cell>
          <cell r="DH53">
            <v>0.23202214518349359</v>
          </cell>
          <cell r="DI53">
            <v>0.23497321002120897</v>
          </cell>
          <cell r="DJ53">
            <v>0.23926050553797745</v>
          </cell>
          <cell r="DK53">
            <v>0.25240908015323199</v>
          </cell>
          <cell r="DL53">
            <v>0.2498242353632579</v>
          </cell>
          <cell r="DM53">
            <v>0.25249714582046751</v>
          </cell>
          <cell r="DN53">
            <v>0.25651349701353837</v>
          </cell>
          <cell r="DP53" t="str">
            <v>NA</v>
          </cell>
          <cell r="DQ53" t="str">
            <v>NA</v>
          </cell>
          <cell r="DR53" t="str">
            <v>NA</v>
          </cell>
          <cell r="DS53" t="str">
            <v>NA</v>
          </cell>
          <cell r="DT53" t="str">
            <v>NA</v>
          </cell>
          <cell r="DU53" t="str">
            <v>NA</v>
          </cell>
          <cell r="DV53" t="str">
            <v>NA</v>
          </cell>
          <cell r="DW53" t="str">
            <v>NA</v>
          </cell>
          <cell r="DX53" t="str">
            <v>NA</v>
          </cell>
          <cell r="DY53" t="str">
            <v>NA</v>
          </cell>
          <cell r="DZ53">
            <v>0</v>
          </cell>
          <cell r="EA53">
            <v>0</v>
          </cell>
          <cell r="EB53">
            <v>0.16282234029364792</v>
          </cell>
          <cell r="EC53">
            <v>9.1213318079236619E-2</v>
          </cell>
          <cell r="ED53">
            <v>6.1230222491338589E-2</v>
          </cell>
          <cell r="EE53">
            <v>5.3839538382624362E-2</v>
          </cell>
          <cell r="EF53">
            <v>5.5125653047454197E-2</v>
          </cell>
          <cell r="EG53">
            <v>6.432251263078341E-2</v>
          </cell>
          <cell r="EH53">
            <v>8.1116106070205793E-2</v>
          </cell>
          <cell r="EI53">
            <v>0.1068455694793338</v>
          </cell>
          <cell r="EJ53">
            <v>0.12280546941248156</v>
          </cell>
          <cell r="EK53">
            <v>0.13496054676633992</v>
          </cell>
          <cell r="EL53">
            <v>0.14907047380492192</v>
          </cell>
          <cell r="EM53">
            <v>0.16571309306391382</v>
          </cell>
          <cell r="EN53">
            <v>0.18375390851144963</v>
          </cell>
          <cell r="EO53">
            <v>0.20117349186252603</v>
          </cell>
          <cell r="EP53">
            <v>0.21839182089664919</v>
          </cell>
          <cell r="EQ53">
            <v>0.23561451231554198</v>
          </cell>
          <cell r="ER53">
            <v>0.25291519536985385</v>
          </cell>
        </row>
        <row r="54">
          <cell r="A54" t="str">
            <v>% of subscription revenues</v>
          </cell>
          <cell r="AU54" t="str">
            <v>NA</v>
          </cell>
          <cell r="AV54" t="str">
            <v>NA</v>
          </cell>
          <cell r="AW54">
            <v>0</v>
          </cell>
          <cell r="AX54">
            <v>0</v>
          </cell>
          <cell r="AY54">
            <v>0.16346118506750407</v>
          </cell>
          <cell r="AZ54">
            <v>0.15410073396707755</v>
          </cell>
          <cell r="BA54">
            <v>0.20352755378307849</v>
          </cell>
          <cell r="BB54">
            <v>0.19680407891463786</v>
          </cell>
          <cell r="BC54">
            <v>9.6773194989738534E-2</v>
          </cell>
          <cell r="BD54">
            <v>9.3036651845943383E-2</v>
          </cell>
          <cell r="BE54">
            <v>0.10953080257169599</v>
          </cell>
          <cell r="BF54">
            <v>0.11577734860031866</v>
          </cell>
          <cell r="BG54">
            <v>6.4589170163511164E-2</v>
          </cell>
          <cell r="BH54">
            <v>6.287672927109568E-2</v>
          </cell>
          <cell r="BI54">
            <v>7.678218076115724E-2</v>
          </cell>
          <cell r="BJ54">
            <v>8.2375870171500887E-2</v>
          </cell>
          <cell r="BK54">
            <v>5.6371656403988293E-2</v>
          </cell>
          <cell r="BL54">
            <v>6.027298150585203E-2</v>
          </cell>
          <cell r="BM54">
            <v>6.8687091191965366E-2</v>
          </cell>
          <cell r="BN54">
            <v>7.2439080070055048E-2</v>
          </cell>
          <cell r="BO54">
            <v>5.9209320327603454E-2</v>
          </cell>
          <cell r="BP54">
            <v>6.2011897526845709E-2</v>
          </cell>
          <cell r="BQ54">
            <v>6.7916160369024953E-2</v>
          </cell>
          <cell r="BR54">
            <v>7.336820033471933E-2</v>
          </cell>
          <cell r="BS54">
            <v>7.0608703385638141E-2</v>
          </cell>
          <cell r="BT54">
            <v>7.1729663126493523E-2</v>
          </cell>
          <cell r="BU54">
            <v>7.8012436830221188E-2</v>
          </cell>
          <cell r="BV54">
            <v>8.2467654534903942E-2</v>
          </cell>
          <cell r="BW54">
            <v>8.5318335813807503E-2</v>
          </cell>
          <cell r="BX54">
            <v>8.9487028646720271E-2</v>
          </cell>
          <cell r="BY54">
            <v>9.0705286987276451E-2</v>
          </cell>
          <cell r="BZ54">
            <v>0.1016703230374575</v>
          </cell>
          <cell r="CA54">
            <v>0.13919047225891673</v>
          </cell>
          <cell r="CB54">
            <v>9.6669249413915151E-2</v>
          </cell>
          <cell r="CC54">
            <v>0.11489526956079232</v>
          </cell>
          <cell r="CD54">
            <v>0.12098833975701559</v>
          </cell>
          <cell r="CE54">
            <v>0.15215828728048655</v>
          </cell>
          <cell r="CF54">
            <v>0.1150656765134329</v>
          </cell>
          <cell r="CG54">
            <v>0.12680917102427966</v>
          </cell>
          <cell r="CH54">
            <v>0.13646575401202651</v>
          </cell>
          <cell r="CI54">
            <v>0.15452804711877921</v>
          </cell>
          <cell r="CJ54">
            <v>0.13148370263503281</v>
          </cell>
          <cell r="CK54">
            <v>0.14101905605679263</v>
          </cell>
          <cell r="CL54">
            <v>0.14707430495046428</v>
          </cell>
          <cell r="CM54">
            <v>0.159989908691831</v>
          </cell>
          <cell r="CN54">
            <v>0.1475851508230592</v>
          </cell>
          <cell r="CO54">
            <v>0.15679102654210247</v>
          </cell>
          <cell r="CP54">
            <v>0.1634741266237705</v>
          </cell>
          <cell r="CQ54">
            <v>0.17943723170216491</v>
          </cell>
          <cell r="CR54">
            <v>0.16387039630044825</v>
          </cell>
          <cell r="CS54">
            <v>0.17208464944111179</v>
          </cell>
          <cell r="CT54">
            <v>0.17888920323139829</v>
          </cell>
          <cell r="CU54">
            <v>0.19637000414774658</v>
          </cell>
          <cell r="CV54">
            <v>0.18509438376128703</v>
          </cell>
          <cell r="CW54">
            <v>0.18945132885372973</v>
          </cell>
          <cell r="CX54">
            <v>0.19536064649671281</v>
          </cell>
          <cell r="CY54">
            <v>0.2117220675148842</v>
          </cell>
          <cell r="CZ54">
            <v>0.20350774412778488</v>
          </cell>
          <cell r="DA54">
            <v>0.20718558222198524</v>
          </cell>
          <cell r="DB54">
            <v>0.21237383672182961</v>
          </cell>
          <cell r="DC54">
            <v>0.22738165668441962</v>
          </cell>
          <cell r="DD54">
            <v>0.22142765001456205</v>
          </cell>
          <cell r="DE54">
            <v>0.2246079994029124</v>
          </cell>
          <cell r="DF54">
            <v>0.22928627644292821</v>
          </cell>
          <cell r="DG54">
            <v>0.24337103630929224</v>
          </cell>
          <cell r="DH54">
            <v>0.23911198258512734</v>
          </cell>
          <cell r="DI54">
            <v>0.24191546464676555</v>
          </cell>
          <cell r="DJ54">
            <v>0.24622420398846184</v>
          </cell>
          <cell r="DK54">
            <v>0.25968972034105026</v>
          </cell>
          <cell r="DL54">
            <v>0.25670920940886582</v>
          </cell>
          <cell r="DM54">
            <v>0.25921627168688122</v>
          </cell>
          <cell r="DN54">
            <v>0.26325387561672714</v>
          </cell>
          <cell r="DP54" t="str">
            <v>NA</v>
          </cell>
          <cell r="DQ54" t="str">
            <v>NA</v>
          </cell>
          <cell r="DR54" t="str">
            <v>NA</v>
          </cell>
          <cell r="DS54" t="str">
            <v>NA</v>
          </cell>
          <cell r="DT54" t="str">
            <v>NA</v>
          </cell>
          <cell r="DU54" t="str">
            <v>NA</v>
          </cell>
          <cell r="DV54" t="str">
            <v>NA</v>
          </cell>
          <cell r="DW54" t="str">
            <v>NA</v>
          </cell>
          <cell r="DX54" t="str">
            <v>NA</v>
          </cell>
          <cell r="DY54" t="str">
            <v>NA</v>
          </cell>
          <cell r="DZ54" t="str">
            <v>NA</v>
          </cell>
          <cell r="EA54">
            <v>0</v>
          </cell>
          <cell r="EB54">
            <v>0.1823097875899708</v>
          </cell>
          <cell r="EC54">
            <v>0.10535013569858501</v>
          </cell>
          <cell r="ED54">
            <v>7.2961579377727584E-2</v>
          </cell>
          <cell r="EE54">
            <v>6.5359344016024501E-2</v>
          </cell>
          <cell r="EF54">
            <v>6.6335690081625695E-2</v>
          </cell>
          <cell r="EG54">
            <v>7.6242694022478588E-2</v>
          </cell>
          <cell r="EH54">
            <v>9.2329239652630651E-2</v>
          </cell>
          <cell r="EI54">
            <v>0.11783994479602469</v>
          </cell>
          <cell r="EJ54">
            <v>0.13231534852817151</v>
          </cell>
          <cell r="EK54">
            <v>0.14347500308609196</v>
          </cell>
          <cell r="EL54">
            <v>0.15719867768673212</v>
          </cell>
          <cell r="EM54">
            <v>0.17358185170079227</v>
          </cell>
          <cell r="EN54">
            <v>0.19158392848144182</v>
          </cell>
          <cell r="EO54">
            <v>0.20873704364204357</v>
          </cell>
          <cell r="EP54">
            <v>0.22573690316951359</v>
          </cell>
          <cell r="EQ54">
            <v>0.24273385074166179</v>
          </cell>
          <cell r="ER54">
            <v>0.25980863708253749</v>
          </cell>
        </row>
        <row r="55">
          <cell r="A55" t="str">
            <v>% growth y-o-y</v>
          </cell>
          <cell r="V55" t="str">
            <v>NA</v>
          </cell>
          <cell r="Z55" t="str">
            <v>NA</v>
          </cell>
          <cell r="AA55" t="str">
            <v>NA</v>
          </cell>
          <cell r="AB55" t="str">
            <v>NA</v>
          </cell>
          <cell r="AC55" t="str">
            <v>NA</v>
          </cell>
          <cell r="AD55" t="str">
            <v>NA</v>
          </cell>
          <cell r="AE55" t="str">
            <v>NA</v>
          </cell>
          <cell r="AF55" t="str">
            <v>NA</v>
          </cell>
          <cell r="AG55" t="str">
            <v>NA</v>
          </cell>
          <cell r="AH55" t="str">
            <v>NA</v>
          </cell>
          <cell r="AI55" t="str">
            <v>NA</v>
          </cell>
          <cell r="AJ55" t="str">
            <v>NA</v>
          </cell>
          <cell r="AK55" t="str">
            <v>NA</v>
          </cell>
          <cell r="AL55" t="str">
            <v>NA</v>
          </cell>
          <cell r="AM55" t="str">
            <v>NA</v>
          </cell>
          <cell r="AN55" t="str">
            <v>NA</v>
          </cell>
          <cell r="AO55" t="str">
            <v>NA</v>
          </cell>
          <cell r="AP55" t="str">
            <v>NA</v>
          </cell>
          <cell r="AQ55" t="str">
            <v>NA</v>
          </cell>
          <cell r="AR55" t="str">
            <v>NA</v>
          </cell>
          <cell r="AS55" t="str">
            <v>NA</v>
          </cell>
          <cell r="AT55" t="str">
            <v>NA</v>
          </cell>
          <cell r="AU55" t="str">
            <v>NA</v>
          </cell>
          <cell r="AV55" t="str">
            <v>NA</v>
          </cell>
          <cell r="AW55" t="str">
            <v>NA</v>
          </cell>
          <cell r="AX55" t="str">
            <v>NA</v>
          </cell>
          <cell r="AY55" t="str">
            <v>NA</v>
          </cell>
          <cell r="AZ55" t="str">
            <v>NA</v>
          </cell>
          <cell r="BA55" t="str">
            <v>NA</v>
          </cell>
          <cell r="BB55" t="str">
            <v>NA</v>
          </cell>
          <cell r="BC55">
            <v>0.13219948488210331</v>
          </cell>
          <cell r="BD55">
            <v>0.13578253484023661</v>
          </cell>
          <cell r="BE55">
            <v>0.10171386952756878</v>
          </cell>
          <cell r="BF55">
            <v>0.10630036049154334</v>
          </cell>
          <cell r="BG55">
            <v>0.24344058040545757</v>
          </cell>
          <cell r="BH55">
            <v>0.27713169613736466</v>
          </cell>
          <cell r="BI55">
            <v>0.27760799781283652</v>
          </cell>
          <cell r="BJ55">
            <v>0.29485008518597056</v>
          </cell>
          <cell r="BK55">
            <v>0.57947092814511092</v>
          </cell>
          <cell r="BL55">
            <v>0.64561301149094152</v>
          </cell>
          <cell r="BM55">
            <v>0.50487383921119222</v>
          </cell>
          <cell r="BN55">
            <v>0.4665718227748552</v>
          </cell>
          <cell r="BO55">
            <v>0.72284692103251214</v>
          </cell>
          <cell r="BP55">
            <v>0.69892973764511868</v>
          </cell>
          <cell r="BQ55">
            <v>0.59883978670239824</v>
          </cell>
          <cell r="BR55">
            <v>0.61034522581343298</v>
          </cell>
          <cell r="BS55">
            <v>0.8278502691665186</v>
          </cell>
          <cell r="BT55">
            <v>0.74704544072532419</v>
          </cell>
          <cell r="BU55">
            <v>0.70509248283493853</v>
          </cell>
          <cell r="BV55">
            <v>0.64947162330615615</v>
          </cell>
          <cell r="BW55">
            <v>0.79611115484531414</v>
          </cell>
          <cell r="BX55">
            <v>0.80902705334167657</v>
          </cell>
          <cell r="BY55">
            <v>0.66134497214724708</v>
          </cell>
          <cell r="BZ55">
            <v>0.7361744301288351</v>
          </cell>
          <cell r="CA55">
            <v>1.3644810659186493</v>
          </cell>
          <cell r="CB55">
            <v>0.49646317084422753</v>
          </cell>
          <cell r="CC55">
            <v>0.78527128622466913</v>
          </cell>
          <cell r="CD55">
            <v>0.72572413898537103</v>
          </cell>
          <cell r="CE55">
            <v>0.53242754943038473</v>
          </cell>
          <cell r="CF55">
            <v>0.73009991473911939</v>
          </cell>
          <cell r="CG55">
            <v>0.53843991707319705</v>
          </cell>
          <cell r="CH55">
            <v>0.50349728531294624</v>
          </cell>
          <cell r="CI55">
            <v>0.38316986875845549</v>
          </cell>
          <cell r="CJ55">
            <v>0.52477540988540583</v>
          </cell>
          <cell r="CK55">
            <v>0.48183307735141945</v>
          </cell>
          <cell r="CL55">
            <v>0.4547945489466263</v>
          </cell>
          <cell r="CM55">
            <v>0.39172927363993937</v>
          </cell>
          <cell r="CN55">
            <v>0.45954578529414492</v>
          </cell>
          <cell r="CO55">
            <v>0.45338982668006755</v>
          </cell>
          <cell r="CP55">
            <v>0.46378370890535292</v>
          </cell>
          <cell r="CQ55">
            <v>0.44235189292479138</v>
          </cell>
          <cell r="CR55">
            <v>0.48490295316101362</v>
          </cell>
          <cell r="CS55">
            <v>0.40153917329761701</v>
          </cell>
          <cell r="CT55">
            <v>0.35557397968405646</v>
          </cell>
          <cell r="CU55">
            <v>0.33714029709317139</v>
          </cell>
          <cell r="CV55">
            <v>0.38965620714138449</v>
          </cell>
          <cell r="CW55">
            <v>0.40212712286439167</v>
          </cell>
          <cell r="CX55">
            <v>0.40901642056716159</v>
          </cell>
          <cell r="CY55">
            <v>0.39196738381338458</v>
          </cell>
          <cell r="CZ55">
            <v>0.42348756490360984</v>
          </cell>
          <cell r="DA55">
            <v>0.41828451640454234</v>
          </cell>
          <cell r="DB55">
            <v>0.39935779737111887</v>
          </cell>
          <cell r="DC55">
            <v>0.36940164927210373</v>
          </cell>
          <cell r="DD55">
            <v>0.38979174639369218</v>
          </cell>
          <cell r="DE55">
            <v>0.38642997107905153</v>
          </cell>
          <cell r="DF55">
            <v>0.37320757358997914</v>
          </cell>
          <cell r="DG55">
            <v>0.35152850483420872</v>
          </cell>
          <cell r="DH55">
            <v>0.36497938306160371</v>
          </cell>
          <cell r="DI55">
            <v>0.36269254595478051</v>
          </cell>
          <cell r="DJ55">
            <v>0.35310558161823402</v>
          </cell>
          <cell r="DK55">
            <v>0.33689886149872517</v>
          </cell>
          <cell r="DL55">
            <v>0.34575222985729059</v>
          </cell>
          <cell r="DM55">
            <v>0.34409540761651436</v>
          </cell>
          <cell r="DN55">
            <v>0.3369593989801305</v>
          </cell>
          <cell r="DQ55" t="str">
            <v>NA</v>
          </cell>
          <cell r="DR55" t="str">
            <v>NA</v>
          </cell>
          <cell r="DS55" t="str">
            <v>NA</v>
          </cell>
          <cell r="DT55" t="str">
            <v>NA</v>
          </cell>
          <cell r="DU55" t="str">
            <v>NA</v>
          </cell>
          <cell r="DV55" t="str">
            <v>NA</v>
          </cell>
          <cell r="DW55" t="str">
            <v>NA</v>
          </cell>
          <cell r="DX55" t="str">
            <v>NA</v>
          </cell>
          <cell r="DY55" t="str">
            <v>NA</v>
          </cell>
          <cell r="DZ55" t="str">
            <v>NA</v>
          </cell>
          <cell r="EA55" t="str">
            <v>NA</v>
          </cell>
          <cell r="EB55" t="str">
            <v>NA</v>
          </cell>
          <cell r="EC55">
            <v>0.11517714036425453</v>
          </cell>
          <cell r="ED55">
            <v>0.27741156697287339</v>
          </cell>
          <cell r="EE55">
            <v>0.53210914489005523</v>
          </cell>
          <cell r="EF55">
            <v>0.6457506448648993</v>
          </cell>
          <cell r="EG55">
            <v>0.71885779266786787</v>
          </cell>
          <cell r="EH55">
            <v>0.74399690761499637</v>
          </cell>
          <cell r="EI55">
            <v>0.8173342669552619</v>
          </cell>
          <cell r="EJ55">
            <v>0.56294679909725631</v>
          </cell>
          <cell r="EK55">
            <v>0.45772840742793197</v>
          </cell>
          <cell r="EL55">
            <v>0.44258930807632146</v>
          </cell>
          <cell r="EM55">
            <v>0.41651754420538967</v>
          </cell>
          <cell r="EN55">
            <v>0.3854825102196795</v>
          </cell>
          <cell r="EO55">
            <v>0.40809983311950582</v>
          </cell>
          <cell r="EP55">
            <v>0.37964281964070179</v>
          </cell>
          <cell r="EQ55">
            <v>0.3580426226763469</v>
          </cell>
          <cell r="ER55">
            <v>0.34089409126464099</v>
          </cell>
        </row>
        <row r="56">
          <cell r="A56" t="str">
            <v>% growth seq</v>
          </cell>
          <cell r="V56" t="str">
            <v>NA</v>
          </cell>
          <cell r="Z56" t="str">
            <v>NA</v>
          </cell>
          <cell r="AA56" t="str">
            <v>NA</v>
          </cell>
          <cell r="AB56" t="str">
            <v>NA</v>
          </cell>
          <cell r="AC56" t="str">
            <v>NA</v>
          </cell>
          <cell r="AD56" t="str">
            <v>NA</v>
          </cell>
          <cell r="AE56" t="str">
            <v>NA</v>
          </cell>
          <cell r="AF56" t="str">
            <v>NA</v>
          </cell>
          <cell r="AG56" t="str">
            <v>NA</v>
          </cell>
          <cell r="AH56" t="str">
            <v>NA</v>
          </cell>
          <cell r="AI56" t="str">
            <v>NA</v>
          </cell>
          <cell r="AJ56" t="str">
            <v>NA</v>
          </cell>
          <cell r="AK56" t="str">
            <v>NA</v>
          </cell>
          <cell r="AL56" t="str">
            <v>NA</v>
          </cell>
          <cell r="AM56" t="str">
            <v>NA</v>
          </cell>
          <cell r="AN56" t="str">
            <v>NA</v>
          </cell>
          <cell r="AO56" t="str">
            <v>NA</v>
          </cell>
          <cell r="AP56" t="str">
            <v>NA</v>
          </cell>
          <cell r="AQ56" t="str">
            <v>NA</v>
          </cell>
          <cell r="AR56" t="str">
            <v>NA</v>
          </cell>
          <cell r="AS56" t="str">
            <v>NA</v>
          </cell>
          <cell r="AT56" t="str">
            <v>NA</v>
          </cell>
          <cell r="AU56" t="str">
            <v>NA</v>
          </cell>
          <cell r="AV56" t="str">
            <v>NA</v>
          </cell>
          <cell r="AW56" t="str">
            <v>NA</v>
          </cell>
          <cell r="AX56" t="str">
            <v>NA</v>
          </cell>
          <cell r="AY56" t="str">
            <v>NA</v>
          </cell>
          <cell r="AZ56">
            <v>0.11874502888097926</v>
          </cell>
          <cell r="BA56">
            <v>0.48581144711322133</v>
          </cell>
          <cell r="BB56">
            <v>0.19924318977630362</v>
          </cell>
          <cell r="BC56">
            <v>-0.4320359157341902</v>
          </cell>
          <cell r="BD56">
            <v>0.12228549978069103</v>
          </cell>
          <cell r="BE56">
            <v>0.44124339701853366</v>
          </cell>
          <cell r="BF56">
            <v>0.20423570026895588</v>
          </cell>
          <cell r="BG56">
            <v>-0.36162943102075273</v>
          </cell>
          <cell r="BH56">
            <v>0.15269390952152739</v>
          </cell>
          <cell r="BI56">
            <v>0.44178090356295585</v>
          </cell>
          <cell r="BJ56">
            <v>0.22048758441294236</v>
          </cell>
          <cell r="BK56">
            <v>-0.22130927230748831</v>
          </cell>
          <cell r="BL56">
            <v>0.20096423553844245</v>
          </cell>
          <cell r="BM56">
            <v>0.31847423938414243</v>
          </cell>
          <cell r="BN56">
            <v>0.18942376078834311</v>
          </cell>
          <cell r="BO56">
            <v>-8.523748935577069E-2</v>
          </cell>
          <cell r="BP56">
            <v>0.1842920161366981</v>
          </cell>
          <cell r="BQ56">
            <v>0.24079826549594774</v>
          </cell>
          <cell r="BR56">
            <v>0.19798299403409159</v>
          </cell>
          <cell r="BS56">
            <v>3.8317048109912877E-2</v>
          </cell>
          <cell r="BT56">
            <v>0.13193733763678006</v>
          </cell>
          <cell r="BU56">
            <v>0.21100215592182958</v>
          </cell>
          <cell r="BV56">
            <v>0.15890426692701154</v>
          </cell>
          <cell r="BW56">
            <v>0.13062438057482462</v>
          </cell>
          <cell r="BX56">
            <v>0.14007713884992845</v>
          </cell>
          <cell r="BY56">
            <v>0.11214055051514804</v>
          </cell>
          <cell r="BZ56">
            <v>0.21110304538698066</v>
          </cell>
          <cell r="CA56">
            <v>0.53978764699166515</v>
          </cell>
          <cell r="CB56">
            <v>-0.27845332542448176</v>
          </cell>
          <cell r="CC56">
            <v>0.32677678259244325</v>
          </cell>
          <cell r="CD56">
            <v>0.17070709440625942</v>
          </cell>
          <cell r="CE56">
            <v>0.36731761306296362</v>
          </cell>
          <cell r="CF56">
            <v>-0.18537888422364901</v>
          </cell>
          <cell r="CG56">
            <v>0.17979681173150519</v>
          </cell>
          <cell r="CH56">
            <v>0.14411678922438687</v>
          </cell>
          <cell r="CI56">
            <v>0.25788888472636828</v>
          </cell>
          <cell r="CJ56">
            <v>-0.10197997096038258</v>
          </cell>
          <cell r="CK56">
            <v>0.14657013016027043</v>
          </cell>
          <cell r="CL56">
            <v>0.1232404605901678</v>
          </cell>
          <cell r="CM56">
            <v>0.20335946070705946</v>
          </cell>
          <cell r="CN56">
            <v>-5.8221039594517632E-2</v>
          </cell>
          <cell r="CO56">
            <v>0.14173421590494506</v>
          </cell>
          <cell r="CP56">
            <v>0.13127328760170531</v>
          </cell>
          <cell r="CQ56">
            <v>0.18574061554336518</v>
          </cell>
          <cell r="CR56">
            <v>-3.043746370711109E-2</v>
          </cell>
          <cell r="CS56">
            <v>7.76362358756153E-2</v>
          </cell>
          <cell r="CT56">
            <v>9.4171794696505273E-2</v>
          </cell>
          <cell r="CU56">
            <v>0.16961640065754868</v>
          </cell>
          <cell r="CV56">
            <v>7.6419054157588207E-3</v>
          </cell>
          <cell r="CW56">
            <v>8.7307052735641655E-2</v>
          </cell>
          <cell r="CX56">
            <v>9.9547965736003441E-2</v>
          </cell>
          <cell r="CY56">
            <v>0.15546409362154967</v>
          </cell>
          <cell r="CZ56">
            <v>3.0459290149151608E-2</v>
          </cell>
          <cell r="DA56">
            <v>8.3332791584196597E-2</v>
          </cell>
          <cell r="DB56">
            <v>8.4874721284308619E-2</v>
          </cell>
          <cell r="DC56">
            <v>0.13072899472357857</v>
          </cell>
          <cell r="DD56">
            <v>4.5802608172138548E-2</v>
          </cell>
          <cell r="DE56">
            <v>8.071231161247483E-2</v>
          </cell>
          <cell r="DF56">
            <v>7.4528259443539691E-2</v>
          </cell>
          <cell r="DG56">
            <v>0.11287797781091258</v>
          </cell>
          <cell r="DH56">
            <v>5.6210796739453395E-2</v>
          </cell>
          <cell r="DI56">
            <v>7.8901725279330037E-2</v>
          </cell>
          <cell r="DJ56">
            <v>6.6968620159919112E-2</v>
          </cell>
          <cell r="DK56">
            <v>9.9548565709917325E-2</v>
          </cell>
          <cell r="DL56">
            <v>6.3205359691915763E-2</v>
          </cell>
          <cell r="DM56">
            <v>7.7573435914916722E-2</v>
          </cell>
          <cell r="DN56">
            <v>6.1303920135600709E-2</v>
          </cell>
        </row>
        <row r="57">
          <cell r="AG57" t="str">
            <v>Ex. Alias</v>
          </cell>
          <cell r="AH57" t="e">
            <v>#REF!</v>
          </cell>
          <cell r="AI57" t="e">
            <v>#REF!</v>
          </cell>
          <cell r="AM57" t="e">
            <v>#REF!</v>
          </cell>
          <cell r="AQ57" t="e">
            <v>#REF!</v>
          </cell>
        </row>
        <row r="59">
          <cell r="A59" t="str">
            <v>(US$ in millions, unless otherwise stated)</v>
          </cell>
          <cell r="C59" t="str">
            <v>Fiscal 1999 by Quarter</v>
          </cell>
          <cell r="G59" t="str">
            <v>Fiscal 2000 by Quarter</v>
          </cell>
          <cell r="K59" t="str">
            <v>Fiscal 2001 by Quarter</v>
          </cell>
          <cell r="O59" t="str">
            <v>Fiscal 2002 by Quarter</v>
          </cell>
          <cell r="S59" t="str">
            <v>Fiscal 2003 by Quarter</v>
          </cell>
          <cell r="W59" t="str">
            <v>Fiscal 2004 by Quarter</v>
          </cell>
          <cell r="AA59" t="str">
            <v>Fiscal 2005 by Quarter</v>
          </cell>
          <cell r="AE59" t="str">
            <v>Fiscal 2006 by Quarter</v>
          </cell>
          <cell r="AI59" t="str">
            <v>Fiscal 2006 by Quarter</v>
          </cell>
          <cell r="AM59" t="str">
            <v>Fiscal 2007 by Quarter</v>
          </cell>
          <cell r="AQ59" t="str">
            <v>Fiscal 2008 by Quarter</v>
          </cell>
          <cell r="AU59" t="str">
            <v>Fiscal 2009 by Quarter</v>
          </cell>
          <cell r="AY59" t="str">
            <v>Fiscal 2010 by Quarter</v>
          </cell>
          <cell r="BC59" t="str">
            <v>Fiscal 2011 by Quarter</v>
          </cell>
          <cell r="BG59" t="str">
            <v>Fiscal 2012 by Quarter</v>
          </cell>
          <cell r="BK59" t="str">
            <v>Fiscal 2013 by Quarter</v>
          </cell>
          <cell r="BO59" t="str">
            <v>Fiscal 2014 by Quarter</v>
          </cell>
          <cell r="BS59" t="str">
            <v>Fiscal 2015 by Quarter</v>
          </cell>
          <cell r="BW59" t="str">
            <v>Fiscal 2016 by Quarter</v>
          </cell>
          <cell r="CA59" t="str">
            <v>Fiscal 2017 by Quarter</v>
          </cell>
          <cell r="CE59" t="str">
            <v>Fiscal 2018 by Quarter</v>
          </cell>
          <cell r="CI59" t="str">
            <v>Fiscal 2019 by Quarter</v>
          </cell>
          <cell r="CM59" t="str">
            <v>Fiscal 2020 by Quarter</v>
          </cell>
          <cell r="CQ59" t="str">
            <v>Fiscal 2021 by Quarter</v>
          </cell>
          <cell r="CU59" t="str">
            <v>Fiscal 2022 by Quarter</v>
          </cell>
          <cell r="CY59" t="str">
            <v>Fiscal 2023 by Quarter</v>
          </cell>
          <cell r="DC59" t="str">
            <v>Fiscal 2024 by Quarter</v>
          </cell>
          <cell r="DG59" t="str">
            <v>Fiscal 2025 by Quarter</v>
          </cell>
          <cell r="DK59" t="str">
            <v>Fiscal 2026 by Quarter</v>
          </cell>
          <cell r="DP59" t="str">
            <v xml:space="preserve"> Fiscal Year Ends December</v>
          </cell>
        </row>
        <row r="60">
          <cell r="C60">
            <v>35886</v>
          </cell>
          <cell r="D60">
            <v>35977</v>
          </cell>
          <cell r="E60">
            <v>36069</v>
          </cell>
          <cell r="F60">
            <v>36161</v>
          </cell>
          <cell r="G60">
            <v>36251</v>
          </cell>
          <cell r="H60">
            <v>36342</v>
          </cell>
          <cell r="I60">
            <v>36434</v>
          </cell>
          <cell r="J60">
            <v>36526</v>
          </cell>
          <cell r="K60">
            <v>36617</v>
          </cell>
          <cell r="L60">
            <v>36708</v>
          </cell>
          <cell r="M60">
            <v>36800</v>
          </cell>
          <cell r="N60">
            <v>36892</v>
          </cell>
          <cell r="O60">
            <v>36982</v>
          </cell>
          <cell r="P60">
            <v>37073</v>
          </cell>
          <cell r="Q60">
            <v>37165</v>
          </cell>
          <cell r="R60">
            <v>37257</v>
          </cell>
          <cell r="S60">
            <v>37348</v>
          </cell>
          <cell r="T60">
            <v>37439</v>
          </cell>
          <cell r="U60">
            <v>37531</v>
          </cell>
          <cell r="V60">
            <v>37623</v>
          </cell>
          <cell r="W60">
            <v>37715</v>
          </cell>
          <cell r="X60">
            <v>37806</v>
          </cell>
          <cell r="Y60">
            <v>37898</v>
          </cell>
          <cell r="Z60">
            <v>37990</v>
          </cell>
          <cell r="AA60">
            <v>38081</v>
          </cell>
          <cell r="AB60">
            <v>38172</v>
          </cell>
          <cell r="AC60">
            <v>38264</v>
          </cell>
          <cell r="AD60">
            <v>38356</v>
          </cell>
          <cell r="AE60">
            <v>38447</v>
          </cell>
          <cell r="AF60">
            <v>38538</v>
          </cell>
          <cell r="AG60">
            <v>38630</v>
          </cell>
          <cell r="AH60">
            <v>38722</v>
          </cell>
          <cell r="AI60">
            <v>38807</v>
          </cell>
          <cell r="AJ60">
            <v>38898</v>
          </cell>
          <cell r="AK60">
            <v>38990</v>
          </cell>
          <cell r="AL60">
            <v>39082</v>
          </cell>
          <cell r="AM60">
            <v>39172</v>
          </cell>
          <cell r="AN60">
            <v>39263</v>
          </cell>
          <cell r="AO60">
            <v>39355</v>
          </cell>
          <cell r="AP60">
            <v>39447</v>
          </cell>
          <cell r="AQ60">
            <v>39538</v>
          </cell>
          <cell r="AR60">
            <v>39629</v>
          </cell>
          <cell r="AS60">
            <v>39721</v>
          </cell>
          <cell r="AT60">
            <v>39813</v>
          </cell>
          <cell r="AU60">
            <v>39903</v>
          </cell>
          <cell r="AV60">
            <v>39994</v>
          </cell>
          <cell r="AW60">
            <v>40086</v>
          </cell>
          <cell r="AX60">
            <v>40178</v>
          </cell>
          <cell r="AY60">
            <v>40268</v>
          </cell>
          <cell r="AZ60">
            <v>40359</v>
          </cell>
          <cell r="BA60">
            <v>40451</v>
          </cell>
          <cell r="BB60">
            <v>40543</v>
          </cell>
          <cell r="BC60">
            <v>40633</v>
          </cell>
          <cell r="BD60">
            <v>40724</v>
          </cell>
          <cell r="BE60">
            <v>40816</v>
          </cell>
          <cell r="BF60">
            <v>40908</v>
          </cell>
          <cell r="BG60">
            <v>40999</v>
          </cell>
          <cell r="BH60">
            <v>41072</v>
          </cell>
          <cell r="BI60">
            <v>41164</v>
          </cell>
          <cell r="BJ60">
            <v>41255</v>
          </cell>
          <cell r="BK60">
            <v>41346</v>
          </cell>
          <cell r="BL60">
            <v>41438</v>
          </cell>
          <cell r="BM60">
            <v>41529</v>
          </cell>
          <cell r="BN60">
            <v>41621</v>
          </cell>
          <cell r="BO60">
            <v>41712</v>
          </cell>
          <cell r="BP60">
            <v>41804</v>
          </cell>
          <cell r="BQ60">
            <v>41894</v>
          </cell>
          <cell r="BR60">
            <v>41987</v>
          </cell>
          <cell r="BS60">
            <v>42078</v>
          </cell>
          <cell r="BT60">
            <v>42170</v>
          </cell>
          <cell r="BU60">
            <v>42262</v>
          </cell>
          <cell r="BV60">
            <v>42353</v>
          </cell>
          <cell r="BW60">
            <v>42445</v>
          </cell>
          <cell r="BX60">
            <v>42537</v>
          </cell>
          <cell r="BY60">
            <v>42629</v>
          </cell>
          <cell r="BZ60">
            <v>42720</v>
          </cell>
          <cell r="CA60">
            <v>42811</v>
          </cell>
          <cell r="CB60">
            <v>42903</v>
          </cell>
          <cell r="CC60">
            <v>42995</v>
          </cell>
          <cell r="CD60">
            <v>43086</v>
          </cell>
          <cell r="CE60">
            <v>43177</v>
          </cell>
          <cell r="CF60">
            <v>43269</v>
          </cell>
          <cell r="CG60">
            <v>43361</v>
          </cell>
          <cell r="CH60">
            <v>43452</v>
          </cell>
          <cell r="CI60">
            <v>43543</v>
          </cell>
          <cell r="CJ60">
            <v>43635</v>
          </cell>
          <cell r="CK60">
            <v>43727</v>
          </cell>
          <cell r="CL60">
            <v>43818</v>
          </cell>
          <cell r="CM60">
            <v>43910</v>
          </cell>
          <cell r="CN60">
            <v>44002</v>
          </cell>
          <cell r="CO60">
            <v>44094</v>
          </cell>
          <cell r="CP60">
            <v>44185</v>
          </cell>
          <cell r="CQ60" t="str">
            <v>Mar-21E</v>
          </cell>
          <cell r="CR60" t="str">
            <v>Jun-21E</v>
          </cell>
          <cell r="CS60" t="str">
            <v>Sep-21E</v>
          </cell>
          <cell r="CT60" t="str">
            <v>Dec-21E</v>
          </cell>
          <cell r="CU60" t="str">
            <v>Mar-22E</v>
          </cell>
          <cell r="CV60" t="str">
            <v>Jun-22E</v>
          </cell>
          <cell r="CW60" t="str">
            <v>Sep-22E</v>
          </cell>
          <cell r="CX60" t="str">
            <v>Dec-22E</v>
          </cell>
          <cell r="CY60" t="str">
            <v>Mar-23E</v>
          </cell>
          <cell r="CZ60" t="str">
            <v>Jun-23E</v>
          </cell>
          <cell r="DA60" t="str">
            <v>Sep-23E</v>
          </cell>
          <cell r="DB60" t="str">
            <v>Dec-23E</v>
          </cell>
          <cell r="DC60" t="str">
            <v>Mar-24E</v>
          </cell>
          <cell r="DD60" t="str">
            <v>Jun-24E</v>
          </cell>
          <cell r="DE60" t="str">
            <v>Sep-24E</v>
          </cell>
          <cell r="DF60" t="str">
            <v>Dec-24E</v>
          </cell>
          <cell r="DG60" t="str">
            <v>Mar-25E</v>
          </cell>
          <cell r="DH60" t="str">
            <v>Jun-25E</v>
          </cell>
          <cell r="DI60" t="str">
            <v>Sep-25E</v>
          </cell>
          <cell r="DJ60" t="str">
            <v>Dec-25E</v>
          </cell>
          <cell r="DK60" t="str">
            <v>Mar-26E</v>
          </cell>
          <cell r="DL60" t="str">
            <v>Jun-26E</v>
          </cell>
          <cell r="DM60" t="str">
            <v>Sep-26E</v>
          </cell>
          <cell r="DN60" t="str">
            <v>Dec-26E</v>
          </cell>
          <cell r="DP60">
            <v>1998</v>
          </cell>
          <cell r="DQ60">
            <v>1999</v>
          </cell>
          <cell r="DR60">
            <v>2000</v>
          </cell>
          <cell r="DS60">
            <v>2001</v>
          </cell>
          <cell r="DT60">
            <v>2002</v>
          </cell>
          <cell r="DU60">
            <v>2003</v>
          </cell>
          <cell r="DV60">
            <v>2004</v>
          </cell>
          <cell r="DW60">
            <v>2005</v>
          </cell>
          <cell r="DX60">
            <v>2006</v>
          </cell>
          <cell r="DY60">
            <v>2007</v>
          </cell>
          <cell r="DZ60">
            <v>2008</v>
          </cell>
          <cell r="EA60">
            <v>2009</v>
          </cell>
          <cell r="EB60">
            <v>2010</v>
          </cell>
          <cell r="EC60">
            <v>2011</v>
          </cell>
          <cell r="ED60">
            <v>2012</v>
          </cell>
          <cell r="EE60">
            <v>2013</v>
          </cell>
          <cell r="EF60">
            <v>2014</v>
          </cell>
          <cell r="EG60">
            <v>2015</v>
          </cell>
          <cell r="EH60">
            <v>2016</v>
          </cell>
          <cell r="EI60">
            <v>2017</v>
          </cell>
          <cell r="EJ60">
            <v>2018</v>
          </cell>
          <cell r="EK60">
            <v>2019</v>
          </cell>
          <cell r="EL60">
            <v>2020</v>
          </cell>
          <cell r="EM60" t="str">
            <v>2021E</v>
          </cell>
          <cell r="EN60" t="str">
            <v>2022E</v>
          </cell>
          <cell r="EO60" t="str">
            <v>2023E</v>
          </cell>
          <cell r="EP60" t="str">
            <v>2024E</v>
          </cell>
          <cell r="EQ60" t="str">
            <v>2025E</v>
          </cell>
          <cell r="ER60" t="str">
            <v>2026E</v>
          </cell>
        </row>
        <row r="61">
          <cell r="A61" t="str">
            <v>Subscription and support</v>
          </cell>
          <cell r="AW61">
            <v>7.0659999999999998</v>
          </cell>
          <cell r="AX61">
            <v>8.7430000000000003</v>
          </cell>
          <cell r="AY61">
            <v>11.098000000000001</v>
          </cell>
          <cell r="AZ61">
            <v>13.17</v>
          </cell>
          <cell r="BA61">
            <v>14.816000000000001</v>
          </cell>
          <cell r="BB61">
            <v>18.375</v>
          </cell>
          <cell r="BC61">
            <v>21.224</v>
          </cell>
          <cell r="BD61">
            <v>24.776022999999999</v>
          </cell>
          <cell r="BE61">
            <v>30.331</v>
          </cell>
          <cell r="BF61">
            <v>34.555</v>
          </cell>
          <cell r="BG61">
            <v>39.540999999999997</v>
          </cell>
          <cell r="BH61">
            <v>46.82</v>
          </cell>
          <cell r="BI61">
            <v>55.279000000000003</v>
          </cell>
          <cell r="BJ61">
            <v>62.886000000000003</v>
          </cell>
          <cell r="BK61">
            <v>71.558000000000007</v>
          </cell>
          <cell r="BL61">
            <v>80.376000000000005</v>
          </cell>
          <cell r="BM61">
            <v>92.992000000000004</v>
          </cell>
          <cell r="BN61">
            <v>104.878</v>
          </cell>
          <cell r="BO61">
            <v>117.375</v>
          </cell>
          <cell r="BP61">
            <v>132.72399999999999</v>
          </cell>
          <cell r="BQ61">
            <v>150.36699999999999</v>
          </cell>
          <cell r="BR61">
            <v>166.751</v>
          </cell>
          <cell r="BS61">
            <v>179.90700000000001</v>
          </cell>
          <cell r="BT61">
            <v>200.46100000000001</v>
          </cell>
          <cell r="BU61">
            <v>223.208</v>
          </cell>
          <cell r="BV61">
            <v>244.702</v>
          </cell>
          <cell r="BW61">
            <v>267.42200000000003</v>
          </cell>
          <cell r="BX61">
            <v>290.67899999999997</v>
          </cell>
          <cell r="BY61">
            <v>318.93400000000003</v>
          </cell>
          <cell r="BZ61">
            <v>344.60399999999998</v>
          </cell>
          <cell r="CA61">
            <v>387.584</v>
          </cell>
          <cell r="CB61">
            <v>402.67200000000003</v>
          </cell>
          <cell r="CC61">
            <v>449.50599999999997</v>
          </cell>
          <cell r="CD61">
            <v>499.738</v>
          </cell>
          <cell r="CE61">
            <v>543.32500000000005</v>
          </cell>
          <cell r="CF61">
            <v>585.28200000000004</v>
          </cell>
          <cell r="CG61">
            <v>626.56700000000001</v>
          </cell>
          <cell r="CH61">
            <v>666.13900000000001</v>
          </cell>
          <cell r="CI61">
            <v>739.98599999999999</v>
          </cell>
          <cell r="CJ61">
            <v>780.98900000000003</v>
          </cell>
          <cell r="CK61">
            <v>834.91</v>
          </cell>
          <cell r="CL61">
            <v>899.19399999999996</v>
          </cell>
          <cell r="CM61">
            <v>994.702</v>
          </cell>
          <cell r="CN61">
            <v>1015.528</v>
          </cell>
          <cell r="CO61">
            <v>1091.386</v>
          </cell>
          <cell r="CP61">
            <v>1184.181</v>
          </cell>
          <cell r="CQ61">
            <v>1279.2170818399061</v>
          </cell>
          <cell r="CR61">
            <v>1358.1011990049717</v>
          </cell>
          <cell r="CS61">
            <v>1393.6787924043736</v>
          </cell>
          <cell r="CT61">
            <v>1466.9192528949336</v>
          </cell>
          <cell r="CU61">
            <v>1562.998778027737</v>
          </cell>
          <cell r="CV61">
            <v>1670.8857950521058</v>
          </cell>
          <cell r="CW61">
            <v>1774.9844693650821</v>
          </cell>
          <cell r="CX61">
            <v>1892.6456412524244</v>
          </cell>
          <cell r="CY61">
            <v>2017.8864337488289</v>
          </cell>
          <cell r="CZ61">
            <v>2163.2800526255714</v>
          </cell>
          <cell r="DA61">
            <v>2301.9508408604738</v>
          </cell>
          <cell r="DB61">
            <v>2436.3189978260903</v>
          </cell>
          <cell r="DC61">
            <v>2572.9909999542747</v>
          </cell>
          <cell r="DD61">
            <v>2763.1951830369871</v>
          </cell>
          <cell r="DE61">
            <v>2943.9355198678641</v>
          </cell>
          <cell r="DF61">
            <v>3098.7981874561851</v>
          </cell>
          <cell r="DG61">
            <v>3249.0022480938346</v>
          </cell>
          <cell r="DH61">
            <v>3492.7553410798009</v>
          </cell>
          <cell r="DI61">
            <v>3724.6696618311089</v>
          </cell>
          <cell r="DJ61">
            <v>3904.5617742435579</v>
          </cell>
          <cell r="DK61">
            <v>4070.6400200499838</v>
          </cell>
          <cell r="DL61">
            <v>4378.1754835995844</v>
          </cell>
          <cell r="DM61">
            <v>4672.1763937007227</v>
          </cell>
          <cell r="DN61">
            <v>4882.5475949222791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15.809000000000001</v>
          </cell>
          <cell r="EB61">
            <v>57.459000000000003</v>
          </cell>
          <cell r="EC61">
            <v>110.88602299999999</v>
          </cell>
          <cell r="ED61">
            <v>204.52599999999998</v>
          </cell>
          <cell r="EE61">
            <v>349.80400000000003</v>
          </cell>
          <cell r="EF61">
            <v>567.21699999999998</v>
          </cell>
          <cell r="EG61">
            <v>848.27800000000002</v>
          </cell>
          <cell r="EH61">
            <v>1221.6390000000001</v>
          </cell>
          <cell r="EI61">
            <v>1739.5000000000002</v>
          </cell>
          <cell r="EJ61">
            <v>2421.3130000000001</v>
          </cell>
          <cell r="EK61">
            <v>3255.0789999999997</v>
          </cell>
          <cell r="EL61">
            <v>4285.7970000000005</v>
          </cell>
          <cell r="EM61">
            <v>5497.9163261441845</v>
          </cell>
          <cell r="EN61">
            <v>6901.514683697349</v>
          </cell>
          <cell r="EO61">
            <v>8919.4363250609658</v>
          </cell>
          <cell r="EP61">
            <v>11378.91989031531</v>
          </cell>
          <cell r="EQ61">
            <v>14370.989025248302</v>
          </cell>
          <cell r="ER61">
            <v>18003.539492272568</v>
          </cell>
        </row>
        <row r="62">
          <cell r="A62" t="str">
            <v>Estimated subscription - waterfall method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7.0659999999999998</v>
          </cell>
          <cell r="AX62">
            <v>8.7430000000000003</v>
          </cell>
          <cell r="AY62">
            <v>11.098000000000001</v>
          </cell>
          <cell r="AZ62">
            <v>13.169999999999998</v>
          </cell>
          <cell r="BA62">
            <v>14.816000000000001</v>
          </cell>
          <cell r="BB62">
            <v>18.375</v>
          </cell>
          <cell r="BC62">
            <v>21.224</v>
          </cell>
          <cell r="BD62">
            <v>24.776022999999999</v>
          </cell>
          <cell r="BE62">
            <v>30.331</v>
          </cell>
          <cell r="BF62">
            <v>34.555</v>
          </cell>
          <cell r="BG62">
            <v>39.540999999999997</v>
          </cell>
          <cell r="BH62">
            <v>46.82</v>
          </cell>
          <cell r="BI62">
            <v>55.279000000000003</v>
          </cell>
          <cell r="BJ62">
            <v>62.88600000000001</v>
          </cell>
          <cell r="BK62">
            <v>71.549133731839362</v>
          </cell>
          <cell r="BL62">
            <v>80.413947695671325</v>
          </cell>
          <cell r="BM62">
            <v>93.006071810866274</v>
          </cell>
          <cell r="BN62">
            <v>104.87626286811233</v>
          </cell>
          <cell r="BO62">
            <v>117.45566032363108</v>
          </cell>
          <cell r="BP62">
            <v>132.78564466000151</v>
          </cell>
          <cell r="BQ62">
            <v>150.49029330032675</v>
          </cell>
          <cell r="BR62">
            <v>167.02141732856145</v>
          </cell>
          <cell r="BS62">
            <v>179.88007944045236</v>
          </cell>
          <cell r="BT62">
            <v>199.92870181808152</v>
          </cell>
          <cell r="BU62">
            <v>222.87439462089571</v>
          </cell>
          <cell r="BV62">
            <v>243.83836760670249</v>
          </cell>
          <cell r="BW62">
            <v>266.1917475717886</v>
          </cell>
          <cell r="BX62">
            <v>289.15502419423984</v>
          </cell>
          <cell r="BY62">
            <v>317.6263839045543</v>
          </cell>
          <cell r="BZ62">
            <v>343.57029159783787</v>
          </cell>
          <cell r="CA62">
            <v>386.99210200032854</v>
          </cell>
          <cell r="CB62">
            <v>401.64442863456202</v>
          </cell>
          <cell r="CC62">
            <v>449.41862872256218</v>
          </cell>
          <cell r="CD62">
            <v>498.87061047123683</v>
          </cell>
          <cell r="CE62">
            <v>548.26252796457561</v>
          </cell>
          <cell r="CF62">
            <v>582.18353332936965</v>
          </cell>
          <cell r="CG62">
            <v>623.49775095354119</v>
          </cell>
          <cell r="CH62">
            <v>667.53479414532694</v>
          </cell>
          <cell r="CI62">
            <v>737.73309340872652</v>
          </cell>
          <cell r="CJ62">
            <v>775.09429326209283</v>
          </cell>
          <cell r="CK62">
            <v>829.01697409977646</v>
          </cell>
          <cell r="CL62">
            <v>892.51923841910934</v>
          </cell>
          <cell r="CM62">
            <v>980.05818668746701</v>
          </cell>
          <cell r="CN62">
            <v>1007.0572282501925</v>
          </cell>
          <cell r="CO62">
            <v>1086.1011404738294</v>
          </cell>
          <cell r="CP62">
            <v>1179.5162250248547</v>
          </cell>
          <cell r="CQ62">
            <v>1280.2544456945116</v>
          </cell>
          <cell r="CR62">
            <v>1344.5013176062855</v>
          </cell>
          <cell r="CS62">
            <v>1388.5433688249109</v>
          </cell>
          <cell r="CT62">
            <v>1467.222569296184</v>
          </cell>
          <cell r="CU62">
            <v>1580.1234089219045</v>
          </cell>
          <cell r="CV62">
            <v>1674.9862438442231</v>
          </cell>
          <cell r="CW62">
            <v>1772.3526252677875</v>
          </cell>
          <cell r="CX62">
            <v>1891.382134865298</v>
          </cell>
          <cell r="CY62">
            <v>2037.9278081797438</v>
          </cell>
          <cell r="CZ62">
            <v>2168.0089863646617</v>
          </cell>
          <cell r="DA62">
            <v>2297.3052080672501</v>
          </cell>
          <cell r="DB62">
            <v>2432.9520070753697</v>
          </cell>
          <cell r="DC62">
            <v>2596.7608534376227</v>
          </cell>
          <cell r="DD62">
            <v>2768.7257263074935</v>
          </cell>
          <cell r="DE62">
            <v>2936.724018344154</v>
          </cell>
          <cell r="DF62">
            <v>3092.7565445660512</v>
          </cell>
          <cell r="DG62">
            <v>3277.4991540716119</v>
          </cell>
          <cell r="DH62">
            <v>3499.3004699705461</v>
          </cell>
          <cell r="DI62">
            <v>3714.2125391960335</v>
          </cell>
          <cell r="DJ62">
            <v>3895.1414561609504</v>
          </cell>
          <cell r="DK62">
            <v>4105.0945129259617</v>
          </cell>
          <cell r="DL62">
            <v>4385.9973272320203</v>
          </cell>
          <cell r="DM62">
            <v>4657.6367924759898</v>
          </cell>
          <cell r="DN62">
            <v>4868.8811810329535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15.809000000000001</v>
          </cell>
          <cell r="EB62">
            <v>57.459000000000003</v>
          </cell>
          <cell r="EC62">
            <v>110.88602299999999</v>
          </cell>
          <cell r="ED62">
            <v>204.52600000000001</v>
          </cell>
          <cell r="EE62">
            <v>349.84541610648932</v>
          </cell>
          <cell r="EF62">
            <v>567.75301561252081</v>
          </cell>
          <cell r="EG62">
            <v>846.52154348613215</v>
          </cell>
          <cell r="EH62">
            <v>1216.5434472684208</v>
          </cell>
          <cell r="EI62">
            <v>1736.9257698286897</v>
          </cell>
          <cell r="EJ62">
            <v>2421.4786063928132</v>
          </cell>
          <cell r="EK62">
            <v>3234.3635991897054</v>
          </cell>
          <cell r="EL62">
            <v>4252.732780436344</v>
          </cell>
          <cell r="EM62">
            <v>5480.5217014218924</v>
          </cell>
          <cell r="EN62">
            <v>6918.8444128992132</v>
          </cell>
          <cell r="EO62">
            <v>8936.1940096870258</v>
          </cell>
          <cell r="EP62">
            <v>11394.967142655321</v>
          </cell>
          <cell r="EQ62">
            <v>14386.153619399143</v>
          </cell>
          <cell r="ER62">
            <v>18017.609813666924</v>
          </cell>
        </row>
        <row r="63">
          <cell r="A63" t="str">
            <v>Delta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8.8662681606450633E-3</v>
          </cell>
          <cell r="BL63">
            <v>-3.7947695671320503E-2</v>
          </cell>
          <cell r="BM63">
            <v>-1.407181086626963E-2</v>
          </cell>
          <cell r="BN63">
            <v>1.737131887665555E-3</v>
          </cell>
          <cell r="BO63">
            <v>-8.0660323631079223E-2</v>
          </cell>
          <cell r="BP63">
            <v>-6.1644660001519469E-2</v>
          </cell>
          <cell r="BQ63">
            <v>-0.12329330032676467</v>
          </cell>
          <cell r="BR63">
            <v>-0.27041732856145018</v>
          </cell>
          <cell r="BS63">
            <v>2.6920559547647827E-2</v>
          </cell>
          <cell r="BT63">
            <v>0.53229818191849176</v>
          </cell>
          <cell r="BU63">
            <v>0.33360537910428434</v>
          </cell>
          <cell r="BV63">
            <v>0.86363239329750741</v>
          </cell>
          <cell r="BW63">
            <v>1.2302524282114291</v>
          </cell>
          <cell r="BX63">
            <v>1.5239758057601307</v>
          </cell>
          <cell r="BY63">
            <v>1.3076160954457237</v>
          </cell>
          <cell r="BZ63">
            <v>1.0337084021621195</v>
          </cell>
          <cell r="CA63">
            <v>0.59189799967145973</v>
          </cell>
          <cell r="CB63">
            <v>1.027571365438007</v>
          </cell>
          <cell r="CC63">
            <v>8.737127743779638E-2</v>
          </cell>
          <cell r="CD63">
            <v>0.86738952876316944</v>
          </cell>
          <cell r="CE63">
            <v>-4.9375279645755654</v>
          </cell>
          <cell r="CF63">
            <v>3.0984666706303869</v>
          </cell>
          <cell r="CG63">
            <v>3.0692490464588218</v>
          </cell>
          <cell r="CH63">
            <v>-1.3957941453269314</v>
          </cell>
          <cell r="CI63">
            <v>2.2529065912734723</v>
          </cell>
          <cell r="CJ63">
            <v>5.8947067379071996</v>
          </cell>
          <cell r="CK63">
            <v>5.8930259002235061</v>
          </cell>
          <cell r="CL63">
            <v>6.6747615808906176</v>
          </cell>
          <cell r="CM63">
            <v>14.643813312532984</v>
          </cell>
          <cell r="CN63">
            <v>8.4707717498075681</v>
          </cell>
          <cell r="CO63">
            <v>5.2848595261705213</v>
          </cell>
          <cell r="CP63">
            <v>4.664774975145292</v>
          </cell>
          <cell r="CQ63">
            <v>-1.0373638546054735</v>
          </cell>
          <cell r="CR63">
            <v>13.599881398686193</v>
          </cell>
          <cell r="CS63">
            <v>5.1354235794626675</v>
          </cell>
          <cell r="CT63">
            <v>-0.30331640125041304</v>
          </cell>
          <cell r="CU63">
            <v>-17.124630894167467</v>
          </cell>
          <cell r="CV63">
            <v>-4.1004487921172768</v>
          </cell>
          <cell r="CW63">
            <v>2.6318440972945609</v>
          </cell>
          <cell r="CX63">
            <v>1.2635063871264265</v>
          </cell>
          <cell r="CY63">
            <v>-20.041374430914857</v>
          </cell>
          <cell r="CZ63">
            <v>-4.7289337390902801</v>
          </cell>
          <cell r="DA63">
            <v>4.64563279322374</v>
          </cell>
          <cell r="DB63">
            <v>3.3669907507205608</v>
          </cell>
          <cell r="DC63">
            <v>-23.769853483348015</v>
          </cell>
          <cell r="DD63">
            <v>-5.530543270506314</v>
          </cell>
          <cell r="DE63">
            <v>7.2115015237100124</v>
          </cell>
          <cell r="DF63">
            <v>6.0416428901339714</v>
          </cell>
          <cell r="DG63">
            <v>-28.49690597777726</v>
          </cell>
          <cell r="DH63">
            <v>-6.5451288907452181</v>
          </cell>
          <cell r="DI63">
            <v>10.457122635075393</v>
          </cell>
          <cell r="DJ63">
            <v>9.4203180826075368</v>
          </cell>
          <cell r="DK63">
            <v>-34.454492875977849</v>
          </cell>
          <cell r="DL63">
            <v>-7.8218436324359573</v>
          </cell>
          <cell r="DM63">
            <v>14.539601224732905</v>
          </cell>
          <cell r="DN63">
            <v>13.666413889325668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-4.1416106489279514E-2</v>
          </cell>
          <cell r="EF63">
            <v>-0.53601561252081353</v>
          </cell>
          <cell r="EG63">
            <v>1.7564565138679313</v>
          </cell>
          <cell r="EH63">
            <v>5.0955527315794029</v>
          </cell>
          <cell r="EI63">
            <v>2.5742301713104325</v>
          </cell>
          <cell r="EJ63">
            <v>-0.16560639281328804</v>
          </cell>
          <cell r="EK63">
            <v>20.715400810294796</v>
          </cell>
          <cell r="EL63">
            <v>33.064219563656366</v>
          </cell>
          <cell r="EM63">
            <v>17.394624722292974</v>
          </cell>
          <cell r="EN63">
            <v>-17.329729201863756</v>
          </cell>
          <cell r="EO63">
            <v>-16.757684626060836</v>
          </cell>
          <cell r="EP63">
            <v>-16.047252340010346</v>
          </cell>
          <cell r="EQ63">
            <v>-15.164594150839548</v>
          </cell>
          <cell r="ER63">
            <v>-14.070321394355233</v>
          </cell>
        </row>
        <row r="64">
          <cell r="A64" t="str">
            <v>% delta</v>
          </cell>
          <cell r="C64" t="e">
            <v>#DIV/0!</v>
          </cell>
          <cell r="D64" t="e">
            <v>#DIV/0!</v>
          </cell>
          <cell r="E64" t="e">
            <v>#DIV/0!</v>
          </cell>
          <cell r="F64" t="e">
            <v>#DIV/0!</v>
          </cell>
          <cell r="G64" t="e">
            <v>#DIV/0!</v>
          </cell>
          <cell r="H64" t="e">
            <v>#DIV/0!</v>
          </cell>
          <cell r="I64" t="e">
            <v>#DIV/0!</v>
          </cell>
          <cell r="J64" t="e">
            <v>#DIV/0!</v>
          </cell>
          <cell r="K64" t="e">
            <v>#DIV/0!</v>
          </cell>
          <cell r="L64" t="e">
            <v>#DIV/0!</v>
          </cell>
          <cell r="M64" t="e">
            <v>#DIV/0!</v>
          </cell>
          <cell r="N64" t="e">
            <v>#DIV/0!</v>
          </cell>
          <cell r="O64" t="e">
            <v>#DIV/0!</v>
          </cell>
          <cell r="P64" t="e">
            <v>#DIV/0!</v>
          </cell>
          <cell r="Q64" t="e">
            <v>#DIV/0!</v>
          </cell>
          <cell r="R64" t="e">
            <v>#DIV/0!</v>
          </cell>
          <cell r="S64" t="e">
            <v>#DIV/0!</v>
          </cell>
          <cell r="T64" t="e">
            <v>#DIV/0!</v>
          </cell>
          <cell r="U64" t="e">
            <v>#DIV/0!</v>
          </cell>
          <cell r="V64" t="e">
            <v>#DIV/0!</v>
          </cell>
          <cell r="W64" t="e">
            <v>#DIV/0!</v>
          </cell>
          <cell r="X64" t="e">
            <v>#DIV/0!</v>
          </cell>
          <cell r="Y64" t="e">
            <v>#DIV/0!</v>
          </cell>
          <cell r="Z64" t="e">
            <v>#DIV/0!</v>
          </cell>
          <cell r="AA64" t="e">
            <v>#DIV/0!</v>
          </cell>
          <cell r="AB64" t="e">
            <v>#DIV/0!</v>
          </cell>
          <cell r="AC64" t="e">
            <v>#DIV/0!</v>
          </cell>
          <cell r="AD64" t="e">
            <v>#DIV/0!</v>
          </cell>
          <cell r="AE64" t="e">
            <v>#DIV/0!</v>
          </cell>
          <cell r="AF64" t="e">
            <v>#DIV/0!</v>
          </cell>
          <cell r="AG64" t="e">
            <v>#DIV/0!</v>
          </cell>
          <cell r="AH64" t="e">
            <v>#DIV/0!</v>
          </cell>
          <cell r="AI64" t="e">
            <v>#DIV/0!</v>
          </cell>
          <cell r="AJ64" t="e">
            <v>#DIV/0!</v>
          </cell>
          <cell r="AK64" t="e">
            <v>#DIV/0!</v>
          </cell>
          <cell r="AL64" t="e">
            <v>#DIV/0!</v>
          </cell>
          <cell r="AM64" t="e">
            <v>#DIV/0!</v>
          </cell>
          <cell r="AN64" t="e">
            <v>#DIV/0!</v>
          </cell>
          <cell r="AO64" t="e">
            <v>#DIV/0!</v>
          </cell>
          <cell r="AP64" t="e">
            <v>#DIV/0!</v>
          </cell>
          <cell r="AQ64" t="e">
            <v>#DIV/0!</v>
          </cell>
          <cell r="AR64" t="e">
            <v>#DIV/0!</v>
          </cell>
          <cell r="AS64" t="e">
            <v>#DIV/0!</v>
          </cell>
          <cell r="AT64" t="e">
            <v>#DIV/0!</v>
          </cell>
          <cell r="AU64" t="e">
            <v>#DIV/0!</v>
          </cell>
          <cell r="AV64" t="e">
            <v>#DIV/0!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1.2391859549087947E-4</v>
          </cell>
          <cell r="BL64">
            <v>-4.7190439915889559E-4</v>
          </cell>
          <cell r="BM64">
            <v>-1.5129991614837301E-4</v>
          </cell>
          <cell r="BN64">
            <v>1.6563632610155921E-5</v>
          </cell>
          <cell r="BO64">
            <v>-6.8672998311725131E-4</v>
          </cell>
          <cell r="BP64">
            <v>-4.6424190023974798E-4</v>
          </cell>
          <cell r="BQ64">
            <v>-8.1927742728704622E-4</v>
          </cell>
          <cell r="BR64">
            <v>-1.619057800410606E-3</v>
          </cell>
          <cell r="BS64">
            <v>1.4965837035085805E-4</v>
          </cell>
          <cell r="BT64">
            <v>2.6624400452659458E-3</v>
          </cell>
          <cell r="BU64">
            <v>1.4968313415801848E-3</v>
          </cell>
          <cell r="BV64">
            <v>3.5418232240238545E-3</v>
          </cell>
          <cell r="BW64">
            <v>4.6216775667684562E-3</v>
          </cell>
          <cell r="BX64">
            <v>5.2704455335226275E-3</v>
          </cell>
          <cell r="BY64">
            <v>4.1168371448596641E-3</v>
          </cell>
          <cell r="BZ64">
            <v>3.0087246407559665E-3</v>
          </cell>
          <cell r="CA64">
            <v>1.5294834096406529E-3</v>
          </cell>
          <cell r="CB64">
            <v>2.5584106044527211E-3</v>
          </cell>
          <cell r="CC64">
            <v>1.9440955904781454E-4</v>
          </cell>
          <cell r="CD64">
            <v>1.7387064111551442E-3</v>
          </cell>
          <cell r="CE64">
            <v>-9.0057731702112287E-3</v>
          </cell>
          <cell r="CF64">
            <v>5.3221475587106326E-3</v>
          </cell>
          <cell r="CG64">
            <v>4.9226305014973271E-3</v>
          </cell>
          <cell r="CH64">
            <v>-2.0909683773323584E-3</v>
          </cell>
          <cell r="CI64">
            <v>3.053823410393397E-3</v>
          </cell>
          <cell r="CJ64">
            <v>7.6051479015519785E-3</v>
          </cell>
          <cell r="CK64">
            <v>7.1084502300120533E-3</v>
          </cell>
          <cell r="CL64">
            <v>7.4785632550771197E-3</v>
          </cell>
          <cell r="CM64">
            <v>1.4941779489673124E-2</v>
          </cell>
          <cell r="CN64">
            <v>8.4114105059609479E-3</v>
          </cell>
          <cell r="CO64">
            <v>4.8658999877901898E-3</v>
          </cell>
          <cell r="CP64">
            <v>3.9548205240220735E-3</v>
          </cell>
          <cell r="CQ64">
            <v>-8.1027943944589342E-4</v>
          </cell>
          <cell r="CR64">
            <v>1.0115186367313456E-2</v>
          </cell>
          <cell r="CS64">
            <v>3.6984250508564909E-3</v>
          </cell>
          <cell r="CT64">
            <v>-2.0672828212831007E-4</v>
          </cell>
          <cell r="CU64">
            <v>-1.0837527497837285E-2</v>
          </cell>
          <cell r="CV64">
            <v>-2.4480492345455573E-3</v>
          </cell>
          <cell r="CW64">
            <v>1.4849438310262641E-3</v>
          </cell>
          <cell r="CX64">
            <v>6.6803337296850174E-4</v>
          </cell>
          <cell r="CY64">
            <v>-9.8341925314889833E-3</v>
          </cell>
          <cell r="CZ64">
            <v>-2.1812334583629633E-3</v>
          </cell>
          <cell r="DA64">
            <v>2.022209664136021E-3</v>
          </cell>
          <cell r="DB64">
            <v>1.3839117010647772E-3</v>
          </cell>
          <cell r="DC64">
            <v>-9.1536551977364766E-3</v>
          </cell>
          <cell r="DD64">
            <v>-1.9975049236393705E-3</v>
          </cell>
          <cell r="DE64">
            <v>2.4556279305318895E-3</v>
          </cell>
          <cell r="DF64">
            <v>1.9534815634774105E-3</v>
          </cell>
          <cell r="DG64">
            <v>-8.6947103990479002E-3</v>
          </cell>
          <cell r="DH64">
            <v>-1.8704106569048529E-3</v>
          </cell>
          <cell r="DI64">
            <v>2.8154346378193029E-3</v>
          </cell>
          <cell r="DJ64">
            <v>2.4184790690227054E-3</v>
          </cell>
          <cell r="DK64">
            <v>-8.3931058755136734E-3</v>
          </cell>
          <cell r="DL64">
            <v>-1.7833671680261842E-3</v>
          </cell>
          <cell r="DM64">
            <v>3.1216691795763474E-3</v>
          </cell>
          <cell r="DN64">
            <v>2.806889998171247E-3</v>
          </cell>
          <cell r="DP64" t="e">
            <v>#DIV/0!</v>
          </cell>
          <cell r="DQ64" t="e">
            <v>#DIV/0!</v>
          </cell>
          <cell r="DR64" t="e">
            <v>#DIV/0!</v>
          </cell>
          <cell r="DS64" t="e">
            <v>#DIV/0!</v>
          </cell>
          <cell r="DT64" t="e">
            <v>#DIV/0!</v>
          </cell>
          <cell r="DU64" t="e">
            <v>#DIV/0!</v>
          </cell>
          <cell r="DV64" t="e">
            <v>#DIV/0!</v>
          </cell>
          <cell r="DW64" t="e">
            <v>#DIV/0!</v>
          </cell>
          <cell r="DX64" t="e">
            <v>#DIV/0!</v>
          </cell>
          <cell r="DY64" t="e">
            <v>#DIV/0!</v>
          </cell>
          <cell r="DZ64" t="e">
            <v>#DIV/0!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-1.1838401929120668E-4</v>
          </cell>
          <cell r="EF64">
            <v>-9.4409998323397026E-4</v>
          </cell>
          <cell r="EG64">
            <v>2.0749105883761665E-3</v>
          </cell>
          <cell r="EH64">
            <v>4.1885497332796451E-3</v>
          </cell>
          <cell r="EI64">
            <v>1.4820611312389431E-3</v>
          </cell>
          <cell r="EJ64">
            <v>-6.8390607447788021E-5</v>
          </cell>
          <cell r="EK64">
            <v>6.4047841793311022E-3</v>
          </cell>
          <cell r="EL64">
            <v>7.7748171048415138E-3</v>
          </cell>
          <cell r="EM64">
            <v>3.1738994332928261E-3</v>
          </cell>
          <cell r="EN64">
            <v>-2.5047143955940765E-3</v>
          </cell>
          <cell r="EO64">
            <v>-1.8752597143587568E-3</v>
          </cell>
          <cell r="EP64">
            <v>-1.4082754376658624E-3</v>
          </cell>
          <cell r="EQ64">
            <v>-1.0541104003222168E-3</v>
          </cell>
          <cell r="ER64">
            <v>-7.8092052940803569E-4</v>
          </cell>
        </row>
        <row r="65">
          <cell r="A65" t="str">
            <v>% of revenues</v>
          </cell>
          <cell r="C65" t="str">
            <v>NA</v>
          </cell>
          <cell r="D65" t="str">
            <v>NA</v>
          </cell>
          <cell r="E65" t="str">
            <v>NA</v>
          </cell>
          <cell r="F65" t="str">
            <v>NA</v>
          </cell>
          <cell r="G65" t="str">
            <v>NA</v>
          </cell>
          <cell r="H65" t="str">
            <v>NA</v>
          </cell>
          <cell r="I65" t="str">
            <v>NA</v>
          </cell>
          <cell r="J65" t="str">
            <v>NA</v>
          </cell>
          <cell r="K65" t="str">
            <v>NA</v>
          </cell>
          <cell r="L65" t="str">
            <v>NA</v>
          </cell>
          <cell r="M65" t="str">
            <v>NA</v>
          </cell>
          <cell r="N65" t="str">
            <v>NA</v>
          </cell>
          <cell r="O65" t="str">
            <v>NA</v>
          </cell>
          <cell r="P65" t="str">
            <v>NA</v>
          </cell>
          <cell r="Q65" t="str">
            <v>NA</v>
          </cell>
          <cell r="R65" t="str">
            <v>NA</v>
          </cell>
          <cell r="S65" t="str">
            <v>NA</v>
          </cell>
          <cell r="T65" t="str">
            <v>NA</v>
          </cell>
          <cell r="U65" t="str">
            <v>NA</v>
          </cell>
          <cell r="V65" t="str">
            <v>NA</v>
          </cell>
          <cell r="W65" t="str">
            <v>NA</v>
          </cell>
          <cell r="X65" t="str">
            <v>NA</v>
          </cell>
          <cell r="Y65" t="str">
            <v>NA</v>
          </cell>
          <cell r="Z65" t="str">
            <v>NA</v>
          </cell>
          <cell r="AA65" t="str">
            <v>NA</v>
          </cell>
          <cell r="AB65" t="str">
            <v>NA</v>
          </cell>
          <cell r="AC65" t="str">
            <v>NA</v>
          </cell>
          <cell r="AD65" t="str">
            <v>NA</v>
          </cell>
          <cell r="AE65" t="str">
            <v>NA</v>
          </cell>
          <cell r="AF65" t="str">
            <v>NA</v>
          </cell>
          <cell r="AG65" t="str">
            <v>NA</v>
          </cell>
          <cell r="AH65" t="str">
            <v>NA</v>
          </cell>
          <cell r="AI65" t="str">
            <v>NA</v>
          </cell>
          <cell r="AJ65" t="str">
            <v>NA</v>
          </cell>
          <cell r="AK65" t="str">
            <v>NA</v>
          </cell>
          <cell r="AL65" t="str">
            <v>NA</v>
          </cell>
          <cell r="AM65" t="str">
            <v>NA</v>
          </cell>
          <cell r="AN65">
            <v>0</v>
          </cell>
          <cell r="AO65" t="str">
            <v>NA</v>
          </cell>
          <cell r="AP65" t="str">
            <v>NA</v>
          </cell>
          <cell r="AQ65" t="str">
            <v>NA</v>
          </cell>
          <cell r="AR65">
            <v>0</v>
          </cell>
          <cell r="AS65" t="str">
            <v>NA</v>
          </cell>
          <cell r="AT65" t="str">
            <v>NA</v>
          </cell>
          <cell r="AU65" t="str">
            <v>NA</v>
          </cell>
          <cell r="AV65" t="str">
            <v>NA</v>
          </cell>
          <cell r="AW65">
            <v>0.9302264349657714</v>
          </cell>
          <cell r="AX65">
            <v>0.93598115833422535</v>
          </cell>
          <cell r="AY65">
            <v>0.93709364181372967</v>
          </cell>
          <cell r="AZ65">
            <v>0.90527907616167169</v>
          </cell>
          <cell r="BA65">
            <v>0.89306811332127789</v>
          </cell>
          <cell r="BB65">
            <v>0.86045422617653944</v>
          </cell>
          <cell r="BC65">
            <v>0.84182135491036014</v>
          </cell>
          <cell r="BD65">
            <v>0.84029698515247209</v>
          </cell>
          <cell r="BE65">
            <v>0.88694914758604548</v>
          </cell>
          <cell r="BF65">
            <v>0.8820001020981163</v>
          </cell>
          <cell r="BG65">
            <v>0.8336530960764057</v>
          </cell>
          <cell r="BH65">
            <v>0.82467326593158841</v>
          </cell>
          <cell r="BI65">
            <v>0.85910327142746146</v>
          </cell>
          <cell r="BJ65">
            <v>0.83667278678055401</v>
          </cell>
          <cell r="BK65">
            <v>0.83266037538253879</v>
          </cell>
          <cell r="BL65">
            <v>0.78628866584492574</v>
          </cell>
          <cell r="BM65">
            <v>0.83581552953019533</v>
          </cell>
          <cell r="BN65">
            <v>0.83748303122255052</v>
          </cell>
          <cell r="BO65">
            <v>0.84387806456251346</v>
          </cell>
          <cell r="BP65">
            <v>0.79591261536247349</v>
          </cell>
          <cell r="BQ65">
            <v>0.84139285554411569</v>
          </cell>
          <cell r="BR65">
            <v>0.84215975434839696</v>
          </cell>
          <cell r="BS65">
            <v>0.84876205393368687</v>
          </cell>
          <cell r="BT65">
            <v>0.81251722628447287</v>
          </cell>
          <cell r="BU65">
            <v>0.8547118514263834</v>
          </cell>
          <cell r="BV65">
            <v>0.85664974619289347</v>
          </cell>
          <cell r="BW65">
            <v>0.87427381415527061</v>
          </cell>
          <cell r="BX65">
            <v>0.85165186105381585</v>
          </cell>
          <cell r="BY65">
            <v>0.89173395665108379</v>
          </cell>
          <cell r="BZ65">
            <v>0.8935296344505349</v>
          </cell>
          <cell r="CA65">
            <v>0.90394173113386866</v>
          </cell>
          <cell r="CB65">
            <v>0.89830410165574293</v>
          </cell>
          <cell r="CC65">
            <v>0.91293980973735311</v>
          </cell>
          <cell r="CD65">
            <v>0.91011540850092798</v>
          </cell>
          <cell r="CE65">
            <v>0.92210575979851395</v>
          </cell>
          <cell r="CF65">
            <v>0.92746444055678101</v>
          </cell>
          <cell r="CG65">
            <v>0.93087177628187323</v>
          </cell>
          <cell r="CH65">
            <v>0.93108865720583522</v>
          </cell>
          <cell r="CI65">
            <v>0.93796629848680368</v>
          </cell>
          <cell r="CJ65">
            <v>0.93654545367332453</v>
          </cell>
          <cell r="CK65">
            <v>0.94251399530159752</v>
          </cell>
          <cell r="CL65">
            <v>0.94475579286679401</v>
          </cell>
          <cell r="CM65">
            <v>0.95064892864652029</v>
          </cell>
          <cell r="CN65">
            <v>0.94834532078495237</v>
          </cell>
          <cell r="CO65">
            <v>0.94740670780192571</v>
          </cell>
          <cell r="CP65">
            <v>0.94709476698151696</v>
          </cell>
          <cell r="CQ65">
            <v>0.95354020794502059</v>
          </cell>
          <cell r="CR65">
            <v>0.95485353727887223</v>
          </cell>
          <cell r="CS65">
            <v>0.95462152563071978</v>
          </cell>
          <cell r="CT65">
            <v>0.95552699758735293</v>
          </cell>
          <cell r="CU65">
            <v>0.95692779926253668</v>
          </cell>
          <cell r="CV65">
            <v>0.95857525907173924</v>
          </cell>
          <cell r="CW65">
            <v>0.95973509578674066</v>
          </cell>
          <cell r="CX65">
            <v>0.96087920160370976</v>
          </cell>
          <cell r="CY65">
            <v>0.9619432530786225</v>
          </cell>
          <cell r="CZ65">
            <v>0.96335500170858701</v>
          </cell>
          <cell r="DA65">
            <v>0.96434749085452898</v>
          </cell>
          <cell r="DB65">
            <v>0.96509333721329504</v>
          </cell>
          <cell r="DC65">
            <v>0.96574832155570522</v>
          </cell>
          <cell r="DD65">
            <v>0.96710760487107073</v>
          </cell>
          <cell r="DE65">
            <v>0.96807786262813211</v>
          </cell>
          <cell r="DF65">
            <v>0.96861933105235998</v>
          </cell>
          <cell r="DG65">
            <v>0.96903511895407746</v>
          </cell>
          <cell r="DH65">
            <v>0.97034930108904238</v>
          </cell>
          <cell r="DI65">
            <v>0.97130297297986556</v>
          </cell>
          <cell r="DJ65">
            <v>0.97171805883547213</v>
          </cell>
          <cell r="DK65">
            <v>0.97196408014049784</v>
          </cell>
          <cell r="DL65">
            <v>0.97317987125798022</v>
          </cell>
          <cell r="DM65">
            <v>0.97407907372986957</v>
          </cell>
          <cell r="DN65">
            <v>0.97439589982332442</v>
          </cell>
          <cell r="DP65" t="str">
            <v>NA</v>
          </cell>
          <cell r="DQ65" t="str">
            <v>NA</v>
          </cell>
          <cell r="DR65" t="str">
            <v>NA</v>
          </cell>
          <cell r="DS65" t="str">
            <v>NA</v>
          </cell>
          <cell r="DT65" t="str">
            <v>NA</v>
          </cell>
          <cell r="DU65" t="str">
            <v>NA</v>
          </cell>
          <cell r="DV65" t="str">
            <v>NA</v>
          </cell>
          <cell r="DW65" t="str">
            <v>NA</v>
          </cell>
          <cell r="DX65" t="str">
            <v>NA</v>
          </cell>
          <cell r="DY65" t="str">
            <v>NA</v>
          </cell>
          <cell r="DZ65">
            <v>0</v>
          </cell>
          <cell r="EA65">
            <v>0.56460714285714286</v>
          </cell>
          <cell r="EB65">
            <v>0.89310805769709034</v>
          </cell>
          <cell r="EC65">
            <v>0.86581111143705658</v>
          </cell>
          <cell r="ED65">
            <v>0.83921185661764697</v>
          </cell>
          <cell r="EE65">
            <v>0.8237466148592959</v>
          </cell>
          <cell r="EF65">
            <v>0.83101047082833379</v>
          </cell>
          <cell r="EG65">
            <v>0.84365477185026072</v>
          </cell>
          <cell r="EH65">
            <v>0.87855273557313029</v>
          </cell>
          <cell r="EI65">
            <v>0.90670077675510086</v>
          </cell>
          <cell r="EJ65">
            <v>0.9281271657334208</v>
          </cell>
          <cell r="EK65">
            <v>0.94065547212678624</v>
          </cell>
          <cell r="EL65">
            <v>0.94829343349816064</v>
          </cell>
          <cell r="EM65">
            <v>0.95466831031136801</v>
          </cell>
          <cell r="EN65">
            <v>0.95913007927097271</v>
          </cell>
          <cell r="EO65">
            <v>0.96376516765999609</v>
          </cell>
          <cell r="EP65">
            <v>0.96746175671884393</v>
          </cell>
          <cell r="EQ65">
            <v>0.97067018710259412</v>
          </cell>
          <cell r="ER65">
            <v>0.97346723423019332</v>
          </cell>
        </row>
        <row r="66">
          <cell r="A66" t="str">
            <v>% growth y-o-y</v>
          </cell>
          <cell r="C66" t="str">
            <v>NA</v>
          </cell>
          <cell r="D66" t="str">
            <v>NA</v>
          </cell>
          <cell r="E66" t="str">
            <v>NA</v>
          </cell>
          <cell r="F66" t="str">
            <v>NA</v>
          </cell>
          <cell r="G66" t="str">
            <v>NA</v>
          </cell>
          <cell r="H66" t="str">
            <v>NA</v>
          </cell>
          <cell r="I66" t="str">
            <v>NA</v>
          </cell>
          <cell r="J66" t="str">
            <v>NA</v>
          </cell>
          <cell r="K66" t="str">
            <v>NA</v>
          </cell>
          <cell r="L66" t="str">
            <v>NA</v>
          </cell>
          <cell r="M66" t="str">
            <v>NA</v>
          </cell>
          <cell r="N66" t="str">
            <v>NA</v>
          </cell>
          <cell r="O66" t="str">
            <v>NA</v>
          </cell>
          <cell r="P66" t="str">
            <v>NA</v>
          </cell>
          <cell r="Q66" t="str">
            <v>NA</v>
          </cell>
          <cell r="R66" t="str">
            <v>NA</v>
          </cell>
          <cell r="S66" t="str">
            <v>NA</v>
          </cell>
          <cell r="T66" t="str">
            <v>NA</v>
          </cell>
          <cell r="U66" t="str">
            <v>NA</v>
          </cell>
          <cell r="V66" t="str">
            <v>NA</v>
          </cell>
          <cell r="W66" t="str">
            <v>NA</v>
          </cell>
          <cell r="X66" t="str">
            <v>NA</v>
          </cell>
          <cell r="Y66" t="str">
            <v>NA</v>
          </cell>
          <cell r="Z66" t="str">
            <v>NA</v>
          </cell>
          <cell r="AA66" t="str">
            <v>NA</v>
          </cell>
          <cell r="AB66" t="str">
            <v>NA</v>
          </cell>
          <cell r="AC66" t="str">
            <v>NA</v>
          </cell>
          <cell r="AD66" t="str">
            <v>NA</v>
          </cell>
          <cell r="AE66" t="str">
            <v>NA</v>
          </cell>
          <cell r="AF66" t="str">
            <v>NA</v>
          </cell>
          <cell r="AG66" t="str">
            <v>NA</v>
          </cell>
          <cell r="AH66" t="str">
            <v>NA</v>
          </cell>
          <cell r="AI66" t="str">
            <v>NA</v>
          </cell>
          <cell r="AJ66" t="str">
            <v>NA</v>
          </cell>
          <cell r="AK66" t="str">
            <v>NA</v>
          </cell>
          <cell r="AL66" t="str">
            <v>NA</v>
          </cell>
          <cell r="AM66" t="str">
            <v>NA</v>
          </cell>
          <cell r="AN66" t="str">
            <v>NA</v>
          </cell>
          <cell r="AO66" t="str">
            <v>NA</v>
          </cell>
          <cell r="AP66" t="str">
            <v>NA</v>
          </cell>
          <cell r="AQ66" t="str">
            <v>NA</v>
          </cell>
          <cell r="AR66" t="str">
            <v>NA</v>
          </cell>
          <cell r="AS66" t="str">
            <v>NA</v>
          </cell>
          <cell r="AT66" t="str">
            <v>NA</v>
          </cell>
          <cell r="AU66" t="str">
            <v>NA</v>
          </cell>
          <cell r="AV66" t="str">
            <v>NA</v>
          </cell>
          <cell r="AW66" t="str">
            <v>NA</v>
          </cell>
          <cell r="AX66" t="str">
            <v>NA</v>
          </cell>
          <cell r="AY66" t="str">
            <v>NA</v>
          </cell>
          <cell r="AZ66" t="str">
            <v>NA</v>
          </cell>
          <cell r="BA66" t="str">
            <v>NA</v>
          </cell>
          <cell r="BB66" t="str">
            <v>NA</v>
          </cell>
          <cell r="BC66">
            <v>0.91241665164894559</v>
          </cell>
          <cell r="BD66">
            <v>0.8812470007593014</v>
          </cell>
          <cell r="BE66">
            <v>1.0471787257019436</v>
          </cell>
          <cell r="BF66">
            <v>0.8805442176870748</v>
          </cell>
          <cell r="BG66">
            <v>0.86303241613267989</v>
          </cell>
          <cell r="BH66">
            <v>0.88973024443834281</v>
          </cell>
          <cell r="BI66">
            <v>0.8225248096007387</v>
          </cell>
          <cell r="BJ66">
            <v>0.81988134857473605</v>
          </cell>
          <cell r="BK66">
            <v>0.80971649680078928</v>
          </cell>
          <cell r="BL66">
            <v>0.71670226398974801</v>
          </cell>
          <cell r="BM66">
            <v>0.68223014164510931</v>
          </cell>
          <cell r="BN66">
            <v>0.66774798842349647</v>
          </cell>
          <cell r="BO66">
            <v>0.64027781659632721</v>
          </cell>
          <cell r="BP66">
            <v>0.65128894197272791</v>
          </cell>
          <cell r="BQ66">
            <v>0.6169885581555401</v>
          </cell>
          <cell r="BR66">
            <v>0.58995213486145803</v>
          </cell>
          <cell r="BS66">
            <v>0.53275399361022369</v>
          </cell>
          <cell r="BT66">
            <v>0.51035984448931648</v>
          </cell>
          <cell r="BU66">
            <v>0.48442144885513461</v>
          </cell>
          <cell r="BV66">
            <v>0.46746946045301074</v>
          </cell>
          <cell r="BW66">
            <v>0.4864457747614046</v>
          </cell>
          <cell r="BX66">
            <v>0.45005262869086726</v>
          </cell>
          <cell r="BY66">
            <v>0.4288645568259204</v>
          </cell>
          <cell r="BZ66">
            <v>0.40825984258404091</v>
          </cell>
          <cell r="CA66">
            <v>0.44933475929429867</v>
          </cell>
          <cell r="CB66">
            <v>0.3852806704302687</v>
          </cell>
          <cell r="CC66">
            <v>0.40940131814105718</v>
          </cell>
          <cell r="CD66">
            <v>0.45018049703427709</v>
          </cell>
          <cell r="CE66">
            <v>0.40182515274108344</v>
          </cell>
          <cell r="CF66">
            <v>0.45349564906425077</v>
          </cell>
          <cell r="CG66">
            <v>0.39390130498814258</v>
          </cell>
          <cell r="CH66">
            <v>0.33297647967534982</v>
          </cell>
          <cell r="CI66">
            <v>0.36195831224405262</v>
          </cell>
          <cell r="CJ66">
            <v>0.3343806917007528</v>
          </cell>
          <cell r="CK66">
            <v>0.33251511809590983</v>
          </cell>
          <cell r="CL66">
            <v>0.34985941372596407</v>
          </cell>
          <cell r="CM66">
            <v>0.34421732303043573</v>
          </cell>
          <cell r="CN66">
            <v>0.30031024764753411</v>
          </cell>
          <cell r="CO66">
            <v>0.30718999652657164</v>
          </cell>
          <cell r="CP66">
            <v>0.31693605606798991</v>
          </cell>
          <cell r="CQ66">
            <v>0.28603047127673031</v>
          </cell>
          <cell r="CR66">
            <v>0.33733506019033621</v>
          </cell>
          <cell r="CS66">
            <v>0.27698063966770103</v>
          </cell>
          <cell r="CT66">
            <v>0.23876270003904265</v>
          </cell>
          <cell r="CU66">
            <v>0.22184013973583427</v>
          </cell>
          <cell r="CV66">
            <v>0.23031022745307883</v>
          </cell>
          <cell r="CW66">
            <v>0.27359652671680568</v>
          </cell>
          <cell r="CX66">
            <v>0.29021801133043201</v>
          </cell>
          <cell r="CY66">
            <v>0.29103519600641659</v>
          </cell>
          <cell r="CZ66">
            <v>0.2946905521799057</v>
          </cell>
          <cell r="DA66">
            <v>0.29688506045570606</v>
          </cell>
          <cell r="DB66">
            <v>0.28725575708609652</v>
          </cell>
          <cell r="DC66">
            <v>0.2750920750154271</v>
          </cell>
          <cell r="DD66">
            <v>0.27731736798631279</v>
          </cell>
          <cell r="DE66">
            <v>0.27888722365913554</v>
          </cell>
          <cell r="DF66">
            <v>0.2719180822467091</v>
          </cell>
          <cell r="DG66">
            <v>0.26273362330127603</v>
          </cell>
          <cell r="DH66">
            <v>0.26402773228670906</v>
          </cell>
          <cell r="DI66">
            <v>0.26520082953389124</v>
          </cell>
          <cell r="DJ66">
            <v>0.26002454436983746</v>
          </cell>
          <cell r="DK66">
            <v>0.25288925929127881</v>
          </cell>
          <cell r="DL66">
            <v>0.25350190782216431</v>
          </cell>
          <cell r="DM66">
            <v>0.2543867826935835</v>
          </cell>
          <cell r="DN66">
            <v>0.25047262080216148</v>
          </cell>
          <cell r="DP66" t="str">
            <v>NA</v>
          </cell>
          <cell r="DQ66" t="str">
            <v>NA</v>
          </cell>
          <cell r="DR66" t="str">
            <v>NA</v>
          </cell>
          <cell r="DS66" t="str">
            <v>NA</v>
          </cell>
          <cell r="DT66" t="str">
            <v>NA</v>
          </cell>
          <cell r="DU66" t="str">
            <v>NA</v>
          </cell>
          <cell r="DV66" t="str">
            <v>NA</v>
          </cell>
          <cell r="DW66" t="str">
            <v>NA</v>
          </cell>
          <cell r="DX66" t="str">
            <v>NA</v>
          </cell>
          <cell r="DY66" t="str">
            <v>NA</v>
          </cell>
          <cell r="DZ66" t="str">
            <v>NA</v>
          </cell>
          <cell r="EA66" t="str">
            <v>NA</v>
          </cell>
          <cell r="EB66">
            <v>2.6345752419507873</v>
          </cell>
          <cell r="EC66">
            <v>0.92982862562870894</v>
          </cell>
          <cell r="ED66">
            <v>0.84447051545892293</v>
          </cell>
          <cell r="EE66">
            <v>0.7103155589020469</v>
          </cell>
          <cell r="EF66">
            <v>0.62152805571119818</v>
          </cell>
          <cell r="EG66">
            <v>0.4955087735381698</v>
          </cell>
          <cell r="EH66">
            <v>0.44013990696446226</v>
          </cell>
          <cell r="EI66">
            <v>0.42390673513206445</v>
          </cell>
          <cell r="EJ66">
            <v>0.39195918367346927</v>
          </cell>
          <cell r="EK66">
            <v>0.34434457668215535</v>
          </cell>
          <cell r="EL66">
            <v>0.31664915045072672</v>
          </cell>
          <cell r="EM66">
            <v>0.28282238429495932</v>
          </cell>
          <cell r="EN66">
            <v>0.25529642036904932</v>
          </cell>
          <cell r="EO66">
            <v>0.29238822691058242</v>
          </cell>
          <cell r="EP66">
            <v>0.2757442819950322</v>
          </cell>
          <cell r="EQ66">
            <v>0.26294843129000012</v>
          </cell>
          <cell r="ER66">
            <v>0.25276969181747067</v>
          </cell>
        </row>
        <row r="67">
          <cell r="A67" t="str">
            <v>% growth seq</v>
          </cell>
          <cell r="C67" t="str">
            <v>NA</v>
          </cell>
          <cell r="D67" t="str">
            <v>NA</v>
          </cell>
          <cell r="E67" t="str">
            <v>NA</v>
          </cell>
          <cell r="F67" t="str">
            <v>NA</v>
          </cell>
          <cell r="G67" t="str">
            <v>NA</v>
          </cell>
          <cell r="H67" t="str">
            <v>NA</v>
          </cell>
          <cell r="I67" t="str">
            <v>NA</v>
          </cell>
          <cell r="J67" t="str">
            <v>NA</v>
          </cell>
          <cell r="K67" t="str">
            <v>NA</v>
          </cell>
          <cell r="L67" t="str">
            <v>NA</v>
          </cell>
          <cell r="M67" t="str">
            <v>NA</v>
          </cell>
          <cell r="N67" t="str">
            <v>NA</v>
          </cell>
          <cell r="O67" t="str">
            <v>NA</v>
          </cell>
          <cell r="P67" t="str">
            <v>NA</v>
          </cell>
          <cell r="Q67" t="str">
            <v>NA</v>
          </cell>
          <cell r="R67" t="str">
            <v>NA</v>
          </cell>
          <cell r="S67" t="str">
            <v>NA</v>
          </cell>
          <cell r="T67" t="str">
            <v>NA</v>
          </cell>
          <cell r="U67" t="str">
            <v>NA</v>
          </cell>
          <cell r="V67" t="str">
            <v>NA</v>
          </cell>
          <cell r="W67" t="str">
            <v>NA</v>
          </cell>
          <cell r="X67" t="str">
            <v>NA</v>
          </cell>
          <cell r="Y67" t="str">
            <v>NA</v>
          </cell>
          <cell r="Z67" t="str">
            <v>NA</v>
          </cell>
          <cell r="AA67" t="str">
            <v>NA</v>
          </cell>
          <cell r="AB67" t="str">
            <v>NA</v>
          </cell>
          <cell r="AC67" t="str">
            <v>NA</v>
          </cell>
          <cell r="AD67" t="str">
            <v>NA</v>
          </cell>
          <cell r="AE67" t="str">
            <v>NA</v>
          </cell>
          <cell r="AF67" t="str">
            <v>NA</v>
          </cell>
          <cell r="AG67" t="str">
            <v>NA</v>
          </cell>
          <cell r="AH67" t="str">
            <v>NA</v>
          </cell>
          <cell r="AI67" t="str">
            <v>NA</v>
          </cell>
          <cell r="AJ67" t="str">
            <v>NA</v>
          </cell>
          <cell r="AK67" t="str">
            <v>NA</v>
          </cell>
          <cell r="AL67" t="str">
            <v>NA</v>
          </cell>
          <cell r="AM67" t="str">
            <v>NA</v>
          </cell>
          <cell r="AN67" t="str">
            <v>NA</v>
          </cell>
          <cell r="AO67" t="str">
            <v>NA</v>
          </cell>
          <cell r="AP67" t="str">
            <v>NA</v>
          </cell>
          <cell r="AQ67" t="str">
            <v>NA</v>
          </cell>
          <cell r="AR67" t="str">
            <v>NA</v>
          </cell>
          <cell r="AS67" t="str">
            <v>NA</v>
          </cell>
          <cell r="AT67" t="str">
            <v>NA</v>
          </cell>
          <cell r="AU67" t="str">
            <v>NA</v>
          </cell>
          <cell r="AV67" t="str">
            <v>NA</v>
          </cell>
          <cell r="AW67" t="str">
            <v>NA</v>
          </cell>
          <cell r="AX67">
            <v>0.23733371072742715</v>
          </cell>
          <cell r="AY67">
            <v>0.26935834381791146</v>
          </cell>
          <cell r="AZ67">
            <v>0.18670030636150647</v>
          </cell>
          <cell r="BA67">
            <v>0.1249810174639332</v>
          </cell>
          <cell r="BB67">
            <v>0.24021328293736488</v>
          </cell>
          <cell r="BC67">
            <v>0.1550476190476191</v>
          </cell>
          <cell r="BD67">
            <v>0.16735879193365988</v>
          </cell>
          <cell r="BE67">
            <v>0.22420777539639847</v>
          </cell>
          <cell r="BF67">
            <v>0.13926345982658006</v>
          </cell>
          <cell r="BG67">
            <v>0.14429170886991738</v>
          </cell>
          <cell r="BH67">
            <v>0.18408740294883796</v>
          </cell>
          <cell r="BI67">
            <v>0.18067065356685186</v>
          </cell>
          <cell r="BJ67">
            <v>0.13761102769586997</v>
          </cell>
          <cell r="BK67">
            <v>0.13790032757688531</v>
          </cell>
          <cell r="BL67">
            <v>0.12322870957824428</v>
          </cell>
          <cell r="BM67">
            <v>0.15696227729670542</v>
          </cell>
          <cell r="BN67">
            <v>0.1278174466620785</v>
          </cell>
          <cell r="BO67">
            <v>0.11915749728255687</v>
          </cell>
          <cell r="BP67">
            <v>0.13076890308839184</v>
          </cell>
          <cell r="BQ67">
            <v>0.13292999005454931</v>
          </cell>
          <cell r="BR67">
            <v>0.10896007767661797</v>
          </cell>
          <cell r="BS67">
            <v>7.8896078584236307E-2</v>
          </cell>
          <cell r="BT67">
            <v>0.11424791697932823</v>
          </cell>
          <cell r="BU67">
            <v>0.1134734437122431</v>
          </cell>
          <cell r="BV67">
            <v>9.6295831690620393E-2</v>
          </cell>
          <cell r="BW67">
            <v>9.2847626909465575E-2</v>
          </cell>
          <cell r="BX67">
            <v>8.6967414797585629E-2</v>
          </cell>
          <cell r="BY67">
            <v>9.7203444349265089E-2</v>
          </cell>
          <cell r="BZ67">
            <v>8.0486871891989997E-2</v>
          </cell>
          <cell r="CA67">
            <v>0.12472287030910856</v>
          </cell>
          <cell r="CB67">
            <v>3.8928335535006742E-2</v>
          </cell>
          <cell r="CC67">
            <v>0.11630806214487222</v>
          </cell>
          <cell r="CD67">
            <v>0.11174934261166714</v>
          </cell>
          <cell r="CE67">
            <v>8.7219703124437276E-2</v>
          </cell>
          <cell r="CF67">
            <v>7.7222656789214472E-2</v>
          </cell>
          <cell r="CG67">
            <v>7.0538646327753085E-2</v>
          </cell>
          <cell r="CH67">
            <v>6.315685313781283E-2</v>
          </cell>
          <cell r="CI67">
            <v>0.11085824430036362</v>
          </cell>
          <cell r="CJ67">
            <v>5.5410507766363137E-2</v>
          </cell>
          <cell r="CK67">
            <v>6.9041945533163673E-2</v>
          </cell>
          <cell r="CL67">
            <v>7.6995125223077832E-2</v>
          </cell>
          <cell r="CM67">
            <v>0.10621512154218116</v>
          </cell>
          <cell r="CN67">
            <v>2.093692382241108E-2</v>
          </cell>
          <cell r="CO67">
            <v>7.4698088088166914E-2</v>
          </cell>
          <cell r="CP67">
            <v>8.5024913275413061E-2</v>
          </cell>
          <cell r="CQ67">
            <v>8.0254692348472156E-2</v>
          </cell>
          <cell r="CR67">
            <v>6.1665934801000466E-2</v>
          </cell>
          <cell r="CS67">
            <v>2.6196570200709868E-2</v>
          </cell>
          <cell r="CT67">
            <v>5.2551894231098739E-2</v>
          </cell>
          <cell r="CU67">
            <v>6.5497487297404122E-2</v>
          </cell>
          <cell r="CV67">
            <v>6.9025656667822677E-2</v>
          </cell>
          <cell r="CW67">
            <v>6.2301489797350396E-2</v>
          </cell>
          <cell r="CX67">
            <v>6.6288564163848873E-2</v>
          </cell>
          <cell r="CY67">
            <v>6.6172340858021705E-2</v>
          </cell>
          <cell r="CZ67">
            <v>7.2052428940032165E-2</v>
          </cell>
          <cell r="DA67">
            <v>6.4102097214180809E-2</v>
          </cell>
          <cell r="DB67">
            <v>5.837142765194292E-2</v>
          </cell>
          <cell r="DC67">
            <v>5.6097745102400731E-2</v>
          </cell>
          <cell r="DD67">
            <v>7.392337675728089E-2</v>
          </cell>
          <cell r="DE67">
            <v>6.5409905872891638E-2</v>
          </cell>
          <cell r="DF67">
            <v>5.2603960427527241E-2</v>
          </cell>
          <cell r="DG67">
            <v>4.847171437161335E-2</v>
          </cell>
          <cell r="DH67">
            <v>7.5023984095109242E-2</v>
          </cell>
          <cell r="DI67">
            <v>6.6398673283428522E-2</v>
          </cell>
          <cell r="DJ67">
            <v>4.8297467626702506E-2</v>
          </cell>
          <cell r="DK67">
            <v>4.2534413695785478E-2</v>
          </cell>
          <cell r="DL67">
            <v>7.5549658538910602E-2</v>
          </cell>
          <cell r="DM67">
            <v>6.7151467820887989E-2</v>
          </cell>
          <cell r="DN67">
            <v>4.5026382459615544E-2</v>
          </cell>
        </row>
        <row r="69">
          <cell r="A69" t="str">
            <v>IT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7.0659999999999998</v>
          </cell>
          <cell r="AX69">
            <v>8.7430000000000003</v>
          </cell>
          <cell r="AY69">
            <v>11.098000000000001</v>
          </cell>
          <cell r="AZ69">
            <v>13.169999999999998</v>
          </cell>
          <cell r="BA69">
            <v>14.816000000000001</v>
          </cell>
          <cell r="BB69">
            <v>18.375</v>
          </cell>
          <cell r="BC69">
            <v>21.224</v>
          </cell>
          <cell r="BD69">
            <v>24.776022999999999</v>
          </cell>
          <cell r="BE69">
            <v>30.331</v>
          </cell>
          <cell r="BF69">
            <v>34.555</v>
          </cell>
          <cell r="BG69">
            <v>39.540999999999997</v>
          </cell>
          <cell r="BH69">
            <v>46.82</v>
          </cell>
          <cell r="BI69">
            <v>55.279000000000003</v>
          </cell>
          <cell r="BJ69">
            <v>62.88600000000001</v>
          </cell>
          <cell r="BK69">
            <v>71.501616612155217</v>
          </cell>
          <cell r="BL69">
            <v>79.852216687231348</v>
          </cell>
          <cell r="BM69">
            <v>91.227424270880604</v>
          </cell>
          <cell r="BN69">
            <v>101.76700797521039</v>
          </cell>
          <cell r="BO69">
            <v>112.8084509363625</v>
          </cell>
          <cell r="BP69">
            <v>126.5238464046918</v>
          </cell>
          <cell r="BQ69">
            <v>142.52487583118346</v>
          </cell>
          <cell r="BR69">
            <v>157.22166090586967</v>
          </cell>
          <cell r="BS69">
            <v>169.44458337111735</v>
          </cell>
          <cell r="BT69">
            <v>188.05359749202441</v>
          </cell>
          <cell r="BU69">
            <v>208.64117288533316</v>
          </cell>
          <cell r="BV69">
            <v>227.58641445887474</v>
          </cell>
          <cell r="BW69">
            <v>246.99658353325179</v>
          </cell>
          <cell r="BX69">
            <v>265.91114387916883</v>
          </cell>
          <cell r="BY69">
            <v>287.57676659564441</v>
          </cell>
          <cell r="BZ69">
            <v>306.47188273401309</v>
          </cell>
          <cell r="CA69">
            <v>341.51206961304831</v>
          </cell>
          <cell r="CB69">
            <v>346.19742628033384</v>
          </cell>
          <cell r="CC69">
            <v>381.5140496006901</v>
          </cell>
          <cell r="CD69">
            <v>415.92677265703747</v>
          </cell>
          <cell r="CE69">
            <v>445.49553609983553</v>
          </cell>
          <cell r="CF69">
            <v>465.08845476388689</v>
          </cell>
          <cell r="CG69">
            <v>492.40252436658432</v>
          </cell>
          <cell r="CH69">
            <v>514.38754196086245</v>
          </cell>
          <cell r="CI69">
            <v>558.9801377681631</v>
          </cell>
          <cell r="CJ69">
            <v>575.74400692091683</v>
          </cell>
          <cell r="CK69">
            <v>609.05731672224579</v>
          </cell>
          <cell r="CL69">
            <v>644.97754474811427</v>
          </cell>
          <cell r="CM69">
            <v>704.64987816389157</v>
          </cell>
          <cell r="CN69">
            <v>713.77721222278046</v>
          </cell>
          <cell r="CO69">
            <v>765.44224962344708</v>
          </cell>
          <cell r="CP69">
            <v>823.27944412716738</v>
          </cell>
          <cell r="CQ69">
            <v>885.71704361906018</v>
          </cell>
          <cell r="CR69">
            <v>927.47080581997022</v>
          </cell>
          <cell r="CS69">
            <v>953.19981011695972</v>
          </cell>
          <cell r="CT69">
            <v>999.11113004208198</v>
          </cell>
          <cell r="CU69">
            <v>1063.7413541005353</v>
          </cell>
          <cell r="CV69">
            <v>1123.8010282256309</v>
          </cell>
          <cell r="CW69">
            <v>1189.9715926627352</v>
          </cell>
          <cell r="CX69">
            <v>1262.8134943471091</v>
          </cell>
          <cell r="CY69">
            <v>1346.2876482236095</v>
          </cell>
          <cell r="CZ69">
            <v>1429.1999149069495</v>
          </cell>
          <cell r="DA69">
            <v>1516.3094044665165</v>
          </cell>
          <cell r="DB69">
            <v>1599.4716965659654</v>
          </cell>
          <cell r="DC69">
            <v>1691.251239779557</v>
          </cell>
          <cell r="DD69">
            <v>1801.3226202671897</v>
          </cell>
          <cell r="DE69">
            <v>1913.7627936066676</v>
          </cell>
          <cell r="DF69">
            <v>2009.5863873129126</v>
          </cell>
          <cell r="DG69">
            <v>2111.5374289775546</v>
          </cell>
          <cell r="DH69">
            <v>2253.9028751375549</v>
          </cell>
          <cell r="DI69">
            <v>2396.9909191044653</v>
          </cell>
          <cell r="DJ69">
            <v>2508.2772513876794</v>
          </cell>
          <cell r="DK69">
            <v>2622.5740129143546</v>
          </cell>
          <cell r="DL69">
            <v>2803.2157385322876</v>
          </cell>
          <cell r="DM69">
            <v>2983.2978253455208</v>
          </cell>
          <cell r="DN69">
            <v>3113.4119943897404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15.809000000000001</v>
          </cell>
          <cell r="EB69">
            <v>57.459000000000003</v>
          </cell>
          <cell r="EC69">
            <v>110.88602299999999</v>
          </cell>
          <cell r="ED69">
            <v>204.52600000000001</v>
          </cell>
          <cell r="EE69">
            <v>344.34826554547755</v>
          </cell>
          <cell r="EF69">
            <v>539.07883407810743</v>
          </cell>
          <cell r="EG69">
            <v>793.72576820734969</v>
          </cell>
          <cell r="EH69">
            <v>1106.9563767420782</v>
          </cell>
          <cell r="EI69">
            <v>1485.1503181511098</v>
          </cell>
          <cell r="EJ69">
            <v>1917.3740571911694</v>
          </cell>
          <cell r="EK69">
            <v>2388.7590061594401</v>
          </cell>
          <cell r="EL69">
            <v>3007.1487841372864</v>
          </cell>
          <cell r="EM69">
            <v>3765.4987895980721</v>
          </cell>
          <cell r="EN69">
            <v>4640.3274693360108</v>
          </cell>
          <cell r="EO69">
            <v>5891.2686641630407</v>
          </cell>
          <cell r="EP69">
            <v>7415.9230409663269</v>
          </cell>
          <cell r="EQ69">
            <v>9270.7084746072542</v>
          </cell>
          <cell r="ER69">
            <v>11522.499571181903</v>
          </cell>
        </row>
        <row r="70">
          <cell r="A70" t="str">
            <v>% of revenues</v>
          </cell>
          <cell r="AU70" t="str">
            <v>NA</v>
          </cell>
          <cell r="AV70" t="str">
            <v>NA</v>
          </cell>
          <cell r="AW70">
            <v>0.9302264349657714</v>
          </cell>
          <cell r="AX70">
            <v>0.93598115833422535</v>
          </cell>
          <cell r="AY70">
            <v>0.93709364181372967</v>
          </cell>
          <cell r="AZ70">
            <v>0.90527907616167158</v>
          </cell>
          <cell r="BA70">
            <v>0.89306811332127789</v>
          </cell>
          <cell r="BB70">
            <v>0.86045422617653944</v>
          </cell>
          <cell r="BC70">
            <v>0.84182135491036014</v>
          </cell>
          <cell r="BD70">
            <v>0.84029698515247209</v>
          </cell>
          <cell r="BE70">
            <v>0.88694914758604548</v>
          </cell>
          <cell r="BF70">
            <v>0.8820001020981163</v>
          </cell>
          <cell r="BG70">
            <v>0.8336530960764057</v>
          </cell>
          <cell r="BH70">
            <v>0.82467326593158841</v>
          </cell>
          <cell r="BI70">
            <v>0.85910327142746146</v>
          </cell>
          <cell r="BJ70">
            <v>0.83667278678055401</v>
          </cell>
          <cell r="BK70">
            <v>0.8320042892302123</v>
          </cell>
          <cell r="BL70">
            <v>0.78116468751571422</v>
          </cell>
          <cell r="BM70">
            <v>0.81995545772369516</v>
          </cell>
          <cell r="BN70">
            <v>0.81264080472099642</v>
          </cell>
          <cell r="BO70">
            <v>0.81104645148006682</v>
          </cell>
          <cell r="BP70">
            <v>0.75873184576774466</v>
          </cell>
          <cell r="BQ70">
            <v>0.79751150359899436</v>
          </cell>
          <cell r="BR70">
            <v>0.79403275138820251</v>
          </cell>
          <cell r="BS70">
            <v>0.79940265031381441</v>
          </cell>
          <cell r="BT70">
            <v>0.76222700389121256</v>
          </cell>
          <cell r="BU70">
            <v>0.79893231049333024</v>
          </cell>
          <cell r="BV70">
            <v>0.79673171524199116</v>
          </cell>
          <cell r="BW70">
            <v>0.80749768219868567</v>
          </cell>
          <cell r="BX70">
            <v>0.77908524716145011</v>
          </cell>
          <cell r="BY70">
            <v>0.80405967352887808</v>
          </cell>
          <cell r="BZ70">
            <v>0.79465621219919069</v>
          </cell>
          <cell r="CA70">
            <v>0.79649059664260946</v>
          </cell>
          <cell r="CB70">
            <v>0.77231734019322318</v>
          </cell>
          <cell r="CC70">
            <v>0.77484919857483803</v>
          </cell>
          <cell r="CD70">
            <v>0.75747964854230065</v>
          </cell>
          <cell r="CE70">
            <v>0.75607417255268039</v>
          </cell>
          <cell r="CF70">
            <v>0.73700028961595621</v>
          </cell>
          <cell r="CG70">
            <v>0.73154764375206593</v>
          </cell>
          <cell r="CH70">
            <v>0.71897968100914322</v>
          </cell>
          <cell r="CI70">
            <v>0.70853304082786361</v>
          </cell>
          <cell r="CJ70">
            <v>0.69042000868315401</v>
          </cell>
          <cell r="CK70">
            <v>0.68755320328125713</v>
          </cell>
          <cell r="CL70">
            <v>0.67765829361604146</v>
          </cell>
          <cell r="CM70">
            <v>0.67344255037931422</v>
          </cell>
          <cell r="CN70">
            <v>0.66655698247059825</v>
          </cell>
          <cell r="CO70">
            <v>0.6644625473739354</v>
          </cell>
          <cell r="CP70">
            <v>0.65844972457444628</v>
          </cell>
          <cell r="CQ70">
            <v>0.66022165115104758</v>
          </cell>
          <cell r="CR70">
            <v>0.65208600088780477</v>
          </cell>
          <cell r="CS70">
            <v>0.65290873472712319</v>
          </cell>
          <cell r="CT70">
            <v>0.65080450506132637</v>
          </cell>
          <cell r="CU70">
            <v>0.65126325578349997</v>
          </cell>
          <cell r="CV70">
            <v>0.64471663172100735</v>
          </cell>
          <cell r="CW70">
            <v>0.64341830600703143</v>
          </cell>
          <cell r="CX70">
            <v>0.64111907468303886</v>
          </cell>
          <cell r="CY70">
            <v>0.64178652388570712</v>
          </cell>
          <cell r="CZ70">
            <v>0.63645337310628969</v>
          </cell>
          <cell r="DA70">
            <v>0.63522171872698141</v>
          </cell>
          <cell r="DB70">
            <v>0.63359497618925786</v>
          </cell>
          <cell r="DC70">
            <v>0.6347954758392621</v>
          </cell>
          <cell r="DD70">
            <v>0.63045593578807435</v>
          </cell>
          <cell r="DE70">
            <v>0.6293179257184075</v>
          </cell>
          <cell r="DF70">
            <v>0.62815456329180031</v>
          </cell>
          <cell r="DG70">
            <v>0.62977916523933297</v>
          </cell>
          <cell r="DH70">
            <v>0.62617414219919743</v>
          </cell>
          <cell r="DI70">
            <v>0.6250767497022337</v>
          </cell>
          <cell r="DJ70">
            <v>0.62422838788657709</v>
          </cell>
          <cell r="DK70">
            <v>0.6262031831621836</v>
          </cell>
          <cell r="DL70">
            <v>0.62309816994596601</v>
          </cell>
          <cell r="DM70">
            <v>0.62197308866396406</v>
          </cell>
          <cell r="DN70">
            <v>0.62133462558543939</v>
          </cell>
          <cell r="DP70" t="str">
            <v>NA</v>
          </cell>
          <cell r="DQ70" t="str">
            <v>NA</v>
          </cell>
          <cell r="DR70" t="str">
            <v>NA</v>
          </cell>
          <cell r="DS70" t="str">
            <v>NA</v>
          </cell>
          <cell r="DT70" t="str">
            <v>NA</v>
          </cell>
          <cell r="DU70" t="str">
            <v>NA</v>
          </cell>
          <cell r="DV70" t="str">
            <v>NA</v>
          </cell>
          <cell r="DW70" t="str">
            <v>NA</v>
          </cell>
          <cell r="DX70" t="str">
            <v>NA</v>
          </cell>
          <cell r="DY70" t="str">
            <v>NA</v>
          </cell>
          <cell r="DZ70">
            <v>0</v>
          </cell>
          <cell r="EA70">
            <v>0.56460714285714286</v>
          </cell>
          <cell r="EB70">
            <v>0.89310805769709034</v>
          </cell>
          <cell r="EC70">
            <v>0.86581111143705658</v>
          </cell>
          <cell r="ED70">
            <v>0.83921185661764708</v>
          </cell>
          <cell r="EE70">
            <v>0.8108990122347286</v>
          </cell>
          <cell r="EF70">
            <v>0.7897861942093366</v>
          </cell>
          <cell r="EG70">
            <v>0.78939985699103887</v>
          </cell>
          <cell r="EH70">
            <v>0.79607768984689697</v>
          </cell>
          <cell r="EI70">
            <v>0.77412299342667223</v>
          </cell>
          <cell r="EJ70">
            <v>0.73495948245915743</v>
          </cell>
          <cell r="EK70">
            <v>0.69030559035157701</v>
          </cell>
          <cell r="EL70">
            <v>0.66537436223632762</v>
          </cell>
          <cell r="EM70">
            <v>0.65384814058569174</v>
          </cell>
          <cell r="EN70">
            <v>0.64488418231157885</v>
          </cell>
          <cell r="EO70">
            <v>0.63656483716288714</v>
          </cell>
          <cell r="EP70">
            <v>0.63051871373234747</v>
          </cell>
          <cell r="EQ70">
            <v>0.62617822014968427</v>
          </cell>
          <cell r="ER70">
            <v>0.62303169850525619</v>
          </cell>
        </row>
        <row r="71">
          <cell r="A71" t="str">
            <v>% of subscription revenues</v>
          </cell>
          <cell r="AU71" t="str">
            <v>NA</v>
          </cell>
          <cell r="AV71" t="str">
            <v>NA</v>
          </cell>
          <cell r="AW71">
            <v>1</v>
          </cell>
          <cell r="AX71">
            <v>1</v>
          </cell>
          <cell r="AY71">
            <v>1</v>
          </cell>
          <cell r="AZ71">
            <v>0.99999999999999989</v>
          </cell>
          <cell r="BA71">
            <v>1</v>
          </cell>
          <cell r="BB71">
            <v>1</v>
          </cell>
          <cell r="BC71">
            <v>1</v>
          </cell>
          <cell r="BD71">
            <v>1</v>
          </cell>
          <cell r="BE71">
            <v>1</v>
          </cell>
          <cell r="BF71">
            <v>1</v>
          </cell>
          <cell r="BG71">
            <v>1</v>
          </cell>
          <cell r="BH71">
            <v>1</v>
          </cell>
          <cell r="BI71">
            <v>1</v>
          </cell>
          <cell r="BJ71">
            <v>1.0000000000000002</v>
          </cell>
          <cell r="BK71">
            <v>0.99921206031687881</v>
          </cell>
          <cell r="BL71">
            <v>0.99348333690692925</v>
          </cell>
          <cell r="BM71">
            <v>0.98102443512216753</v>
          </cell>
          <cell r="BN71">
            <v>0.97033703899016377</v>
          </cell>
          <cell r="BO71">
            <v>0.96109436367507994</v>
          </cell>
          <cell r="BP71">
            <v>0.95328536214016912</v>
          </cell>
          <cell r="BQ71">
            <v>0.94784677376807058</v>
          </cell>
          <cell r="BR71">
            <v>0.94285288187698824</v>
          </cell>
          <cell r="BS71">
            <v>0.94184541663813715</v>
          </cell>
          <cell r="BT71">
            <v>0.93810565392781842</v>
          </cell>
          <cell r="BU71">
            <v>0.93473877677024642</v>
          </cell>
          <cell r="BV71">
            <v>0.93005539169632756</v>
          </cell>
          <cell r="BW71">
            <v>0.92362103167746767</v>
          </cell>
          <cell r="BX71">
            <v>0.91479310125316537</v>
          </cell>
          <cell r="BY71">
            <v>0.90168112084520435</v>
          </cell>
          <cell r="BZ71">
            <v>0.88934511129880411</v>
          </cell>
          <cell r="CA71">
            <v>0.88113046362349401</v>
          </cell>
          <cell r="CB71">
            <v>0.85975043280966601</v>
          </cell>
          <cell r="CC71">
            <v>0.84874072782274346</v>
          </cell>
          <cell r="CD71">
            <v>0.8322896650985866</v>
          </cell>
          <cell r="CE71">
            <v>0.81994301035261674</v>
          </cell>
          <cell r="CF71">
            <v>0.79463994239338787</v>
          </cell>
          <cell r="CG71">
            <v>0.78587369645478344</v>
          </cell>
          <cell r="CH71">
            <v>0.77219250330766165</v>
          </cell>
          <cell r="CI71">
            <v>0.75539285576776194</v>
          </cell>
          <cell r="CJ71">
            <v>0.7371986121711277</v>
          </cell>
          <cell r="CK71">
            <v>0.72948858765884439</v>
          </cell>
          <cell r="CL71">
            <v>0.71728408413325073</v>
          </cell>
          <cell r="CM71">
            <v>0.70840299724328648</v>
          </cell>
          <cell r="CN71">
            <v>0.70286315318019832</v>
          </cell>
          <cell r="CO71">
            <v>0.7013487891758251</v>
          </cell>
          <cell r="CP71">
            <v>0.69523108724693894</v>
          </cell>
          <cell r="CQ71">
            <v>0.69238994396879672</v>
          </cell>
          <cell r="CR71">
            <v>0.68291730137598894</v>
          </cell>
          <cell r="CS71">
            <v>0.68394512086425607</v>
          </cell>
          <cell r="CT71">
            <v>0.68109483740864241</v>
          </cell>
          <cell r="CU71">
            <v>0.68057721416955463</v>
          </cell>
          <cell r="CV71">
            <v>0.67257800117367428</v>
          </cell>
          <cell r="CW71">
            <v>0.67041239695375598</v>
          </cell>
          <cell r="CX71">
            <v>0.6672213048352067</v>
          </cell>
          <cell r="CY71">
            <v>0.66717711448333428</v>
          </cell>
          <cell r="CZ71">
            <v>0.66066338159607707</v>
          </cell>
          <cell r="DA71">
            <v>0.65870624930448862</v>
          </cell>
          <cell r="DB71">
            <v>0.65651160541503906</v>
          </cell>
          <cell r="DC71">
            <v>0.65730942697025085</v>
          </cell>
          <cell r="DD71">
            <v>0.65189843675370862</v>
          </cell>
          <cell r="DE71">
            <v>0.65006953470657713</v>
          </cell>
          <cell r="DF71">
            <v>0.6485050867293134</v>
          </cell>
          <cell r="DG71">
            <v>0.64990334500888014</v>
          </cell>
          <cell r="DH71">
            <v>0.64530797466070178</v>
          </cell>
          <cell r="DI71">
            <v>0.64354456548666528</v>
          </cell>
          <cell r="DJ71">
            <v>0.64239661104442769</v>
          </cell>
          <cell r="DK71">
            <v>0.64426576656172896</v>
          </cell>
          <cell r="DL71">
            <v>0.64027030187186118</v>
          </cell>
          <cell r="DM71">
            <v>0.63852422810229559</v>
          </cell>
          <cell r="DN71">
            <v>0.63766137121276745</v>
          </cell>
          <cell r="DP71" t="str">
            <v>NA</v>
          </cell>
          <cell r="DQ71" t="str">
            <v>NA</v>
          </cell>
          <cell r="DR71" t="str">
            <v>NA</v>
          </cell>
          <cell r="DS71" t="str">
            <v>NA</v>
          </cell>
          <cell r="DT71" t="str">
            <v>NA</v>
          </cell>
          <cell r="DU71" t="str">
            <v>NA</v>
          </cell>
          <cell r="DV71" t="str">
            <v>NA</v>
          </cell>
          <cell r="DW71" t="str">
            <v>NA</v>
          </cell>
          <cell r="DX71" t="str">
            <v>NA</v>
          </cell>
          <cell r="DY71" t="str">
            <v>NA</v>
          </cell>
          <cell r="DZ71" t="str">
            <v>NA</v>
          </cell>
          <cell r="EA71">
            <v>1</v>
          </cell>
          <cell r="EB71">
            <v>1</v>
          </cell>
          <cell r="EC71">
            <v>1</v>
          </cell>
          <cell r="ED71">
            <v>1.0000000000000002</v>
          </cell>
          <cell r="EE71">
            <v>0.98440345320658862</v>
          </cell>
          <cell r="EF71">
            <v>0.95039259062776227</v>
          </cell>
          <cell r="EG71">
            <v>0.93569062053636853</v>
          </cell>
          <cell r="EH71">
            <v>0.90612396685279206</v>
          </cell>
          <cell r="EI71">
            <v>0.85378000468589221</v>
          </cell>
          <cell r="EJ71">
            <v>0.79187368885855292</v>
          </cell>
          <cell r="EK71">
            <v>0.73385592366865449</v>
          </cell>
          <cell r="EL71">
            <v>0.70165450770003479</v>
          </cell>
          <cell r="EM71">
            <v>0.68489561612497352</v>
          </cell>
          <cell r="EN71">
            <v>0.67236363059508086</v>
          </cell>
          <cell r="EO71">
            <v>0.66049786662082288</v>
          </cell>
          <cell r="EP71">
            <v>0.65172469025624113</v>
          </cell>
          <cell r="EQ71">
            <v>0.64509884868185507</v>
          </cell>
          <cell r="ER71">
            <v>0.64001301389249377</v>
          </cell>
        </row>
        <row r="72">
          <cell r="A72" t="str">
            <v>% growth y-o-y</v>
          </cell>
          <cell r="AU72" t="str">
            <v>NA</v>
          </cell>
          <cell r="AV72" t="str">
            <v>NA</v>
          </cell>
          <cell r="AW72" t="str">
            <v>NA</v>
          </cell>
          <cell r="AX72" t="str">
            <v>NA</v>
          </cell>
          <cell r="AY72" t="str">
            <v>NA</v>
          </cell>
          <cell r="AZ72" t="str">
            <v>NA</v>
          </cell>
          <cell r="BA72">
            <v>1.0968015850551942</v>
          </cell>
          <cell r="BB72">
            <v>1.1016813450760607</v>
          </cell>
          <cell r="BC72">
            <v>0.91241665164894559</v>
          </cell>
          <cell r="BD72">
            <v>0.88124700075930162</v>
          </cell>
          <cell r="BE72">
            <v>1.0471787257019436</v>
          </cell>
          <cell r="BF72">
            <v>0.8805442176870748</v>
          </cell>
          <cell r="BG72">
            <v>0.86303241613267989</v>
          </cell>
          <cell r="BH72">
            <v>0.88973024443834281</v>
          </cell>
          <cell r="BI72">
            <v>0.8225248096007387</v>
          </cell>
          <cell r="BJ72">
            <v>0.81988134857473627</v>
          </cell>
          <cell r="BK72">
            <v>0.80829054935776079</v>
          </cell>
          <cell r="BL72">
            <v>0.70551509370421495</v>
          </cell>
          <cell r="BM72">
            <v>0.65030887445287711</v>
          </cell>
          <cell r="BN72">
            <v>0.61827764486865711</v>
          </cell>
          <cell r="BO72">
            <v>0.57770490069150626</v>
          </cell>
          <cell r="BP72">
            <v>0.58447506723909659</v>
          </cell>
          <cell r="BQ72">
            <v>0.56230296942272417</v>
          </cell>
          <cell r="BR72">
            <v>0.5449177885250156</v>
          </cell>
          <cell r="BS72">
            <v>0.50205575880750652</v>
          </cell>
          <cell r="BT72">
            <v>0.48630952058260335</v>
          </cell>
          <cell r="BU72">
            <v>0.46389303389018566</v>
          </cell>
          <cell r="BV72">
            <v>0.44755126709374493</v>
          </cell>
          <cell r="BW72">
            <v>0.45768356013057154</v>
          </cell>
          <cell r="BX72">
            <v>0.41401785142901337</v>
          </cell>
          <cell r="BY72">
            <v>0.37833181542596761</v>
          </cell>
          <cell r="BZ72">
            <v>0.34661765054255067</v>
          </cell>
          <cell r="CA72">
            <v>0.38265908267946713</v>
          </cell>
          <cell r="CB72">
            <v>0.30192898736747731</v>
          </cell>
          <cell r="CC72">
            <v>0.3266511551579161</v>
          </cell>
          <cell r="CD72">
            <v>0.35714496529530004</v>
          </cell>
          <cell r="CE72">
            <v>0.30447962382297677</v>
          </cell>
          <cell r="CF72">
            <v>0.34341973526770486</v>
          </cell>
          <cell r="CG72">
            <v>0.29065371218164859</v>
          </cell>
          <cell r="CH72">
            <v>0.23672621186377252</v>
          </cell>
          <cell r="CI72">
            <v>0.25473790974842836</v>
          </cell>
          <cell r="CJ72">
            <v>0.23792367026871664</v>
          </cell>
          <cell r="CK72">
            <v>0.23690941167639945</v>
          </cell>
          <cell r="CL72">
            <v>0.25387473866384558</v>
          </cell>
          <cell r="CM72">
            <v>0.26059913501997278</v>
          </cell>
          <cell r="CN72">
            <v>0.23974753300527829</v>
          </cell>
          <cell r="CO72">
            <v>0.25676554341850055</v>
          </cell>
          <cell r="CP72">
            <v>0.27644667761059205</v>
          </cell>
          <cell r="CQ72">
            <v>0.25696047223761087</v>
          </cell>
          <cell r="CR72">
            <v>0.29938416348670538</v>
          </cell>
          <cell r="CS72">
            <v>0.24529291476382231</v>
          </cell>
          <cell r="CT72">
            <v>0.21357473111858094</v>
          </cell>
          <cell r="CU72">
            <v>0.20099456340375221</v>
          </cell>
          <cell r="CV72">
            <v>0.21168345264742494</v>
          </cell>
          <cell r="CW72">
            <v>0.24839679994976405</v>
          </cell>
          <cell r="CX72">
            <v>0.26393696994839821</v>
          </cell>
          <cell r="CY72">
            <v>0.26561559634201304</v>
          </cell>
          <cell r="CZ72">
            <v>0.27175530099266121</v>
          </cell>
          <cell r="DA72">
            <v>0.27424000187563524</v>
          </cell>
          <cell r="DB72">
            <v>0.26659376362850229</v>
          </cell>
          <cell r="DC72">
            <v>0.25623319950318013</v>
          </cell>
          <cell r="DD72">
            <v>0.2603713458690402</v>
          </cell>
          <cell r="DE72">
            <v>0.26211892372980916</v>
          </cell>
          <cell r="DF72">
            <v>0.25640634443701349</v>
          </cell>
          <cell r="DG72">
            <v>0.24850606421596999</v>
          </cell>
          <cell r="DH72">
            <v>0.25124886001999691</v>
          </cell>
          <cell r="DI72">
            <v>0.25250157810159357</v>
          </cell>
          <cell r="DJ72">
            <v>0.2481559724046416</v>
          </cell>
          <cell r="DK72">
            <v>0.24202108706368208</v>
          </cell>
          <cell r="DL72">
            <v>0.24371629738535572</v>
          </cell>
          <cell r="DM72">
            <v>0.24460122129294692</v>
          </cell>
          <cell r="DN72">
            <v>0.24125512547198524</v>
          </cell>
          <cell r="DQ72" t="str">
            <v>NA</v>
          </cell>
          <cell r="DR72" t="str">
            <v>NA</v>
          </cell>
          <cell r="DS72" t="str">
            <v>NA</v>
          </cell>
          <cell r="DT72" t="str">
            <v>NA</v>
          </cell>
          <cell r="DU72" t="str">
            <v>NA</v>
          </cell>
          <cell r="DV72" t="str">
            <v>NA</v>
          </cell>
          <cell r="DW72" t="str">
            <v>NA</v>
          </cell>
          <cell r="DX72" t="str">
            <v>NA</v>
          </cell>
          <cell r="DY72" t="str">
            <v>NA</v>
          </cell>
          <cell r="DZ72" t="str">
            <v>NA</v>
          </cell>
          <cell r="EA72" t="str">
            <v>NA</v>
          </cell>
          <cell r="EB72">
            <v>2.6345752419507873</v>
          </cell>
          <cell r="EC72">
            <v>0.92982862562870894</v>
          </cell>
          <cell r="ED72">
            <v>0.84447051545892315</v>
          </cell>
          <cell r="EE72">
            <v>0.68364054225613136</v>
          </cell>
          <cell r="EF72">
            <v>0.56550471722039819</v>
          </cell>
          <cell r="EG72">
            <v>0.47237420212336945</v>
          </cell>
          <cell r="EH72">
            <v>0.39463328655962382</v>
          </cell>
          <cell r="EI72">
            <v>0.34165207351901916</v>
          </cell>
          <cell r="EJ72">
            <v>0.29103029757832366</v>
          </cell>
          <cell r="EK72">
            <v>0.24584923698134298</v>
          </cell>
          <cell r="EL72">
            <v>0.25887491219638381</v>
          </cell>
          <cell r="EM72">
            <v>0.25218240263371161</v>
          </cell>
          <cell r="EN72">
            <v>0.2323274361831138</v>
          </cell>
          <cell r="EO72">
            <v>0.2695803697246455</v>
          </cell>
          <cell r="EP72">
            <v>0.25879898943972024</v>
          </cell>
          <cell r="EQ72">
            <v>0.25010850616907709</v>
          </cell>
          <cell r="ER72">
            <v>0.24289309740915388</v>
          </cell>
        </row>
        <row r="73">
          <cell r="A73" t="str">
            <v>% growth seq</v>
          </cell>
          <cell r="AU73" t="str">
            <v>NA</v>
          </cell>
          <cell r="AV73" t="str">
            <v>NA</v>
          </cell>
          <cell r="AW73" t="str">
            <v>NA</v>
          </cell>
          <cell r="AX73">
            <v>0.23733371072742715</v>
          </cell>
          <cell r="AY73">
            <v>0.26935834381791146</v>
          </cell>
          <cell r="AZ73">
            <v>0.18670030636150625</v>
          </cell>
          <cell r="BA73">
            <v>0.12498101746393342</v>
          </cell>
          <cell r="BB73">
            <v>0.24021328293736488</v>
          </cell>
          <cell r="BC73">
            <v>0.1550476190476191</v>
          </cell>
          <cell r="BD73">
            <v>0.16735879193365988</v>
          </cell>
          <cell r="BE73">
            <v>0.22420777539639847</v>
          </cell>
          <cell r="BF73">
            <v>0.13926345982658006</v>
          </cell>
          <cell r="BG73">
            <v>0.14429170886991738</v>
          </cell>
          <cell r="BH73">
            <v>0.18408740294883796</v>
          </cell>
          <cell r="BI73">
            <v>0.18067065356685186</v>
          </cell>
          <cell r="BJ73">
            <v>0.13761102769587019</v>
          </cell>
          <cell r="BK73">
            <v>0.13700373075335071</v>
          </cell>
          <cell r="BL73">
            <v>0.1167889688476853</v>
          </cell>
          <cell r="BM73">
            <v>0.1424532474559117</v>
          </cell>
          <cell r="BN73">
            <v>0.11553087011461294</v>
          </cell>
          <cell r="BO73">
            <v>0.10849727412484911</v>
          </cell>
          <cell r="BP73">
            <v>0.12158127653101469</v>
          </cell>
          <cell r="BQ73">
            <v>0.12646651110583296</v>
          </cell>
          <cell r="BR73">
            <v>0.10311733294961156</v>
          </cell>
          <cell r="BS73">
            <v>7.7743247303345031E-2</v>
          </cell>
          <cell r="BT73">
            <v>0.10982359985004431</v>
          </cell>
          <cell r="BU73">
            <v>0.10947716857254974</v>
          </cell>
          <cell r="BV73">
            <v>9.0802986349936221E-2</v>
          </cell>
          <cell r="BW73">
            <v>8.5287028755771876E-2</v>
          </cell>
          <cell r="BX73">
            <v>7.6578226610857891E-2</v>
          </cell>
          <cell r="BY73">
            <v>8.1476926466536259E-2</v>
          </cell>
          <cell r="BZ73">
            <v>6.5704599026028765E-2</v>
          </cell>
          <cell r="CA73">
            <v>0.11433409997173083</v>
          </cell>
          <cell r="CB73">
            <v>1.3719446790253498E-2</v>
          </cell>
          <cell r="CC73">
            <v>0.10201295746132599</v>
          </cell>
          <cell r="CD73">
            <v>9.0200408326679637E-2</v>
          </cell>
          <cell r="CE73">
            <v>7.1091272278304807E-2</v>
          </cell>
          <cell r="CF73">
            <v>4.3980056086713626E-2</v>
          </cell>
          <cell r="CG73">
            <v>5.8728762932986678E-2</v>
          </cell>
          <cell r="CH73">
            <v>4.4648466460563307E-2</v>
          </cell>
          <cell r="CI73">
            <v>8.6690660581149048E-2</v>
          </cell>
          <cell r="CJ73">
            <v>2.9990098073406912E-2</v>
          </cell>
          <cell r="CK73">
            <v>5.7861322742183141E-2</v>
          </cell>
          <cell r="CL73">
            <v>5.8976761364890606E-2</v>
          </cell>
          <cell r="CM73">
            <v>9.2518466575578717E-2</v>
          </cell>
          <cell r="CN73">
            <v>1.2953005942003548E-2</v>
          </cell>
          <cell r="CO73">
            <v>7.2382581729915518E-2</v>
          </cell>
          <cell r="CP73">
            <v>7.5560493991771116E-2</v>
          </cell>
          <cell r="CQ73">
            <v>7.5840105006008685E-2</v>
          </cell>
          <cell r="CR73">
            <v>4.7141197633843834E-2</v>
          </cell>
          <cell r="CS73">
            <v>2.7741039540584378E-2</v>
          </cell>
          <cell r="CT73">
            <v>4.8165473217508081E-2</v>
          </cell>
          <cell r="CU73">
            <v>6.4687723032102795E-2</v>
          </cell>
          <cell r="CV73">
            <v>5.6460787101654253E-2</v>
          </cell>
          <cell r="CW73">
            <v>5.8881032117919396E-2</v>
          </cell>
          <cell r="CX73">
            <v>6.1213143350236976E-2</v>
          </cell>
          <cell r="CY73">
            <v>6.6101727808711486E-2</v>
          </cell>
          <cell r="CZ73">
            <v>6.1585848160116807E-2</v>
          </cell>
          <cell r="DA73">
            <v>6.0949828397686812E-2</v>
          </cell>
          <cell r="DB73">
            <v>5.4845199702964198E-2</v>
          </cell>
          <cell r="DC73">
            <v>5.7381161173805317E-2</v>
          </cell>
          <cell r="DD73">
            <v>6.5082808454869134E-2</v>
          </cell>
          <cell r="DE73">
            <v>6.2420896775725598E-2</v>
          </cell>
          <cell r="DF73">
            <v>5.0070778900271229E-2</v>
          </cell>
          <cell r="DG73">
            <v>5.0732350850049457E-2</v>
          </cell>
          <cell r="DH73">
            <v>6.7422648638028715E-2</v>
          </cell>
          <cell r="DI73">
            <v>6.3484565171503915E-2</v>
          </cell>
          <cell r="DJ73">
            <v>4.64275151800706E-2</v>
          </cell>
          <cell r="DK73">
            <v>4.556783404364162E-2</v>
          </cell>
          <cell r="DL73">
            <v>6.8879552961478963E-2</v>
          </cell>
          <cell r="DM73">
            <v>6.424125133783698E-2</v>
          </cell>
          <cell r="DN73">
            <v>4.3614207049257558E-2</v>
          </cell>
        </row>
        <row r="75">
          <cell r="A75" t="str">
            <v>ITSM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7.0659999999999998</v>
          </cell>
          <cell r="AX75">
            <v>8.7430000000000003</v>
          </cell>
          <cell r="AY75">
            <v>9.2839077681208408</v>
          </cell>
          <cell r="AZ75">
            <v>11.140493333653588</v>
          </cell>
          <cell r="BA75">
            <v>11.800535763149909</v>
          </cell>
          <cell r="BB75">
            <v>14.758725049943529</v>
          </cell>
          <cell r="BC75">
            <v>19.170085709537791</v>
          </cell>
          <cell r="BD75">
            <v>22.470944774021913</v>
          </cell>
          <cell r="BE75">
            <v>27.008821227197888</v>
          </cell>
          <cell r="BF75">
            <v>30.554313719115989</v>
          </cell>
          <cell r="BG75">
            <v>36.9870796225646</v>
          </cell>
          <cell r="BH75">
            <v>43.876111535527301</v>
          </cell>
          <cell r="BI75">
            <v>51.034557829703992</v>
          </cell>
          <cell r="BJ75">
            <v>57.705711028395001</v>
          </cell>
          <cell r="BK75">
            <v>67.277568785525958</v>
          </cell>
          <cell r="BL75">
            <v>74.396151485925742</v>
          </cell>
          <cell r="BM75">
            <v>83.954175912664851</v>
          </cell>
          <cell r="BN75">
            <v>92.931520907780651</v>
          </cell>
          <cell r="BO75">
            <v>104.18052616260026</v>
          </cell>
          <cell r="BP75">
            <v>116.14170456739832</v>
          </cell>
          <cell r="BQ75">
            <v>129.6584436665089</v>
          </cell>
          <cell r="BR75">
            <v>141.70811698476447</v>
          </cell>
          <cell r="BS75">
            <v>152.77637181063719</v>
          </cell>
          <cell r="BT75">
            <v>169.15268933291648</v>
          </cell>
          <cell r="BU75">
            <v>186.1435662505169</v>
          </cell>
          <cell r="BV75">
            <v>201.81724595505844</v>
          </cell>
          <cell r="BW75">
            <v>217.96256979585218</v>
          </cell>
          <cell r="BX75">
            <v>232.94070773376927</v>
          </cell>
          <cell r="BY75">
            <v>250.91577622366142</v>
          </cell>
          <cell r="BZ75">
            <v>262.7138505772802</v>
          </cell>
          <cell r="CA75">
            <v>277.48266634220431</v>
          </cell>
          <cell r="CB75">
            <v>295.56443709601757</v>
          </cell>
          <cell r="CC75">
            <v>316.72672816915258</v>
          </cell>
          <cell r="CD75">
            <v>340.33932847364639</v>
          </cell>
          <cell r="CE75">
            <v>345.28311635664062</v>
          </cell>
          <cell r="CF75">
            <v>378.99796391818558</v>
          </cell>
          <cell r="CG75">
            <v>392.94146283243157</v>
          </cell>
          <cell r="CH75">
            <v>401.8624891720205</v>
          </cell>
          <cell r="CI75">
            <v>421.14864474648499</v>
          </cell>
          <cell r="CJ75">
            <v>448.09713214695228</v>
          </cell>
          <cell r="CK75">
            <v>464.89225704396955</v>
          </cell>
          <cell r="CL75">
            <v>484.47154705850357</v>
          </cell>
          <cell r="CM75">
            <v>514.98555830420196</v>
          </cell>
          <cell r="CN75">
            <v>531.69642729950795</v>
          </cell>
          <cell r="CO75">
            <v>560.57903976336843</v>
          </cell>
          <cell r="CP75">
            <v>593.50675505067966</v>
          </cell>
          <cell r="CQ75">
            <v>616.88284951997628</v>
          </cell>
          <cell r="CR75">
            <v>663.87197668608871</v>
          </cell>
          <cell r="CS75">
            <v>670.78874665126079</v>
          </cell>
          <cell r="CT75">
            <v>691.67316947964139</v>
          </cell>
          <cell r="CU75">
            <v>707.90094069822919</v>
          </cell>
          <cell r="CV75">
            <v>762.89204338928641</v>
          </cell>
          <cell r="CW75">
            <v>799.50986758205238</v>
          </cell>
          <cell r="CX75">
            <v>835.37540029157526</v>
          </cell>
          <cell r="CY75">
            <v>856.30605738714451</v>
          </cell>
          <cell r="CZ75">
            <v>922.50585354328746</v>
          </cell>
          <cell r="DA75">
            <v>969.50970709205603</v>
          </cell>
          <cell r="DB75">
            <v>1008.1944284235115</v>
          </cell>
          <cell r="DC75">
            <v>1026.5653499475102</v>
          </cell>
          <cell r="DD75">
            <v>1104.9780889515089</v>
          </cell>
          <cell r="DE75">
            <v>1163.5601207059408</v>
          </cell>
          <cell r="DF75">
            <v>1205.4952780452709</v>
          </cell>
          <cell r="DG75">
            <v>1220.6274424618173</v>
          </cell>
          <cell r="DH75">
            <v>1312.2995721171899</v>
          </cell>
          <cell r="DI75">
            <v>1383.7334379511055</v>
          </cell>
          <cell r="DJ75">
            <v>1429.3245793262126</v>
          </cell>
          <cell r="DK75">
            <v>1440.2822198422341</v>
          </cell>
          <cell r="DL75">
            <v>1546.2185442910138</v>
          </cell>
          <cell r="DM75">
            <v>1631.7979158849557</v>
          </cell>
          <cell r="DN75">
            <v>1681.4069665632283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15.809000000000001</v>
          </cell>
          <cell r="EB75">
            <v>46.983661914867866</v>
          </cell>
          <cell r="EC75">
            <v>99.204165429873584</v>
          </cell>
          <cell r="ED75">
            <v>189.60346001619089</v>
          </cell>
          <cell r="EE75">
            <v>318.55941709189722</v>
          </cell>
          <cell r="EF75">
            <v>491.68879138127193</v>
          </cell>
          <cell r="EG75">
            <v>709.88987334912895</v>
          </cell>
          <cell r="EH75">
            <v>964.53290433056304</v>
          </cell>
          <cell r="EI75">
            <v>1230.1131600810209</v>
          </cell>
          <cell r="EJ75">
            <v>1519.0850322792783</v>
          </cell>
          <cell r="EK75">
            <v>1818.6095809959104</v>
          </cell>
          <cell r="EL75">
            <v>2200.7677804177583</v>
          </cell>
          <cell r="EM75">
            <v>2643.2167423369669</v>
          </cell>
          <cell r="EN75">
            <v>3105.6782519611434</v>
          </cell>
          <cell r="EO75">
            <v>3756.5160464459996</v>
          </cell>
          <cell r="EP75">
            <v>4500.5988376502301</v>
          </cell>
          <cell r="EQ75">
            <v>5345.9850318563258</v>
          </cell>
          <cell r="ER75">
            <v>6299.7056465814312</v>
          </cell>
        </row>
        <row r="76">
          <cell r="A76" t="str">
            <v>% of revenues</v>
          </cell>
          <cell r="AU76" t="str">
            <v>NA</v>
          </cell>
          <cell r="AV76" t="str">
            <v>NA</v>
          </cell>
          <cell r="AW76">
            <v>0.9302264349657714</v>
          </cell>
          <cell r="AX76">
            <v>0.93598115833422535</v>
          </cell>
          <cell r="AY76">
            <v>0.78391520460363429</v>
          </cell>
          <cell r="AZ76">
            <v>0.76577490608012011</v>
          </cell>
          <cell r="BA76">
            <v>0.71130414485532911</v>
          </cell>
          <cell r="BB76">
            <v>0.69111332474565812</v>
          </cell>
          <cell r="BC76">
            <v>0.760355612785094</v>
          </cell>
          <cell r="BD76">
            <v>0.76211856709764558</v>
          </cell>
          <cell r="BE76">
            <v>0.78980089561066424</v>
          </cell>
          <cell r="BF76">
            <v>0.77988446881198603</v>
          </cell>
          <cell r="BG76">
            <v>0.7798081343965888</v>
          </cell>
          <cell r="BH76">
            <v>0.7728205082524976</v>
          </cell>
          <cell r="BI76">
            <v>0.79313944874821651</v>
          </cell>
          <cell r="BJ76">
            <v>0.76775113792069127</v>
          </cell>
          <cell r="BK76">
            <v>0.78285259062272017</v>
          </cell>
          <cell r="BL76">
            <v>0.72779002060149223</v>
          </cell>
          <cell r="BM76">
            <v>0.75458323293095253</v>
          </cell>
          <cell r="BN76">
            <v>0.74208672768330786</v>
          </cell>
          <cell r="BO76">
            <v>0.74901521434035701</v>
          </cell>
          <cell r="BP76">
            <v>0.6964727391797545</v>
          </cell>
          <cell r="BQ76">
            <v>0.72551615821270488</v>
          </cell>
          <cell r="BR76">
            <v>0.71568310228462284</v>
          </cell>
          <cell r="BS76">
            <v>0.72076565742596477</v>
          </cell>
          <cell r="BT76">
            <v>0.68561702253974799</v>
          </cell>
          <cell r="BU76">
            <v>0.7127840943921766</v>
          </cell>
          <cell r="BV76">
            <v>0.70651932769143522</v>
          </cell>
          <cell r="BW76">
            <v>0.71257775066562978</v>
          </cell>
          <cell r="BX76">
            <v>0.68248613507221922</v>
          </cell>
          <cell r="BY76">
            <v>0.701556177510405</v>
          </cell>
          <cell r="BZ76">
            <v>0.68119525853272056</v>
          </cell>
          <cell r="CA76">
            <v>0.64715819479909864</v>
          </cell>
          <cell r="CB76">
            <v>0.65936232503606751</v>
          </cell>
          <cell r="CC76">
            <v>0.64326713982345185</v>
          </cell>
          <cell r="CD76">
            <v>0.61982092008757428</v>
          </cell>
          <cell r="CE76">
            <v>0.58599834418375518</v>
          </cell>
          <cell r="CF76">
            <v>0.60057738761407153</v>
          </cell>
          <cell r="CG76">
            <v>0.58378133141646982</v>
          </cell>
          <cell r="CH76">
            <v>0.5616989928897288</v>
          </cell>
          <cell r="CI76">
            <v>0.53382528240479465</v>
          </cell>
          <cell r="CJ76">
            <v>0.53734858226720617</v>
          </cell>
          <cell r="CK76">
            <v>0.52480801352395945</v>
          </cell>
          <cell r="CL76">
            <v>0.50901952255315186</v>
          </cell>
          <cell r="CM76">
            <v>0.49217802846512798</v>
          </cell>
          <cell r="CN76">
            <v>0.49652182796295613</v>
          </cell>
          <cell r="CO76">
            <v>0.48662557749959934</v>
          </cell>
          <cell r="CP76">
            <v>0.47468008849718052</v>
          </cell>
          <cell r="CQ76">
            <v>0.45983016405859023</v>
          </cell>
          <cell r="CR76">
            <v>0.46675498534532128</v>
          </cell>
          <cell r="CS76">
            <v>0.45946697344760101</v>
          </cell>
          <cell r="CT76">
            <v>0.45054449018943182</v>
          </cell>
          <cell r="CU76">
            <v>0.43340410677289387</v>
          </cell>
          <cell r="CV76">
            <v>0.43766572215837701</v>
          </cell>
          <cell r="CW76">
            <v>0.43229543277118221</v>
          </cell>
          <cell r="CX76">
            <v>0.42411259148351688</v>
          </cell>
          <cell r="CY76">
            <v>0.40820822257257389</v>
          </cell>
          <cell r="CZ76">
            <v>0.41081164088660638</v>
          </cell>
          <cell r="DA76">
            <v>0.40615300587559444</v>
          </cell>
          <cell r="DB76">
            <v>0.39937369710423781</v>
          </cell>
          <cell r="DC76">
            <v>0.38531178838039915</v>
          </cell>
          <cell r="DD76">
            <v>0.38673804861891381</v>
          </cell>
          <cell r="DE76">
            <v>0.38262278065889727</v>
          </cell>
          <cell r="DF76">
            <v>0.37681254446761192</v>
          </cell>
          <cell r="DG76">
            <v>0.36405972313455814</v>
          </cell>
          <cell r="DH76">
            <v>0.36458006595723669</v>
          </cell>
          <cell r="DI76">
            <v>0.36084392016467165</v>
          </cell>
          <cell r="DJ76">
            <v>0.35571226323798422</v>
          </cell>
          <cell r="DK76">
            <v>0.34390232888598232</v>
          </cell>
          <cell r="DL76">
            <v>0.34369311360555105</v>
          </cell>
          <cell r="DM76">
            <v>0.34020552061403297</v>
          </cell>
          <cell r="DN76">
            <v>0.33555352452834875</v>
          </cell>
          <cell r="DP76" t="str">
            <v>NA</v>
          </cell>
          <cell r="DQ76" t="str">
            <v>NA</v>
          </cell>
          <cell r="DR76" t="str">
            <v>NA</v>
          </cell>
          <cell r="DS76" t="str">
            <v>NA</v>
          </cell>
          <cell r="DT76" t="str">
            <v>NA</v>
          </cell>
          <cell r="DU76" t="str">
            <v>NA</v>
          </cell>
          <cell r="DV76" t="str">
            <v>NA</v>
          </cell>
          <cell r="DW76" t="str">
            <v>NA</v>
          </cell>
          <cell r="DX76" t="str">
            <v>NA</v>
          </cell>
          <cell r="DY76" t="str">
            <v>NA</v>
          </cell>
          <cell r="DZ76">
            <v>0</v>
          </cell>
          <cell r="EA76">
            <v>0.56460714285714286</v>
          </cell>
          <cell r="EB76">
            <v>0.73028571740344239</v>
          </cell>
          <cell r="EC76">
            <v>0.77459779335781997</v>
          </cell>
          <cell r="ED76">
            <v>0.77798163412630839</v>
          </cell>
          <cell r="EE76">
            <v>0.75016935615659297</v>
          </cell>
          <cell r="EF76">
            <v>0.72035664309561453</v>
          </cell>
          <cell r="EG76">
            <v>0.70602087893257848</v>
          </cell>
          <cell r="EH76">
            <v>0.69365256155862121</v>
          </cell>
          <cell r="EI76">
            <v>0.64118686849217199</v>
          </cell>
          <cell r="EJ76">
            <v>0.58228906610480702</v>
          </cell>
          <cell r="EK76">
            <v>0.52554332906390444</v>
          </cell>
          <cell r="EL76">
            <v>0.48695111663582802</v>
          </cell>
          <cell r="EM76">
            <v>0.45897302023206055</v>
          </cell>
          <cell r="EN76">
            <v>0.43160806931701284</v>
          </cell>
          <cell r="EO76">
            <v>0.40590001266652331</v>
          </cell>
          <cell r="EP76">
            <v>0.38265119182935253</v>
          </cell>
          <cell r="EQ76">
            <v>0.36108776382772223</v>
          </cell>
          <cell r="ER76">
            <v>0.34063063181960179</v>
          </cell>
        </row>
        <row r="77">
          <cell r="A77" t="str">
            <v>% of subscription revenues</v>
          </cell>
          <cell r="AU77" t="str">
            <v>NA</v>
          </cell>
          <cell r="AV77" t="str">
            <v>NA</v>
          </cell>
          <cell r="AW77">
            <v>1</v>
          </cell>
          <cell r="AX77">
            <v>1</v>
          </cell>
          <cell r="AY77">
            <v>0.83653881493249593</v>
          </cell>
          <cell r="AZ77">
            <v>0.84589926603292243</v>
          </cell>
          <cell r="BA77">
            <v>0.79647244621692148</v>
          </cell>
          <cell r="BB77">
            <v>0.80319592108536209</v>
          </cell>
          <cell r="BC77">
            <v>0.90322680501026154</v>
          </cell>
          <cell r="BD77">
            <v>0.90696334815405655</v>
          </cell>
          <cell r="BE77">
            <v>0.89046919742830399</v>
          </cell>
          <cell r="BF77">
            <v>0.88422265139968137</v>
          </cell>
          <cell r="BG77">
            <v>0.93541082983648882</v>
          </cell>
          <cell r="BH77">
            <v>0.93712327072890433</v>
          </cell>
          <cell r="BI77">
            <v>0.92321781923884272</v>
          </cell>
          <cell r="BJ77">
            <v>0.91762412982849917</v>
          </cell>
          <cell r="BK77">
            <v>0.94018235257449834</v>
          </cell>
          <cell r="BL77">
            <v>0.92560156621287126</v>
          </cell>
          <cell r="BM77">
            <v>0.9028107354682644</v>
          </cell>
          <cell r="BN77">
            <v>0.88609165800054013</v>
          </cell>
          <cell r="BO77">
            <v>0.88758701735974666</v>
          </cell>
          <cell r="BP77">
            <v>0.87506181675807182</v>
          </cell>
          <cell r="BQ77">
            <v>0.86227991292310757</v>
          </cell>
          <cell r="BR77">
            <v>0.84981869364960017</v>
          </cell>
          <cell r="BS77">
            <v>0.8491963726293984</v>
          </cell>
          <cell r="BT77">
            <v>0.84381844514851501</v>
          </cell>
          <cell r="BU77">
            <v>0.83394666074028212</v>
          </cell>
          <cell r="BV77">
            <v>0.82474702272583977</v>
          </cell>
          <cell r="BW77">
            <v>0.81505100476345305</v>
          </cell>
          <cell r="BX77">
            <v>0.8013675144532949</v>
          </cell>
          <cell r="BY77">
            <v>0.78673260368496745</v>
          </cell>
          <cell r="BZ77">
            <v>0.762364483805412</v>
          </cell>
          <cell r="CA77">
            <v>0.71592910528351095</v>
          </cell>
          <cell r="CB77">
            <v>0.73400791983554248</v>
          </cell>
          <cell r="CC77">
            <v>0.70461067965533852</v>
          </cell>
          <cell r="CD77">
            <v>0.681035519559542</v>
          </cell>
          <cell r="CE77">
            <v>0.63550014513714737</v>
          </cell>
          <cell r="CF77">
            <v>0.64754761622292423</v>
          </cell>
          <cell r="CG77">
            <v>0.62713399019168192</v>
          </cell>
          <cell r="CH77">
            <v>0.60327122293098057</v>
          </cell>
          <cell r="CI77">
            <v>0.56913055753282493</v>
          </cell>
          <cell r="CJ77">
            <v>0.57375600955577133</v>
          </cell>
          <cell r="CK77">
            <v>0.55681721029089315</v>
          </cell>
          <cell r="CL77">
            <v>0.53878423016446242</v>
          </cell>
          <cell r="CM77">
            <v>0.51772848381143499</v>
          </cell>
          <cell r="CN77">
            <v>0.52356648689106355</v>
          </cell>
          <cell r="CO77">
            <v>0.51363957368279278</v>
          </cell>
          <cell r="CP77">
            <v>0.50119597852919417</v>
          </cell>
          <cell r="CQ77">
            <v>0.48223468735479186</v>
          </cell>
          <cell r="CR77">
            <v>0.488823643755327</v>
          </cell>
          <cell r="CS77">
            <v>0.48130799600818819</v>
          </cell>
          <cell r="CT77">
            <v>0.47151413966013417</v>
          </cell>
          <cell r="CU77">
            <v>0.45291202440445338</v>
          </cell>
          <cell r="CV77">
            <v>0.45657940575495526</v>
          </cell>
          <cell r="CW77">
            <v>0.45043203553664879</v>
          </cell>
          <cell r="CX77">
            <v>0.44137971846582996</v>
          </cell>
          <cell r="CY77">
            <v>0.42435790392638661</v>
          </cell>
          <cell r="CZ77">
            <v>0.42643847819132008</v>
          </cell>
          <cell r="DA77">
            <v>0.42116872779509545</v>
          </cell>
          <cell r="DB77">
            <v>0.41381872789364449</v>
          </cell>
          <cell r="DC77">
            <v>0.39897743519730677</v>
          </cell>
          <cell r="DD77">
            <v>0.39989143573167485</v>
          </cell>
          <cell r="DE77">
            <v>0.39523967588738701</v>
          </cell>
          <cell r="DF77">
            <v>0.38902026047551885</v>
          </cell>
          <cell r="DG77">
            <v>0.37569301257884641</v>
          </cell>
          <cell r="DH77">
            <v>0.37572043958609669</v>
          </cell>
          <cell r="DI77">
            <v>0.3715050094592387</v>
          </cell>
          <cell r="DJ77">
            <v>0.3660653005299474</v>
          </cell>
          <cell r="DK77">
            <v>0.3538220556836536</v>
          </cell>
          <cell r="DL77">
            <v>0.35316504559560652</v>
          </cell>
          <cell r="DM77">
            <v>0.34925862775323141</v>
          </cell>
          <cell r="DN77">
            <v>0.34437082975122396</v>
          </cell>
          <cell r="DP77" t="str">
            <v>NA</v>
          </cell>
          <cell r="DQ77" t="str">
            <v>NA</v>
          </cell>
          <cell r="DR77" t="str">
            <v>NA</v>
          </cell>
          <cell r="DS77" t="str">
            <v>NA</v>
          </cell>
          <cell r="DT77" t="str">
            <v>NA</v>
          </cell>
          <cell r="DU77" t="str">
            <v>NA</v>
          </cell>
          <cell r="DV77" t="str">
            <v>NA</v>
          </cell>
          <cell r="DW77" t="str">
            <v>NA</v>
          </cell>
          <cell r="DX77" t="str">
            <v>NA</v>
          </cell>
          <cell r="DY77" t="str">
            <v>NA</v>
          </cell>
          <cell r="DZ77" t="str">
            <v>NA</v>
          </cell>
          <cell r="EA77">
            <v>1</v>
          </cell>
          <cell r="EB77">
            <v>0.81769021241002915</v>
          </cell>
          <cell r="EC77">
            <v>0.89464986430141502</v>
          </cell>
          <cell r="ED77">
            <v>0.92703842062227249</v>
          </cell>
          <cell r="EE77">
            <v>0.91067974377622096</v>
          </cell>
          <cell r="EF77">
            <v>0.86684424370438817</v>
          </cell>
          <cell r="EG77">
            <v>0.83685993665888891</v>
          </cell>
          <cell r="EH77">
            <v>0.78954003951295182</v>
          </cell>
          <cell r="EI77">
            <v>0.70716479452774972</v>
          </cell>
          <cell r="EJ77">
            <v>0.62738069480454539</v>
          </cell>
          <cell r="EK77">
            <v>0.55869906106607869</v>
          </cell>
          <cell r="EL77">
            <v>0.51350257149784695</v>
          </cell>
          <cell r="EM77">
            <v>0.48076700072129247</v>
          </cell>
          <cell r="EN77">
            <v>0.44999951377301689</v>
          </cell>
          <cell r="EO77">
            <v>0.42116070001994471</v>
          </cell>
          <cell r="EP77">
            <v>0.39552074195378822</v>
          </cell>
          <cell r="EQ77">
            <v>0.37199840751836899</v>
          </cell>
          <cell r="ER77">
            <v>0.34991484031711512</v>
          </cell>
        </row>
        <row r="78">
          <cell r="A78" t="str">
            <v>% growth y-o-y</v>
          </cell>
          <cell r="AU78" t="str">
            <v>NA</v>
          </cell>
          <cell r="AV78" t="str">
            <v>NA</v>
          </cell>
          <cell r="AW78" t="str">
            <v>NA</v>
          </cell>
          <cell r="AX78" t="str">
            <v>NA</v>
          </cell>
          <cell r="AY78" t="str">
            <v>NA</v>
          </cell>
          <cell r="AZ78" t="str">
            <v>NA</v>
          </cell>
          <cell r="BA78">
            <v>0.67004468768042869</v>
          </cell>
          <cell r="BB78">
            <v>0.6880618837862893</v>
          </cell>
          <cell r="BC78">
            <v>1.0648724856319869</v>
          </cell>
          <cell r="BD78">
            <v>1.0170511395703552</v>
          </cell>
          <cell r="BE78">
            <v>1.2887792359004249</v>
          </cell>
          <cell r="BF78">
            <v>1.0702542811604787</v>
          </cell>
          <cell r="BG78">
            <v>0.92941649729621334</v>
          </cell>
          <cell r="BH78">
            <v>0.95257084100225975</v>
          </cell>
          <cell r="BI78">
            <v>0.88955146914416927</v>
          </cell>
          <cell r="BJ78">
            <v>0.88862730018681524</v>
          </cell>
          <cell r="BK78">
            <v>0.81894784535738596</v>
          </cell>
          <cell r="BL78">
            <v>0.6955958238388058</v>
          </cell>
          <cell r="BM78">
            <v>0.64504562169049362</v>
          </cell>
          <cell r="BN78">
            <v>0.61043888467212959</v>
          </cell>
          <cell r="BO78">
            <v>0.54851799854297911</v>
          </cell>
          <cell r="BP78">
            <v>0.56112516908041932</v>
          </cell>
          <cell r="BQ78">
            <v>0.54439540686325016</v>
          </cell>
          <cell r="BR78">
            <v>0.52486600456465804</v>
          </cell>
          <cell r="BS78">
            <v>0.46645805543533858</v>
          </cell>
          <cell r="BT78">
            <v>0.45643367266712787</v>
          </cell>
          <cell r="BU78">
            <v>0.43564553905406966</v>
          </cell>
          <cell r="BV78">
            <v>0.42417562415818777</v>
          </cell>
          <cell r="BW78">
            <v>0.42667722248314544</v>
          </cell>
          <cell r="BX78">
            <v>0.37710318796829134</v>
          </cell>
          <cell r="BY78">
            <v>0.34796910405150605</v>
          </cell>
          <cell r="BZ78">
            <v>0.30174133203553133</v>
          </cell>
          <cell r="CA78">
            <v>0.27307485226522954</v>
          </cell>
          <cell r="CB78">
            <v>0.26883978318560664</v>
          </cell>
          <cell r="CC78">
            <v>0.26228303750350301</v>
          </cell>
          <cell r="CD78">
            <v>0.2954753916696593</v>
          </cell>
          <cell r="CE78">
            <v>0.24434120843722074</v>
          </cell>
          <cell r="CF78">
            <v>0.28228540497605148</v>
          </cell>
          <cell r="CG78">
            <v>0.24063246920725745</v>
          </cell>
          <cell r="CH78">
            <v>0.18077005961753856</v>
          </cell>
          <cell r="CI78">
            <v>0.21971977428367317</v>
          </cell>
          <cell r="CJ78">
            <v>0.18232068456094175</v>
          </cell>
          <cell r="CK78">
            <v>0.1831081751793171</v>
          </cell>
          <cell r="CL78">
            <v>0.20556548598672908</v>
          </cell>
          <cell r="CM78">
            <v>0.22281186162715327</v>
          </cell>
          <cell r="CN78">
            <v>0.18656511982571566</v>
          </cell>
          <cell r="CO78">
            <v>0.20582571825959417</v>
          </cell>
          <cell r="CP78">
            <v>0.22506008588985149</v>
          </cell>
          <cell r="CQ78">
            <v>0.19786436643255079</v>
          </cell>
          <cell r="CR78">
            <v>0.2485921337818684</v>
          </cell>
          <cell r="CS78">
            <v>0.19659976394125267</v>
          </cell>
          <cell r="CT78">
            <v>0.16540066914753027</v>
          </cell>
          <cell r="CU78">
            <v>0.14754518017331519</v>
          </cell>
          <cell r="CV78">
            <v>0.14915536455912082</v>
          </cell>
          <cell r="CW78">
            <v>0.19189517053379102</v>
          </cell>
          <cell r="CX78">
            <v>0.20776030812362389</v>
          </cell>
          <cell r="CY78">
            <v>0.20964107851380698</v>
          </cell>
          <cell r="CZ78">
            <v>0.20922201448698785</v>
          </cell>
          <cell r="DA78">
            <v>0.21263007050073313</v>
          </cell>
          <cell r="DB78">
            <v>0.20687588845878913</v>
          </cell>
          <cell r="DC78">
            <v>0.19882995231854328</v>
          </cell>
          <cell r="DD78">
            <v>0.19780062609614557</v>
          </cell>
          <cell r="DE78">
            <v>0.2001531415254405</v>
          </cell>
          <cell r="DF78">
            <v>0.19569722273735812</v>
          </cell>
          <cell r="DG78">
            <v>0.18904017413429131</v>
          </cell>
          <cell r="DH78">
            <v>0.18762497214981355</v>
          </cell>
          <cell r="DI78">
            <v>0.18922384269373538</v>
          </cell>
          <cell r="DJ78">
            <v>0.18567414187128506</v>
          </cell>
          <cell r="DK78">
            <v>0.17995235052016123</v>
          </cell>
          <cell r="DL78">
            <v>0.17825119899752173</v>
          </cell>
          <cell r="DM78">
            <v>0.1792718677819618</v>
          </cell>
          <cell r="DN78">
            <v>0.17636469062600746</v>
          </cell>
          <cell r="DQ78" t="str">
            <v>NA</v>
          </cell>
          <cell r="DR78" t="str">
            <v>NA</v>
          </cell>
          <cell r="DS78" t="str">
            <v>NA</v>
          </cell>
          <cell r="DT78" t="str">
            <v>NA</v>
          </cell>
          <cell r="DU78" t="str">
            <v>NA</v>
          </cell>
          <cell r="DV78" t="str">
            <v>NA</v>
          </cell>
          <cell r="DW78" t="str">
            <v>NA</v>
          </cell>
          <cell r="DX78" t="str">
            <v>NA</v>
          </cell>
          <cell r="DY78" t="str">
            <v>NA</v>
          </cell>
          <cell r="DZ78" t="str">
            <v>NA</v>
          </cell>
          <cell r="EA78" t="str">
            <v>NA</v>
          </cell>
          <cell r="EB78">
            <v>1.9719566016109726</v>
          </cell>
          <cell r="EC78">
            <v>1.1114609076156463</v>
          </cell>
          <cell r="ED78">
            <v>0.91124494817931456</v>
          </cell>
          <cell r="EE78">
            <v>0.68013504112580181</v>
          </cell>
          <cell r="EF78">
            <v>0.54347592631182762</v>
          </cell>
          <cell r="EG78">
            <v>0.44377884099183507</v>
          </cell>
          <cell r="EH78">
            <v>0.35870779474578995</v>
          </cell>
          <cell r="EI78">
            <v>0.27534597789049475</v>
          </cell>
          <cell r="EJ78">
            <v>0.23491486927855032</v>
          </cell>
          <cell r="EK78">
            <v>0.19717431371647254</v>
          </cell>
          <cell r="EL78">
            <v>0.21013757071078976</v>
          </cell>
          <cell r="EM78">
            <v>0.20104300229041949</v>
          </cell>
          <cell r="EN78">
            <v>0.17496162997790976</v>
          </cell>
          <cell r="EO78">
            <v>0.20956381881280572</v>
          </cell>
          <cell r="EP78">
            <v>0.19807789505070783</v>
          </cell>
          <cell r="EQ78">
            <v>0.18783860208422243</v>
          </cell>
          <cell r="ER78">
            <v>0.17839941732757492</v>
          </cell>
        </row>
        <row r="79">
          <cell r="A79" t="str">
            <v>% growth seq</v>
          </cell>
          <cell r="AU79" t="str">
            <v>NA</v>
          </cell>
          <cell r="AV79" t="str">
            <v>NA</v>
          </cell>
          <cell r="AW79" t="str">
            <v>NA</v>
          </cell>
          <cell r="AX79">
            <v>0.23733371072742715</v>
          </cell>
          <cell r="AY79">
            <v>6.1867524662111428E-2</v>
          </cell>
          <cell r="AZ79">
            <v>0.19997888948314468</v>
          </cell>
          <cell r="BA79">
            <v>5.9247145501397425E-2</v>
          </cell>
          <cell r="BB79">
            <v>0.25068262544750697</v>
          </cell>
          <cell r="BC79">
            <v>0.29889849188640727</v>
          </cell>
          <cell r="BD79">
            <v>0.17218801806618056</v>
          </cell>
          <cell r="BE79">
            <v>0.20194417719463664</v>
          </cell>
          <cell r="BF79">
            <v>0.13127164869926977</v>
          </cell>
          <cell r="BG79">
            <v>0.21053544067736718</v>
          </cell>
          <cell r="BH79">
            <v>0.18625509186618583</v>
          </cell>
          <cell r="BI79">
            <v>0.16315133779301205</v>
          </cell>
          <cell r="BJ79">
            <v>0.13071835012173172</v>
          </cell>
          <cell r="BK79">
            <v>0.16587366460870689</v>
          </cell>
          <cell r="BL79">
            <v>0.10580915495167642</v>
          </cell>
          <cell r="BM79">
            <v>0.12847471590714332</v>
          </cell>
          <cell r="BN79">
            <v>0.10693148848789469</v>
          </cell>
          <cell r="BO79">
            <v>0.12104617620519109</v>
          </cell>
          <cell r="BP79">
            <v>0.11481203681127128</v>
          </cell>
          <cell r="BQ79">
            <v>0.11638144238934145</v>
          </cell>
          <cell r="BR79">
            <v>9.293396540566401E-2</v>
          </cell>
          <cell r="BS79">
            <v>7.8106004520988037E-2</v>
          </cell>
          <cell r="BT79">
            <v>0.10719142841392615</v>
          </cell>
          <cell r="BU79">
            <v>0.10044698068122315</v>
          </cell>
          <cell r="BV79">
            <v>8.4202102819108449E-2</v>
          </cell>
          <cell r="BW79">
            <v>7.9999723335779871E-2</v>
          </cell>
          <cell r="BX79">
            <v>6.8718853663479518E-2</v>
          </cell>
          <cell r="BY79">
            <v>7.7165853339967061E-2</v>
          </cell>
          <cell r="BZ79">
            <v>4.7020058009832777E-2</v>
          </cell>
          <cell r="CA79">
            <v>5.6216357578679377E-2</v>
          </cell>
          <cell r="CB79">
            <v>6.516360460337367E-2</v>
          </cell>
          <cell r="CC79">
            <v>7.1599585122821052E-2</v>
          </cell>
          <cell r="CD79">
            <v>7.455196610967163E-2</v>
          </cell>
          <cell r="CE79">
            <v>1.4526055231894874E-2</v>
          </cell>
          <cell r="CF79">
            <v>9.764406646145174E-2</v>
          </cell>
          <cell r="CG79">
            <v>3.6790432249540928E-2</v>
          </cell>
          <cell r="CH79">
            <v>2.2703194199165777E-2</v>
          </cell>
          <cell r="CI79">
            <v>4.7991927821381841E-2</v>
          </cell>
          <cell r="CJ79">
            <v>6.3988066295901813E-2</v>
          </cell>
          <cell r="CK79">
            <v>3.7480991713888745E-2</v>
          </cell>
          <cell r="CL79">
            <v>4.2115758474940979E-2</v>
          </cell>
          <cell r="CM79">
            <v>6.2984114198173069E-2</v>
          </cell>
          <cell r="CN79">
            <v>3.2449199255865091E-2</v>
          </cell>
          <cell r="CO79">
            <v>5.4321622228224564E-2</v>
          </cell>
          <cell r="CP79">
            <v>5.8738755735873838E-2</v>
          </cell>
          <cell r="CQ79">
            <v>3.9386400020502865E-2</v>
          </cell>
          <cell r="CR79">
            <v>7.6171881261858365E-2</v>
          </cell>
          <cell r="CS79">
            <v>1.0418831051883126E-2</v>
          </cell>
          <cell r="CT79">
            <v>3.1134128192580324E-2</v>
          </cell>
          <cell r="CU79">
            <v>2.3461617328305984E-2</v>
          </cell>
          <cell r="CV79">
            <v>7.7681917807338241E-2</v>
          </cell>
          <cell r="CW79">
            <v>4.79986972076476E-2</v>
          </cell>
          <cell r="CX79">
            <v>4.4859399694453517E-2</v>
          </cell>
          <cell r="CY79">
            <v>2.5055390771937747E-2</v>
          </cell>
          <cell r="CZ79">
            <v>7.7308569272695582E-2</v>
          </cell>
          <cell r="DA79">
            <v>5.0952363465478046E-2</v>
          </cell>
          <cell r="DB79">
            <v>3.9901324399820748E-2</v>
          </cell>
          <cell r="DC79">
            <v>1.8221605878862901E-2</v>
          </cell>
          <cell r="DD79">
            <v>7.6383582407109296E-2</v>
          </cell>
          <cell r="DE79">
            <v>5.3016464616071346E-2</v>
          </cell>
          <cell r="DF79">
            <v>3.6040387250370731E-2</v>
          </cell>
          <cell r="DG79">
            <v>1.2552653413195891E-2</v>
          </cell>
          <cell r="DH79">
            <v>7.5102464901562582E-2</v>
          </cell>
          <cell r="DI79">
            <v>5.4434115008258566E-2</v>
          </cell>
          <cell r="DJ79">
            <v>3.2947921994725959E-2</v>
          </cell>
          <cell r="DK79">
            <v>7.6663066419713211E-3</v>
          </cell>
          <cell r="DL79">
            <v>7.3552476722502202E-2</v>
          </cell>
          <cell r="DM79">
            <v>5.5347526331203323E-2</v>
          </cell>
          <cell r="DN79">
            <v>3.0401467115104497E-2</v>
          </cell>
        </row>
        <row r="81">
          <cell r="A81" t="str">
            <v>ITOM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1.8140922318791604</v>
          </cell>
          <cell r="AZ81">
            <v>2.0295066663464114</v>
          </cell>
          <cell r="BA81">
            <v>3.0154642368500912</v>
          </cell>
          <cell r="BB81">
            <v>3.6162749500564706</v>
          </cell>
          <cell r="BC81">
            <v>2.0539142904622105</v>
          </cell>
          <cell r="BD81">
            <v>2.3050782259780855</v>
          </cell>
          <cell r="BE81">
            <v>3.3221787728021113</v>
          </cell>
          <cell r="BF81">
            <v>4.0006862808840111</v>
          </cell>
          <cell r="BG81">
            <v>2.5539203774353947</v>
          </cell>
          <cell r="BH81">
            <v>2.9438884644726997</v>
          </cell>
          <cell r="BI81">
            <v>4.2444421702960113</v>
          </cell>
          <cell r="BJ81">
            <v>5.1802889716050053</v>
          </cell>
          <cell r="BK81">
            <v>4.0338429889565948</v>
          </cell>
          <cell r="BL81">
            <v>4.8445011615143629</v>
          </cell>
          <cell r="BM81">
            <v>6.3873499841232437</v>
          </cell>
          <cell r="BN81">
            <v>7.5972658395872328</v>
          </cell>
          <cell r="BO81">
            <v>6.9496939734524554</v>
          </cell>
          <cell r="BP81">
            <v>8.2304670873530696</v>
          </cell>
          <cell r="BQ81">
            <v>10.212349286209173</v>
          </cell>
          <cell r="BR81">
            <v>12.234220774014783</v>
          </cell>
          <cell r="BS81">
            <v>12.703000000000003</v>
          </cell>
          <cell r="BT81">
            <v>14.379000000000019</v>
          </cell>
          <cell r="BU81">
            <v>17.413000000000011</v>
          </cell>
          <cell r="BV81">
            <v>20.180000000000064</v>
          </cell>
          <cell r="BW81">
            <v>22.816000000000031</v>
          </cell>
          <cell r="BX81">
            <v>26.012</v>
          </cell>
          <cell r="BY81">
            <v>28.92900000000003</v>
          </cell>
          <cell r="BZ81">
            <v>35.036000000000001</v>
          </cell>
          <cell r="CA81">
            <v>53.947999999999979</v>
          </cell>
          <cell r="CB81">
            <v>38.926000000000045</v>
          </cell>
          <cell r="CC81">
            <v>51.646113039193509</v>
          </cell>
          <cell r="CD81">
            <v>60.46247093349146</v>
          </cell>
          <cell r="CE81">
            <v>82.671401436670365</v>
          </cell>
          <cell r="CF81">
            <v>67.345869281135037</v>
          </cell>
          <cell r="CG81">
            <v>79.454441861169826</v>
          </cell>
          <cell r="CH81">
            <v>90.905160911817333</v>
          </cell>
          <cell r="CI81">
            <v>114.34859147523694</v>
          </cell>
          <cell r="CJ81">
            <v>102.68732543723164</v>
          </cell>
          <cell r="CK81">
            <v>117.73822009237672</v>
          </cell>
          <cell r="CL81">
            <v>132.24833256562778</v>
          </cell>
          <cell r="CM81">
            <v>159.14228215558168</v>
          </cell>
          <cell r="CN81">
            <v>149.87685304503967</v>
          </cell>
          <cell r="CO81">
            <v>171.11953129367905</v>
          </cell>
          <cell r="CP81">
            <v>193.58295473946319</v>
          </cell>
          <cell r="CQ81">
            <v>229.53917191147448</v>
          </cell>
          <cell r="CR81">
            <v>222.55258169705866</v>
          </cell>
          <cell r="CS81">
            <v>239.83072642441863</v>
          </cell>
          <cell r="CT81">
            <v>262.4160163551727</v>
          </cell>
          <cell r="CU81">
            <v>306.92607652422953</v>
          </cell>
          <cell r="CV81">
            <v>309.27157657065766</v>
          </cell>
          <cell r="CW81">
            <v>336.27316641594712</v>
          </cell>
          <cell r="CX81">
            <v>369.74847606425919</v>
          </cell>
          <cell r="CY81">
            <v>427.23108776353848</v>
          </cell>
          <cell r="CZ81">
            <v>440.2442434264658</v>
          </cell>
          <cell r="DA81">
            <v>476.93102521006574</v>
          </cell>
          <cell r="DB81">
            <v>517.41041304660962</v>
          </cell>
          <cell r="DC81">
            <v>585.05095620370446</v>
          </cell>
          <cell r="DD81">
            <v>611.84781591143769</v>
          </cell>
          <cell r="DE81">
            <v>661.23146748869385</v>
          </cell>
          <cell r="DF81">
            <v>710.51189784992368</v>
          </cell>
          <cell r="DG81">
            <v>790.71304408981678</v>
          </cell>
          <cell r="DH81">
            <v>835.15965429038386</v>
          </cell>
          <cell r="DI81">
            <v>901.05519189758388</v>
          </cell>
          <cell r="DJ81">
            <v>961.39761478689627</v>
          </cell>
          <cell r="DK81">
            <v>1057.1033684158674</v>
          </cell>
          <cell r="DL81">
            <v>1123.917967048128</v>
          </cell>
          <cell r="DM81">
            <v>1211.1041454385595</v>
          </cell>
          <cell r="DN81">
            <v>1285.3495772464198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10.475338085132133</v>
          </cell>
          <cell r="EC81">
            <v>11.681857570126418</v>
          </cell>
          <cell r="ED81">
            <v>14.922539983809111</v>
          </cell>
          <cell r="EE81">
            <v>22.862959974181436</v>
          </cell>
          <cell r="EF81">
            <v>37.626731121029479</v>
          </cell>
          <cell r="EG81">
            <v>64.675000000000097</v>
          </cell>
          <cell r="EH81">
            <v>112.79300000000006</v>
          </cell>
          <cell r="EI81">
            <v>204.98258397268498</v>
          </cell>
          <cell r="EJ81">
            <v>320.37687349079255</v>
          </cell>
          <cell r="EK81">
            <v>467.02246957047305</v>
          </cell>
          <cell r="EL81">
            <v>673.72162123376359</v>
          </cell>
          <cell r="EM81">
            <v>954.33849638812455</v>
          </cell>
          <cell r="EN81">
            <v>1322.2192955750934</v>
          </cell>
          <cell r="EO81">
            <v>1861.8167694466795</v>
          </cell>
          <cell r="EP81">
            <v>2568.6421374537595</v>
          </cell>
          <cell r="EQ81">
            <v>3488.3255050646808</v>
          </cell>
          <cell r="ER81">
            <v>4677.4750581489752</v>
          </cell>
        </row>
        <row r="82">
          <cell r="A82" t="str">
            <v>% of revenues</v>
          </cell>
          <cell r="AU82" t="str">
            <v>NA</v>
          </cell>
          <cell r="AV82" t="str">
            <v>NA</v>
          </cell>
          <cell r="AW82">
            <v>0</v>
          </cell>
          <cell r="AX82">
            <v>0</v>
          </cell>
          <cell r="AY82">
            <v>0.15317843721009544</v>
          </cell>
          <cell r="AZ82">
            <v>0.13950417008155153</v>
          </cell>
          <cell r="BA82">
            <v>0.18176396846594883</v>
          </cell>
          <cell r="BB82">
            <v>0.16934090143088132</v>
          </cell>
          <cell r="BC82">
            <v>8.1465742125266166E-2</v>
          </cell>
          <cell r="BD82">
            <v>7.8178418054826393E-2</v>
          </cell>
          <cell r="BE82">
            <v>9.7148251975381197E-2</v>
          </cell>
          <cell r="BF82">
            <v>0.10211563328613026</v>
          </cell>
          <cell r="BG82">
            <v>5.3844961679816887E-2</v>
          </cell>
          <cell r="BH82">
            <v>5.1852757679090776E-2</v>
          </cell>
          <cell r="BI82">
            <v>6.5963822679244874E-2</v>
          </cell>
          <cell r="BJ82">
            <v>6.8921648859862766E-2</v>
          </cell>
          <cell r="BK82">
            <v>4.6938444582280393E-2</v>
          </cell>
          <cell r="BL82">
            <v>4.7391962214732276E-2</v>
          </cell>
          <cell r="BM82">
            <v>5.7409737496501349E-2</v>
          </cell>
          <cell r="BN82">
            <v>6.0666500356042742E-2</v>
          </cell>
          <cell r="BO82">
            <v>4.9965446642119889E-2</v>
          </cell>
          <cell r="BP82">
            <v>4.9356051544181469E-2</v>
          </cell>
          <cell r="BQ82">
            <v>5.7144172110486002E-2</v>
          </cell>
          <cell r="BR82">
            <v>6.1787745570871209E-2</v>
          </cell>
          <cell r="BS82">
            <v>5.9929988111188708E-2</v>
          </cell>
          <cell r="BT82">
            <v>5.828158692585815E-2</v>
          </cell>
          <cell r="BU82">
            <v>6.6678154317442132E-2</v>
          </cell>
          <cell r="BV82">
            <v>7.0645895326448674E-2</v>
          </cell>
          <cell r="BW82">
            <v>7.4591586869317703E-2</v>
          </cell>
          <cell r="BX82">
            <v>7.6211794487155454E-2</v>
          </cell>
          <cell r="BY82">
            <v>8.088498445433609E-2</v>
          </cell>
          <cell r="BZ82">
            <v>9.0845446578127195E-2</v>
          </cell>
          <cell r="CA82">
            <v>0.12582007645106591</v>
          </cell>
          <cell r="CB82">
            <v>8.6838383252501997E-2</v>
          </cell>
          <cell r="CC82">
            <v>0.10489246553255163</v>
          </cell>
          <cell r="CD82">
            <v>0.11011335226180531</v>
          </cell>
          <cell r="CE82">
            <v>0.1403060331024136</v>
          </cell>
          <cell r="CF82">
            <v>0.10671932329481858</v>
          </cell>
          <cell r="CG82">
            <v>0.11804307828020305</v>
          </cell>
          <cell r="CH82">
            <v>0.1270617156576396</v>
          </cell>
          <cell r="CI82">
            <v>0.14494210036839572</v>
          </cell>
          <cell r="CJ82">
            <v>0.1231404639349753</v>
          </cell>
          <cell r="CK82">
            <v>0.13291243393774754</v>
          </cell>
          <cell r="CL82">
            <v>0.13894930158380853</v>
          </cell>
          <cell r="CM82">
            <v>0.15209423529214375</v>
          </cell>
          <cell r="CN82">
            <v>0.13996168720038965</v>
          </cell>
          <cell r="CO82">
            <v>0.14854487026913765</v>
          </cell>
          <cell r="CP82">
            <v>0.15482548986224692</v>
          </cell>
          <cell r="CQ82">
            <v>0.17110061523036119</v>
          </cell>
          <cell r="CR82">
            <v>0.15647222756277365</v>
          </cell>
          <cell r="CS82">
            <v>0.16427571058710172</v>
          </cell>
          <cell r="CT82">
            <v>0.1709334632644918</v>
          </cell>
          <cell r="CU82">
            <v>0.18791191591027834</v>
          </cell>
          <cell r="CV82">
            <v>0.17742689686669963</v>
          </cell>
          <cell r="CW82">
            <v>0.18182308924435961</v>
          </cell>
          <cell r="CX82">
            <v>0.18771798203054599</v>
          </cell>
          <cell r="CY82">
            <v>0.20366461437379946</v>
          </cell>
          <cell r="CZ82">
            <v>0.19605020319193289</v>
          </cell>
          <cell r="DA82">
            <v>0.19979889635700618</v>
          </cell>
          <cell r="DB82">
            <v>0.20496057481866195</v>
          </cell>
          <cell r="DC82">
            <v>0.21959345329553387</v>
          </cell>
          <cell r="DD82">
            <v>0.2141443642578128</v>
          </cell>
          <cell r="DE82">
            <v>0.21743803199115222</v>
          </cell>
          <cell r="DF82">
            <v>0.22209111970763559</v>
          </cell>
          <cell r="DG82">
            <v>0.23583508111995213</v>
          </cell>
          <cell r="DH82">
            <v>0.23202214518349359</v>
          </cell>
          <cell r="DI82">
            <v>0.23497321002120897</v>
          </cell>
          <cell r="DJ82">
            <v>0.23926050553797745</v>
          </cell>
          <cell r="DK82">
            <v>0.25240908015323199</v>
          </cell>
          <cell r="DL82">
            <v>0.2498242353632579</v>
          </cell>
          <cell r="DM82">
            <v>0.25249714582046751</v>
          </cell>
          <cell r="DN82">
            <v>0.25651349701353837</v>
          </cell>
          <cell r="DP82" t="str">
            <v>NA</v>
          </cell>
          <cell r="DQ82" t="str">
            <v>NA</v>
          </cell>
          <cell r="DR82" t="str">
            <v>NA</v>
          </cell>
          <cell r="DS82" t="str">
            <v>NA</v>
          </cell>
          <cell r="DT82" t="str">
            <v>NA</v>
          </cell>
          <cell r="DU82" t="str">
            <v>NA</v>
          </cell>
          <cell r="DV82" t="str">
            <v>NA</v>
          </cell>
          <cell r="DW82" t="str">
            <v>NA</v>
          </cell>
          <cell r="DX82" t="str">
            <v>NA</v>
          </cell>
          <cell r="DY82" t="str">
            <v>NA</v>
          </cell>
          <cell r="DZ82">
            <v>0</v>
          </cell>
          <cell r="EA82">
            <v>0</v>
          </cell>
          <cell r="EB82">
            <v>0.16282234029364792</v>
          </cell>
          <cell r="EC82">
            <v>9.1213318079236619E-2</v>
          </cell>
          <cell r="ED82">
            <v>6.1230222491338589E-2</v>
          </cell>
          <cell r="EE82">
            <v>5.3839538382624362E-2</v>
          </cell>
          <cell r="EF82">
            <v>5.5125653047454197E-2</v>
          </cell>
          <cell r="EG82">
            <v>6.432251263078341E-2</v>
          </cell>
          <cell r="EH82">
            <v>8.1116106070205793E-2</v>
          </cell>
          <cell r="EI82">
            <v>0.1068455694793338</v>
          </cell>
          <cell r="EJ82">
            <v>0.12280546941248156</v>
          </cell>
          <cell r="EK82">
            <v>0.13496054676633992</v>
          </cell>
          <cell r="EL82">
            <v>0.14907047380492192</v>
          </cell>
          <cell r="EM82">
            <v>0.16571309306391382</v>
          </cell>
          <cell r="EN82">
            <v>0.18375390851144963</v>
          </cell>
          <cell r="EO82">
            <v>0.20117349186252603</v>
          </cell>
          <cell r="EP82">
            <v>0.21839182089664919</v>
          </cell>
          <cell r="EQ82">
            <v>0.23561451231554198</v>
          </cell>
          <cell r="ER82">
            <v>0.25291519536985385</v>
          </cell>
        </row>
        <row r="83">
          <cell r="A83" t="str">
            <v>% of subscription revenues</v>
          </cell>
          <cell r="AU83" t="str">
            <v>NA</v>
          </cell>
          <cell r="AV83" t="str">
            <v>NA</v>
          </cell>
          <cell r="AW83">
            <v>0</v>
          </cell>
          <cell r="AX83">
            <v>0</v>
          </cell>
          <cell r="AY83">
            <v>0.16346118506750407</v>
          </cell>
          <cell r="AZ83">
            <v>0.15410073396707755</v>
          </cell>
          <cell r="BA83">
            <v>0.20352755378307849</v>
          </cell>
          <cell r="BB83">
            <v>0.19680407891463786</v>
          </cell>
          <cell r="BC83">
            <v>9.6773194989738534E-2</v>
          </cell>
          <cell r="BD83">
            <v>9.3036651845943383E-2</v>
          </cell>
          <cell r="BE83">
            <v>0.10953080257169599</v>
          </cell>
          <cell r="BF83">
            <v>0.11577734860031866</v>
          </cell>
          <cell r="BG83">
            <v>6.4589170163511164E-2</v>
          </cell>
          <cell r="BH83">
            <v>6.287672927109568E-2</v>
          </cell>
          <cell r="BI83">
            <v>7.678218076115724E-2</v>
          </cell>
          <cell r="BJ83">
            <v>8.2375870171500887E-2</v>
          </cell>
          <cell r="BK83">
            <v>5.6371656403988293E-2</v>
          </cell>
          <cell r="BL83">
            <v>6.027298150585203E-2</v>
          </cell>
          <cell r="BM83">
            <v>6.8687091191965366E-2</v>
          </cell>
          <cell r="BN83">
            <v>7.2439080070055048E-2</v>
          </cell>
          <cell r="BO83">
            <v>5.9209320327603454E-2</v>
          </cell>
          <cell r="BP83">
            <v>6.2011897526845709E-2</v>
          </cell>
          <cell r="BQ83">
            <v>6.7916160369024953E-2</v>
          </cell>
          <cell r="BR83">
            <v>7.336820033471933E-2</v>
          </cell>
          <cell r="BS83">
            <v>7.0608703385638141E-2</v>
          </cell>
          <cell r="BT83">
            <v>7.1729663126493523E-2</v>
          </cell>
          <cell r="BU83">
            <v>7.8012436830221188E-2</v>
          </cell>
          <cell r="BV83">
            <v>8.2467654534903942E-2</v>
          </cell>
          <cell r="BW83">
            <v>8.5318335813807503E-2</v>
          </cell>
          <cell r="BX83">
            <v>8.9487028646720271E-2</v>
          </cell>
          <cell r="BY83">
            <v>9.0705286987276451E-2</v>
          </cell>
          <cell r="BZ83">
            <v>0.1016703230374575</v>
          </cell>
          <cell r="CA83">
            <v>0.13919047225891673</v>
          </cell>
          <cell r="CB83">
            <v>9.6669249413915151E-2</v>
          </cell>
          <cell r="CC83">
            <v>0.11489526956079232</v>
          </cell>
          <cell r="CD83">
            <v>0.12098833975701559</v>
          </cell>
          <cell r="CE83">
            <v>0.15215828728048655</v>
          </cell>
          <cell r="CF83">
            <v>0.1150656765134329</v>
          </cell>
          <cell r="CG83">
            <v>0.12680917102427966</v>
          </cell>
          <cell r="CH83">
            <v>0.13646575401202651</v>
          </cell>
          <cell r="CI83">
            <v>0.15452804711877921</v>
          </cell>
          <cell r="CJ83">
            <v>0.13148370263503281</v>
          </cell>
          <cell r="CK83">
            <v>0.14101905605679263</v>
          </cell>
          <cell r="CL83">
            <v>0.14707430495046428</v>
          </cell>
          <cell r="CM83">
            <v>0.159989908691831</v>
          </cell>
          <cell r="CN83">
            <v>0.1475851508230592</v>
          </cell>
          <cell r="CO83">
            <v>0.15679102654210247</v>
          </cell>
          <cell r="CP83">
            <v>0.1634741266237705</v>
          </cell>
          <cell r="CQ83">
            <v>0.17943723170216491</v>
          </cell>
          <cell r="CR83">
            <v>0.16387039630044825</v>
          </cell>
          <cell r="CS83">
            <v>0.17208464944111179</v>
          </cell>
          <cell r="CT83">
            <v>0.17888920323139829</v>
          </cell>
          <cell r="CU83">
            <v>0.19637000414774658</v>
          </cell>
          <cell r="CV83">
            <v>0.18509438376128703</v>
          </cell>
          <cell r="CW83">
            <v>0.18945132885372973</v>
          </cell>
          <cell r="CX83">
            <v>0.19536064649671281</v>
          </cell>
          <cell r="CY83">
            <v>0.2117220675148842</v>
          </cell>
          <cell r="CZ83">
            <v>0.20350774412778488</v>
          </cell>
          <cell r="DA83">
            <v>0.20718558222198524</v>
          </cell>
          <cell r="DB83">
            <v>0.21237383672182961</v>
          </cell>
          <cell r="DC83">
            <v>0.22738165668441962</v>
          </cell>
          <cell r="DD83">
            <v>0.22142765001456205</v>
          </cell>
          <cell r="DE83">
            <v>0.2246079994029124</v>
          </cell>
          <cell r="DF83">
            <v>0.22928627644292821</v>
          </cell>
          <cell r="DG83">
            <v>0.24337103630929224</v>
          </cell>
          <cell r="DH83">
            <v>0.23911198258512734</v>
          </cell>
          <cell r="DI83">
            <v>0.24191546464676555</v>
          </cell>
          <cell r="DJ83">
            <v>0.24622420398846184</v>
          </cell>
          <cell r="DK83">
            <v>0.25968972034105026</v>
          </cell>
          <cell r="DL83">
            <v>0.25670920940886582</v>
          </cell>
          <cell r="DM83">
            <v>0.25921627168688122</v>
          </cell>
          <cell r="DN83">
            <v>0.26325387561672714</v>
          </cell>
          <cell r="DP83" t="str">
            <v>NA</v>
          </cell>
          <cell r="DQ83" t="str">
            <v>NA</v>
          </cell>
          <cell r="DR83" t="str">
            <v>NA</v>
          </cell>
          <cell r="DS83" t="str">
            <v>NA</v>
          </cell>
          <cell r="DT83" t="str">
            <v>NA</v>
          </cell>
          <cell r="DU83" t="str">
            <v>NA</v>
          </cell>
          <cell r="DV83" t="str">
            <v>NA</v>
          </cell>
          <cell r="DW83" t="str">
            <v>NA</v>
          </cell>
          <cell r="DX83" t="str">
            <v>NA</v>
          </cell>
          <cell r="DY83" t="str">
            <v>NA</v>
          </cell>
          <cell r="DZ83" t="str">
            <v>NA</v>
          </cell>
          <cell r="EA83">
            <v>0</v>
          </cell>
          <cell r="EB83">
            <v>0.1823097875899708</v>
          </cell>
          <cell r="EC83">
            <v>0.10535013569858501</v>
          </cell>
          <cell r="ED83">
            <v>7.2961579377727584E-2</v>
          </cell>
          <cell r="EE83">
            <v>6.5359344016024501E-2</v>
          </cell>
          <cell r="EF83">
            <v>6.6335690081625695E-2</v>
          </cell>
          <cell r="EG83">
            <v>7.6242694022478588E-2</v>
          </cell>
          <cell r="EH83">
            <v>9.2329239652630651E-2</v>
          </cell>
          <cell r="EI83">
            <v>0.11783994479602469</v>
          </cell>
          <cell r="EJ83">
            <v>0.13231534852817151</v>
          </cell>
          <cell r="EK83">
            <v>0.14347500308609196</v>
          </cell>
          <cell r="EL83">
            <v>0.15719867768673212</v>
          </cell>
          <cell r="EM83">
            <v>0.17358185170079227</v>
          </cell>
          <cell r="EN83">
            <v>0.19158392848144182</v>
          </cell>
          <cell r="EO83">
            <v>0.20873704364204357</v>
          </cell>
          <cell r="EP83">
            <v>0.22573690316951359</v>
          </cell>
          <cell r="EQ83">
            <v>0.24273385074166179</v>
          </cell>
          <cell r="ER83">
            <v>0.25980863708253749</v>
          </cell>
        </row>
        <row r="84">
          <cell r="A84" t="str">
            <v>% growth y-o-y</v>
          </cell>
          <cell r="V84" t="str">
            <v>NA</v>
          </cell>
          <cell r="Z84" t="str">
            <v>NA</v>
          </cell>
          <cell r="AA84" t="str">
            <v>NA</v>
          </cell>
          <cell r="AB84" t="str">
            <v>NA</v>
          </cell>
          <cell r="AC84" t="str">
            <v>NA</v>
          </cell>
          <cell r="AD84" t="str">
            <v>NA</v>
          </cell>
          <cell r="AE84" t="str">
            <v>NA</v>
          </cell>
          <cell r="AF84" t="str">
            <v>NA</v>
          </cell>
          <cell r="AG84" t="str">
            <v>NA</v>
          </cell>
          <cell r="AH84" t="str">
            <v>NA</v>
          </cell>
          <cell r="AI84" t="str">
            <v>NA</v>
          </cell>
          <cell r="AJ84" t="str">
            <v>NA</v>
          </cell>
          <cell r="AK84" t="str">
            <v>NA</v>
          </cell>
          <cell r="AL84" t="str">
            <v>NA</v>
          </cell>
          <cell r="AM84" t="str">
            <v>NA</v>
          </cell>
          <cell r="AN84" t="str">
            <v>NA</v>
          </cell>
          <cell r="AO84" t="str">
            <v>NA</v>
          </cell>
          <cell r="AP84" t="str">
            <v>NA</v>
          </cell>
          <cell r="AQ84" t="str">
            <v>NA</v>
          </cell>
          <cell r="AR84" t="str">
            <v>NA</v>
          </cell>
          <cell r="AS84" t="str">
            <v>NA</v>
          </cell>
          <cell r="AT84" t="str">
            <v>NA</v>
          </cell>
          <cell r="AU84" t="str">
            <v>NA</v>
          </cell>
          <cell r="AV84" t="str">
            <v>NA</v>
          </cell>
          <cell r="AW84" t="str">
            <v>NA</v>
          </cell>
          <cell r="AX84" t="str">
            <v>NA</v>
          </cell>
          <cell r="AY84" t="str">
            <v>NA</v>
          </cell>
          <cell r="AZ84" t="str">
            <v>NA</v>
          </cell>
          <cell r="BA84" t="str">
            <v>NA</v>
          </cell>
          <cell r="BB84" t="str">
            <v>NA</v>
          </cell>
          <cell r="BC84">
            <v>0.13219948488210331</v>
          </cell>
          <cell r="BD84">
            <v>0.13578253484023661</v>
          </cell>
          <cell r="BE84">
            <v>0.10171386952756878</v>
          </cell>
          <cell r="BF84">
            <v>0.10630036049154334</v>
          </cell>
          <cell r="BG84">
            <v>0.24344058040545757</v>
          </cell>
          <cell r="BH84">
            <v>0.27713169613736466</v>
          </cell>
          <cell r="BI84">
            <v>0.27760799781283652</v>
          </cell>
          <cell r="BJ84">
            <v>0.29485008518597056</v>
          </cell>
          <cell r="BK84">
            <v>0.57947092814511092</v>
          </cell>
          <cell r="BL84">
            <v>0.64561301149094152</v>
          </cell>
          <cell r="BM84">
            <v>0.50487383921119222</v>
          </cell>
          <cell r="BN84">
            <v>0.4665718227748552</v>
          </cell>
          <cell r="BO84">
            <v>0.72284692103251214</v>
          </cell>
          <cell r="BP84">
            <v>0.69892973764511868</v>
          </cell>
          <cell r="BQ84">
            <v>0.59883978670239824</v>
          </cell>
          <cell r="BR84">
            <v>0.61034522581343298</v>
          </cell>
          <cell r="BS84">
            <v>0.8278502691665186</v>
          </cell>
          <cell r="BT84">
            <v>0.74704544072532419</v>
          </cell>
          <cell r="BU84">
            <v>0.70509248283493853</v>
          </cell>
          <cell r="BV84">
            <v>0.64947162330615615</v>
          </cell>
          <cell r="BW84">
            <v>0.79611115484531414</v>
          </cell>
          <cell r="BX84">
            <v>0.80902705334167657</v>
          </cell>
          <cell r="BY84">
            <v>0.66134497214724708</v>
          </cell>
          <cell r="BZ84">
            <v>0.7361744301288351</v>
          </cell>
          <cell r="CA84">
            <v>1.3644810659186493</v>
          </cell>
          <cell r="CB84">
            <v>0.49646317084422753</v>
          </cell>
          <cell r="CC84">
            <v>0.78527128622466913</v>
          </cell>
          <cell r="CD84">
            <v>0.72572413898537103</v>
          </cell>
          <cell r="CE84">
            <v>0.53242754943038473</v>
          </cell>
          <cell r="CF84">
            <v>0.73009991473911939</v>
          </cell>
          <cell r="CG84">
            <v>0.53843991707319705</v>
          </cell>
          <cell r="CH84">
            <v>0.50349728531294624</v>
          </cell>
          <cell r="CI84">
            <v>0.38316986875845549</v>
          </cell>
          <cell r="CJ84">
            <v>0.52477540988540583</v>
          </cell>
          <cell r="CK84">
            <v>0.48183307735141945</v>
          </cell>
          <cell r="CL84">
            <v>0.4547945489466263</v>
          </cell>
          <cell r="CM84">
            <v>0.39172927363993937</v>
          </cell>
          <cell r="CN84">
            <v>0.45954578529414492</v>
          </cell>
          <cell r="CO84">
            <v>0.45338982668006755</v>
          </cell>
          <cell r="CP84">
            <v>0.46378370890535292</v>
          </cell>
          <cell r="CQ84">
            <v>0.44235189292479138</v>
          </cell>
          <cell r="CR84">
            <v>0.48490295316101362</v>
          </cell>
          <cell r="CS84">
            <v>0.40153917329761701</v>
          </cell>
          <cell r="CT84">
            <v>0.35557397968405646</v>
          </cell>
          <cell r="CU84">
            <v>0.33714029709317139</v>
          </cell>
          <cell r="CV84">
            <v>0.38965620714138449</v>
          </cell>
          <cell r="CW84">
            <v>0.40212712286439167</v>
          </cell>
          <cell r="CX84">
            <v>0.40901642056716159</v>
          </cell>
          <cell r="CY84">
            <v>0.39196738381338458</v>
          </cell>
          <cell r="CZ84">
            <v>0.42348756490360984</v>
          </cell>
          <cell r="DA84">
            <v>0.41828451640454234</v>
          </cell>
          <cell r="DB84">
            <v>0.39935779737111887</v>
          </cell>
          <cell r="DC84">
            <v>0.36940164927210373</v>
          </cell>
          <cell r="DD84">
            <v>0.38979174639369218</v>
          </cell>
          <cell r="DE84">
            <v>0.38642997107905153</v>
          </cell>
          <cell r="DF84">
            <v>0.37320757358997914</v>
          </cell>
          <cell r="DG84">
            <v>0.35152850483420872</v>
          </cell>
          <cell r="DH84">
            <v>0.36497938306160371</v>
          </cell>
          <cell r="DI84">
            <v>0.36269254595478051</v>
          </cell>
          <cell r="DJ84">
            <v>0.35310558161823402</v>
          </cell>
          <cell r="DK84">
            <v>0.33689886149872517</v>
          </cell>
          <cell r="DL84">
            <v>0.34575222985729059</v>
          </cell>
          <cell r="DM84">
            <v>0.34409540761651436</v>
          </cell>
          <cell r="DN84">
            <v>0.3369593989801305</v>
          </cell>
          <cell r="DQ84" t="str">
            <v>NA</v>
          </cell>
          <cell r="DR84" t="str">
            <v>NA</v>
          </cell>
          <cell r="DS84" t="str">
            <v>NA</v>
          </cell>
          <cell r="DT84" t="str">
            <v>NA</v>
          </cell>
          <cell r="DU84" t="str">
            <v>NA</v>
          </cell>
          <cell r="DV84" t="str">
            <v>NA</v>
          </cell>
          <cell r="DW84" t="str">
            <v>NA</v>
          </cell>
          <cell r="DX84" t="str">
            <v>NA</v>
          </cell>
          <cell r="DY84" t="str">
            <v>NA</v>
          </cell>
          <cell r="DZ84" t="str">
            <v>NA</v>
          </cell>
          <cell r="EA84" t="str">
            <v>NA</v>
          </cell>
          <cell r="EB84" t="str">
            <v>NA</v>
          </cell>
          <cell r="EC84">
            <v>0.11517714036425453</v>
          </cell>
          <cell r="ED84">
            <v>0.27741156697287339</v>
          </cell>
          <cell r="EE84">
            <v>0.53210914489005523</v>
          </cell>
          <cell r="EF84">
            <v>0.6457506448648993</v>
          </cell>
          <cell r="EG84">
            <v>0.71885779266786787</v>
          </cell>
          <cell r="EH84">
            <v>0.74399690761499637</v>
          </cell>
          <cell r="EI84">
            <v>0.8173342669552619</v>
          </cell>
          <cell r="EJ84">
            <v>0.56294679909725631</v>
          </cell>
          <cell r="EK84">
            <v>0.45772840742793197</v>
          </cell>
          <cell r="EL84">
            <v>0.44258930807632146</v>
          </cell>
          <cell r="EM84">
            <v>0.41651754420538967</v>
          </cell>
          <cell r="EN84">
            <v>0.3854825102196795</v>
          </cell>
          <cell r="EO84">
            <v>0.40809983311950582</v>
          </cell>
          <cell r="EP84">
            <v>0.37964281964070179</v>
          </cell>
          <cell r="EQ84">
            <v>0.3580426226763469</v>
          </cell>
          <cell r="ER84">
            <v>0.34089409126464099</v>
          </cell>
        </row>
        <row r="85">
          <cell r="A85" t="str">
            <v>% growth seq</v>
          </cell>
          <cell r="V85" t="str">
            <v>NA</v>
          </cell>
          <cell r="Z85" t="str">
            <v>NA</v>
          </cell>
          <cell r="AA85" t="str">
            <v>NA</v>
          </cell>
          <cell r="AB85" t="str">
            <v>NA</v>
          </cell>
          <cell r="AC85" t="str">
            <v>NA</v>
          </cell>
          <cell r="AD85" t="str">
            <v>NA</v>
          </cell>
          <cell r="AE85" t="str">
            <v>NA</v>
          </cell>
          <cell r="AF85" t="str">
            <v>NA</v>
          </cell>
          <cell r="AG85" t="str">
            <v>NA</v>
          </cell>
          <cell r="AH85" t="str">
            <v>NA</v>
          </cell>
          <cell r="AI85" t="str">
            <v>NA</v>
          </cell>
          <cell r="AJ85" t="str">
            <v>NA</v>
          </cell>
          <cell r="AK85" t="str">
            <v>NA</v>
          </cell>
          <cell r="AL85" t="str">
            <v>NA</v>
          </cell>
          <cell r="AM85" t="str">
            <v>NA</v>
          </cell>
          <cell r="AN85" t="str">
            <v>NA</v>
          </cell>
          <cell r="AO85" t="str">
            <v>NA</v>
          </cell>
          <cell r="AP85" t="str">
            <v>NA</v>
          </cell>
          <cell r="AQ85" t="str">
            <v>NA</v>
          </cell>
          <cell r="AR85" t="str">
            <v>NA</v>
          </cell>
          <cell r="AS85" t="str">
            <v>NA</v>
          </cell>
          <cell r="AT85" t="str">
            <v>NA</v>
          </cell>
          <cell r="AU85" t="str">
            <v>NA</v>
          </cell>
          <cell r="AV85" t="str">
            <v>NA</v>
          </cell>
          <cell r="AW85" t="str">
            <v>NA</v>
          </cell>
          <cell r="AX85" t="str">
            <v>NA</v>
          </cell>
          <cell r="AY85" t="str">
            <v>NA</v>
          </cell>
          <cell r="AZ85">
            <v>0.11874502888097926</v>
          </cell>
          <cell r="BA85">
            <v>0.48581144711322133</v>
          </cell>
          <cell r="BB85">
            <v>0.19924318977630362</v>
          </cell>
          <cell r="BC85">
            <v>-0.4320359157341902</v>
          </cell>
          <cell r="BD85">
            <v>0.12228549978069103</v>
          </cell>
          <cell r="BE85">
            <v>0.44124339701853366</v>
          </cell>
          <cell r="BF85">
            <v>0.20423570026895588</v>
          </cell>
          <cell r="BG85">
            <v>-0.36162943102075273</v>
          </cell>
          <cell r="BH85">
            <v>0.15269390952152739</v>
          </cell>
          <cell r="BI85">
            <v>0.44178090356295585</v>
          </cell>
          <cell r="BJ85">
            <v>0.22048758441294236</v>
          </cell>
          <cell r="BK85">
            <v>-0.22130927230748831</v>
          </cell>
          <cell r="BL85">
            <v>0.20096423553844245</v>
          </cell>
          <cell r="BM85">
            <v>0.31847423938414243</v>
          </cell>
          <cell r="BN85">
            <v>0.18942376078834311</v>
          </cell>
          <cell r="BO85">
            <v>-8.523748935577069E-2</v>
          </cell>
          <cell r="BP85">
            <v>0.1842920161366981</v>
          </cell>
          <cell r="BQ85">
            <v>0.24079826549594774</v>
          </cell>
          <cell r="BR85">
            <v>0.19798299403409159</v>
          </cell>
          <cell r="BS85">
            <v>3.8317048109912877E-2</v>
          </cell>
          <cell r="BT85">
            <v>0.13193733763678006</v>
          </cell>
          <cell r="BU85">
            <v>0.21100215592182958</v>
          </cell>
          <cell r="BV85">
            <v>0.15890426692701154</v>
          </cell>
          <cell r="BW85">
            <v>0.13062438057482462</v>
          </cell>
          <cell r="BX85">
            <v>0.14007713884992845</v>
          </cell>
          <cell r="BY85">
            <v>0.11214055051514804</v>
          </cell>
          <cell r="BZ85">
            <v>0.21110304538698066</v>
          </cell>
          <cell r="CA85">
            <v>0.53978764699166515</v>
          </cell>
          <cell r="CB85">
            <v>-0.27845332542448176</v>
          </cell>
          <cell r="CC85">
            <v>0.32677678259244325</v>
          </cell>
          <cell r="CD85">
            <v>0.17070709440625942</v>
          </cell>
          <cell r="CE85">
            <v>0.36731761306296362</v>
          </cell>
          <cell r="CF85">
            <v>-0.18537888422364901</v>
          </cell>
          <cell r="CG85">
            <v>0.17979681173150519</v>
          </cell>
          <cell r="CH85">
            <v>0.14411678922438687</v>
          </cell>
          <cell r="CI85">
            <v>0.25788888472636828</v>
          </cell>
          <cell r="CJ85">
            <v>-0.10197997096038258</v>
          </cell>
          <cell r="CK85">
            <v>0.14657013016027043</v>
          </cell>
          <cell r="CL85">
            <v>0.1232404605901678</v>
          </cell>
          <cell r="CM85">
            <v>0.20335946070705946</v>
          </cell>
          <cell r="CN85">
            <v>-5.8221039594517632E-2</v>
          </cell>
          <cell r="CO85">
            <v>0.14173421590494506</v>
          </cell>
          <cell r="CP85">
            <v>0.13127328760170531</v>
          </cell>
          <cell r="CQ85">
            <v>0.18574061554336518</v>
          </cell>
          <cell r="CR85">
            <v>-3.043746370711109E-2</v>
          </cell>
          <cell r="CS85">
            <v>7.76362358756153E-2</v>
          </cell>
          <cell r="CT85">
            <v>9.4171794696505273E-2</v>
          </cell>
          <cell r="CU85">
            <v>0.16961640065754868</v>
          </cell>
          <cell r="CV85">
            <v>7.6419054157588207E-3</v>
          </cell>
          <cell r="CW85">
            <v>8.7307052735641655E-2</v>
          </cell>
          <cell r="CX85">
            <v>9.9547965736003441E-2</v>
          </cell>
          <cell r="CY85">
            <v>0.15546409362154967</v>
          </cell>
          <cell r="CZ85">
            <v>3.0459290149151608E-2</v>
          </cell>
          <cell r="DA85">
            <v>8.3332791584196597E-2</v>
          </cell>
          <cell r="DB85">
            <v>8.4874721284308619E-2</v>
          </cell>
          <cell r="DC85">
            <v>0.13072899472357857</v>
          </cell>
          <cell r="DD85">
            <v>4.5802608172138548E-2</v>
          </cell>
          <cell r="DE85">
            <v>8.071231161247483E-2</v>
          </cell>
          <cell r="DF85">
            <v>7.4528259443539691E-2</v>
          </cell>
          <cell r="DG85">
            <v>0.11287797781091258</v>
          </cell>
          <cell r="DH85">
            <v>5.6210796739453395E-2</v>
          </cell>
          <cell r="DI85">
            <v>7.8901725279330037E-2</v>
          </cell>
          <cell r="DJ85">
            <v>6.6968620159919112E-2</v>
          </cell>
          <cell r="DK85">
            <v>9.9548565709917325E-2</v>
          </cell>
          <cell r="DL85">
            <v>6.3205359691915763E-2</v>
          </cell>
          <cell r="DM85">
            <v>7.7573435914916722E-2</v>
          </cell>
          <cell r="DN85">
            <v>6.1303920135600709E-2</v>
          </cell>
        </row>
        <row r="87">
          <cell r="A87" t="str">
            <v>non-ITSM/ITOM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0.19020483767266683</v>
          </cell>
          <cell r="BL87">
            <v>0.6115640397912504</v>
          </cell>
          <cell r="BM87">
            <v>0.88589837409250016</v>
          </cell>
          <cell r="BN87">
            <v>1.2382212278425002</v>
          </cell>
          <cell r="BO87">
            <v>1.6782308003097919</v>
          </cell>
          <cell r="BP87">
            <v>2.1516747499404167</v>
          </cell>
          <cell r="BQ87">
            <v>2.6540828784654167</v>
          </cell>
          <cell r="BR87">
            <v>3.2793231470904169</v>
          </cell>
          <cell r="BS87">
            <v>3.9652115604801672</v>
          </cell>
          <cell r="BT87">
            <v>4.5219081591079169</v>
          </cell>
          <cell r="BU87">
            <v>5.0846066348162502</v>
          </cell>
          <cell r="BV87">
            <v>5.58916850381625</v>
          </cell>
          <cell r="BW87">
            <v>6.2180137373995823</v>
          </cell>
          <cell r="BX87">
            <v>6.9584361453995838</v>
          </cell>
          <cell r="BY87">
            <v>7.7319903719829162</v>
          </cell>
          <cell r="BZ87">
            <v>8.7220321567329169</v>
          </cell>
          <cell r="CA87">
            <v>10.081403270844028</v>
          </cell>
          <cell r="CB87">
            <v>11.706989184316249</v>
          </cell>
          <cell r="CC87">
            <v>13.141208392344026</v>
          </cell>
          <cell r="CD87">
            <v>15.124973249899588</v>
          </cell>
          <cell r="CE87">
            <v>17.541018306524588</v>
          </cell>
          <cell r="CF87">
            <v>18.744621564566256</v>
          </cell>
          <cell r="CG87">
            <v>20.006619672982922</v>
          </cell>
          <cell r="CH87">
            <v>21.619891877024585</v>
          </cell>
          <cell r="CI87">
            <v>23.482901546441255</v>
          </cell>
          <cell r="CJ87">
            <v>24.95954933673292</v>
          </cell>
          <cell r="CK87">
            <v>26.426839585899586</v>
          </cell>
          <cell r="CL87">
            <v>28.257665123982918</v>
          </cell>
          <cell r="CM87">
            <v>30.522037704107923</v>
          </cell>
          <cell r="CN87">
            <v>32.203931878232915</v>
          </cell>
          <cell r="CO87">
            <v>33.743678566399581</v>
          </cell>
          <cell r="CP87">
            <v>36.189734337024575</v>
          </cell>
          <cell r="CQ87">
            <v>39.295022187609405</v>
          </cell>
          <cell r="CR87">
            <v>41.046247436822874</v>
          </cell>
          <cell r="CS87">
            <v>42.580337041280252</v>
          </cell>
          <cell r="CT87">
            <v>45.02194420726785</v>
          </cell>
          <cell r="CU87">
            <v>48.91433687807659</v>
          </cell>
          <cell r="CV87">
            <v>51.637408265686837</v>
          </cell>
          <cell r="CW87">
            <v>54.188558664735595</v>
          </cell>
          <cell r="CX87">
            <v>57.689617991274702</v>
          </cell>
          <cell r="CY87">
            <v>62.750503072926485</v>
          </cell>
          <cell r="CZ87">
            <v>66.449817937196315</v>
          </cell>
          <cell r="DA87">
            <v>69.868672164394667</v>
          </cell>
          <cell r="DB87">
            <v>73.866855095844357</v>
          </cell>
          <cell r="DC87">
            <v>79.634933628342111</v>
          </cell>
          <cell r="DD87">
            <v>84.49671540424302</v>
          </cell>
          <cell r="DE87">
            <v>88.971205412033044</v>
          </cell>
          <cell r="DF87">
            <v>93.579211417718113</v>
          </cell>
          <cell r="DG87">
            <v>100.19694242592038</v>
          </cell>
          <cell r="DH87">
            <v>106.44364872998152</v>
          </cell>
          <cell r="DI87">
            <v>112.20228925577635</v>
          </cell>
          <cell r="DJ87">
            <v>117.55505727457066</v>
          </cell>
          <cell r="DK87">
            <v>125.18842465625329</v>
          </cell>
          <cell r="DL87">
            <v>133.07922719314533</v>
          </cell>
          <cell r="DM87">
            <v>140.39576402200538</v>
          </cell>
          <cell r="DN87">
            <v>146.65545058009235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2.9258884793989175</v>
          </cell>
          <cell r="EF87">
            <v>9.7633115758060427</v>
          </cell>
          <cell r="EG87">
            <v>19.160894858220583</v>
          </cell>
          <cell r="EH87">
            <v>29.630472411515001</v>
          </cell>
          <cell r="EI87">
            <v>50.054574097403894</v>
          </cell>
          <cell r="EJ87">
            <v>77.912151421098343</v>
          </cell>
          <cell r="EK87">
            <v>103.12695559305668</v>
          </cell>
          <cell r="EL87">
            <v>132.65938248576498</v>
          </cell>
          <cell r="EM87">
            <v>167.94355087298038</v>
          </cell>
          <cell r="EN87">
            <v>212.42992179977372</v>
          </cell>
          <cell r="EO87">
            <v>272.93584827036182</v>
          </cell>
          <cell r="EP87">
            <v>346.68206586233629</v>
          </cell>
          <cell r="EQ87">
            <v>436.39793768624895</v>
          </cell>
          <cell r="ER87">
            <v>545.31886645149632</v>
          </cell>
        </row>
        <row r="88">
          <cell r="A88" t="str">
            <v>% of revenues</v>
          </cell>
          <cell r="AU88" t="str">
            <v>NA</v>
          </cell>
          <cell r="AV88" t="str">
            <v>NA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2.213254025211683E-3</v>
          </cell>
          <cell r="BL88">
            <v>5.9827046994898395E-3</v>
          </cell>
          <cell r="BM88">
            <v>7.9624872962412042E-3</v>
          </cell>
          <cell r="BN88">
            <v>9.8875766816457732E-3</v>
          </cell>
          <cell r="BO88">
            <v>1.2065790497589992E-2</v>
          </cell>
          <cell r="BP88">
            <v>1.2903055043808755E-2</v>
          </cell>
          <cell r="BQ88">
            <v>1.4851173275803622E-2</v>
          </cell>
          <cell r="BR88">
            <v>1.6561903532708516E-2</v>
          </cell>
          <cell r="BS88">
            <v>1.8707004776660978E-2</v>
          </cell>
          <cell r="BT88">
            <v>1.8328394425606433E-2</v>
          </cell>
          <cell r="BU88">
            <v>1.9470061783711471E-2</v>
          </cell>
          <cell r="BV88">
            <v>1.95664922241073E-2</v>
          </cell>
          <cell r="BW88">
            <v>2.0328344663738215E-2</v>
          </cell>
          <cell r="BX88">
            <v>2.0387317602075475E-2</v>
          </cell>
          <cell r="BY88">
            <v>2.1618511564136814E-2</v>
          </cell>
          <cell r="BZ88">
            <v>2.2615507088343065E-2</v>
          </cell>
          <cell r="CA88">
            <v>2.3512325392444983E-2</v>
          </cell>
          <cell r="CB88">
            <v>2.611663190465368E-2</v>
          </cell>
          <cell r="CC88">
            <v>2.6689593218834597E-2</v>
          </cell>
          <cell r="CD88">
            <v>2.7545376192921033E-2</v>
          </cell>
          <cell r="CE88">
            <v>2.9769795266511748E-2</v>
          </cell>
          <cell r="CF88">
            <v>2.9703578707066022E-2</v>
          </cell>
          <cell r="CG88">
            <v>2.9723234055393091E-2</v>
          </cell>
          <cell r="CH88">
            <v>3.0218972461774744E-2</v>
          </cell>
          <cell r="CI88">
            <v>2.9765658054673388E-2</v>
          </cell>
          <cell r="CJ88">
            <v>2.9930962480972535E-2</v>
          </cell>
          <cell r="CK88">
            <v>2.983275581955017E-2</v>
          </cell>
          <cell r="CL88">
            <v>2.9689469479081083E-2</v>
          </cell>
          <cell r="CM88">
            <v>2.9170286622042477E-2</v>
          </cell>
          <cell r="CN88">
            <v>3.0073467307252529E-2</v>
          </cell>
          <cell r="CO88">
            <v>2.9292099605198373E-2</v>
          </cell>
          <cell r="CP88">
            <v>2.8944146215018896E-2</v>
          </cell>
          <cell r="CQ88">
            <v>2.9290871862096165E-2</v>
          </cell>
          <cell r="CR88">
            <v>2.8858787979709817E-2</v>
          </cell>
          <cell r="CS88">
            <v>2.9166050692420398E-2</v>
          </cell>
          <cell r="CT88">
            <v>2.9326551607402756E-2</v>
          </cell>
          <cell r="CU88">
            <v>2.9947233100327816E-2</v>
          </cell>
          <cell r="CV88">
            <v>2.9624012695930752E-2</v>
          </cell>
          <cell r="CW88">
            <v>2.9299783991489452E-2</v>
          </cell>
          <cell r="CX88">
            <v>2.9288501168976043E-2</v>
          </cell>
          <cell r="CY88">
            <v>2.9913686939333699E-2</v>
          </cell>
          <cell r="CZ88">
            <v>2.9591529027750422E-2</v>
          </cell>
          <cell r="DA88">
            <v>2.9269816494380808E-2</v>
          </cell>
          <cell r="DB88">
            <v>2.926070426635816E-2</v>
          </cell>
          <cell r="DC88">
            <v>2.9890234163329029E-2</v>
          </cell>
          <cell r="DD88">
            <v>2.9573522911347714E-2</v>
          </cell>
          <cell r="DE88">
            <v>2.9257113068358018E-2</v>
          </cell>
          <cell r="DF88">
            <v>2.9250899116552782E-2</v>
          </cell>
          <cell r="DG88">
            <v>2.9884360984822694E-2</v>
          </cell>
          <cell r="DH88">
            <v>2.9571931058467241E-2</v>
          </cell>
          <cell r="DI88">
            <v>2.9259619516353256E-2</v>
          </cell>
          <cell r="DJ88">
            <v>2.9255619110615489E-2</v>
          </cell>
          <cell r="DK88">
            <v>2.9891774122969277E-2</v>
          </cell>
          <cell r="DL88">
            <v>2.9580820977156908E-2</v>
          </cell>
          <cell r="DM88">
            <v>2.9270422229463525E-2</v>
          </cell>
          <cell r="DN88">
            <v>2.9267604043552366E-2</v>
          </cell>
          <cell r="DP88" t="str">
            <v>NA</v>
          </cell>
          <cell r="DQ88" t="str">
            <v>NA</v>
          </cell>
          <cell r="DR88" t="str">
            <v>NA</v>
          </cell>
          <cell r="DS88" t="str">
            <v>NA</v>
          </cell>
          <cell r="DT88" t="str">
            <v>NA</v>
          </cell>
          <cell r="DU88" t="str">
            <v>NA</v>
          </cell>
          <cell r="DV88" t="str">
            <v>NA</v>
          </cell>
          <cell r="DW88" t="str">
            <v>NA</v>
          </cell>
          <cell r="DX88" t="str">
            <v>NA</v>
          </cell>
          <cell r="DY88" t="str">
            <v>NA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6.8901176955114031E-3</v>
          </cell>
          <cell r="EF88">
            <v>1.4303898066267938E-2</v>
          </cell>
          <cell r="EG88">
            <v>1.9056465427676916E-2</v>
          </cell>
          <cell r="EH88">
            <v>2.1309022218069879E-2</v>
          </cell>
          <cell r="EI88">
            <v>2.6090555455166344E-2</v>
          </cell>
          <cell r="EJ88">
            <v>2.9864946941868777E-2</v>
          </cell>
          <cell r="EK88">
            <v>2.9801714521332619E-2</v>
          </cell>
          <cell r="EL88">
            <v>2.935277179557777E-2</v>
          </cell>
          <cell r="EM88">
            <v>2.9162027289717386E-2</v>
          </cell>
          <cell r="EN88">
            <v>2.9522204483116394E-2</v>
          </cell>
          <cell r="EO88">
            <v>2.9491332633837773E-2</v>
          </cell>
          <cell r="EP88">
            <v>2.9475701006345674E-2</v>
          </cell>
          <cell r="EQ88">
            <v>2.9475944006420153E-2</v>
          </cell>
          <cell r="ER88">
            <v>2.948587131580056E-2</v>
          </cell>
        </row>
        <row r="89">
          <cell r="A89" t="str">
            <v>% of subscription revenues</v>
          </cell>
          <cell r="AU89" t="str">
            <v>NA</v>
          </cell>
          <cell r="AV89" t="str">
            <v>NA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2.6580513383921687E-3</v>
          </cell>
          <cell r="BL89">
            <v>7.6087891882060613E-3</v>
          </cell>
          <cell r="BM89">
            <v>9.5266084619375878E-3</v>
          </cell>
          <cell r="BN89">
            <v>1.1806300919568453E-2</v>
          </cell>
          <cell r="BO89">
            <v>1.4298025987729857E-2</v>
          </cell>
          <cell r="BP89">
            <v>1.6211647855251626E-2</v>
          </cell>
          <cell r="BQ89">
            <v>1.7650700475938318E-2</v>
          </cell>
          <cell r="BR89">
            <v>1.966598789266881E-2</v>
          </cell>
          <cell r="BS89">
            <v>2.2040340623100639E-2</v>
          </cell>
          <cell r="BT89">
            <v>2.2557545652809857E-2</v>
          </cell>
          <cell r="BU89">
            <v>2.2779679199743066E-2</v>
          </cell>
          <cell r="BV89">
            <v>2.2840714435583893E-2</v>
          </cell>
          <cell r="BW89">
            <v>2.3251691100207094E-2</v>
          </cell>
          <cell r="BX89">
            <v>2.3938558153150328E-2</v>
          </cell>
          <cell r="BY89">
            <v>2.4243230172960286E-2</v>
          </cell>
          <cell r="BZ89">
            <v>2.5310304455934688E-2</v>
          </cell>
          <cell r="CA89">
            <v>2.6010886081066369E-2</v>
          </cell>
          <cell r="CB89">
            <v>2.907326356020843E-2</v>
          </cell>
          <cell r="CC89">
            <v>2.9234778606612652E-2</v>
          </cell>
          <cell r="CD89">
            <v>3.0265805782028959E-2</v>
          </cell>
          <cell r="CE89">
            <v>3.2284577934982905E-2</v>
          </cell>
          <cell r="CF89">
            <v>3.2026649657030719E-2</v>
          </cell>
          <cell r="CG89">
            <v>3.1930535238821903E-2</v>
          </cell>
          <cell r="CH89">
            <v>3.2455526364654499E-2</v>
          </cell>
          <cell r="CI89">
            <v>3.1734251116157949E-2</v>
          </cell>
          <cell r="CJ89">
            <v>3.1958899980323564E-2</v>
          </cell>
          <cell r="CK89">
            <v>3.165232131115879E-2</v>
          </cell>
          <cell r="CL89">
            <v>3.1425549018324096E-2</v>
          </cell>
          <cell r="CM89">
            <v>3.0684604740020553E-2</v>
          </cell>
          <cell r="CN89">
            <v>3.1711515466075688E-2</v>
          </cell>
          <cell r="CO89">
            <v>3.09181889509299E-2</v>
          </cell>
          <cell r="CP89">
            <v>3.0560982093974294E-2</v>
          </cell>
          <cell r="CQ89">
            <v>3.0718024911839923E-2</v>
          </cell>
          <cell r="CR89">
            <v>3.0223261320213746E-2</v>
          </cell>
          <cell r="CS89">
            <v>3.0552475414956044E-2</v>
          </cell>
          <cell r="CT89">
            <v>3.0691494517109931E-2</v>
          </cell>
          <cell r="CU89">
            <v>3.1295185617354691E-2</v>
          </cell>
          <cell r="CV89">
            <v>3.0904211657432009E-2</v>
          </cell>
          <cell r="CW89">
            <v>3.0529032563377315E-2</v>
          </cell>
          <cell r="CX89">
            <v>3.0480939872663974E-2</v>
          </cell>
          <cell r="CY89">
            <v>3.1097143042063381E-2</v>
          </cell>
          <cell r="CZ89">
            <v>3.0717159276972123E-2</v>
          </cell>
          <cell r="DA89">
            <v>3.0351939287407901E-2</v>
          </cell>
          <cell r="DB89">
            <v>3.0319040799564923E-2</v>
          </cell>
          <cell r="DC89">
            <v>3.095033508852434E-2</v>
          </cell>
          <cell r="DD89">
            <v>3.0579351007471691E-2</v>
          </cell>
          <cell r="DE89">
            <v>3.0221859416277717E-2</v>
          </cell>
          <cell r="DF89">
            <v>3.0198549810866396E-2</v>
          </cell>
          <cell r="DG89">
            <v>3.0839296120741433E-2</v>
          </cell>
          <cell r="DH89">
            <v>3.0475552489477833E-2</v>
          </cell>
          <cell r="DI89">
            <v>3.0124091380661085E-2</v>
          </cell>
          <cell r="DJ89">
            <v>3.0107106526018515E-2</v>
          </cell>
          <cell r="DK89">
            <v>3.0753990537025204E-2</v>
          </cell>
          <cell r="DL89">
            <v>3.039604686738874E-2</v>
          </cell>
          <cell r="DM89">
            <v>3.0049328662182882E-2</v>
          </cell>
          <cell r="DN89">
            <v>3.0036665844816374E-2</v>
          </cell>
          <cell r="DP89" t="str">
            <v>NA</v>
          </cell>
          <cell r="DQ89" t="str">
            <v>NA</v>
          </cell>
          <cell r="DR89" t="str">
            <v>NA</v>
          </cell>
          <cell r="DS89" t="str">
            <v>NA</v>
          </cell>
          <cell r="DT89" t="str">
            <v>NA</v>
          </cell>
          <cell r="DU89" t="str">
            <v>NA</v>
          </cell>
          <cell r="DV89" t="str">
            <v>NA</v>
          </cell>
          <cell r="DW89" t="str">
            <v>NA</v>
          </cell>
          <cell r="DX89" t="str">
            <v>NA</v>
          </cell>
          <cell r="DY89" t="str">
            <v>NA</v>
          </cell>
          <cell r="DZ89" t="str">
            <v>NA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8.364365414343225E-3</v>
          </cell>
          <cell r="EF89">
            <v>1.7212656841748473E-2</v>
          </cell>
          <cell r="EG89">
            <v>2.2587989855001052E-2</v>
          </cell>
          <cell r="EH89">
            <v>2.4254687687209557E-2</v>
          </cell>
          <cell r="EI89">
            <v>2.8775265362117785E-2</v>
          </cell>
          <cell r="EJ89">
            <v>3.2177645525835914E-2</v>
          </cell>
          <cell r="EK89">
            <v>3.1681859516483835E-2</v>
          </cell>
          <cell r="EL89">
            <v>3.0953258515455811E-2</v>
          </cell>
          <cell r="EM89">
            <v>3.0546763702888703E-2</v>
          </cell>
          <cell r="EN89">
            <v>3.0780188340622152E-2</v>
          </cell>
          <cell r="EO89">
            <v>3.0600122958834651E-2</v>
          </cell>
          <cell r="EP89">
            <v>3.0467045132939213E-2</v>
          </cell>
          <cell r="EQ89">
            <v>3.0366590421824421E-2</v>
          </cell>
          <cell r="ER89">
            <v>3.0289536492841124E-2</v>
          </cell>
        </row>
        <row r="90">
          <cell r="A90" t="str">
            <v>% growth y-o-y</v>
          </cell>
          <cell r="AU90" t="str">
            <v>NA</v>
          </cell>
          <cell r="AV90" t="str">
            <v>NA</v>
          </cell>
          <cell r="AW90" t="str">
            <v>NA</v>
          </cell>
          <cell r="AX90" t="str">
            <v>NA</v>
          </cell>
          <cell r="AY90" t="str">
            <v>NA</v>
          </cell>
          <cell r="AZ90" t="str">
            <v>NA</v>
          </cell>
          <cell r="BA90" t="str">
            <v>NA</v>
          </cell>
          <cell r="BB90" t="str">
            <v>NA</v>
          </cell>
          <cell r="BC90" t="str">
            <v>NA</v>
          </cell>
          <cell r="BD90" t="str">
            <v>NA</v>
          </cell>
          <cell r="BE90" t="str">
            <v>NA</v>
          </cell>
          <cell r="BF90" t="str">
            <v>NA</v>
          </cell>
          <cell r="BG90" t="str">
            <v>NA</v>
          </cell>
          <cell r="BH90" t="str">
            <v>NA</v>
          </cell>
          <cell r="BI90" t="str">
            <v>NA</v>
          </cell>
          <cell r="BJ90" t="str">
            <v>NA</v>
          </cell>
          <cell r="BK90" t="str">
            <v>NA</v>
          </cell>
          <cell r="BL90" t="str">
            <v>NA</v>
          </cell>
          <cell r="BM90" t="str">
            <v>NA</v>
          </cell>
          <cell r="BN90" t="str">
            <v>NA</v>
          </cell>
          <cell r="BO90">
            <v>7.8232813678374704</v>
          </cell>
          <cell r="BP90">
            <v>2.518314697958473</v>
          </cell>
          <cell r="BQ90">
            <v>1.9959225076851688</v>
          </cell>
          <cell r="BR90">
            <v>1.6484145751598613</v>
          </cell>
          <cell r="BS90">
            <v>1.3627331590793181</v>
          </cell>
          <cell r="BT90">
            <v>1.1015760673090278</v>
          </cell>
          <cell r="BU90">
            <v>0.91576784435464043</v>
          </cell>
          <cell r="BV90">
            <v>0.70436649671907015</v>
          </cell>
          <cell r="BW90">
            <v>0.56814173532940382</v>
          </cell>
          <cell r="BX90">
            <v>0.53882739333926355</v>
          </cell>
          <cell r="BY90">
            <v>0.52066638135564225</v>
          </cell>
          <cell r="BZ90">
            <v>0.56052410135381803</v>
          </cell>
          <cell r="CA90">
            <v>0.62132212899551154</v>
          </cell>
          <cell r="CB90">
            <v>0.68241670106523378</v>
          </cell>
          <cell r="CC90">
            <v>0.69958933730201767</v>
          </cell>
          <cell r="CD90">
            <v>0.73411115415619754</v>
          </cell>
          <cell r="CE90">
            <v>0.73993816488367026</v>
          </cell>
          <cell r="CF90">
            <v>0.60114793560057778</v>
          </cell>
          <cell r="CG90">
            <v>0.52243378810114871</v>
          </cell>
          <cell r="CH90">
            <v>0.42941686704590487</v>
          </cell>
          <cell r="CI90">
            <v>0.33874220618688455</v>
          </cell>
          <cell r="CJ90">
            <v>0.33155792186890576</v>
          </cell>
          <cell r="CK90">
            <v>0.32090478141025369</v>
          </cell>
          <cell r="CL90">
            <v>0.30702157460890356</v>
          </cell>
          <cell r="CM90">
            <v>0.29975580929578194</v>
          </cell>
          <cell r="CN90">
            <v>0.29024492565009785</v>
          </cell>
          <cell r="CO90">
            <v>0.27687150999334764</v>
          </cell>
          <cell r="CP90">
            <v>0.28070504686919562</v>
          </cell>
          <cell r="CQ90">
            <v>0.28743115281325848</v>
          </cell>
          <cell r="CR90">
            <v>0.27457254573832346</v>
          </cell>
          <cell r="CS90">
            <v>0.26187596759767073</v>
          </cell>
          <cell r="CT90">
            <v>0.24405290704793381</v>
          </cell>
          <cell r="CU90">
            <v>0.24479728359843933</v>
          </cell>
          <cell r="CV90">
            <v>0.25802994159613624</v>
          </cell>
          <cell r="CW90">
            <v>0.27261929872000668</v>
          </cell>
          <cell r="CX90">
            <v>0.28136665368533587</v>
          </cell>
          <cell r="CY90">
            <v>0.28286525133393492</v>
          </cell>
          <cell r="CZ90">
            <v>0.28685424325125064</v>
          </cell>
          <cell r="DA90">
            <v>0.28936206989139301</v>
          </cell>
          <cell r="DB90">
            <v>0.28041851667342277</v>
          </cell>
          <cell r="DC90">
            <v>0.26907243334436881</v>
          </cell>
          <cell r="DD90">
            <v>0.27158686099190454</v>
          </cell>
          <cell r="DE90">
            <v>0.27340627288138308</v>
          </cell>
          <cell r="DF90">
            <v>0.26686334887679197</v>
          </cell>
          <cell r="DG90">
            <v>0.25820337709505226</v>
          </cell>
          <cell r="DH90">
            <v>0.25973711783637476</v>
          </cell>
          <cell r="DI90">
            <v>0.26110789143699042</v>
          </cell>
          <cell r="DJ90">
            <v>0.25620910342821079</v>
          </cell>
          <cell r="DK90">
            <v>0.24942360141189046</v>
          </cell>
          <cell r="DL90">
            <v>0.25023173088261008</v>
          </cell>
          <cell r="DM90">
            <v>0.25127361440869689</v>
          </cell>
          <cell r="DN90">
            <v>0.24754692805391243</v>
          </cell>
          <cell r="DQ90" t="str">
            <v>NA</v>
          </cell>
          <cell r="DR90" t="str">
            <v>NA</v>
          </cell>
          <cell r="DS90" t="str">
            <v>NA</v>
          </cell>
          <cell r="DT90" t="str">
            <v>NA</v>
          </cell>
          <cell r="DU90" t="str">
            <v>NA</v>
          </cell>
          <cell r="DV90" t="str">
            <v>NA</v>
          </cell>
          <cell r="DW90" t="str">
            <v>NA</v>
          </cell>
          <cell r="DX90" t="str">
            <v>NA</v>
          </cell>
          <cell r="DY90" t="str">
            <v>NA</v>
          </cell>
          <cell r="DZ90" t="str">
            <v>NA</v>
          </cell>
          <cell r="EA90" t="str">
            <v>NA</v>
          </cell>
          <cell r="EB90" t="str">
            <v>NA</v>
          </cell>
          <cell r="EC90" t="str">
            <v>NA</v>
          </cell>
          <cell r="ED90" t="str">
            <v>NA</v>
          </cell>
          <cell r="EE90" t="str">
            <v>NA</v>
          </cell>
          <cell r="EF90">
            <v>2.3368707127934614</v>
          </cell>
          <cell r="EG90">
            <v>0.96254054881360185</v>
          </cell>
          <cell r="EH90">
            <v>0.54640337159423757</v>
          </cell>
          <cell r="EI90">
            <v>0.68929382570193765</v>
          </cell>
          <cell r="EJ90">
            <v>0.55654408864782035</v>
          </cell>
          <cell r="EK90">
            <v>0.32363121428489072</v>
          </cell>
          <cell r="EL90">
            <v>0.2863696181359654</v>
          </cell>
          <cell r="EM90">
            <v>0.26597567187531257</v>
          </cell>
          <cell r="EN90">
            <v>0.26488883136953212</v>
          </cell>
          <cell r="EO90">
            <v>0.2848277020391603</v>
          </cell>
          <cell r="EP90">
            <v>0.27019615803243169</v>
          </cell>
          <cell r="EQ90">
            <v>0.25878428871350345</v>
          </cell>
          <cell r="ER90">
            <v>0.24959084211703297</v>
          </cell>
        </row>
        <row r="91">
          <cell r="A91" t="str">
            <v>% growth seq</v>
          </cell>
          <cell r="AU91" t="str">
            <v>NA</v>
          </cell>
          <cell r="AV91" t="str">
            <v>NA</v>
          </cell>
          <cell r="AW91" t="str">
            <v>NA</v>
          </cell>
          <cell r="AX91" t="str">
            <v>NA</v>
          </cell>
          <cell r="AY91" t="str">
            <v>NA</v>
          </cell>
          <cell r="AZ91" t="str">
            <v>NA</v>
          </cell>
          <cell r="BA91" t="str">
            <v>NA</v>
          </cell>
          <cell r="BB91" t="str">
            <v>NA</v>
          </cell>
          <cell r="BC91" t="str">
            <v>NA</v>
          </cell>
          <cell r="BD91" t="str">
            <v>NA</v>
          </cell>
          <cell r="BE91" t="str">
            <v>NA</v>
          </cell>
          <cell r="BF91" t="str">
            <v>NA</v>
          </cell>
          <cell r="BG91" t="str">
            <v>NA</v>
          </cell>
          <cell r="BH91" t="str">
            <v>NA</v>
          </cell>
          <cell r="BI91" t="str">
            <v>NA</v>
          </cell>
          <cell r="BJ91" t="str">
            <v>NA</v>
          </cell>
          <cell r="BK91" t="str">
            <v>NA</v>
          </cell>
          <cell r="BL91">
            <v>2.2152917206223854</v>
          </cell>
          <cell r="BM91">
            <v>0.44857826237607146</v>
          </cell>
          <cell r="BN91">
            <v>0.39770120823498956</v>
          </cell>
          <cell r="BO91">
            <v>0.35535618560987881</v>
          </cell>
          <cell r="BP91">
            <v>0.28210896233296978</v>
          </cell>
          <cell r="BQ91">
            <v>0.23349631655012559</v>
          </cell>
          <cell r="BR91">
            <v>0.23557676879574774</v>
          </cell>
          <cell r="BS91">
            <v>0.20915548197752498</v>
          </cell>
          <cell r="BT91">
            <v>0.14039518198124501</v>
          </cell>
          <cell r="BU91">
            <v>0.12443828045798755</v>
          </cell>
          <cell r="BV91">
            <v>9.9233216104677835E-2</v>
          </cell>
          <cell r="BW91">
            <v>0.11251141080358562</v>
          </cell>
          <cell r="BX91">
            <v>0.11907699777930225</v>
          </cell>
          <cell r="BY91">
            <v>0.11116782714098061</v>
          </cell>
          <cell r="BZ91">
            <v>0.12804488069946962</v>
          </cell>
          <cell r="CA91">
            <v>0.15585486153725703</v>
          </cell>
          <cell r="CB91">
            <v>0.16124599619712709</v>
          </cell>
          <cell r="CC91">
            <v>0.12250965516814416</v>
          </cell>
          <cell r="CD91">
            <v>0.15095756785283831</v>
          </cell>
          <cell r="CE91">
            <v>0.15973879865480356</v>
          </cell>
          <cell r="CF91">
            <v>6.8616498598258246E-2</v>
          </cell>
          <cell r="CG91">
            <v>6.7325878202965317E-2</v>
          </cell>
          <cell r="CH91">
            <v>8.0636920699814096E-2</v>
          </cell>
          <cell r="CI91">
            <v>8.617109095704989E-2</v>
          </cell>
          <cell r="CJ91">
            <v>6.2881828609269386E-2</v>
          </cell>
          <cell r="CK91">
            <v>5.8786728452955517E-2</v>
          </cell>
          <cell r="CL91">
            <v>6.9279019616866888E-2</v>
          </cell>
          <cell r="CM91">
            <v>8.0133038953851266E-2</v>
          </cell>
          <cell r="CN91">
            <v>5.5104255830816573E-2</v>
          </cell>
          <cell r="CO91">
            <v>4.7812381854136277E-2</v>
          </cell>
          <cell r="CP91">
            <v>7.2489303909522906E-2</v>
          </cell>
          <cell r="CQ91">
            <v>8.5805765294273195E-2</v>
          </cell>
          <cell r="CR91">
            <v>4.4566083735808837E-2</v>
          </cell>
          <cell r="CS91">
            <v>3.7374661516100804E-2</v>
          </cell>
          <cell r="CT91">
            <v>5.7341189282286376E-2</v>
          </cell>
          <cell r="CU91">
            <v>8.6455454986335223E-2</v>
          </cell>
          <cell r="CV91">
            <v>5.567020962377045E-2</v>
          </cell>
          <cell r="CW91">
            <v>4.9405082182329529E-2</v>
          </cell>
          <cell r="CX91">
            <v>6.4608829110959443E-2</v>
          </cell>
          <cell r="CY91">
            <v>8.7726098002888886E-2</v>
          </cell>
          <cell r="CZ91">
            <v>5.8952752298584876E-2</v>
          </cell>
          <cell r="DA91">
            <v>5.1450166958013632E-2</v>
          </cell>
          <cell r="DB91">
            <v>5.7224258134494388E-2</v>
          </cell>
          <cell r="DC91">
            <v>7.8087506568588871E-2</v>
          </cell>
          <cell r="DD91">
            <v>6.1050867432010936E-2</v>
          </cell>
          <cell r="DE91">
            <v>5.2954602866910117E-2</v>
          </cell>
          <cell r="DF91">
            <v>5.179210492141828E-2</v>
          </cell>
          <cell r="DG91">
            <v>7.0717960837072047E-2</v>
          </cell>
          <cell r="DH91">
            <v>6.2344280701774668E-2</v>
          </cell>
          <cell r="DI91">
            <v>5.4100367607680777E-2</v>
          </cell>
          <cell r="DJ91">
            <v>4.7706406476182739E-2</v>
          </cell>
          <cell r="DK91">
            <v>6.4934402301838556E-2</v>
          </cell>
          <cell r="DL91">
            <v>6.3031406925671218E-2</v>
          </cell>
          <cell r="DM91">
            <v>5.4978804605178233E-2</v>
          </cell>
          <cell r="DN91">
            <v>4.458600728940687E-2</v>
          </cell>
        </row>
        <row r="93">
          <cell r="A93" t="str">
            <v>non-IT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4.7517119684144647E-2</v>
          </cell>
          <cell r="BL93">
            <v>0.56173100843997337</v>
          </cell>
          <cell r="BM93">
            <v>1.7786475399856629</v>
          </cell>
          <cell r="BN93">
            <v>3.1092548929019457</v>
          </cell>
          <cell r="BO93">
            <v>4.64720938726858</v>
          </cell>
          <cell r="BP93">
            <v>6.26179825530971</v>
          </cell>
          <cell r="BQ93">
            <v>7.9654174691432971</v>
          </cell>
          <cell r="BR93">
            <v>9.7997564226917984</v>
          </cell>
          <cell r="BS93">
            <v>10.435496069335004</v>
          </cell>
          <cell r="BT93">
            <v>11.875104326057119</v>
          </cell>
          <cell r="BU93">
            <v>14.233221735562539</v>
          </cell>
          <cell r="BV93">
            <v>16.251953147827763</v>
          </cell>
          <cell r="BW93">
            <v>19.195164038536777</v>
          </cell>
          <cell r="BX93">
            <v>23.24388031507101</v>
          </cell>
          <cell r="BY93">
            <v>30.049617308909873</v>
          </cell>
          <cell r="BZ93">
            <v>37.098408863824773</v>
          </cell>
          <cell r="CA93">
            <v>45.480032387280254</v>
          </cell>
          <cell r="CB93">
            <v>55.447002354228154</v>
          </cell>
          <cell r="CC93">
            <v>67.904579121872047</v>
          </cell>
          <cell r="CD93">
            <v>82.943837814199341</v>
          </cell>
          <cell r="CE93">
            <v>102.76699186474011</v>
          </cell>
          <cell r="CF93">
            <v>117.09507856548272</v>
          </cell>
          <cell r="CG93">
            <v>131.09522658695684</v>
          </cell>
          <cell r="CH93">
            <v>153.14725218446449</v>
          </cell>
          <cell r="CI93">
            <v>178.75295564056341</v>
          </cell>
          <cell r="CJ93">
            <v>199.35028634117594</v>
          </cell>
          <cell r="CK93">
            <v>219.95965737753068</v>
          </cell>
          <cell r="CL93">
            <v>247.54169367099507</v>
          </cell>
          <cell r="CM93">
            <v>275.40830852357539</v>
          </cell>
          <cell r="CN93">
            <v>293.28001602741199</v>
          </cell>
          <cell r="CO93">
            <v>320.65889085038236</v>
          </cell>
          <cell r="CP93">
            <v>356.23678089768731</v>
          </cell>
          <cell r="CQ93">
            <v>394.5374020754515</v>
          </cell>
          <cell r="CR93">
            <v>417.03051178631523</v>
          </cell>
          <cell r="CS93">
            <v>435.3435587079511</v>
          </cell>
          <cell r="CT93">
            <v>468.11143925410209</v>
          </cell>
          <cell r="CU93">
            <v>516.38205482136914</v>
          </cell>
          <cell r="CV93">
            <v>551.18521561859211</v>
          </cell>
          <cell r="CW93">
            <v>582.38103260505216</v>
          </cell>
          <cell r="CX93">
            <v>628.56864051818889</v>
          </cell>
          <cell r="CY93">
            <v>691.64015995613443</v>
          </cell>
          <cell r="CZ93">
            <v>738.80907145771209</v>
          </cell>
          <cell r="DA93">
            <v>780.99580360073367</v>
          </cell>
          <cell r="DB93">
            <v>833.48031050940449</v>
          </cell>
          <cell r="DC93">
            <v>905.50961365806575</v>
          </cell>
          <cell r="DD93">
            <v>967.40310604030356</v>
          </cell>
          <cell r="DE93">
            <v>1022.9612247374865</v>
          </cell>
          <cell r="DF93">
            <v>1083.1701572531388</v>
          </cell>
          <cell r="DG93">
            <v>1165.9617250940571</v>
          </cell>
          <cell r="DH93">
            <v>1245.3975948329912</v>
          </cell>
          <cell r="DI93">
            <v>1317.2216200915682</v>
          </cell>
          <cell r="DJ93">
            <v>1386.864204773271</v>
          </cell>
          <cell r="DK93">
            <v>1482.5205000116073</v>
          </cell>
          <cell r="DL93">
            <v>1582.7815886997328</v>
          </cell>
          <cell r="DM93">
            <v>1674.3389671304692</v>
          </cell>
          <cell r="DN93">
            <v>1755.4691866432127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5.4971505610117273</v>
          </cell>
          <cell r="EF93">
            <v>28.674181534413385</v>
          </cell>
          <cell r="EG93">
            <v>52.795775278782422</v>
          </cell>
          <cell r="EH93">
            <v>109.58707052634243</v>
          </cell>
          <cell r="EI93">
            <v>251.77545167757978</v>
          </cell>
          <cell r="EJ93">
            <v>504.1045492016442</v>
          </cell>
          <cell r="EK93">
            <v>845.60459303026505</v>
          </cell>
          <cell r="EL93">
            <v>1245.5839962990569</v>
          </cell>
          <cell r="EM93">
            <v>1715.0229118238201</v>
          </cell>
          <cell r="EN93">
            <v>2278.5169435632024</v>
          </cell>
          <cell r="EO93">
            <v>3044.925345523985</v>
          </cell>
          <cell r="EP93">
            <v>3979.0441016889945</v>
          </cell>
          <cell r="EQ93">
            <v>5115.4451447918873</v>
          </cell>
          <cell r="ER93">
            <v>6495.1102424850214</v>
          </cell>
        </row>
        <row r="94">
          <cell r="A94" t="str">
            <v>% of revenues</v>
          </cell>
          <cell r="AU94" t="str">
            <v>NA</v>
          </cell>
          <cell r="AV94" t="str">
            <v>NA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5.5291683268533082E-4</v>
          </cell>
          <cell r="BL94">
            <v>5.4952065938836392E-3</v>
          </cell>
          <cell r="BM94">
            <v>1.5986549762137561E-2</v>
          </cell>
          <cell r="BN94">
            <v>2.4828354970070635E-2</v>
          </cell>
          <cell r="BO94">
            <v>3.3411527696229633E-2</v>
          </cell>
          <cell r="BP94">
            <v>3.7550437194898624E-2</v>
          </cell>
          <cell r="BQ94">
            <v>4.4571251338149077E-2</v>
          </cell>
          <cell r="BR94">
            <v>4.9492719453605977E-2</v>
          </cell>
          <cell r="BS94">
            <v>4.9232398281477061E-2</v>
          </cell>
          <cell r="BT94">
            <v>4.8132688297707157E-2</v>
          </cell>
          <cell r="BU94">
            <v>5.4502093569069654E-2</v>
          </cell>
          <cell r="BV94">
            <v>5.6894637310792105E-2</v>
          </cell>
          <cell r="BW94">
            <v>6.2754108776793355E-2</v>
          </cell>
          <cell r="BX94">
            <v>6.8101561958181997E-2</v>
          </cell>
          <cell r="BY94">
            <v>8.401821109924025E-2</v>
          </cell>
          <cell r="BZ94">
            <v>9.6193101968606962E-2</v>
          </cell>
          <cell r="CA94">
            <v>0.10607068198940751</v>
          </cell>
          <cell r="CB94">
            <v>0.12369439553611569</v>
          </cell>
          <cell r="CC94">
            <v>0.1379131614345902</v>
          </cell>
          <cell r="CD94">
            <v>0.15105608305733154</v>
          </cell>
          <cell r="CE94">
            <v>0.17441132860745201</v>
          </cell>
          <cell r="CF94">
            <v>0.18555417992299053</v>
          </cell>
          <cell r="CG94">
            <v>0.19476424139010698</v>
          </cell>
          <cell r="CH94">
            <v>0.21405993252338695</v>
          </cell>
          <cell r="CI94">
            <v>0.22657759490822135</v>
          </cell>
          <cell r="CJ94">
            <v>0.23905663762396626</v>
          </cell>
          <cell r="CK94">
            <v>0.24830826733428388</v>
          </cell>
          <cell r="CL94">
            <v>0.26008453022565764</v>
          </cell>
          <cell r="CM94">
            <v>0.26321110587722479</v>
          </cell>
          <cell r="CN94">
            <v>0.2738779540094729</v>
          </cell>
          <cell r="CO94">
            <v>0.27835649725026507</v>
          </cell>
          <cell r="CP94">
            <v>0.28491420736740486</v>
          </cell>
          <cell r="CQ94">
            <v>0.29409181737630713</v>
          </cell>
          <cell r="CR94">
            <v>0.2932057343179798</v>
          </cell>
          <cell r="CS94">
            <v>0.29819520426964269</v>
          </cell>
          <cell r="CT94">
            <v>0.30492006782516717</v>
          </cell>
          <cell r="CU94">
            <v>0.3161488993116221</v>
          </cell>
          <cell r="CV94">
            <v>0.31621102556660852</v>
          </cell>
          <cell r="CW94">
            <v>0.31489375020364113</v>
          </cell>
          <cell r="CX94">
            <v>0.31911865607054396</v>
          </cell>
          <cell r="CY94">
            <v>0.32971061914123384</v>
          </cell>
          <cell r="CZ94">
            <v>0.32900752421427409</v>
          </cell>
          <cell r="DA94">
            <v>0.32717959489037329</v>
          </cell>
          <cell r="DB94">
            <v>0.33016460286556998</v>
          </cell>
          <cell r="DC94">
            <v>0.3398746398873424</v>
          </cell>
          <cell r="DD94">
            <v>0.33858733779319455</v>
          </cell>
          <cell r="DE94">
            <v>0.33638852118601131</v>
          </cell>
          <cell r="DF94">
            <v>0.33857627688742459</v>
          </cell>
          <cell r="DG94">
            <v>0.34775533308273338</v>
          </cell>
          <cell r="DH94">
            <v>0.34599351162986508</v>
          </cell>
          <cell r="DI94">
            <v>0.34349926082822352</v>
          </cell>
          <cell r="DJ94">
            <v>0.34514526106883431</v>
          </cell>
          <cell r="DK94">
            <v>0.3539877432015025</v>
          </cell>
          <cell r="DL94">
            <v>0.35182033897232012</v>
          </cell>
          <cell r="DM94">
            <v>0.34907469512734846</v>
          </cell>
          <cell r="DN94">
            <v>0.35033390755068738</v>
          </cell>
          <cell r="DP94" t="str">
            <v>NA</v>
          </cell>
          <cell r="DQ94" t="str">
            <v>NA</v>
          </cell>
          <cell r="DR94" t="str">
            <v>NA</v>
          </cell>
          <cell r="DS94" t="str">
            <v>NA</v>
          </cell>
          <cell r="DT94" t="str">
            <v>NA</v>
          </cell>
          <cell r="DU94" t="str">
            <v>NA</v>
          </cell>
          <cell r="DV94" t="str">
            <v>NA</v>
          </cell>
          <cell r="DW94" t="str">
            <v>NA</v>
          </cell>
          <cell r="DX94" t="str">
            <v>NA</v>
          </cell>
          <cell r="DY94" t="str">
            <v>NA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1.2945132605702877E-2</v>
          </cell>
          <cell r="EF94">
            <v>4.2009574990753071E-2</v>
          </cell>
          <cell r="EG94">
            <v>5.2508031267436875E-2</v>
          </cell>
          <cell r="EH94">
            <v>7.8810532894221366E-2</v>
          </cell>
          <cell r="EI94">
            <v>0.13123598597523881</v>
          </cell>
          <cell r="EJ94">
            <v>0.19323116279631991</v>
          </cell>
          <cell r="EK94">
            <v>0.24436352779439854</v>
          </cell>
          <cell r="EL94">
            <v>0.27560314325685348</v>
          </cell>
          <cell r="EM94">
            <v>0.29779973507243052</v>
          </cell>
          <cell r="EN94">
            <v>0.31665427617829067</v>
          </cell>
          <cell r="EO94">
            <v>0.32901103603327048</v>
          </cell>
          <cell r="EP94">
            <v>0.33830741702981765</v>
          </cell>
          <cell r="EQ94">
            <v>0.34551624018948868</v>
          </cell>
          <cell r="ER94">
            <v>0.35119633039302856</v>
          </cell>
        </row>
        <row r="95">
          <cell r="A95" t="str">
            <v>% of subscription revenues</v>
          </cell>
          <cell r="AU95" t="str">
            <v>NA</v>
          </cell>
          <cell r="AV95" t="str">
            <v>NA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6.640364415459437E-4</v>
          </cell>
          <cell r="BL95">
            <v>6.988790291131349E-3</v>
          </cell>
          <cell r="BM95">
            <v>1.9126887689109418E-2</v>
          </cell>
          <cell r="BN95">
            <v>2.96463976515756E-2</v>
          </cell>
          <cell r="BO95">
            <v>3.9592838230190247E-2</v>
          </cell>
          <cell r="BP95">
            <v>4.7179095380712688E-2</v>
          </cell>
          <cell r="BQ95">
            <v>5.2973175425081953E-2</v>
          </cell>
          <cell r="BR95">
            <v>5.8768801522580363E-2</v>
          </cell>
          <cell r="BS95">
            <v>5.8004947385788229E-2</v>
          </cell>
          <cell r="BT95">
            <v>5.923897579108714E-2</v>
          </cell>
          <cell r="BU95">
            <v>6.376662904359405E-2</v>
          </cell>
          <cell r="BV95">
            <v>6.6415285317765124E-2</v>
          </cell>
          <cell r="BW95">
            <v>7.1778552394854478E-2</v>
          </cell>
          <cell r="BX95">
            <v>7.9964085176676025E-2</v>
          </cell>
          <cell r="BY95">
            <v>9.4218920870493175E-2</v>
          </cell>
          <cell r="BZ95">
            <v>0.10765518932985332</v>
          </cell>
          <cell r="CA95">
            <v>0.11734238871387945</v>
          </cell>
          <cell r="CB95">
            <v>0.13769768534744942</v>
          </cell>
          <cell r="CC95">
            <v>0.15106490040593909</v>
          </cell>
          <cell r="CD95">
            <v>0.16597464634308245</v>
          </cell>
          <cell r="CE95">
            <v>0.18914460380939602</v>
          </cell>
          <cell r="CF95">
            <v>0.20006608534942594</v>
          </cell>
          <cell r="CG95">
            <v>0.20922778663248598</v>
          </cell>
          <cell r="CH95">
            <v>0.2299028463796062</v>
          </cell>
          <cell r="CI95">
            <v>0.24156261826651237</v>
          </cell>
          <cell r="CJ95">
            <v>0.25525364165330872</v>
          </cell>
          <cell r="CK95">
            <v>0.26345313552063176</v>
          </cell>
          <cell r="CL95">
            <v>0.27529286635697647</v>
          </cell>
          <cell r="CM95">
            <v>0.27687519329766641</v>
          </cell>
          <cell r="CN95">
            <v>0.28879559798194832</v>
          </cell>
          <cell r="CO95">
            <v>0.29380887316713095</v>
          </cell>
          <cell r="CP95">
            <v>0.30082967122229398</v>
          </cell>
          <cell r="CQ95">
            <v>0.30842099255584193</v>
          </cell>
          <cell r="CR95">
            <v>0.30706880466040187</v>
          </cell>
          <cell r="CS95">
            <v>0.31237008203080763</v>
          </cell>
          <cell r="CT95">
            <v>0.31911193361890522</v>
          </cell>
          <cell r="CU95">
            <v>0.33037905216596747</v>
          </cell>
          <cell r="CV95">
            <v>0.32987605571295414</v>
          </cell>
          <cell r="CW95">
            <v>0.3281048610038666</v>
          </cell>
          <cell r="CX95">
            <v>0.33211110776248892</v>
          </cell>
          <cell r="CY95">
            <v>0.34275474991484306</v>
          </cell>
          <cell r="CZ95">
            <v>0.34152262004219935</v>
          </cell>
          <cell r="DA95">
            <v>0.33927562211050338</v>
          </cell>
          <cell r="DB95">
            <v>0.34210639544867194</v>
          </cell>
          <cell r="DC95">
            <v>0.35192879169579599</v>
          </cell>
          <cell r="DD95">
            <v>0.35010306618189924</v>
          </cell>
          <cell r="DE95">
            <v>0.34748085269999435</v>
          </cell>
          <cell r="DF95">
            <v>0.34954524035730034</v>
          </cell>
          <cell r="DG95">
            <v>0.35886762644689402</v>
          </cell>
          <cell r="DH95">
            <v>0.35656594098800259</v>
          </cell>
          <cell r="DI95">
            <v>0.35364790429334353</v>
          </cell>
          <cell r="DJ95">
            <v>0.35519074481590246</v>
          </cell>
          <cell r="DK95">
            <v>0.36419837979026287</v>
          </cell>
          <cell r="DL95">
            <v>0.36151625137657217</v>
          </cell>
          <cell r="DM95">
            <v>0.35836381721116145</v>
          </cell>
          <cell r="DN95">
            <v>0.35953959536797025</v>
          </cell>
          <cell r="DP95" t="str">
            <v>NA</v>
          </cell>
          <cell r="DQ95" t="str">
            <v>NA</v>
          </cell>
          <cell r="DR95" t="str">
            <v>NA</v>
          </cell>
          <cell r="DS95" t="str">
            <v>NA</v>
          </cell>
          <cell r="DT95" t="str">
            <v>NA</v>
          </cell>
          <cell r="DU95" t="str">
            <v>NA</v>
          </cell>
          <cell r="DV95" t="str">
            <v>NA</v>
          </cell>
          <cell r="DW95" t="str">
            <v>NA</v>
          </cell>
          <cell r="DX95" t="str">
            <v>NA</v>
          </cell>
          <cell r="DY95" t="str">
            <v>NA</v>
          </cell>
          <cell r="DZ95" t="str">
            <v>NA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1.5714944829137822E-2</v>
          </cell>
          <cell r="EF95">
            <v>5.0552401522544962E-2</v>
          </cell>
          <cell r="EG95">
            <v>6.2238765214684834E-2</v>
          </cell>
          <cell r="EH95">
            <v>8.9704954185600178E-2</v>
          </cell>
          <cell r="EI95">
            <v>0.14474012743752787</v>
          </cell>
          <cell r="EJ95">
            <v>0.20819470642649016</v>
          </cell>
          <cell r="EK95">
            <v>0.25978005235211343</v>
          </cell>
          <cell r="EL95">
            <v>0.29063065663144028</v>
          </cell>
          <cell r="EM95">
            <v>0.31194052620779067</v>
          </cell>
          <cell r="EN95">
            <v>0.33014737314773518</v>
          </cell>
          <cell r="EO95">
            <v>0.34138091629945827</v>
          </cell>
          <cell r="EP95">
            <v>0.34968557121801963</v>
          </cell>
          <cell r="EQ95">
            <v>0.35595637403971248</v>
          </cell>
          <cell r="ER95">
            <v>0.36076851695039386</v>
          </cell>
        </row>
        <row r="96">
          <cell r="A96" t="str">
            <v>% growth y-o-y</v>
          </cell>
          <cell r="AU96" t="str">
            <v>NA</v>
          </cell>
          <cell r="AV96" t="str">
            <v>NA</v>
          </cell>
          <cell r="AW96" t="str">
            <v>NA</v>
          </cell>
          <cell r="AX96" t="str">
            <v>NA</v>
          </cell>
          <cell r="AY96" t="str">
            <v>NA</v>
          </cell>
          <cell r="AZ96" t="str">
            <v>NA</v>
          </cell>
          <cell r="BA96" t="str">
            <v>NA</v>
          </cell>
          <cell r="BB96" t="str">
            <v>NA</v>
          </cell>
          <cell r="BC96" t="str">
            <v>NA</v>
          </cell>
          <cell r="BD96" t="str">
            <v>NA</v>
          </cell>
          <cell r="BE96" t="str">
            <v>NA</v>
          </cell>
          <cell r="BF96" t="str">
            <v>NA</v>
          </cell>
          <cell r="BG96" t="str">
            <v>NA</v>
          </cell>
          <cell r="BH96" t="str">
            <v>NA</v>
          </cell>
          <cell r="BI96" t="str">
            <v>NA</v>
          </cell>
          <cell r="BJ96" t="str">
            <v>NA</v>
          </cell>
          <cell r="BK96" t="str">
            <v>NA</v>
          </cell>
          <cell r="BL96" t="str">
            <v>NA</v>
          </cell>
          <cell r="BM96" t="str">
            <v>NA</v>
          </cell>
          <cell r="BN96" t="str">
            <v>NA</v>
          </cell>
          <cell r="BO96">
            <v>96.800738305677342</v>
          </cell>
          <cell r="BP96">
            <v>10.147325252169779</v>
          </cell>
          <cell r="BQ96">
            <v>3.4783563297804934</v>
          </cell>
          <cell r="BR96">
            <v>2.1518022035000932</v>
          </cell>
          <cell r="BS96">
            <v>1.2455403231719924</v>
          </cell>
          <cell r="BT96">
            <v>0.89643674897823322</v>
          </cell>
          <cell r="BU96">
            <v>0.78687705832113308</v>
          </cell>
          <cell r="BV96">
            <v>0.65840378544466671</v>
          </cell>
          <cell r="BW96">
            <v>0.83941078708680661</v>
          </cell>
          <cell r="BX96">
            <v>0.95736219883709062</v>
          </cell>
          <cell r="BY96">
            <v>1.1112308841384197</v>
          </cell>
          <cell r="BZ96">
            <v>1.2827046402593987</v>
          </cell>
          <cell r="CA96">
            <v>1.3693484617257345</v>
          </cell>
          <cell r="CB96">
            <v>1.3854451839642747</v>
          </cell>
          <cell r="CC96">
            <v>1.2597485493347023</v>
          </cell>
          <cell r="CD96">
            <v>1.2357788475149172</v>
          </cell>
          <cell r="CE96">
            <v>1.2596068311833863</v>
          </cell>
          <cell r="CF96">
            <v>1.1118378558575683</v>
          </cell>
          <cell r="CG96">
            <v>0.93058006223222578</v>
          </cell>
          <cell r="CH96">
            <v>0.846396986446736</v>
          </cell>
          <cell r="CI96">
            <v>0.73940048645030432</v>
          </cell>
          <cell r="CJ96">
            <v>0.70246511453249405</v>
          </cell>
          <cell r="CK96">
            <v>0.67786168195551433</v>
          </cell>
          <cell r="CL96">
            <v>0.61636392517727523</v>
          </cell>
          <cell r="CM96">
            <v>0.54072030605953514</v>
          </cell>
          <cell r="CN96">
            <v>0.4711793065874057</v>
          </cell>
          <cell r="CO96">
            <v>0.45780773926200125</v>
          </cell>
          <cell r="CP96">
            <v>0.43909809945454148</v>
          </cell>
          <cell r="CQ96">
            <v>0.43255446500692063</v>
          </cell>
          <cell r="CR96">
            <v>0.42195338582952302</v>
          </cell>
          <cell r="CS96">
            <v>0.35765316705682726</v>
          </cell>
          <cell r="CT96">
            <v>0.31404578178171239</v>
          </cell>
          <cell r="CU96">
            <v>0.3088291556262035</v>
          </cell>
          <cell r="CV96">
            <v>0.32169038005789186</v>
          </cell>
          <cell r="CW96">
            <v>0.33775042941600231</v>
          </cell>
          <cell r="CX96">
            <v>0.34277564658484394</v>
          </cell>
          <cell r="CY96">
            <v>0.33939619608855676</v>
          </cell>
          <cell r="CZ96">
            <v>0.34040074102595574</v>
          </cell>
          <cell r="DA96">
            <v>0.34103921638253998</v>
          </cell>
          <cell r="DB96">
            <v>0.32599728459613808</v>
          </cell>
          <cell r="DC96">
            <v>0.30922069897661153</v>
          </cell>
          <cell r="DD96">
            <v>0.30940880859998443</v>
          </cell>
          <cell r="DE96">
            <v>0.30981654449509977</v>
          </cell>
          <cell r="DF96">
            <v>0.29957497927111132</v>
          </cell>
          <cell r="DG96">
            <v>0.28763042104414582</v>
          </cell>
          <cell r="DH96">
            <v>0.28736158387019484</v>
          </cell>
          <cell r="DI96">
            <v>0.28765547338277186</v>
          </cell>
          <cell r="DJ96">
            <v>0.28037519819626855</v>
          </cell>
          <cell r="DK96">
            <v>0.27150014284732515</v>
          </cell>
          <cell r="DL96">
            <v>0.27090464544536474</v>
          </cell>
          <cell r="DM96">
            <v>0.27111409469127579</v>
          </cell>
          <cell r="DN96">
            <v>0.26578303816717397</v>
          </cell>
          <cell r="DQ96" t="str">
            <v>NA</v>
          </cell>
          <cell r="DR96" t="str">
            <v>NA</v>
          </cell>
          <cell r="DS96" t="str">
            <v>NA</v>
          </cell>
          <cell r="DT96" t="str">
            <v>NA</v>
          </cell>
          <cell r="DU96" t="str">
            <v>NA</v>
          </cell>
          <cell r="DV96" t="str">
            <v>NA</v>
          </cell>
          <cell r="DW96" t="str">
            <v>NA</v>
          </cell>
          <cell r="DX96" t="str">
            <v>NA</v>
          </cell>
          <cell r="DY96" t="str">
            <v>NA</v>
          </cell>
          <cell r="DZ96" t="str">
            <v>NA</v>
          </cell>
          <cell r="EA96" t="str">
            <v>NA</v>
          </cell>
          <cell r="EB96" t="str">
            <v>NA</v>
          </cell>
          <cell r="EC96" t="str">
            <v>NA</v>
          </cell>
          <cell r="ED96" t="str">
            <v>NA</v>
          </cell>
          <cell r="EE96" t="str">
            <v>NA</v>
          </cell>
          <cell r="EF96">
            <v>4.2161899544436023</v>
          </cell>
          <cell r="EG96">
            <v>0.84123041891952344</v>
          </cell>
          <cell r="EH96">
            <v>1.0756787820176839</v>
          </cell>
          <cell r="EI96">
            <v>1.297492308794387</v>
          </cell>
          <cell r="EJ96">
            <v>1.0021989667491238</v>
          </cell>
          <cell r="EK96">
            <v>0.67743892486084123</v>
          </cell>
          <cell r="EL96">
            <v>0.47300997010369383</v>
          </cell>
          <cell r="EM96">
            <v>0.37688258432958688</v>
          </cell>
          <cell r="EN96">
            <v>0.32856355903732015</v>
          </cell>
          <cell r="EO96">
            <v>0.33636282763921588</v>
          </cell>
          <cell r="EP96">
            <v>0.30677886981306668</v>
          </cell>
          <cell r="EQ96">
            <v>0.2855964935448998</v>
          </cell>
          <cell r="ER96">
            <v>0.26970577508739235</v>
          </cell>
        </row>
        <row r="97">
          <cell r="A97" t="str">
            <v>% growth seq</v>
          </cell>
          <cell r="AU97" t="str">
            <v>NA</v>
          </cell>
          <cell r="AV97" t="str">
            <v>NA</v>
          </cell>
          <cell r="AW97" t="str">
            <v>NA</v>
          </cell>
          <cell r="AX97" t="str">
            <v>NA</v>
          </cell>
          <cell r="AY97" t="str">
            <v>NA</v>
          </cell>
          <cell r="AZ97" t="str">
            <v>NA</v>
          </cell>
          <cell r="BA97" t="str">
            <v>NA</v>
          </cell>
          <cell r="BB97" t="str">
            <v>NA</v>
          </cell>
          <cell r="BC97" t="str">
            <v>NA</v>
          </cell>
          <cell r="BD97" t="str">
            <v>NA</v>
          </cell>
          <cell r="BE97" t="str">
            <v>NA</v>
          </cell>
          <cell r="BF97" t="str">
            <v>NA</v>
          </cell>
          <cell r="BG97" t="str">
            <v>NA</v>
          </cell>
          <cell r="BH97" t="str">
            <v>NA</v>
          </cell>
          <cell r="BI97" t="str">
            <v>NA</v>
          </cell>
          <cell r="BJ97" t="str">
            <v>NA</v>
          </cell>
          <cell r="BK97" t="str">
            <v>NA</v>
          </cell>
          <cell r="BL97">
            <v>10.821655272329352</v>
          </cell>
          <cell r="BM97">
            <v>2.1663688015466382</v>
          </cell>
          <cell r="BN97">
            <v>0.74810063433197582</v>
          </cell>
          <cell r="BO97">
            <v>0.49463763742162126</v>
          </cell>
          <cell r="BP97">
            <v>0.34743191741358403</v>
          </cell>
          <cell r="BQ97">
            <v>0.2720654905144857</v>
          </cell>
          <cell r="BR97">
            <v>0.23028786132734735</v>
          </cell>
          <cell r="BS97">
            <v>6.4873004921951027E-2</v>
          </cell>
          <cell r="BT97">
            <v>0.1379530256307071</v>
          </cell>
          <cell r="BU97">
            <v>0.19857656360383191</v>
          </cell>
          <cell r="BV97">
            <v>0.14183235881313538</v>
          </cell>
          <cell r="BW97">
            <v>0.18109890324797084</v>
          </cell>
          <cell r="BX97">
            <v>0.21092376540288527</v>
          </cell>
          <cell r="BY97">
            <v>0.29279693844517518</v>
          </cell>
          <cell r="BZ97">
            <v>0.23457175785146833</v>
          </cell>
          <cell r="CA97">
            <v>0.22592946113191736</v>
          </cell>
          <cell r="CB97">
            <v>0.21915045886676721</v>
          </cell>
          <cell r="CC97">
            <v>0.22467538800488329</v>
          </cell>
          <cell r="CD97">
            <v>0.22147635530345489</v>
          </cell>
          <cell r="CE97">
            <v>0.23899489790846395</v>
          </cell>
          <cell r="CF97">
            <v>0.13942304275677309</v>
          </cell>
          <cell r="CG97">
            <v>0.11956222407455708</v>
          </cell>
          <cell r="CH97">
            <v>0.16821379520542878</v>
          </cell>
          <cell r="CI97">
            <v>0.16719662345137665</v>
          </cell>
          <cell r="CJ97">
            <v>0.11522791680172073</v>
          </cell>
          <cell r="CK97">
            <v>0.10338270094622803</v>
          </cell>
          <cell r="CL97">
            <v>0.12539588678356406</v>
          </cell>
          <cell r="CM97">
            <v>0.11257341920596819</v>
          </cell>
          <cell r="CN97">
            <v>6.4891678830040656E-2</v>
          </cell>
          <cell r="CO97">
            <v>9.3354041621476647E-2</v>
          </cell>
          <cell r="CP97">
            <v>0.11095245153799715</v>
          </cell>
          <cell r="CQ97">
            <v>0.10751450504703586</v>
          </cell>
          <cell r="CR97">
            <v>5.7011349475460271E-2</v>
          </cell>
          <cell r="CS97">
            <v>4.3912966567346556E-2</v>
          </cell>
          <cell r="CT97">
            <v>7.526901430080235E-2</v>
          </cell>
          <cell r="CU97">
            <v>0.10311778674792138</v>
          </cell>
          <cell r="CV97">
            <v>6.7398083400211029E-2</v>
          </cell>
          <cell r="CW97">
            <v>5.6597702736727262E-2</v>
          </cell>
          <cell r="CX97">
            <v>7.9308228337270359E-2</v>
          </cell>
          <cell r="CY97">
            <v>0.10034149871993248</v>
          </cell>
          <cell r="CZ97">
            <v>6.8198630201822263E-2</v>
          </cell>
          <cell r="DA97">
            <v>5.71009937111151E-2</v>
          </cell>
          <cell r="DB97">
            <v>6.7202034462533922E-2</v>
          </cell>
          <cell r="DC97">
            <v>8.6419921671141209E-2</v>
          </cell>
          <cell r="DD97">
            <v>6.8352109628302404E-2</v>
          </cell>
          <cell r="DE97">
            <v>5.7430163651829735E-2</v>
          </cell>
          <cell r="DF97">
            <v>5.885749240505489E-2</v>
          </cell>
          <cell r="DG97">
            <v>7.6434498574880605E-2</v>
          </cell>
          <cell r="DH97">
            <v>6.8129054349983953E-2</v>
          </cell>
          <cell r="DI97">
            <v>5.7671562524744147E-2</v>
          </cell>
          <cell r="DJ97">
            <v>5.2870818106418138E-2</v>
          </cell>
          <cell r="DK97">
            <v>6.8973079634696122E-2</v>
          </cell>
          <cell r="DL97">
            <v>6.7628804247455987E-2</v>
          </cell>
          <cell r="DM97">
            <v>5.7845870260565535E-2</v>
          </cell>
          <cell r="DN97">
            <v>4.8455074572974155E-2</v>
          </cell>
        </row>
        <row r="99">
          <cell r="A99" t="str">
            <v>Emerging Products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4.7517119684144647E-2</v>
          </cell>
          <cell r="BL99">
            <v>0.55246163284012917</v>
          </cell>
          <cell r="BM99">
            <v>1.7334676037963865</v>
          </cell>
          <cell r="BN99">
            <v>2.9951460565959596</v>
          </cell>
          <cell r="BO99">
            <v>4.4221655263148376</v>
          </cell>
          <cell r="BP99">
            <v>5.8872922556146525</v>
          </cell>
          <cell r="BQ99">
            <v>7.3873025530705885</v>
          </cell>
          <cell r="BR99">
            <v>8.9219910634025474</v>
          </cell>
          <cell r="BS99">
            <v>9.2857472216411132</v>
          </cell>
          <cell r="BT99">
            <v>10.237160625509505</v>
          </cell>
          <cell r="BU99">
            <v>11.769914340626993</v>
          </cell>
          <cell r="BV99">
            <v>12.889027001945692</v>
          </cell>
          <cell r="BW99">
            <v>14.464601864255124</v>
          </cell>
          <cell r="BX99">
            <v>16.80053508733485</v>
          </cell>
          <cell r="BY99">
            <v>21.033089997402286</v>
          </cell>
          <cell r="BZ99">
            <v>25.369585046470874</v>
          </cell>
          <cell r="CA99">
            <v>30.653539720771139</v>
          </cell>
          <cell r="CB99">
            <v>37.254912895040121</v>
          </cell>
          <cell r="CC99">
            <v>45.690637284448719</v>
          </cell>
          <cell r="CD99">
            <v>55.846380469808359</v>
          </cell>
          <cell r="CE99">
            <v>69.738647342785612</v>
          </cell>
          <cell r="CF99">
            <v>80.10282364802039</v>
          </cell>
          <cell r="CG99">
            <v>89.722420822840434</v>
          </cell>
          <cell r="CH99">
            <v>104.82898088990899</v>
          </cell>
          <cell r="CI99">
            <v>122.17266390150849</v>
          </cell>
          <cell r="CJ99">
            <v>135.37232600823361</v>
          </cell>
          <cell r="CK99">
            <v>149.26795397191603</v>
          </cell>
          <cell r="CL99">
            <v>168.05905674515697</v>
          </cell>
          <cell r="CM99">
            <v>187.30644541512925</v>
          </cell>
          <cell r="CN99">
            <v>199.24704886439437</v>
          </cell>
          <cell r="CO99">
            <v>217.58151061734327</v>
          </cell>
          <cell r="CP99">
            <v>240.42434393415789</v>
          </cell>
          <cell r="CQ99">
            <v>263.25351490229616</v>
          </cell>
          <cell r="CR99">
            <v>276.46040554503458</v>
          </cell>
          <cell r="CS99">
            <v>287.07781797575905</v>
          </cell>
          <cell r="CT99">
            <v>305.54646535047141</v>
          </cell>
          <cell r="CU99">
            <v>331.75954976162677</v>
          </cell>
          <cell r="CV99">
            <v>350.37401657587236</v>
          </cell>
          <cell r="CW99">
            <v>366.69340593996998</v>
          </cell>
          <cell r="CX99">
            <v>390.34039136548876</v>
          </cell>
          <cell r="CY99">
            <v>421.30305914420791</v>
          </cell>
          <cell r="CZ99">
            <v>444.05622973795789</v>
          </cell>
          <cell r="DA99">
            <v>463.85060189068054</v>
          </cell>
          <cell r="DB99">
            <v>488.0332171357781</v>
          </cell>
          <cell r="DC99">
            <v>519.56372079451239</v>
          </cell>
          <cell r="DD99">
            <v>546.16393550319424</v>
          </cell>
          <cell r="DE99">
            <v>569.27191386790128</v>
          </cell>
          <cell r="DF99">
            <v>593.90246988088279</v>
          </cell>
          <cell r="DG99">
            <v>625.75876633833718</v>
          </cell>
          <cell r="DH99">
            <v>655.71391923128203</v>
          </cell>
          <cell r="DI99">
            <v>681.78629442245131</v>
          </cell>
          <cell r="DJ99">
            <v>706.65041510617391</v>
          </cell>
          <cell r="DK99">
            <v>738.40592250566908</v>
          </cell>
          <cell r="DL99">
            <v>770.92854649818878</v>
          </cell>
          <cell r="DM99">
            <v>799.33837483594925</v>
          </cell>
          <cell r="DN99">
            <v>824.05441778039631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5.3285924129166204</v>
          </cell>
          <cell r="EF99">
            <v>26.618751398402626</v>
          </cell>
          <cell r="EG99">
            <v>44.181849189723309</v>
          </cell>
          <cell r="EH99">
            <v>77.667811995463126</v>
          </cell>
          <cell r="EI99">
            <v>169.44547037006834</v>
          </cell>
          <cell r="EJ99">
            <v>344.39287270355544</v>
          </cell>
          <cell r="EK99">
            <v>574.87200062681507</v>
          </cell>
          <cell r="EL99">
            <v>844.55934883102486</v>
          </cell>
          <cell r="EM99">
            <v>1132.3382037735612</v>
          </cell>
          <cell r="EN99">
            <v>1439.167363642958</v>
          </cell>
          <cell r="EO99">
            <v>1817.2431079086246</v>
          </cell>
          <cell r="EP99">
            <v>2228.9020400464906</v>
          </cell>
          <cell r="EQ99">
            <v>2669.9093950982447</v>
          </cell>
          <cell r="ER99">
            <v>3132.7272616202035</v>
          </cell>
        </row>
        <row r="100">
          <cell r="A100" t="str">
            <v>% of revenues</v>
          </cell>
          <cell r="AU100" t="str">
            <v>NA</v>
          </cell>
          <cell r="AV100" t="str">
            <v>NA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5.5291683268533082E-4</v>
          </cell>
          <cell r="BL100">
            <v>5.4045277224093555E-3</v>
          </cell>
          <cell r="BM100">
            <v>1.5580470827496081E-2</v>
          </cell>
          <cell r="BN100">
            <v>2.3917160876754447E-2</v>
          </cell>
          <cell r="BO100">
            <v>3.1793554722229042E-2</v>
          </cell>
          <cell r="BP100">
            <v>3.5304618430498584E-2</v>
          </cell>
          <cell r="BQ100">
            <v>4.133635431907532E-2</v>
          </cell>
          <cell r="BR100">
            <v>4.5059650630303157E-2</v>
          </cell>
          <cell r="BS100">
            <v>4.3808133558722769E-2</v>
          </cell>
          <cell r="BT100">
            <v>4.1493703795090327E-2</v>
          </cell>
          <cell r="BU100">
            <v>4.5069555200562876E-2</v>
          </cell>
          <cell r="BV100">
            <v>4.5121746899862397E-2</v>
          </cell>
          <cell r="BW100">
            <v>4.728863983553995E-2</v>
          </cell>
          <cell r="BX100">
            <v>4.922339410080763E-2</v>
          </cell>
          <cell r="BY100">
            <v>5.8808156433562658E-2</v>
          </cell>
          <cell r="BZ100">
            <v>6.5781233104476089E-2</v>
          </cell>
          <cell r="CA100">
            <v>7.1491634743886923E-2</v>
          </cell>
          <cell r="CB100">
            <v>8.3110425012024591E-2</v>
          </cell>
          <cell r="CC100">
            <v>9.2796985377821495E-2</v>
          </cell>
          <cell r="CD100">
            <v>0.1017065970059869</v>
          </cell>
          <cell r="CE100">
            <v>0.1183571681688491</v>
          </cell>
          <cell r="CF100">
            <v>0.12693457260214686</v>
          </cell>
          <cell r="CG100">
            <v>0.1332979062792442</v>
          </cell>
          <cell r="CH100">
            <v>0.1465235859978796</v>
          </cell>
          <cell r="CI100">
            <v>0.15485947211970261</v>
          </cell>
          <cell r="CJ100">
            <v>0.16233562377471941</v>
          </cell>
          <cell r="CK100">
            <v>0.16850574992342351</v>
          </cell>
          <cell r="CL100">
            <v>0.17657454053709912</v>
          </cell>
          <cell r="CM100">
            <v>0.17901107232365127</v>
          </cell>
          <cell r="CN100">
            <v>0.18606577708419575</v>
          </cell>
          <cell r="CO100">
            <v>0.18887742984841929</v>
          </cell>
          <cell r="CP100">
            <v>0.19228871092764144</v>
          </cell>
          <cell r="CQ100">
            <v>0.19623159736199375</v>
          </cell>
          <cell r="CR100">
            <v>0.19437373028286492</v>
          </cell>
          <cell r="CS100">
            <v>0.1966383258928445</v>
          </cell>
          <cell r="CT100">
            <v>0.19902792609994824</v>
          </cell>
          <cell r="CU100">
            <v>0.2031159206908156</v>
          </cell>
          <cell r="CV100">
            <v>0.20100707343720586</v>
          </cell>
          <cell r="CW100">
            <v>0.19827132977678913</v>
          </cell>
          <cell r="CX100">
            <v>0.19817231257339574</v>
          </cell>
          <cell r="CY100">
            <v>0.20083867380596082</v>
          </cell>
          <cell r="CZ100">
            <v>0.19774776244930389</v>
          </cell>
          <cell r="DA100">
            <v>0.19431916447765421</v>
          </cell>
          <cell r="DB100">
            <v>0.19332345502242376</v>
          </cell>
          <cell r="DC100">
            <v>0.19501342651702025</v>
          </cell>
          <cell r="DD100">
            <v>0.19115526068300254</v>
          </cell>
          <cell r="DE100">
            <v>0.18719823648046463</v>
          </cell>
          <cell r="DF100">
            <v>0.18564145784485647</v>
          </cell>
          <cell r="DG100">
            <v>0.18663644228962514</v>
          </cell>
          <cell r="DH100">
            <v>0.18216894145346152</v>
          </cell>
          <cell r="DI100">
            <v>0.17779323130199259</v>
          </cell>
          <cell r="DJ100">
            <v>0.1758622373890554</v>
          </cell>
          <cell r="DK100">
            <v>0.17631233164894439</v>
          </cell>
          <cell r="DL100">
            <v>0.17136182559164528</v>
          </cell>
          <cell r="DM100">
            <v>0.16665012579720151</v>
          </cell>
          <cell r="DN100">
            <v>0.16445415642267722</v>
          </cell>
          <cell r="DP100" t="str">
            <v>NA</v>
          </cell>
          <cell r="DQ100" t="str">
            <v>NA</v>
          </cell>
          <cell r="DR100" t="str">
            <v>NA</v>
          </cell>
          <cell r="DS100" t="str">
            <v>NA</v>
          </cell>
          <cell r="DT100" t="str">
            <v>NA</v>
          </cell>
          <cell r="DU100" t="str">
            <v>NA</v>
          </cell>
          <cell r="DV100" t="str">
            <v>NA</v>
          </cell>
          <cell r="DW100" t="str">
            <v>NA</v>
          </cell>
          <cell r="DX100" t="str">
            <v>NA</v>
          </cell>
          <cell r="DY100" t="str">
            <v>NA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1.2548198311354338E-2</v>
          </cell>
          <cell r="EF100">
            <v>3.8998233713814882E-2</v>
          </cell>
          <cell r="EG100">
            <v>4.3941052223538321E-2</v>
          </cell>
          <cell r="EH100">
            <v>5.585550943821678E-2</v>
          </cell>
          <cell r="EI100">
            <v>8.8322126819301155E-2</v>
          </cell>
          <cell r="EJ100">
            <v>0.13201117775402918</v>
          </cell>
          <cell r="EK100">
            <v>0.16612699512426179</v>
          </cell>
          <cell r="EL100">
            <v>0.18687074649031282</v>
          </cell>
          <cell r="EM100">
            <v>0.19662128987976987</v>
          </cell>
          <cell r="EN100">
            <v>0.20000663199858218</v>
          </cell>
          <cell r="EO100">
            <v>0.19635720742258417</v>
          </cell>
          <cell r="EP100">
            <v>0.18950634190270579</v>
          </cell>
          <cell r="EQ100">
            <v>0.18033563643628273</v>
          </cell>
          <cell r="ER100">
            <v>0.16938932170953891</v>
          </cell>
        </row>
        <row r="101">
          <cell r="A101" t="str">
            <v>% of subscription revenues</v>
          </cell>
          <cell r="AU101" t="str">
            <v>NA</v>
          </cell>
          <cell r="AV101" t="str">
            <v>NA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6.640364415459437E-4</v>
          </cell>
          <cell r="BL101">
            <v>6.8734651244168549E-3</v>
          </cell>
          <cell r="BM101">
            <v>1.8641040130294932E-2</v>
          </cell>
          <cell r="BN101">
            <v>2.8558382659813874E-2</v>
          </cell>
          <cell r="BO101">
            <v>3.7675531640594999E-2</v>
          </cell>
          <cell r="BP101">
            <v>4.4357405259144188E-2</v>
          </cell>
          <cell r="BQ101">
            <v>4.9128482666213925E-2</v>
          </cell>
          <cell r="BR101">
            <v>5.3504872914720433E-2</v>
          </cell>
          <cell r="BS101">
            <v>5.1614151876475695E-2</v>
          </cell>
          <cell r="BT101">
            <v>5.1068091177383652E-2</v>
          </cell>
          <cell r="BU101">
            <v>5.2730701142553106E-2</v>
          </cell>
          <cell r="BV101">
            <v>5.2672340242195373E-2</v>
          </cell>
          <cell r="BW101">
            <v>5.4089049757518541E-2</v>
          </cell>
          <cell r="BX101">
            <v>5.7797553615276137E-2</v>
          </cell>
          <cell r="BY101">
            <v>6.594809583613627E-2</v>
          </cell>
          <cell r="BZ101">
            <v>7.3619531539015431E-2</v>
          </cell>
          <cell r="CA101">
            <v>7.908876455367389E-2</v>
          </cell>
          <cell r="CB101">
            <v>9.2519253623396011E-2</v>
          </cell>
          <cell r="CC101">
            <v>0.10164633460832274</v>
          </cell>
          <cell r="CD101">
            <v>0.11175131863057915</v>
          </cell>
          <cell r="CE101">
            <v>0.1283553073073862</v>
          </cell>
          <cell r="CF101">
            <v>0.13686192920339321</v>
          </cell>
          <cell r="CG101">
            <v>0.14319685017378897</v>
          </cell>
          <cell r="CH101">
            <v>0.1573680281291277</v>
          </cell>
          <cell r="CI101">
            <v>0.1651013179999466</v>
          </cell>
          <cell r="CJ101">
            <v>0.17333448487524614</v>
          </cell>
          <cell r="CK101">
            <v>0.17878328678769692</v>
          </cell>
          <cell r="CL101">
            <v>0.18689966430509652</v>
          </cell>
          <cell r="CM101">
            <v>0.18830408043326469</v>
          </cell>
          <cell r="CN101">
            <v>0.19620044830314315</v>
          </cell>
          <cell r="CO101">
            <v>0.19936256339859892</v>
          </cell>
          <cell r="CP101">
            <v>0.20303006376065641</v>
          </cell>
          <cell r="CQ101">
            <v>0.20579268260212485</v>
          </cell>
          <cell r="CR101">
            <v>0.2035639212656512</v>
          </cell>
          <cell r="CS101">
            <v>0.20598563997697963</v>
          </cell>
          <cell r="CT101">
            <v>0.2082912639857184</v>
          </cell>
          <cell r="CU101">
            <v>0.21225835517303224</v>
          </cell>
          <cell r="CV101">
            <v>0.20969357547560341</v>
          </cell>
          <cell r="CW101">
            <v>0.20658964192015575</v>
          </cell>
          <cell r="CX101">
            <v>0.20624060989419446</v>
          </cell>
          <cell r="CY101">
            <v>0.20878432606413394</v>
          </cell>
          <cell r="CZ101">
            <v>0.20526987673140479</v>
          </cell>
          <cell r="DA101">
            <v>0.20150326134562122</v>
          </cell>
          <cell r="DB101">
            <v>0.2003158115054911</v>
          </cell>
          <cell r="DC101">
            <v>0.20192986326176254</v>
          </cell>
          <cell r="DD101">
            <v>0.19765666169948715</v>
          </cell>
          <cell r="DE101">
            <v>0.19337105382438965</v>
          </cell>
          <cell r="DF101">
            <v>0.19165574327653118</v>
          </cell>
          <cell r="DG101">
            <v>0.19260028727449024</v>
          </cell>
          <cell r="DH101">
            <v>0.18773542810718746</v>
          </cell>
          <cell r="DI101">
            <v>0.18304611048037853</v>
          </cell>
          <cell r="DJ101">
            <v>0.18098072356482958</v>
          </cell>
          <cell r="DK101">
            <v>0.18139799119269753</v>
          </cell>
          <cell r="DL101">
            <v>0.17608443274739596</v>
          </cell>
          <cell r="DM101">
            <v>0.17108480234471882</v>
          </cell>
          <cell r="DN101">
            <v>0.16877550126442006</v>
          </cell>
          <cell r="DP101" t="str">
            <v>NA</v>
          </cell>
          <cell r="DQ101" t="str">
            <v>NA</v>
          </cell>
          <cell r="DR101" t="str">
            <v>NA</v>
          </cell>
          <cell r="DS101" t="str">
            <v>NA</v>
          </cell>
          <cell r="DT101" t="str">
            <v>NA</v>
          </cell>
          <cell r="DU101" t="str">
            <v>NA</v>
          </cell>
          <cell r="DV101" t="str">
            <v>NA</v>
          </cell>
          <cell r="DW101" t="str">
            <v>NA</v>
          </cell>
          <cell r="DX101" t="str">
            <v>NA</v>
          </cell>
          <cell r="DY101" t="str">
            <v>NA</v>
          </cell>
          <cell r="DZ101" t="str">
            <v>NA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1.5233080276144983E-2</v>
          </cell>
          <cell r="EF101">
            <v>4.6928691133027792E-2</v>
          </cell>
          <cell r="EG101">
            <v>5.2084162491215509E-2</v>
          </cell>
          <cell r="EH101">
            <v>6.3576729291929215E-2</v>
          </cell>
          <cell r="EI101">
            <v>9.7410445743068882E-2</v>
          </cell>
          <cell r="EJ101">
            <v>0.14223393369777282</v>
          </cell>
          <cell r="EK101">
            <v>0.17660769542822621</v>
          </cell>
          <cell r="EL101">
            <v>0.19706004480170777</v>
          </cell>
          <cell r="EM101">
            <v>0.20595770044534237</v>
          </cell>
          <cell r="EN101">
            <v>0.20852920403727268</v>
          </cell>
          <cell r="EO101">
            <v>0.20373968058976008</v>
          </cell>
          <cell r="EP101">
            <v>0.19587993074312149</v>
          </cell>
          <cell r="EQ101">
            <v>0.18578466592713261</v>
          </cell>
          <cell r="ER101">
            <v>0.17400618711475177</v>
          </cell>
        </row>
        <row r="102">
          <cell r="A102" t="str">
            <v>% growth y-o-y</v>
          </cell>
          <cell r="AU102" t="str">
            <v>NA</v>
          </cell>
          <cell r="AV102" t="str">
            <v>NA</v>
          </cell>
          <cell r="AW102" t="str">
            <v>NA</v>
          </cell>
          <cell r="AX102" t="str">
            <v>NA</v>
          </cell>
          <cell r="AY102" t="str">
            <v>NA</v>
          </cell>
          <cell r="AZ102" t="str">
            <v>NA</v>
          </cell>
          <cell r="BA102" t="str">
            <v>NA</v>
          </cell>
          <cell r="BB102" t="str">
            <v>NA</v>
          </cell>
          <cell r="BC102" t="str">
            <v>NA</v>
          </cell>
          <cell r="BD102" t="str">
            <v>NA</v>
          </cell>
          <cell r="BE102" t="str">
            <v>NA</v>
          </cell>
          <cell r="BF102" t="str">
            <v>NA</v>
          </cell>
          <cell r="BG102" t="str">
            <v>NA</v>
          </cell>
          <cell r="BH102" t="str">
            <v>NA</v>
          </cell>
          <cell r="BI102" t="str">
            <v>NA</v>
          </cell>
          <cell r="BJ102" t="str">
            <v>NA</v>
          </cell>
          <cell r="BK102" t="str">
            <v>NA</v>
          </cell>
          <cell r="BL102" t="str">
            <v>NA</v>
          </cell>
          <cell r="BM102" t="str">
            <v>NA</v>
          </cell>
          <cell r="BN102" t="str">
            <v>NA</v>
          </cell>
          <cell r="BO102">
            <v>92.064679755629442</v>
          </cell>
          <cell r="BP102">
            <v>9.6564726048918441</v>
          </cell>
          <cell r="BQ102">
            <v>3.2615752015740025</v>
          </cell>
          <cell r="BR102">
            <v>1.9788166903428275</v>
          </cell>
          <cell r="BS102">
            <v>1.0998190064086741</v>
          </cell>
          <cell r="BT102">
            <v>0.73885721670202908</v>
          </cell>
          <cell r="BU102">
            <v>0.59326279871057119</v>
          </cell>
          <cell r="BV102">
            <v>0.44463572204366786</v>
          </cell>
          <cell r="BW102">
            <v>0.55772082946047807</v>
          </cell>
          <cell r="BX102">
            <v>0.64113231216382194</v>
          </cell>
          <cell r="BY102">
            <v>0.78702150149053973</v>
          </cell>
          <cell r="BZ102">
            <v>0.96830878255132458</v>
          </cell>
          <cell r="CA102">
            <v>1.1192107469284767</v>
          </cell>
          <cell r="CB102">
            <v>1.2174837111661332</v>
          </cell>
          <cell r="CC102">
            <v>1.1723216745657337</v>
          </cell>
          <cell r="CD102">
            <v>1.2013123339428473</v>
          </cell>
          <cell r="CE102">
            <v>1.2750601717794443</v>
          </cell>
          <cell r="CF102">
            <v>1.1501277931771723</v>
          </cell>
          <cell r="CG102">
            <v>0.96369379276262324</v>
          </cell>
          <cell r="CH102">
            <v>0.87709534634176656</v>
          </cell>
          <cell r="CI102">
            <v>0.75186454794562518</v>
          </cell>
          <cell r="CJ102">
            <v>0.68998194873969498</v>
          </cell>
          <cell r="CK102">
            <v>0.66366391591963403</v>
          </cell>
          <cell r="CL102">
            <v>0.60317361972307992</v>
          </cell>
          <cell r="CM102">
            <v>0.53312892944799373</v>
          </cell>
          <cell r="CN102">
            <v>0.4718447613308776</v>
          </cell>
          <cell r="CO102">
            <v>0.45765721863033026</v>
          </cell>
          <cell r="CP102">
            <v>0.43059439098682373</v>
          </cell>
          <cell r="CQ102">
            <v>0.40546959993205056</v>
          </cell>
          <cell r="CR102">
            <v>0.38752572306950883</v>
          </cell>
          <cell r="CS102">
            <v>0.31940355208139759</v>
          </cell>
          <cell r="CT102">
            <v>0.27086325931349009</v>
          </cell>
          <cell r="CU102">
            <v>0.26022837675977817</v>
          </cell>
          <cell r="CV102">
            <v>0.26735695075437294</v>
          </cell>
          <cell r="CW102">
            <v>0.27733103353507338</v>
          </cell>
          <cell r="CX102">
            <v>0.27751565025553826</v>
          </cell>
          <cell r="CY102">
            <v>0.26990484357396571</v>
          </cell>
          <cell r="CZ102">
            <v>0.26737774129948622</v>
          </cell>
          <cell r="DA102">
            <v>0.26495484886525555</v>
          </cell>
          <cell r="DB102">
            <v>0.25027598457986966</v>
          </cell>
          <cell r="DC102">
            <v>0.23323035405890757</v>
          </cell>
          <cell r="DD102">
            <v>0.229943189459342</v>
          </cell>
          <cell r="DE102">
            <v>0.22727428087301749</v>
          </cell>
          <cell r="DF102">
            <v>0.21693042405277563</v>
          </cell>
          <cell r="DG102">
            <v>0.20439272661576946</v>
          </cell>
          <cell r="DH102">
            <v>0.20058077182843781</v>
          </cell>
          <cell r="DI102">
            <v>0.19764611218929518</v>
          </cell>
          <cell r="DJ102">
            <v>0.18984252624493148</v>
          </cell>
          <cell r="DK102">
            <v>0.18001690463961562</v>
          </cell>
          <cell r="DL102">
            <v>0.17570868009325946</v>
          </cell>
          <cell r="DM102">
            <v>0.17241778160571219</v>
          </cell>
          <cell r="DN102">
            <v>0.16614156047241901</v>
          </cell>
          <cell r="DQ102" t="str">
            <v>NA</v>
          </cell>
          <cell r="DR102" t="str">
            <v>NA</v>
          </cell>
          <cell r="DS102" t="str">
            <v>NA</v>
          </cell>
          <cell r="DT102" t="str">
            <v>NA</v>
          </cell>
          <cell r="DU102" t="str">
            <v>NA</v>
          </cell>
          <cell r="DV102" t="str">
            <v>NA</v>
          </cell>
          <cell r="DW102" t="str">
            <v>NA</v>
          </cell>
          <cell r="DX102" t="str">
            <v>NA</v>
          </cell>
          <cell r="DY102" t="str">
            <v>NA</v>
          </cell>
          <cell r="DZ102" t="str">
            <v>NA</v>
          </cell>
          <cell r="EA102" t="str">
            <v>NA</v>
          </cell>
          <cell r="EB102" t="str">
            <v>NA</v>
          </cell>
          <cell r="EC102" t="str">
            <v>NA</v>
          </cell>
          <cell r="ED102" t="str">
            <v>NA</v>
          </cell>
          <cell r="EE102" t="str">
            <v>NA</v>
          </cell>
          <cell r="EF102">
            <v>3.9954564612369694</v>
          </cell>
          <cell r="EG102">
            <v>0.65980171377890517</v>
          </cell>
          <cell r="EH102">
            <v>0.75791220647977431</v>
          </cell>
          <cell r="EI102">
            <v>1.1816691627667621</v>
          </cell>
          <cell r="EJ102">
            <v>1.0324702215491661</v>
          </cell>
          <cell r="EK102">
            <v>0.66923315257354399</v>
          </cell>
          <cell r="EL102">
            <v>0.46912590613241667</v>
          </cell>
          <cell r="EM102">
            <v>0.34074438385041628</v>
          </cell>
          <cell r="EN102">
            <v>0.27096953794094092</v>
          </cell>
          <cell r="EO102">
            <v>0.26270450110030641</v>
          </cell>
          <cell r="EP102">
            <v>0.22652936767036302</v>
          </cell>
          <cell r="EQ102">
            <v>0.19785856315271499</v>
          </cell>
          <cell r="ER102">
            <v>0.17334590730743815</v>
          </cell>
        </row>
        <row r="103">
          <cell r="A103" t="str">
            <v>% growth seq</v>
          </cell>
          <cell r="AU103" t="str">
            <v>NA</v>
          </cell>
          <cell r="AV103" t="str">
            <v>NA</v>
          </cell>
          <cell r="AW103" t="str">
            <v>NA</v>
          </cell>
          <cell r="AX103" t="str">
            <v>NA</v>
          </cell>
          <cell r="AY103" t="str">
            <v>NA</v>
          </cell>
          <cell r="AZ103" t="str">
            <v>NA</v>
          </cell>
          <cell r="BA103" t="str">
            <v>NA</v>
          </cell>
          <cell r="BB103" t="str">
            <v>NA</v>
          </cell>
          <cell r="BC103" t="str">
            <v>NA</v>
          </cell>
          <cell r="BD103" t="str">
            <v>NA</v>
          </cell>
          <cell r="BE103" t="str">
            <v>NA</v>
          </cell>
          <cell r="BF103" t="str">
            <v>NA</v>
          </cell>
          <cell r="BG103" t="str">
            <v>NA</v>
          </cell>
          <cell r="BH103" t="str">
            <v>NA</v>
          </cell>
          <cell r="BI103" t="str">
            <v>NA</v>
          </cell>
          <cell r="BJ103" t="str">
            <v>NA</v>
          </cell>
          <cell r="BK103" t="str">
            <v>NA</v>
          </cell>
          <cell r="BL103">
            <v>10.626580830497449</v>
          </cell>
          <cell r="BM103">
            <v>2.1377158172683743</v>
          </cell>
          <cell r="BN103">
            <v>0.72783503426105556</v>
          </cell>
          <cell r="BO103">
            <v>0.47644403403175373</v>
          </cell>
          <cell r="BP103">
            <v>0.33131431209015871</v>
          </cell>
          <cell r="BQ103">
            <v>0.25478780945949997</v>
          </cell>
          <cell r="BR103">
            <v>0.20774680599673756</v>
          </cell>
          <cell r="BS103">
            <v>4.0770737793122347E-2</v>
          </cell>
          <cell r="BT103">
            <v>0.10245954161352278</v>
          </cell>
          <cell r="BU103">
            <v>0.14972449599922166</v>
          </cell>
          <cell r="BV103">
            <v>9.5082481395449392E-2</v>
          </cell>
          <cell r="BW103">
            <v>0.12224156734806968</v>
          </cell>
          <cell r="BX103">
            <v>0.1614930880919907</v>
          </cell>
          <cell r="BY103">
            <v>0.25192976819280966</v>
          </cell>
          <cell r="BZ103">
            <v>0.20617489154490243</v>
          </cell>
          <cell r="CA103">
            <v>0.20827911314360681</v>
          </cell>
          <cell r="CB103">
            <v>0.21535435171279182</v>
          </cell>
          <cell r="CC103">
            <v>0.22643253557389675</v>
          </cell>
          <cell r="CD103">
            <v>0.22227186550572031</v>
          </cell>
          <cell r="CE103">
            <v>0.24875859019167201</v>
          </cell>
          <cell r="CF103">
            <v>0.14861453010827486</v>
          </cell>
          <cell r="CG103">
            <v>0.12009061274905219</v>
          </cell>
          <cell r="CH103">
            <v>0.16836995623309026</v>
          </cell>
          <cell r="CI103">
            <v>0.16544740647449174</v>
          </cell>
          <cell r="CJ103">
            <v>0.10804104359520439</v>
          </cell>
          <cell r="CK103">
            <v>0.1026474787973819</v>
          </cell>
          <cell r="CL103">
            <v>0.12588839247288397</v>
          </cell>
          <cell r="CM103">
            <v>0.11452753004057858</v>
          </cell>
          <cell r="CN103">
            <v>6.374902594943288E-2</v>
          </cell>
          <cell r="CO103">
            <v>9.2018736826697811E-2</v>
          </cell>
          <cell r="CP103">
            <v>0.10498517659888806</v>
          </cell>
          <cell r="CQ103">
            <v>9.4953658163626775E-2</v>
          </cell>
          <cell r="CR103">
            <v>5.0167955583195312E-2</v>
          </cell>
          <cell r="CS103">
            <v>3.84048211525716E-2</v>
          </cell>
          <cell r="CT103">
            <v>6.4333244222553931E-2</v>
          </cell>
          <cell r="CU103">
            <v>8.5790828511428385E-2</v>
          </cell>
          <cell r="CV103">
            <v>5.6108307440193572E-2</v>
          </cell>
          <cell r="CW103">
            <v>4.6577053639945687E-2</v>
          </cell>
          <cell r="CX103">
            <v>6.4487075694483309E-2</v>
          </cell>
          <cell r="CY103">
            <v>7.9322223535221559E-2</v>
          </cell>
          <cell r="CZ103">
            <v>5.4006658864448998E-2</v>
          </cell>
          <cell r="DA103">
            <v>4.4576273965131641E-2</v>
          </cell>
          <cell r="DB103">
            <v>5.2134491464553179E-2</v>
          </cell>
          <cell r="DC103">
            <v>6.4607290142634E-2</v>
          </cell>
          <cell r="DD103">
            <v>5.119721343900796E-2</v>
          </cell>
          <cell r="DE103">
            <v>4.2309601316712797E-2</v>
          </cell>
          <cell r="DF103">
            <v>4.326676832803833E-2</v>
          </cell>
          <cell r="DG103">
            <v>5.3638935806823218E-2</v>
          </cell>
          <cell r="DH103">
            <v>4.787012904066712E-2</v>
          </cell>
          <cell r="DI103">
            <v>3.9761814453679545E-2</v>
          </cell>
          <cell r="DJ103">
            <v>3.6469082595427249E-2</v>
          </cell>
          <cell r="DK103">
            <v>4.4938072235794158E-2</v>
          </cell>
          <cell r="DL103">
            <v>4.4044370448924841E-2</v>
          </cell>
          <cell r="DM103">
            <v>3.6851441637240301E-2</v>
          </cell>
          <cell r="DN103">
            <v>3.0920626010880081E-2</v>
          </cell>
        </row>
        <row r="105">
          <cell r="A105" t="str">
            <v>Platform Add-ons &amp; Other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9.2693755998442488E-3</v>
          </cell>
          <cell r="BM105">
            <v>4.5179936189276432E-2</v>
          </cell>
          <cell r="BN105">
            <v>0.11410883630598612</v>
          </cell>
          <cell r="BO105">
            <v>0.22504386095374262</v>
          </cell>
          <cell r="BP105">
            <v>0.37450599969505755</v>
          </cell>
          <cell r="BQ105">
            <v>0.57811491607270871</v>
          </cell>
          <cell r="BR105">
            <v>0.87776535928925015</v>
          </cell>
          <cell r="BS105">
            <v>1.1497488476938915</v>
          </cell>
          <cell r="BT105">
            <v>1.6379437005476143</v>
          </cell>
          <cell r="BU105">
            <v>2.4633073949355464</v>
          </cell>
          <cell r="BV105">
            <v>3.3629261458820707</v>
          </cell>
          <cell r="BW105">
            <v>4.7305621742816539</v>
          </cell>
          <cell r="BX105">
            <v>6.4433452277361605</v>
          </cell>
          <cell r="BY105">
            <v>9.0165273115075877</v>
          </cell>
          <cell r="BZ105">
            <v>11.7288238173539</v>
          </cell>
          <cell r="CA105">
            <v>14.826492666509116</v>
          </cell>
          <cell r="CB105">
            <v>18.192089459188033</v>
          </cell>
          <cell r="CC105">
            <v>22.21394183742332</v>
          </cell>
          <cell r="CD105">
            <v>27.097457344390982</v>
          </cell>
          <cell r="CE105">
            <v>33.028344521954487</v>
          </cell>
          <cell r="CF105">
            <v>36.992254917462333</v>
          </cell>
          <cell r="CG105">
            <v>41.372805764116414</v>
          </cell>
          <cell r="CH105">
            <v>48.318271294555501</v>
          </cell>
          <cell r="CI105">
            <v>56.580291739054942</v>
          </cell>
          <cell r="CJ105">
            <v>63.977960332942317</v>
          </cell>
          <cell r="CK105">
            <v>70.691703405614632</v>
          </cell>
          <cell r="CL105">
            <v>79.482636925838108</v>
          </cell>
          <cell r="CM105">
            <v>88.101863108446139</v>
          </cell>
          <cell r="CN105">
            <v>94.032967163017588</v>
          </cell>
          <cell r="CO105">
            <v>103.07738023303909</v>
          </cell>
          <cell r="CP105">
            <v>115.81243696352941</v>
          </cell>
          <cell r="CQ105">
            <v>131.28388717315531</v>
          </cell>
          <cell r="CR105">
            <v>140.57010624128066</v>
          </cell>
          <cell r="CS105">
            <v>148.26574073219206</v>
          </cell>
          <cell r="CT105">
            <v>162.56497390363069</v>
          </cell>
          <cell r="CU105">
            <v>184.62250505974234</v>
          </cell>
          <cell r="CV105">
            <v>200.81119904271972</v>
          </cell>
          <cell r="CW105">
            <v>215.68762666508218</v>
          </cell>
          <cell r="CX105">
            <v>238.22824915270007</v>
          </cell>
          <cell r="CY105">
            <v>270.33710081192652</v>
          </cell>
          <cell r="CZ105">
            <v>294.7528417197542</v>
          </cell>
          <cell r="DA105">
            <v>317.14520171005313</v>
          </cell>
          <cell r="DB105">
            <v>345.44709337362639</v>
          </cell>
          <cell r="DC105">
            <v>385.94589286355335</v>
          </cell>
          <cell r="DD105">
            <v>421.23917053710932</v>
          </cell>
          <cell r="DE105">
            <v>453.68931086958526</v>
          </cell>
          <cell r="DF105">
            <v>489.26768737225598</v>
          </cell>
          <cell r="DG105">
            <v>540.20295875571992</v>
          </cell>
          <cell r="DH105">
            <v>589.68367560170918</v>
          </cell>
          <cell r="DI105">
            <v>635.43532566911699</v>
          </cell>
          <cell r="DJ105">
            <v>680.21378966709722</v>
          </cell>
          <cell r="DK105">
            <v>744.1145775059382</v>
          </cell>
          <cell r="DL105">
            <v>811.85304220154387</v>
          </cell>
          <cell r="DM105">
            <v>875.00059229451995</v>
          </cell>
          <cell r="DN105">
            <v>931.41476886281646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0.1685581480951068</v>
          </cell>
          <cell r="EF105">
            <v>2.055430136010759</v>
          </cell>
          <cell r="EG105">
            <v>8.6139260890591238</v>
          </cell>
          <cell r="EH105">
            <v>31.919258530879304</v>
          </cell>
          <cell r="EI105">
            <v>82.329981307511446</v>
          </cell>
          <cell r="EJ105">
            <v>159.71167649808874</v>
          </cell>
          <cell r="EK105">
            <v>270.73259240344998</v>
          </cell>
          <cell r="EL105">
            <v>401.02464746803224</v>
          </cell>
          <cell r="EM105">
            <v>582.68470805025868</v>
          </cell>
          <cell r="EN105">
            <v>839.34957992024431</v>
          </cell>
          <cell r="EO105">
            <v>1227.6822376153602</v>
          </cell>
          <cell r="EP105">
            <v>1750.1420616425039</v>
          </cell>
          <cell r="EQ105">
            <v>2445.5357496936431</v>
          </cell>
          <cell r="ER105">
            <v>3362.3829808648184</v>
          </cell>
        </row>
        <row r="106">
          <cell r="A106" t="str">
            <v>% of revenues</v>
          </cell>
          <cell r="AU106" t="str">
            <v>NA</v>
          </cell>
          <cell r="AV106" t="str">
            <v>NA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9.0678871474283892E-5</v>
          </cell>
          <cell r="BM106">
            <v>4.0607893464148008E-4</v>
          </cell>
          <cell r="BN106">
            <v>9.1119409331618707E-4</v>
          </cell>
          <cell r="BO106">
            <v>1.617972974000594E-3</v>
          </cell>
          <cell r="BP106">
            <v>2.2458187644000403E-3</v>
          </cell>
          <cell r="BQ106">
            <v>3.2348970190737539E-3</v>
          </cell>
          <cell r="BR106">
            <v>4.4330688233028123E-3</v>
          </cell>
          <cell r="BS106">
            <v>5.4242647227542955E-3</v>
          </cell>
          <cell r="BT106">
            <v>6.6389845026168315E-3</v>
          </cell>
          <cell r="BU106">
            <v>9.4325383685067831E-3</v>
          </cell>
          <cell r="BV106">
            <v>1.1772890410929708E-2</v>
          </cell>
          <cell r="BW106">
            <v>1.5465468941253417E-2</v>
          </cell>
          <cell r="BX106">
            <v>1.8878167857374371E-2</v>
          </cell>
          <cell r="BY106">
            <v>2.5210054665677599E-2</v>
          </cell>
          <cell r="BZ106">
            <v>3.041186886413088E-2</v>
          </cell>
          <cell r="CA106">
            <v>3.4579047245520605E-2</v>
          </cell>
          <cell r="CB106">
            <v>4.0583970524091108E-2</v>
          </cell>
          <cell r="CC106">
            <v>4.5116176056768709E-2</v>
          </cell>
          <cell r="CD106">
            <v>4.9349486051344642E-2</v>
          </cell>
          <cell r="CE106">
            <v>5.605416043860291E-2</v>
          </cell>
          <cell r="CF106">
            <v>5.8619607320843682E-2</v>
          </cell>
          <cell r="CG106">
            <v>6.1466335110862795E-2</v>
          </cell>
          <cell r="CH106">
            <v>6.7536346525507343E-2</v>
          </cell>
          <cell r="CI106">
            <v>7.1718122788518759E-2</v>
          </cell>
          <cell r="CJ106">
            <v>7.6721013849246816E-2</v>
          </cell>
          <cell r="CK106">
            <v>7.9802517410860321E-2</v>
          </cell>
          <cell r="CL106">
            <v>8.3509989688558536E-2</v>
          </cell>
          <cell r="CM106">
            <v>8.4200033553573542E-2</v>
          </cell>
          <cell r="CN106">
            <v>8.7812176925277097E-2</v>
          </cell>
          <cell r="CO106">
            <v>8.9479067401845788E-2</v>
          </cell>
          <cell r="CP106">
            <v>9.2625496439763436E-2</v>
          </cell>
          <cell r="CQ106">
            <v>9.7860220014313382E-2</v>
          </cell>
          <cell r="CR106">
            <v>9.883200403511487E-2</v>
          </cell>
          <cell r="CS106">
            <v>0.10155687837679818</v>
          </cell>
          <cell r="CT106">
            <v>0.10589214172521895</v>
          </cell>
          <cell r="CU106">
            <v>0.11303297862080644</v>
          </cell>
          <cell r="CV106">
            <v>0.11520395212940264</v>
          </cell>
          <cell r="CW106">
            <v>0.116622420426852</v>
          </cell>
          <cell r="CX106">
            <v>0.12094634349714822</v>
          </cell>
          <cell r="CY106">
            <v>0.12887194533527302</v>
          </cell>
          <cell r="CZ106">
            <v>0.1312597617649702</v>
          </cell>
          <cell r="DA106">
            <v>0.13286043041271911</v>
          </cell>
          <cell r="DB106">
            <v>0.13684114784314622</v>
          </cell>
          <cell r="DC106">
            <v>0.14486121337032212</v>
          </cell>
          <cell r="DD106">
            <v>0.14743207711019204</v>
          </cell>
          <cell r="DE106">
            <v>0.14919028470554671</v>
          </cell>
          <cell r="DF106">
            <v>0.15293481904256814</v>
          </cell>
          <cell r="DG106">
            <v>0.16111889079310823</v>
          </cell>
          <cell r="DH106">
            <v>0.16382457017640353</v>
          </cell>
          <cell r="DI106">
            <v>0.16570602952623095</v>
          </cell>
          <cell r="DJ106">
            <v>0.16928302367977893</v>
          </cell>
          <cell r="DK106">
            <v>0.17767541155255814</v>
          </cell>
          <cell r="DL106">
            <v>0.18045851338067481</v>
          </cell>
          <cell r="DM106">
            <v>0.18242456933014692</v>
          </cell>
          <cell r="DN106">
            <v>0.18587975112801017</v>
          </cell>
          <cell r="DP106" t="str">
            <v>NA</v>
          </cell>
          <cell r="DQ106" t="str">
            <v>NA</v>
          </cell>
          <cell r="DR106" t="str">
            <v>NA</v>
          </cell>
          <cell r="DS106" t="str">
            <v>NA</v>
          </cell>
          <cell r="DT106" t="str">
            <v>NA</v>
          </cell>
          <cell r="DU106" t="str">
            <v>NA</v>
          </cell>
          <cell r="DV106" t="str">
            <v>NA</v>
          </cell>
          <cell r="DW106" t="str">
            <v>NA</v>
          </cell>
          <cell r="DX106" t="str">
            <v>NA</v>
          </cell>
          <cell r="DY106" t="str">
            <v>NA</v>
          </cell>
          <cell r="DZ106">
            <v>0</v>
          </cell>
          <cell r="EA106">
            <v>0</v>
          </cell>
          <cell r="EB106">
            <v>0</v>
          </cell>
          <cell r="EC106">
            <v>0</v>
          </cell>
          <cell r="ED106">
            <v>0</v>
          </cell>
          <cell r="EE106">
            <v>3.9693429434853832E-4</v>
          </cell>
          <cell r="EF106">
            <v>3.0113412769381858E-3</v>
          </cell>
          <cell r="EG106">
            <v>8.5669790438985607E-3</v>
          </cell>
          <cell r="EH106">
            <v>2.2955023456004586E-2</v>
          </cell>
          <cell r="EI106">
            <v>4.2913859155937657E-2</v>
          </cell>
          <cell r="EJ106">
            <v>6.1219985042290724E-2</v>
          </cell>
          <cell r="EK106">
            <v>7.8236532670136749E-2</v>
          </cell>
          <cell r="EL106">
            <v>8.8732396766540669E-2</v>
          </cell>
          <cell r="EM106">
            <v>0.10117844519266059</v>
          </cell>
          <cell r="EN106">
            <v>0.11664764417970845</v>
          </cell>
          <cell r="EO106">
            <v>0.13265382861068628</v>
          </cell>
          <cell r="EP106">
            <v>0.14880107512711188</v>
          </cell>
          <cell r="EQ106">
            <v>0.16518060375320595</v>
          </cell>
          <cell r="ER106">
            <v>0.18180700868348967</v>
          </cell>
        </row>
        <row r="107">
          <cell r="A107" t="str">
            <v>% of subscription revenues</v>
          </cell>
          <cell r="AU107" t="str">
            <v>NA</v>
          </cell>
          <cell r="AV107" t="str">
            <v>NA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1.1532516671449498E-4</v>
          </cell>
          <cell r="BM107">
            <v>4.8584755881448327E-4</v>
          </cell>
          <cell r="BN107">
            <v>1.0880149917617242E-3</v>
          </cell>
          <cell r="BO107">
            <v>1.9173065895952512E-3</v>
          </cell>
          <cell r="BP107">
            <v>2.8216901215685E-3</v>
          </cell>
          <cell r="BQ107">
            <v>3.8446927588680277E-3</v>
          </cell>
          <cell r="BR107">
            <v>5.263928607859924E-3</v>
          </cell>
          <cell r="BS107">
            <v>6.3907955093125421E-3</v>
          </cell>
          <cell r="BT107">
            <v>8.1708846137034837E-3</v>
          </cell>
          <cell r="BU107">
            <v>1.1035927901040941E-2</v>
          </cell>
          <cell r="BV107">
            <v>1.3742945075569757E-2</v>
          </cell>
          <cell r="BW107">
            <v>1.7689502637335947E-2</v>
          </cell>
          <cell r="BX107">
            <v>2.2166531561399899E-2</v>
          </cell>
          <cell r="BY107">
            <v>2.8270825034356909E-2</v>
          </cell>
          <cell r="BZ107">
            <v>3.4035657790837892E-2</v>
          </cell>
          <cell r="CA107">
            <v>3.8253624160205571E-2</v>
          </cell>
          <cell r="CB107">
            <v>4.5178431724053399E-2</v>
          </cell>
          <cell r="CC107">
            <v>4.9418565797616318E-2</v>
          </cell>
          <cell r="CD107">
            <v>5.4223327712503315E-2</v>
          </cell>
          <cell r="CE107">
            <v>6.0789296502009815E-2</v>
          </cell>
          <cell r="CF107">
            <v>6.3204156146032739E-2</v>
          </cell>
          <cell r="CG107">
            <v>6.6030936458697023E-2</v>
          </cell>
          <cell r="CH107">
            <v>7.25348182504785E-2</v>
          </cell>
          <cell r="CI107">
            <v>7.6461300266565779E-2</v>
          </cell>
          <cell r="CJ107">
            <v>8.191915677806258E-2</v>
          </cell>
          <cell r="CK107">
            <v>8.4669848732934844E-2</v>
          </cell>
          <cell r="CL107">
            <v>8.8393202051879921E-2</v>
          </cell>
          <cell r="CM107">
            <v>8.8571112864401738E-2</v>
          </cell>
          <cell r="CN107">
            <v>9.2595149678805097E-2</v>
          </cell>
          <cell r="CO107">
            <v>9.4446309768532022E-2</v>
          </cell>
          <cell r="CP107">
            <v>9.7799607461637544E-2</v>
          </cell>
          <cell r="CQ107">
            <v>0.10262830995371705</v>
          </cell>
          <cell r="CR107">
            <v>0.10350488339475065</v>
          </cell>
          <cell r="CS107">
            <v>0.10638444205382799</v>
          </cell>
          <cell r="CT107">
            <v>0.11082066963318683</v>
          </cell>
          <cell r="CU107">
            <v>0.11812069699293522</v>
          </cell>
          <cell r="CV107">
            <v>0.1201824802373507</v>
          </cell>
          <cell r="CW107">
            <v>0.12151521908371084</v>
          </cell>
          <cell r="CX107">
            <v>0.12587049786829446</v>
          </cell>
          <cell r="CY107">
            <v>0.13397042385070915</v>
          </cell>
          <cell r="CZ107">
            <v>0.13625274331079459</v>
          </cell>
          <cell r="DA107">
            <v>0.1377723607648822</v>
          </cell>
          <cell r="DB107">
            <v>0.14179058394318081</v>
          </cell>
          <cell r="DC107">
            <v>0.14999892843403342</v>
          </cell>
          <cell r="DD107">
            <v>0.15244640448241212</v>
          </cell>
          <cell r="DE107">
            <v>0.15410979887560469</v>
          </cell>
          <cell r="DF107">
            <v>0.15788949708076913</v>
          </cell>
          <cell r="DG107">
            <v>0.16626733917240377</v>
          </cell>
          <cell r="DH107">
            <v>0.16883051288081513</v>
          </cell>
          <cell r="DI107">
            <v>0.17060179381296503</v>
          </cell>
          <cell r="DJ107">
            <v>0.17421002125107293</v>
          </cell>
          <cell r="DK107">
            <v>0.18280038859756534</v>
          </cell>
          <cell r="DL107">
            <v>0.18543181862917618</v>
          </cell>
          <cell r="DM107">
            <v>0.18727901486644263</v>
          </cell>
          <cell r="DN107">
            <v>0.19076409410355022</v>
          </cell>
          <cell r="DP107" t="str">
            <v>NA</v>
          </cell>
          <cell r="DQ107" t="str">
            <v>NA</v>
          </cell>
          <cell r="DR107" t="str">
            <v>NA</v>
          </cell>
          <cell r="DS107" t="str">
            <v>NA</v>
          </cell>
          <cell r="DT107" t="str">
            <v>NA</v>
          </cell>
          <cell r="DU107" t="str">
            <v>NA</v>
          </cell>
          <cell r="DV107" t="str">
            <v>NA</v>
          </cell>
          <cell r="DW107" t="str">
            <v>NA</v>
          </cell>
          <cell r="DX107" t="str">
            <v>NA</v>
          </cell>
          <cell r="DY107" t="str">
            <v>NA</v>
          </cell>
          <cell r="DZ107" t="str">
            <v>NA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4.8186455299283824E-4</v>
          </cell>
          <cell r="EF107">
            <v>3.6237103895171673E-3</v>
          </cell>
          <cell r="EG107">
            <v>1.0154602723469339E-2</v>
          </cell>
          <cell r="EH107">
            <v>2.6128224893670962E-2</v>
          </cell>
          <cell r="EI107">
            <v>4.7329681694459003E-2</v>
          </cell>
          <cell r="EJ107">
            <v>6.5960772728717323E-2</v>
          </cell>
          <cell r="EK107">
            <v>8.3172356923887261E-2</v>
          </cell>
          <cell r="EL107">
            <v>9.3570611829732531E-2</v>
          </cell>
          <cell r="EM107">
            <v>0.10598282576244825</v>
          </cell>
          <cell r="EN107">
            <v>0.1216181691104625</v>
          </cell>
          <cell r="EO107">
            <v>0.13764123570969816</v>
          </cell>
          <cell r="EP107">
            <v>0.15380564047489814</v>
          </cell>
          <cell r="EQ107">
            <v>0.17017170811257989</v>
          </cell>
          <cell r="ER107">
            <v>0.18676232983564212</v>
          </cell>
        </row>
        <row r="108">
          <cell r="A108" t="str">
            <v>% growth y-o-y</v>
          </cell>
          <cell r="AU108" t="str">
            <v>NA</v>
          </cell>
          <cell r="AV108" t="str">
            <v>NA</v>
          </cell>
          <cell r="AW108" t="str">
            <v>NA</v>
          </cell>
          <cell r="AX108" t="str">
            <v>NA</v>
          </cell>
          <cell r="AY108" t="str">
            <v>NA</v>
          </cell>
          <cell r="AZ108" t="str">
            <v>NA</v>
          </cell>
          <cell r="BA108" t="str">
            <v>NA</v>
          </cell>
          <cell r="BB108" t="str">
            <v>NA</v>
          </cell>
          <cell r="BC108" t="str">
            <v>NA</v>
          </cell>
          <cell r="BD108" t="str">
            <v>NA</v>
          </cell>
          <cell r="BE108" t="str">
            <v>NA</v>
          </cell>
          <cell r="BF108" t="str">
            <v>NA</v>
          </cell>
          <cell r="BG108" t="str">
            <v>NA</v>
          </cell>
          <cell r="BH108" t="str">
            <v>NA</v>
          </cell>
          <cell r="BI108" t="str">
            <v>NA</v>
          </cell>
          <cell r="BJ108" t="str">
            <v>NA</v>
          </cell>
          <cell r="BK108" t="str">
            <v>NA</v>
          </cell>
          <cell r="BL108" t="str">
            <v>NA</v>
          </cell>
          <cell r="BM108" t="str">
            <v>NA</v>
          </cell>
          <cell r="BN108" t="str">
            <v>NA</v>
          </cell>
          <cell r="BO108" t="str">
            <v>NA</v>
          </cell>
          <cell r="BP108">
            <v>39.402505612282049</v>
          </cell>
          <cell r="BQ108">
            <v>11.795832947854532</v>
          </cell>
          <cell r="BR108">
            <v>6.6923522113177736</v>
          </cell>
          <cell r="BS108">
            <v>4.1089989427892917</v>
          </cell>
          <cell r="BT108">
            <v>3.3736113757358073</v>
          </cell>
          <cell r="BU108">
            <v>3.2609303556280143</v>
          </cell>
          <cell r="BV108">
            <v>2.8312358881479684</v>
          </cell>
          <cell r="BW108">
            <v>3.1144308896416621</v>
          </cell>
          <cell r="BX108">
            <v>2.9338014032972897</v>
          </cell>
          <cell r="BY108">
            <v>2.6603337975784824</v>
          </cell>
          <cell r="BZ108">
            <v>2.4876840312761361</v>
          </cell>
          <cell r="CA108">
            <v>2.1341925378584738</v>
          </cell>
          <cell r="CB108">
            <v>1.8233920139616266</v>
          </cell>
          <cell r="CC108">
            <v>1.4636915155874006</v>
          </cell>
          <cell r="CD108">
            <v>1.3103303252196303</v>
          </cell>
          <cell r="CE108">
            <v>1.2276572932559229</v>
          </cell>
          <cell r="CF108">
            <v>1.0334252973222466</v>
          </cell>
          <cell r="CG108">
            <v>0.86247024805010497</v>
          </cell>
          <cell r="CH108">
            <v>0.78312934237562715</v>
          </cell>
          <cell r="CI108">
            <v>0.71308288556349186</v>
          </cell>
          <cell r="CJ108">
            <v>0.72949609251155123</v>
          </cell>
          <cell r="CK108">
            <v>0.70865142211184451</v>
          </cell>
          <cell r="CL108">
            <v>0.64498097295948176</v>
          </cell>
          <cell r="CM108">
            <v>0.55711220993286625</v>
          </cell>
          <cell r="CN108">
            <v>0.46977125675261511</v>
          </cell>
          <cell r="CO108">
            <v>0.45812556873332122</v>
          </cell>
          <cell r="CP108">
            <v>0.45707844433481881</v>
          </cell>
          <cell r="CQ108">
            <v>0.4901374674852863</v>
          </cell>
          <cell r="CR108">
            <v>0.49490237820088434</v>
          </cell>
          <cell r="CS108">
            <v>0.43839259784242035</v>
          </cell>
          <cell r="CT108">
            <v>0.40369185008017894</v>
          </cell>
          <cell r="CU108">
            <v>0.40628457181677358</v>
          </cell>
          <cell r="CV108">
            <v>0.42854839063747052</v>
          </cell>
          <cell r="CW108">
            <v>0.45473678275193885</v>
          </cell>
          <cell r="CX108">
            <v>0.46543405650175873</v>
          </cell>
          <cell r="CY108">
            <v>0.4642694872136397</v>
          </cell>
          <cell r="CZ108">
            <v>0.46781077512041414</v>
          </cell>
          <cell r="DA108">
            <v>0.4703912626500053</v>
          </cell>
          <cell r="DB108">
            <v>0.45006771699942671</v>
          </cell>
          <cell r="DC108">
            <v>0.42764678508576548</v>
          </cell>
          <cell r="DD108">
            <v>0.42912674931092298</v>
          </cell>
          <cell r="DE108">
            <v>0.43054130544395308</v>
          </cell>
          <cell r="DF108">
            <v>0.41633175313209847</v>
          </cell>
          <cell r="DG108">
            <v>0.39968572990282425</v>
          </cell>
          <cell r="DH108">
            <v>0.39987854132800948</v>
          </cell>
          <cell r="DI108">
            <v>0.40059576111938711</v>
          </cell>
          <cell r="DJ108">
            <v>0.3902691864250607</v>
          </cell>
          <cell r="DK108">
            <v>0.37747223602754687</v>
          </cell>
          <cell r="DL108">
            <v>0.37676024586085854</v>
          </cell>
          <cell r="DM108">
            <v>0.37700967659161755</v>
          </cell>
          <cell r="DN108">
            <v>0.3692970989586366</v>
          </cell>
          <cell r="DQ108" t="str">
            <v>NA</v>
          </cell>
          <cell r="DR108" t="str">
            <v>NA</v>
          </cell>
          <cell r="DS108" t="str">
            <v>NA</v>
          </cell>
          <cell r="DT108" t="str">
            <v>NA</v>
          </cell>
          <cell r="DU108" t="str">
            <v>NA</v>
          </cell>
          <cell r="DV108" t="str">
            <v>NA</v>
          </cell>
          <cell r="DW108" t="str">
            <v>NA</v>
          </cell>
          <cell r="DX108" t="str">
            <v>NA</v>
          </cell>
          <cell r="DY108" t="str">
            <v>NA</v>
          </cell>
          <cell r="DZ108" t="str">
            <v>NA</v>
          </cell>
          <cell r="EA108" t="str">
            <v>NA</v>
          </cell>
          <cell r="EB108" t="str">
            <v>NA</v>
          </cell>
          <cell r="EC108" t="str">
            <v>NA</v>
          </cell>
          <cell r="ED108" t="str">
            <v>NA</v>
          </cell>
          <cell r="EE108" t="str">
            <v>NA</v>
          </cell>
          <cell r="EF108">
            <v>11.194190309038092</v>
          </cell>
          <cell r="EG108">
            <v>3.1908143400958853</v>
          </cell>
          <cell r="EH108">
            <v>2.7055412596842654</v>
          </cell>
          <cell r="EI108">
            <v>1.5793199810034384</v>
          </cell>
          <cell r="EJ108">
            <v>0.93989691193476932</v>
          </cell>
          <cell r="EK108">
            <v>0.69513336995551378</v>
          </cell>
          <cell r="EL108">
            <v>0.48125736878557634</v>
          </cell>
          <cell r="EM108">
            <v>0.45298976441767835</v>
          </cell>
          <cell r="EN108">
            <v>0.44048671318116583</v>
          </cell>
          <cell r="EO108">
            <v>0.46265902430309858</v>
          </cell>
          <cell r="EP108">
            <v>0.42556600398647548</v>
          </cell>
          <cell r="EQ108">
            <v>0.39733556680451065</v>
          </cell>
          <cell r="ER108">
            <v>0.37490649289671207</v>
          </cell>
        </row>
        <row r="109">
          <cell r="A109" t="str">
            <v>% growth seq</v>
          </cell>
          <cell r="AU109" t="str">
            <v>NA</v>
          </cell>
          <cell r="AV109" t="str">
            <v>NA</v>
          </cell>
          <cell r="AW109" t="str">
            <v>NA</v>
          </cell>
          <cell r="AX109" t="str">
            <v>NA</v>
          </cell>
          <cell r="AY109" t="str">
            <v>NA</v>
          </cell>
          <cell r="AZ109" t="str">
            <v>NA</v>
          </cell>
          <cell r="BA109" t="str">
            <v>NA</v>
          </cell>
          <cell r="BB109" t="str">
            <v>NA</v>
          </cell>
          <cell r="BC109" t="str">
            <v>NA</v>
          </cell>
          <cell r="BD109" t="str">
            <v>NA</v>
          </cell>
          <cell r="BE109" t="str">
            <v>NA</v>
          </cell>
          <cell r="BF109" t="str">
            <v>NA</v>
          </cell>
          <cell r="BG109" t="str">
            <v>NA</v>
          </cell>
          <cell r="BH109" t="str">
            <v>NA</v>
          </cell>
          <cell r="BI109" t="str">
            <v>NA</v>
          </cell>
          <cell r="BJ109" t="str">
            <v>NA</v>
          </cell>
          <cell r="BK109" t="str">
            <v>NA</v>
          </cell>
          <cell r="BL109" t="str">
            <v>NA</v>
          </cell>
          <cell r="BM109">
            <v>3.8741078298775138</v>
          </cell>
          <cell r="BN109">
            <v>1.5256528877761037</v>
          </cell>
          <cell r="BO109">
            <v>0.97218610091054702</v>
          </cell>
          <cell r="BP109">
            <v>0.66414670503736417</v>
          </cell>
          <cell r="BQ109">
            <v>0.54367330975589234</v>
          </cell>
          <cell r="BR109">
            <v>0.5183233209967113</v>
          </cell>
          <cell r="BS109">
            <v>0.30985899081831336</v>
          </cell>
          <cell r="BT109">
            <v>0.42460999533325872</v>
          </cell>
          <cell r="BU109">
            <v>0.5039023588612892</v>
          </cell>
          <cell r="BV109">
            <v>0.36520766867996324</v>
          </cell>
          <cell r="BW109">
            <v>0.40668036378802563</v>
          </cell>
          <cell r="BX109">
            <v>0.36206754934250407</v>
          </cell>
          <cell r="BY109">
            <v>0.39935499229419724</v>
          </cell>
          <cell r="BZ109">
            <v>0.30081387347262512</v>
          </cell>
          <cell r="CA109">
            <v>0.26410737320241129</v>
          </cell>
          <cell r="CB109">
            <v>0.22699885052931701</v>
          </cell>
          <cell r="CC109">
            <v>0.22107698993333758</v>
          </cell>
          <cell r="CD109">
            <v>0.21984011404677917</v>
          </cell>
          <cell r="CE109">
            <v>0.2188724610647339</v>
          </cell>
          <cell r="CF109">
            <v>0.12001541260637416</v>
          </cell>
          <cell r="CG109">
            <v>0.11841805416912354</v>
          </cell>
          <cell r="CH109">
            <v>0.16787513928927322</v>
          </cell>
          <cell r="CI109">
            <v>0.17099163987330823</v>
          </cell>
          <cell r="CJ109">
            <v>0.13074638476600642</v>
          </cell>
          <cell r="CK109">
            <v>0.10493837311683407</v>
          </cell>
          <cell r="CL109">
            <v>0.12435594414499929</v>
          </cell>
          <cell r="CM109">
            <v>0.10844162342840069</v>
          </cell>
          <cell r="CN109">
            <v>6.7320983294879344E-2</v>
          </cell>
          <cell r="CO109">
            <v>9.6183427396711929E-2</v>
          </cell>
          <cell r="CP109">
            <v>0.12354850988353294</v>
          </cell>
          <cell r="CQ109">
            <v>0.13359057641191008</v>
          </cell>
          <cell r="CR109">
            <v>7.073388264225744E-2</v>
          </cell>
          <cell r="CS109">
            <v>5.474588229806332E-2</v>
          </cell>
          <cell r="CT109">
            <v>9.6443272065573904E-2</v>
          </cell>
          <cell r="CU109">
            <v>0.1356844012978311</v>
          </cell>
          <cell r="CV109">
            <v>8.768537713069624E-2</v>
          </cell>
          <cell r="CW109">
            <v>7.4081663240294304E-2</v>
          </cell>
          <cell r="CX109">
            <v>0.10450586728657729</v>
          </cell>
          <cell r="CY109">
            <v>0.13478188155026594</v>
          </cell>
          <cell r="CZ109">
            <v>9.0315908672904399E-2</v>
          </cell>
          <cell r="DA109">
            <v>7.5969954554633956E-2</v>
          </cell>
          <cell r="DB109">
            <v>8.9239539210963725E-2</v>
          </cell>
          <cell r="DC109">
            <v>0.11723589593537143</v>
          </cell>
          <cell r="DD109">
            <v>9.144618021892903E-2</v>
          </cell>
          <cell r="DE109">
            <v>7.7034954491767005E-2</v>
          </cell>
          <cell r="DF109">
            <v>7.8420133889594457E-2</v>
          </cell>
          <cell r="DG109">
            <v>0.10410512015830342</v>
          </cell>
          <cell r="DH109">
            <v>9.1596530607608972E-2</v>
          </cell>
          <cell r="DI109">
            <v>7.7586767211629493E-2</v>
          </cell>
          <cell r="DJ109">
            <v>7.0468955988287618E-2</v>
          </cell>
          <cell r="DK109">
            <v>9.3942211712753743E-2</v>
          </cell>
          <cell r="DL109">
            <v>9.1032304356468696E-2</v>
          </cell>
          <cell r="DM109">
            <v>7.7781996014618215E-2</v>
          </cell>
          <cell r="DN109">
            <v>6.4473301006987116E-2</v>
          </cell>
        </row>
        <row r="110">
          <cell r="BK110" t="str">
            <v>January 2013 - Licenes platform seperately</v>
          </cell>
        </row>
        <row r="111">
          <cell r="BL111" t="str">
            <v>June 2013 - HR Service Automation, Facility Service Automation, and Field Service Automation</v>
          </cell>
        </row>
        <row r="112">
          <cell r="BL112" t="str">
            <v>July 9, 2013 - ServiceNow Acquires Mirror42 (Announces New ServiceNow Performance Analytics Product)</v>
          </cell>
        </row>
        <row r="113">
          <cell r="BU113" t="str">
            <v>ITOM products represented 14% of our net new ACV, and grew 170% year-over-year. And from performance analytics, which represented 5% of our net new ACV and grew 179% year-over-year.</v>
          </cell>
        </row>
        <row r="114">
          <cell r="BV114" t="str">
            <v>Dec 2015 New SOAR</v>
          </cell>
        </row>
        <row r="115">
          <cell r="BX115" t="str">
            <v>Customer service management officially launched in May at Knowledge16</v>
          </cell>
        </row>
        <row r="116">
          <cell r="C116" t="str">
            <v>Fiscal 1999 by Quarter</v>
          </cell>
          <cell r="G116" t="str">
            <v>Fiscal 2000 by Quarter</v>
          </cell>
          <cell r="K116" t="str">
            <v>Fiscal 2001 by Quarter</v>
          </cell>
          <cell r="O116" t="str">
            <v>Fiscal 2002 by Quarter</v>
          </cell>
          <cell r="S116" t="str">
            <v>Fiscal 2003 by Quarter</v>
          </cell>
          <cell r="W116" t="str">
            <v>Fiscal 2004 by Quarter</v>
          </cell>
          <cell r="AA116" t="str">
            <v>Fiscal 2005 by Quarter</v>
          </cell>
          <cell r="AE116" t="str">
            <v>Fiscal 2006 by Quarter</v>
          </cell>
          <cell r="AI116" t="str">
            <v>Fiscal 2006 by Quarter</v>
          </cell>
          <cell r="AM116" t="str">
            <v>Fiscal 2007 by Quarter</v>
          </cell>
          <cell r="AQ116" t="str">
            <v>Fiscal 2008 by Quarter</v>
          </cell>
          <cell r="AU116" t="str">
            <v>Fiscal 2009 by Quarter</v>
          </cell>
          <cell r="AY116" t="str">
            <v>Fiscal 2010 by Quarter</v>
          </cell>
          <cell r="BC116" t="str">
            <v>Fiscal 2011 by Quarter</v>
          </cell>
          <cell r="BG116" t="str">
            <v>Fiscal 2012 by Quarter</v>
          </cell>
          <cell r="BK116" t="str">
            <v>Fiscal 2013 by Quarter</v>
          </cell>
          <cell r="BO116" t="str">
            <v>Fiscal 2014 by Quarter</v>
          </cell>
          <cell r="BS116" t="str">
            <v>Fiscal 2015 by Quarter</v>
          </cell>
          <cell r="BW116" t="str">
            <v>Fiscal 2016 by Quarter</v>
          </cell>
          <cell r="CA116" t="str">
            <v>Fiscal 2017 by Quarter</v>
          </cell>
          <cell r="CE116" t="str">
            <v>Fiscal 2018 by Quarter</v>
          </cell>
          <cell r="CI116" t="str">
            <v>Fiscal 2019 by Quarter</v>
          </cell>
          <cell r="CM116" t="str">
            <v>Fiscal 2020 by Quarter</v>
          </cell>
          <cell r="CQ116" t="str">
            <v>Fiscal 2021 by Quarter</v>
          </cell>
          <cell r="CU116" t="str">
            <v>Fiscal 2022 by Quarter</v>
          </cell>
          <cell r="CY116" t="str">
            <v>Fiscal 2023 by Quarter</v>
          </cell>
          <cell r="DC116" t="str">
            <v>Fiscal 2024 by Quarter</v>
          </cell>
          <cell r="DG116" t="str">
            <v>Fiscal 2025 by Quarter</v>
          </cell>
          <cell r="DK116" t="str">
            <v>Fiscal 2026 by Quarter</v>
          </cell>
          <cell r="DP116" t="str">
            <v xml:space="preserve"> Fiscal Year Ends December</v>
          </cell>
        </row>
        <row r="117">
          <cell r="C117">
            <v>35886</v>
          </cell>
          <cell r="D117">
            <v>35977</v>
          </cell>
          <cell r="E117">
            <v>36069</v>
          </cell>
          <cell r="F117">
            <v>36161</v>
          </cell>
          <cell r="G117">
            <v>36251</v>
          </cell>
          <cell r="H117">
            <v>36342</v>
          </cell>
          <cell r="I117">
            <v>36434</v>
          </cell>
          <cell r="J117">
            <v>36526</v>
          </cell>
          <cell r="K117">
            <v>36617</v>
          </cell>
          <cell r="L117">
            <v>36708</v>
          </cell>
          <cell r="M117">
            <v>36800</v>
          </cell>
          <cell r="N117">
            <v>36892</v>
          </cell>
          <cell r="O117">
            <v>36982</v>
          </cell>
          <cell r="P117">
            <v>37073</v>
          </cell>
          <cell r="Q117">
            <v>37165</v>
          </cell>
          <cell r="R117">
            <v>37257</v>
          </cell>
          <cell r="S117">
            <v>37348</v>
          </cell>
          <cell r="T117">
            <v>37439</v>
          </cell>
          <cell r="U117">
            <v>37531</v>
          </cell>
          <cell r="V117">
            <v>37623</v>
          </cell>
          <cell r="W117">
            <v>37715</v>
          </cell>
          <cell r="X117">
            <v>37806</v>
          </cell>
          <cell r="Y117">
            <v>37898</v>
          </cell>
          <cell r="Z117">
            <v>37990</v>
          </cell>
          <cell r="AA117">
            <v>38081</v>
          </cell>
          <cell r="AB117">
            <v>38172</v>
          </cell>
          <cell r="AC117">
            <v>38264</v>
          </cell>
          <cell r="AD117">
            <v>38356</v>
          </cell>
          <cell r="AE117">
            <v>38447</v>
          </cell>
          <cell r="AF117">
            <v>38538</v>
          </cell>
          <cell r="AG117">
            <v>38630</v>
          </cell>
          <cell r="AH117">
            <v>38722</v>
          </cell>
          <cell r="AI117">
            <v>38807</v>
          </cell>
          <cell r="AJ117">
            <v>38898</v>
          </cell>
          <cell r="AK117">
            <v>38990</v>
          </cell>
          <cell r="AL117">
            <v>39082</v>
          </cell>
          <cell r="AM117">
            <v>39172</v>
          </cell>
          <cell r="AN117">
            <v>39263</v>
          </cell>
          <cell r="AO117">
            <v>39355</v>
          </cell>
          <cell r="AP117">
            <v>39447</v>
          </cell>
          <cell r="AQ117">
            <v>39538</v>
          </cell>
          <cell r="AR117">
            <v>39629</v>
          </cell>
          <cell r="AS117">
            <v>39721</v>
          </cell>
          <cell r="AT117">
            <v>39813</v>
          </cell>
          <cell r="AU117">
            <v>39903</v>
          </cell>
          <cell r="AV117">
            <v>39994</v>
          </cell>
          <cell r="AW117">
            <v>40086</v>
          </cell>
          <cell r="AX117">
            <v>40178</v>
          </cell>
          <cell r="AY117">
            <v>40268</v>
          </cell>
          <cell r="AZ117">
            <v>40359</v>
          </cell>
          <cell r="BA117">
            <v>40451</v>
          </cell>
          <cell r="BB117">
            <v>40543</v>
          </cell>
          <cell r="BC117">
            <v>40633</v>
          </cell>
          <cell r="BD117">
            <v>40724</v>
          </cell>
          <cell r="BE117">
            <v>40816</v>
          </cell>
          <cell r="BF117">
            <v>40908</v>
          </cell>
          <cell r="BG117">
            <v>40999</v>
          </cell>
          <cell r="BH117">
            <v>41072</v>
          </cell>
          <cell r="BI117">
            <v>41164</v>
          </cell>
          <cell r="BJ117">
            <v>41255</v>
          </cell>
          <cell r="BK117">
            <v>41346</v>
          </cell>
          <cell r="BL117">
            <v>41438</v>
          </cell>
          <cell r="BM117">
            <v>41529</v>
          </cell>
          <cell r="BN117">
            <v>41621</v>
          </cell>
          <cell r="BO117">
            <v>41712</v>
          </cell>
          <cell r="BP117">
            <v>41804</v>
          </cell>
          <cell r="BQ117">
            <v>41894</v>
          </cell>
          <cell r="BR117">
            <v>41987</v>
          </cell>
          <cell r="BS117">
            <v>42078</v>
          </cell>
          <cell r="BT117">
            <v>42170</v>
          </cell>
          <cell r="BU117">
            <v>42262</v>
          </cell>
          <cell r="BV117">
            <v>42353</v>
          </cell>
          <cell r="BW117">
            <v>42445</v>
          </cell>
          <cell r="BX117">
            <v>42537</v>
          </cell>
          <cell r="BY117">
            <v>42629</v>
          </cell>
          <cell r="BZ117">
            <v>42720</v>
          </cell>
          <cell r="CA117">
            <v>42811</v>
          </cell>
          <cell r="CB117">
            <v>42903</v>
          </cell>
          <cell r="CC117">
            <v>42995</v>
          </cell>
          <cell r="CD117">
            <v>43086</v>
          </cell>
          <cell r="CE117">
            <v>43177</v>
          </cell>
          <cell r="CF117">
            <v>43269</v>
          </cell>
          <cell r="CG117">
            <v>43361</v>
          </cell>
          <cell r="CH117">
            <v>43452</v>
          </cell>
          <cell r="CI117">
            <v>43543</v>
          </cell>
          <cell r="CJ117">
            <v>43635</v>
          </cell>
          <cell r="CK117">
            <v>43727</v>
          </cell>
          <cell r="CL117">
            <v>43818</v>
          </cell>
          <cell r="CM117">
            <v>43910</v>
          </cell>
          <cell r="CN117">
            <v>44002</v>
          </cell>
          <cell r="CO117">
            <v>44094</v>
          </cell>
          <cell r="CP117">
            <v>44185</v>
          </cell>
          <cell r="CQ117" t="str">
            <v>Mar-21E</v>
          </cell>
          <cell r="CR117" t="str">
            <v>Jun-21E</v>
          </cell>
          <cell r="CS117" t="str">
            <v>Sep-21E</v>
          </cell>
          <cell r="CT117" t="str">
            <v>Dec-21E</v>
          </cell>
          <cell r="CU117" t="str">
            <v>Mar-22E</v>
          </cell>
          <cell r="CV117" t="str">
            <v>Jun-22E</v>
          </cell>
          <cell r="CW117" t="str">
            <v>Sep-22E</v>
          </cell>
          <cell r="CX117" t="str">
            <v>Dec-22E</v>
          </cell>
          <cell r="CY117" t="str">
            <v>Mar-23E</v>
          </cell>
          <cell r="CZ117" t="str">
            <v>Jun-23E</v>
          </cell>
          <cell r="DA117" t="str">
            <v>Sep-23E</v>
          </cell>
          <cell r="DB117" t="str">
            <v>Dec-23E</v>
          </cell>
          <cell r="DC117" t="str">
            <v>Mar-24E</v>
          </cell>
          <cell r="DD117" t="str">
            <v>Jun-24E</v>
          </cell>
          <cell r="DE117" t="str">
            <v>Sep-24E</v>
          </cell>
          <cell r="DF117" t="str">
            <v>Dec-24E</v>
          </cell>
          <cell r="DG117" t="str">
            <v>Mar-25E</v>
          </cell>
          <cell r="DH117" t="str">
            <v>Jun-25E</v>
          </cell>
          <cell r="DI117" t="str">
            <v>Sep-25E</v>
          </cell>
          <cell r="DJ117" t="str">
            <v>Dec-25E</v>
          </cell>
          <cell r="DK117" t="str">
            <v>Mar-26E</v>
          </cell>
          <cell r="DL117" t="str">
            <v>Jun-26E</v>
          </cell>
          <cell r="DM117" t="str">
            <v>Sep-26E</v>
          </cell>
          <cell r="DN117" t="str">
            <v>Dec-26E</v>
          </cell>
          <cell r="DP117">
            <v>1998</v>
          </cell>
          <cell r="DQ117">
            <v>1999</v>
          </cell>
          <cell r="DR117">
            <v>2000</v>
          </cell>
          <cell r="DS117">
            <v>2001</v>
          </cell>
          <cell r="DT117">
            <v>2002</v>
          </cell>
          <cell r="DU117">
            <v>2003</v>
          </cell>
          <cell r="DV117">
            <v>2004</v>
          </cell>
          <cell r="DW117">
            <v>2005</v>
          </cell>
          <cell r="DX117">
            <v>2006</v>
          </cell>
          <cell r="DY117">
            <v>2007</v>
          </cell>
          <cell r="DZ117">
            <v>2008</v>
          </cell>
          <cell r="EA117">
            <v>2009</v>
          </cell>
          <cell r="EB117">
            <v>2010</v>
          </cell>
          <cell r="EC117">
            <v>2011</v>
          </cell>
          <cell r="ED117">
            <v>2012</v>
          </cell>
          <cell r="EE117">
            <v>2013</v>
          </cell>
          <cell r="EF117">
            <v>2014</v>
          </cell>
          <cell r="EG117">
            <v>2015</v>
          </cell>
          <cell r="EH117">
            <v>2016</v>
          </cell>
          <cell r="EI117">
            <v>2017</v>
          </cell>
          <cell r="EJ117">
            <v>2018</v>
          </cell>
          <cell r="EK117">
            <v>2019</v>
          </cell>
          <cell r="EL117">
            <v>2020</v>
          </cell>
          <cell r="EM117" t="str">
            <v>2021E</v>
          </cell>
          <cell r="EN117" t="str">
            <v>2022E</v>
          </cell>
          <cell r="EO117" t="str">
            <v>2023E</v>
          </cell>
          <cell r="EP117" t="str">
            <v>2024E</v>
          </cell>
          <cell r="EQ117" t="str">
            <v>2025E</v>
          </cell>
          <cell r="ER117" t="str">
            <v>2026E</v>
          </cell>
        </row>
        <row r="118">
          <cell r="A118" t="str">
            <v>Cumulative number of customers</v>
          </cell>
          <cell r="AV118">
            <v>281</v>
          </cell>
          <cell r="AZ118">
            <v>460</v>
          </cell>
          <cell r="BB118">
            <v>568</v>
          </cell>
          <cell r="BC118">
            <v>630</v>
          </cell>
          <cell r="BD118">
            <v>771</v>
          </cell>
          <cell r="BE118">
            <v>801</v>
          </cell>
          <cell r="BF118">
            <v>914</v>
          </cell>
          <cell r="BG118">
            <v>1074</v>
          </cell>
          <cell r="BH118">
            <v>1201</v>
          </cell>
          <cell r="BI118">
            <v>1346</v>
          </cell>
          <cell r="BJ118">
            <v>1512</v>
          </cell>
          <cell r="BK118">
            <v>1640</v>
          </cell>
          <cell r="BL118">
            <v>1778</v>
          </cell>
          <cell r="BM118">
            <v>1900</v>
          </cell>
          <cell r="BN118">
            <v>2060</v>
          </cell>
          <cell r="BO118">
            <v>2195</v>
          </cell>
          <cell r="BP118">
            <v>2364</v>
          </cell>
          <cell r="BQ118">
            <v>2176</v>
          </cell>
          <cell r="BR118">
            <v>2347</v>
          </cell>
          <cell r="BS118">
            <v>2872</v>
          </cell>
          <cell r="BT118">
            <v>2628</v>
          </cell>
          <cell r="BU118">
            <v>2804</v>
          </cell>
          <cell r="BV118">
            <v>2978</v>
          </cell>
          <cell r="BW118">
            <v>2978</v>
          </cell>
          <cell r="BX118">
            <v>2978</v>
          </cell>
          <cell r="BY118">
            <v>2978</v>
          </cell>
          <cell r="BZ118">
            <v>2978</v>
          </cell>
          <cell r="CA118">
            <v>2978</v>
          </cell>
          <cell r="CB118">
            <v>2978</v>
          </cell>
          <cell r="CC118">
            <v>2978</v>
          </cell>
          <cell r="CD118">
            <v>2978</v>
          </cell>
          <cell r="CE118">
            <v>2978</v>
          </cell>
          <cell r="CF118">
            <v>2978</v>
          </cell>
          <cell r="CG118">
            <v>2978</v>
          </cell>
          <cell r="CH118">
            <v>2978</v>
          </cell>
          <cell r="CI118">
            <v>2978</v>
          </cell>
          <cell r="CJ118">
            <v>2978</v>
          </cell>
          <cell r="CK118">
            <v>2978</v>
          </cell>
          <cell r="CL118">
            <v>2978</v>
          </cell>
          <cell r="CM118">
            <v>2978</v>
          </cell>
          <cell r="CN118">
            <v>2978</v>
          </cell>
          <cell r="CO118">
            <v>2978</v>
          </cell>
          <cell r="CP118">
            <v>2978</v>
          </cell>
          <cell r="CQ118">
            <v>2978</v>
          </cell>
          <cell r="CR118">
            <v>2978</v>
          </cell>
          <cell r="CS118">
            <v>2978</v>
          </cell>
          <cell r="CT118">
            <v>2978</v>
          </cell>
          <cell r="CU118">
            <v>2978</v>
          </cell>
          <cell r="CV118">
            <v>2978</v>
          </cell>
          <cell r="CW118">
            <v>2978</v>
          </cell>
          <cell r="CX118">
            <v>2978</v>
          </cell>
          <cell r="CY118">
            <v>2978</v>
          </cell>
          <cell r="CZ118">
            <v>2978</v>
          </cell>
          <cell r="DA118">
            <v>2978</v>
          </cell>
          <cell r="DB118">
            <v>2978</v>
          </cell>
          <cell r="DC118">
            <v>2978</v>
          </cell>
          <cell r="DD118">
            <v>2978</v>
          </cell>
          <cell r="DE118">
            <v>2978</v>
          </cell>
          <cell r="DF118">
            <v>2978</v>
          </cell>
          <cell r="DG118">
            <v>2978</v>
          </cell>
          <cell r="DH118">
            <v>2978</v>
          </cell>
          <cell r="DI118">
            <v>2978</v>
          </cell>
          <cell r="DJ118">
            <v>2978</v>
          </cell>
          <cell r="DK118">
            <v>2978</v>
          </cell>
          <cell r="DL118">
            <v>2978</v>
          </cell>
          <cell r="DM118">
            <v>2978</v>
          </cell>
          <cell r="DN118">
            <v>2978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568</v>
          </cell>
          <cell r="EC118">
            <v>914</v>
          </cell>
          <cell r="ED118">
            <v>1512</v>
          </cell>
          <cell r="EE118">
            <v>2060</v>
          </cell>
          <cell r="EF118">
            <v>2347</v>
          </cell>
          <cell r="EG118">
            <v>2978</v>
          </cell>
          <cell r="EH118">
            <v>2978</v>
          </cell>
          <cell r="EI118">
            <v>2978</v>
          </cell>
          <cell r="EJ118">
            <v>2978</v>
          </cell>
          <cell r="EK118">
            <v>2978</v>
          </cell>
          <cell r="EL118">
            <v>2978</v>
          </cell>
          <cell r="EM118">
            <v>2978</v>
          </cell>
          <cell r="EN118">
            <v>2978</v>
          </cell>
          <cell r="EO118">
            <v>2978</v>
          </cell>
          <cell r="EP118">
            <v>2978</v>
          </cell>
          <cell r="EQ118">
            <v>2978</v>
          </cell>
          <cell r="ER118">
            <v>2978</v>
          </cell>
        </row>
        <row r="119">
          <cell r="A119" t="str">
            <v>% growth y-o-y</v>
          </cell>
          <cell r="V119" t="str">
            <v>NA</v>
          </cell>
          <cell r="Z119" t="str">
            <v>NA</v>
          </cell>
          <cell r="AA119" t="str">
            <v>NA</v>
          </cell>
          <cell r="AB119" t="str">
            <v>NA</v>
          </cell>
          <cell r="AC119" t="str">
            <v>NA</v>
          </cell>
          <cell r="AD119" t="str">
            <v>NA</v>
          </cell>
          <cell r="AE119" t="str">
            <v>NA</v>
          </cell>
          <cell r="AF119" t="str">
            <v>NA</v>
          </cell>
          <cell r="AG119" t="str">
            <v>NA</v>
          </cell>
          <cell r="AH119" t="str">
            <v>NA</v>
          </cell>
          <cell r="AI119" t="str">
            <v>NA</v>
          </cell>
          <cell r="AJ119" t="str">
            <v>NA</v>
          </cell>
          <cell r="AK119" t="str">
            <v>NA</v>
          </cell>
          <cell r="AL119" t="str">
            <v>NA</v>
          </cell>
          <cell r="AM119" t="str">
            <v>NA</v>
          </cell>
          <cell r="AN119" t="str">
            <v>NA</v>
          </cell>
          <cell r="AO119" t="str">
            <v>NA</v>
          </cell>
          <cell r="AP119" t="str">
            <v>NA</v>
          </cell>
          <cell r="AQ119" t="str">
            <v>NA</v>
          </cell>
          <cell r="AR119" t="str">
            <v>NA</v>
          </cell>
          <cell r="AS119" t="str">
            <v>NA</v>
          </cell>
          <cell r="AT119" t="str">
            <v>NA</v>
          </cell>
          <cell r="AU119" t="str">
            <v>NA</v>
          </cell>
          <cell r="AV119" t="str">
            <v>NA</v>
          </cell>
          <cell r="AW119" t="str">
            <v>NA</v>
          </cell>
          <cell r="AX119" t="str">
            <v>NA</v>
          </cell>
          <cell r="AY119" t="str">
            <v>NA</v>
          </cell>
          <cell r="AZ119">
            <v>0.63701067615658369</v>
          </cell>
          <cell r="BA119" t="str">
            <v>NA</v>
          </cell>
          <cell r="BB119" t="str">
            <v>NA</v>
          </cell>
          <cell r="BC119" t="str">
            <v>NA</v>
          </cell>
          <cell r="BD119">
            <v>0.67608695652173911</v>
          </cell>
          <cell r="BE119" t="str">
            <v>NA</v>
          </cell>
          <cell r="BF119">
            <v>0.60915492957746475</v>
          </cell>
          <cell r="BG119">
            <v>0.7047619047619047</v>
          </cell>
          <cell r="BH119">
            <v>0.55771725032425423</v>
          </cell>
          <cell r="BI119">
            <v>0.68039950062421983</v>
          </cell>
          <cell r="BJ119">
            <v>0.65426695842450755</v>
          </cell>
          <cell r="BK119">
            <v>0.52700186219739287</v>
          </cell>
          <cell r="BL119">
            <v>0.48043297252289752</v>
          </cell>
          <cell r="BM119">
            <v>0.41158989598811302</v>
          </cell>
          <cell r="BN119">
            <v>0.36243386243386233</v>
          </cell>
          <cell r="BO119">
            <v>0.33841463414634143</v>
          </cell>
          <cell r="BP119">
            <v>0.3295838020247468</v>
          </cell>
          <cell r="BQ119">
            <v>0.14526315789473676</v>
          </cell>
          <cell r="BR119">
            <v>0.13932038834951466</v>
          </cell>
          <cell r="BS119">
            <v>0.30842824601366736</v>
          </cell>
          <cell r="BT119">
            <v>0.11167512690355319</v>
          </cell>
          <cell r="BU119">
            <v>0.28860294117647056</v>
          </cell>
          <cell r="BV119">
            <v>0.26885385598636558</v>
          </cell>
          <cell r="BW119">
            <v>3.6908077994429078E-2</v>
          </cell>
          <cell r="BX119">
            <v>0.13318112633181123</v>
          </cell>
          <cell r="BY119">
            <v>6.2054208273894407E-2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Q119" t="str">
            <v>NA</v>
          </cell>
          <cell r="DR119" t="str">
            <v>NA</v>
          </cell>
          <cell r="DS119" t="str">
            <v>NA</v>
          </cell>
          <cell r="DT119" t="str">
            <v>NA</v>
          </cell>
          <cell r="DU119" t="str">
            <v>NA</v>
          </cell>
          <cell r="DV119" t="str">
            <v>NA</v>
          </cell>
          <cell r="DW119" t="str">
            <v>NA</v>
          </cell>
          <cell r="DX119" t="str">
            <v>NA</v>
          </cell>
          <cell r="DY119" t="str">
            <v>NA</v>
          </cell>
          <cell r="DZ119" t="str">
            <v>NA</v>
          </cell>
          <cell r="EA119" t="str">
            <v>NA</v>
          </cell>
          <cell r="EB119" t="str">
            <v>NA</v>
          </cell>
          <cell r="EC119">
            <v>0.60915492957746475</v>
          </cell>
          <cell r="ED119">
            <v>0.65426695842450755</v>
          </cell>
          <cell r="EE119">
            <v>0.36243386243386233</v>
          </cell>
          <cell r="EF119">
            <v>0.13932038834951466</v>
          </cell>
          <cell r="EG119">
            <v>0.26885385598636558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</row>
        <row r="120">
          <cell r="A120" t="str">
            <v>% growth seq</v>
          </cell>
          <cell r="V120" t="str">
            <v>NA</v>
          </cell>
          <cell r="Z120" t="str">
            <v>NA</v>
          </cell>
          <cell r="AA120" t="str">
            <v>NA</v>
          </cell>
          <cell r="AB120" t="str">
            <v>NA</v>
          </cell>
          <cell r="AC120" t="str">
            <v>NA</v>
          </cell>
          <cell r="AD120" t="str">
            <v>NA</v>
          </cell>
          <cell r="AE120" t="str">
            <v>NA</v>
          </cell>
          <cell r="AF120" t="str">
            <v>NA</v>
          </cell>
          <cell r="AG120" t="str">
            <v>NA</v>
          </cell>
          <cell r="AH120" t="str">
            <v>NA</v>
          </cell>
          <cell r="AI120" t="str">
            <v>NA</v>
          </cell>
          <cell r="AJ120" t="str">
            <v>NA</v>
          </cell>
          <cell r="AK120" t="str">
            <v>NA</v>
          </cell>
          <cell r="AL120" t="str">
            <v>NA</v>
          </cell>
          <cell r="AM120" t="str">
            <v>NA</v>
          </cell>
          <cell r="AN120" t="str">
            <v>NA</v>
          </cell>
          <cell r="AO120" t="str">
            <v>NA</v>
          </cell>
          <cell r="AP120" t="str">
            <v>NA</v>
          </cell>
          <cell r="AQ120" t="str">
            <v>NA</v>
          </cell>
          <cell r="AR120" t="str">
            <v>NA</v>
          </cell>
          <cell r="AS120" t="str">
            <v>NA</v>
          </cell>
          <cell r="AT120" t="str">
            <v>NA</v>
          </cell>
          <cell r="AU120" t="str">
            <v>NA</v>
          </cell>
          <cell r="AV120" t="str">
            <v>NA</v>
          </cell>
          <cell r="AW120">
            <v>-1</v>
          </cell>
          <cell r="AX120" t="str">
            <v>NA</v>
          </cell>
          <cell r="AY120" t="str">
            <v>NA</v>
          </cell>
          <cell r="AZ120" t="str">
            <v>NA</v>
          </cell>
          <cell r="BA120">
            <v>-1</v>
          </cell>
          <cell r="BB120" t="str">
            <v>NA</v>
          </cell>
          <cell r="BC120">
            <v>0.10915492957746475</v>
          </cell>
          <cell r="BD120">
            <v>0.2238095238095239</v>
          </cell>
          <cell r="BE120">
            <v>3.8910505836575959E-2</v>
          </cell>
          <cell r="BF120">
            <v>0.14107365792759041</v>
          </cell>
          <cell r="BG120">
            <v>0.17505470459518602</v>
          </cell>
          <cell r="BH120">
            <v>0.11824953445065178</v>
          </cell>
          <cell r="BI120">
            <v>0.12073272273105751</v>
          </cell>
          <cell r="BJ120">
            <v>0.12332838038632987</v>
          </cell>
          <cell r="BK120">
            <v>8.4656084656084651E-2</v>
          </cell>
          <cell r="BL120">
            <v>8.4146341463414709E-2</v>
          </cell>
          <cell r="BM120">
            <v>6.861642294713155E-2</v>
          </cell>
          <cell r="BN120">
            <v>8.4210526315789513E-2</v>
          </cell>
          <cell r="BO120">
            <v>6.5533980582524354E-2</v>
          </cell>
          <cell r="BP120">
            <v>7.6993166287016024E-2</v>
          </cell>
          <cell r="BQ120">
            <v>-7.9526226734348615E-2</v>
          </cell>
          <cell r="BR120">
            <v>7.8584558823529438E-2</v>
          </cell>
          <cell r="BS120">
            <v>0.2236898167873882</v>
          </cell>
          <cell r="BT120">
            <v>-8.4958217270195036E-2</v>
          </cell>
          <cell r="BU120">
            <v>6.6971080669710803E-2</v>
          </cell>
          <cell r="BV120">
            <v>6.2054208273894407E-2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</row>
        <row r="122">
          <cell r="A122" t="str">
            <v>Net new customers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281</v>
          </cell>
          <cell r="AW122">
            <v>-281</v>
          </cell>
          <cell r="AX122">
            <v>0</v>
          </cell>
          <cell r="AY122">
            <v>0</v>
          </cell>
          <cell r="AZ122">
            <v>460</v>
          </cell>
          <cell r="BA122">
            <v>-460</v>
          </cell>
          <cell r="BB122">
            <v>568</v>
          </cell>
          <cell r="BC122">
            <v>62</v>
          </cell>
          <cell r="BD122">
            <v>141</v>
          </cell>
          <cell r="BE122">
            <v>30</v>
          </cell>
          <cell r="BF122">
            <v>113</v>
          </cell>
          <cell r="BG122">
            <v>160</v>
          </cell>
          <cell r="BH122">
            <v>127</v>
          </cell>
          <cell r="BI122">
            <v>127</v>
          </cell>
          <cell r="BJ122">
            <v>166</v>
          </cell>
          <cell r="BK122">
            <v>128</v>
          </cell>
          <cell r="BL122">
            <v>138</v>
          </cell>
          <cell r="BM122">
            <v>122</v>
          </cell>
          <cell r="BN122">
            <v>160</v>
          </cell>
          <cell r="BO122">
            <v>135</v>
          </cell>
          <cell r="BP122">
            <v>169</v>
          </cell>
          <cell r="BQ122">
            <v>130</v>
          </cell>
          <cell r="BR122">
            <v>171</v>
          </cell>
          <cell r="BS122">
            <v>114</v>
          </cell>
          <cell r="BT122">
            <v>167</v>
          </cell>
          <cell r="BU122">
            <v>176</v>
          </cell>
          <cell r="BV122">
            <v>174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568</v>
          </cell>
          <cell r="EC122">
            <v>346</v>
          </cell>
          <cell r="ED122">
            <v>598</v>
          </cell>
          <cell r="EE122">
            <v>548</v>
          </cell>
          <cell r="EF122">
            <v>287</v>
          </cell>
          <cell r="EG122">
            <v>631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</row>
        <row r="123">
          <cell r="A123" t="str">
            <v>% growth y-o-y</v>
          </cell>
          <cell r="V123" t="str">
            <v>NA</v>
          </cell>
          <cell r="Z123" t="str">
            <v>NA</v>
          </cell>
          <cell r="AA123" t="str">
            <v>NA</v>
          </cell>
          <cell r="AB123" t="str">
            <v>NA</v>
          </cell>
          <cell r="AC123" t="str">
            <v>NA</v>
          </cell>
          <cell r="AD123" t="str">
            <v>NA</v>
          </cell>
          <cell r="AE123" t="str">
            <v>NA</v>
          </cell>
          <cell r="AF123" t="str">
            <v>NA</v>
          </cell>
          <cell r="AG123" t="str">
            <v>NA</v>
          </cell>
          <cell r="AH123" t="str">
            <v>NA</v>
          </cell>
          <cell r="AI123" t="str">
            <v>NA</v>
          </cell>
          <cell r="AJ123" t="str">
            <v>NA</v>
          </cell>
          <cell r="AK123" t="str">
            <v>NA</v>
          </cell>
          <cell r="AL123" t="str">
            <v>NA</v>
          </cell>
          <cell r="AM123" t="str">
            <v>NA</v>
          </cell>
          <cell r="AN123" t="str">
            <v>NA</v>
          </cell>
          <cell r="AO123" t="str">
            <v>NA</v>
          </cell>
          <cell r="AP123" t="str">
            <v>NA</v>
          </cell>
          <cell r="AQ123" t="str">
            <v>NA</v>
          </cell>
          <cell r="AR123" t="str">
            <v>NA</v>
          </cell>
          <cell r="AS123" t="str">
            <v>NA</v>
          </cell>
          <cell r="AT123" t="str">
            <v>NA</v>
          </cell>
          <cell r="AU123" t="str">
            <v>NA</v>
          </cell>
          <cell r="AV123" t="str">
            <v>NA</v>
          </cell>
          <cell r="AW123" t="str">
            <v>NA</v>
          </cell>
          <cell r="AX123" t="str">
            <v>NA</v>
          </cell>
          <cell r="AY123" t="str">
            <v>NA</v>
          </cell>
          <cell r="AZ123">
            <v>0.63701067615658369</v>
          </cell>
          <cell r="BA123">
            <v>0.63701067615658369</v>
          </cell>
          <cell r="BB123" t="str">
            <v>NA</v>
          </cell>
          <cell r="BC123" t="str">
            <v>NA</v>
          </cell>
          <cell r="BD123">
            <v>-0.69347826086956521</v>
          </cell>
          <cell r="BE123">
            <v>-1.0652173913043479</v>
          </cell>
          <cell r="BF123">
            <v>-0.801056338028169</v>
          </cell>
          <cell r="BG123">
            <v>1.5806451612903225</v>
          </cell>
          <cell r="BH123">
            <v>-9.9290780141844004E-2</v>
          </cell>
          <cell r="BI123">
            <v>3.2333333333333334</v>
          </cell>
          <cell r="BJ123">
            <v>0.46902654867256643</v>
          </cell>
          <cell r="BK123">
            <v>-0.19999999999999996</v>
          </cell>
          <cell r="BL123">
            <v>8.6614173228346525E-2</v>
          </cell>
          <cell r="BM123">
            <v>-3.9370078740157521E-2</v>
          </cell>
          <cell r="BN123">
            <v>-3.6144578313253017E-2</v>
          </cell>
          <cell r="BO123">
            <v>5.46875E-2</v>
          </cell>
          <cell r="BP123">
            <v>0.2246376811594204</v>
          </cell>
          <cell r="BQ123">
            <v>6.5573770491803351E-2</v>
          </cell>
          <cell r="BR123">
            <v>6.8750000000000089E-2</v>
          </cell>
          <cell r="BS123">
            <v>-0.15555555555555556</v>
          </cell>
          <cell r="BT123">
            <v>-1.1834319526627168E-2</v>
          </cell>
          <cell r="BU123">
            <v>0.35384615384615392</v>
          </cell>
          <cell r="BV123">
            <v>1.7543859649122862E-2</v>
          </cell>
          <cell r="BW123">
            <v>-1</v>
          </cell>
          <cell r="BX123">
            <v>-1</v>
          </cell>
          <cell r="BY123">
            <v>-1</v>
          </cell>
          <cell r="BZ123">
            <v>-1</v>
          </cell>
          <cell r="CA123" t="str">
            <v>NA</v>
          </cell>
          <cell r="CB123" t="str">
            <v>NA</v>
          </cell>
          <cell r="CC123" t="str">
            <v>NA</v>
          </cell>
          <cell r="CD123" t="str">
            <v>NA</v>
          </cell>
          <cell r="CE123" t="str">
            <v>NA</v>
          </cell>
          <cell r="CF123" t="str">
            <v>NA</v>
          </cell>
          <cell r="CG123" t="str">
            <v>NA</v>
          </cell>
          <cell r="CH123" t="str">
            <v>NA</v>
          </cell>
          <cell r="CI123" t="str">
            <v>NA</v>
          </cell>
          <cell r="CJ123" t="str">
            <v>NA</v>
          </cell>
          <cell r="CK123" t="str">
            <v>NA</v>
          </cell>
          <cell r="CL123" t="str">
            <v>NA</v>
          </cell>
          <cell r="CM123" t="str">
            <v>NA</v>
          </cell>
          <cell r="CN123" t="str">
            <v>NA</v>
          </cell>
          <cell r="CO123" t="str">
            <v>NA</v>
          </cell>
          <cell r="CP123" t="str">
            <v>NA</v>
          </cell>
          <cell r="CQ123" t="str">
            <v>NA</v>
          </cell>
          <cell r="CR123" t="str">
            <v>NA</v>
          </cell>
          <cell r="CS123" t="str">
            <v>NA</v>
          </cell>
          <cell r="CT123" t="str">
            <v>NA</v>
          </cell>
          <cell r="CU123" t="str">
            <v>NA</v>
          </cell>
          <cell r="CV123" t="str">
            <v>NA</v>
          </cell>
          <cell r="CW123" t="str">
            <v>NA</v>
          </cell>
          <cell r="CX123" t="str">
            <v>NA</v>
          </cell>
          <cell r="CY123" t="str">
            <v>NA</v>
          </cell>
          <cell r="CZ123" t="str">
            <v>NA</v>
          </cell>
          <cell r="DA123" t="str">
            <v>NA</v>
          </cell>
          <cell r="DB123" t="str">
            <v>NA</v>
          </cell>
          <cell r="DC123" t="str">
            <v>NA</v>
          </cell>
          <cell r="DD123" t="str">
            <v>NA</v>
          </cell>
          <cell r="DE123" t="str">
            <v>NA</v>
          </cell>
          <cell r="DF123" t="str">
            <v>NA</v>
          </cell>
          <cell r="DG123" t="str">
            <v>NA</v>
          </cell>
          <cell r="DH123" t="str">
            <v>NA</v>
          </cell>
          <cell r="DI123" t="str">
            <v>NA</v>
          </cell>
          <cell r="DJ123" t="str">
            <v>NA</v>
          </cell>
          <cell r="DK123" t="str">
            <v>NA</v>
          </cell>
          <cell r="DL123" t="str">
            <v>NA</v>
          </cell>
          <cell r="DM123" t="str">
            <v>NA</v>
          </cell>
          <cell r="DN123" t="str">
            <v>NA</v>
          </cell>
          <cell r="DQ123" t="str">
            <v>NA</v>
          </cell>
          <cell r="DR123" t="str">
            <v>NA</v>
          </cell>
          <cell r="DS123" t="str">
            <v>NA</v>
          </cell>
          <cell r="DT123" t="str">
            <v>NA</v>
          </cell>
          <cell r="DU123" t="str">
            <v>NA</v>
          </cell>
          <cell r="DV123" t="str">
            <v>NA</v>
          </cell>
          <cell r="DW123" t="str">
            <v>NA</v>
          </cell>
          <cell r="DX123" t="str">
            <v>NA</v>
          </cell>
          <cell r="DY123" t="str">
            <v>NA</v>
          </cell>
          <cell r="DZ123" t="str">
            <v>NA</v>
          </cell>
          <cell r="EA123" t="str">
            <v>NA</v>
          </cell>
          <cell r="EB123" t="str">
            <v>NA</v>
          </cell>
          <cell r="EC123">
            <v>-0.39084507042253525</v>
          </cell>
          <cell r="ED123">
            <v>0.72832369942196529</v>
          </cell>
          <cell r="EE123">
            <v>-8.361204013377932E-2</v>
          </cell>
          <cell r="EF123">
            <v>-0.47627737226277367</v>
          </cell>
          <cell r="EG123">
            <v>1.1986062717770034</v>
          </cell>
          <cell r="EH123">
            <v>-1</v>
          </cell>
          <cell r="EI123" t="str">
            <v>NA</v>
          </cell>
          <cell r="EJ123" t="str">
            <v>NA</v>
          </cell>
          <cell r="EK123" t="str">
            <v>NA</v>
          </cell>
          <cell r="EL123" t="str">
            <v>NA</v>
          </cell>
          <cell r="EM123" t="str">
            <v>NA</v>
          </cell>
          <cell r="EN123" t="str">
            <v>NA</v>
          </cell>
          <cell r="EO123" t="str">
            <v>NA</v>
          </cell>
          <cell r="EP123" t="str">
            <v>NA</v>
          </cell>
          <cell r="EQ123" t="str">
            <v>NA</v>
          </cell>
          <cell r="ER123" t="str">
            <v>NA</v>
          </cell>
        </row>
        <row r="124">
          <cell r="A124" t="str">
            <v>% growth seq</v>
          </cell>
          <cell r="V124" t="str">
            <v>NA</v>
          </cell>
          <cell r="Z124" t="str">
            <v>NA</v>
          </cell>
          <cell r="AA124" t="str">
            <v>NA</v>
          </cell>
          <cell r="AB124" t="str">
            <v>NA</v>
          </cell>
          <cell r="AC124" t="str">
            <v>NA</v>
          </cell>
          <cell r="AD124" t="str">
            <v>NA</v>
          </cell>
          <cell r="AE124" t="str">
            <v>NA</v>
          </cell>
          <cell r="AF124" t="str">
            <v>NA</v>
          </cell>
          <cell r="AG124" t="str">
            <v>NA</v>
          </cell>
          <cell r="AH124" t="str">
            <v>NA</v>
          </cell>
          <cell r="AI124" t="str">
            <v>NA</v>
          </cell>
          <cell r="AJ124" t="str">
            <v>NA</v>
          </cell>
          <cell r="AK124" t="str">
            <v>NA</v>
          </cell>
          <cell r="AL124" t="str">
            <v>NA</v>
          </cell>
          <cell r="AM124" t="str">
            <v>NA</v>
          </cell>
          <cell r="AN124" t="str">
            <v>NA</v>
          </cell>
          <cell r="AO124" t="str">
            <v>NA</v>
          </cell>
          <cell r="AP124" t="str">
            <v>NA</v>
          </cell>
          <cell r="AQ124" t="str">
            <v>NA</v>
          </cell>
          <cell r="AR124" t="str">
            <v>NA</v>
          </cell>
          <cell r="AS124" t="str">
            <v>NA</v>
          </cell>
          <cell r="AT124" t="str">
            <v>NA</v>
          </cell>
          <cell r="AU124" t="str">
            <v>NA</v>
          </cell>
          <cell r="AV124" t="str">
            <v>NA</v>
          </cell>
          <cell r="AW124">
            <v>-2</v>
          </cell>
          <cell r="AX124">
            <v>-1</v>
          </cell>
          <cell r="AY124" t="str">
            <v>NA</v>
          </cell>
          <cell r="AZ124" t="str">
            <v>NA</v>
          </cell>
          <cell r="BA124">
            <v>-2</v>
          </cell>
          <cell r="BB124">
            <v>-2.2347826086956522</v>
          </cell>
          <cell r="BC124">
            <v>-0.89084507042253525</v>
          </cell>
          <cell r="BD124">
            <v>1.274193548387097</v>
          </cell>
          <cell r="BE124">
            <v>-0.78723404255319152</v>
          </cell>
          <cell r="BF124">
            <v>2.7666666666666666</v>
          </cell>
          <cell r="BG124">
            <v>0.41592920353982299</v>
          </cell>
          <cell r="BH124">
            <v>-0.20625000000000004</v>
          </cell>
          <cell r="BI124">
            <v>0</v>
          </cell>
          <cell r="BJ124">
            <v>0.30708661417322825</v>
          </cell>
          <cell r="BK124">
            <v>-0.22891566265060237</v>
          </cell>
          <cell r="BL124">
            <v>7.8125E-2</v>
          </cell>
          <cell r="BM124">
            <v>-0.11594202898550721</v>
          </cell>
          <cell r="BN124">
            <v>0.31147540983606548</v>
          </cell>
          <cell r="BO124">
            <v>-0.15625</v>
          </cell>
          <cell r="BP124">
            <v>0.25185185185185177</v>
          </cell>
          <cell r="BQ124">
            <v>-0.23076923076923073</v>
          </cell>
          <cell r="BR124">
            <v>0.31538461538461537</v>
          </cell>
          <cell r="BS124">
            <v>-0.33333333333333337</v>
          </cell>
          <cell r="BT124">
            <v>0.46491228070175428</v>
          </cell>
          <cell r="BU124">
            <v>5.3892215568862367E-2</v>
          </cell>
          <cell r="BV124">
            <v>-1.1363636363636354E-2</v>
          </cell>
          <cell r="BW124">
            <v>-1</v>
          </cell>
          <cell r="BX124" t="str">
            <v>NA</v>
          </cell>
          <cell r="BY124" t="str">
            <v>NA</v>
          </cell>
          <cell r="BZ124" t="str">
            <v>NA</v>
          </cell>
          <cell r="CA124" t="str">
            <v>NA</v>
          </cell>
          <cell r="CB124" t="str">
            <v>NA</v>
          </cell>
          <cell r="CC124" t="str">
            <v>NA</v>
          </cell>
          <cell r="CD124" t="str">
            <v>NA</v>
          </cell>
          <cell r="CE124" t="str">
            <v>NA</v>
          </cell>
          <cell r="CF124" t="str">
            <v>NA</v>
          </cell>
          <cell r="CG124" t="str">
            <v>NA</v>
          </cell>
          <cell r="CH124" t="str">
            <v>NA</v>
          </cell>
          <cell r="CI124" t="str">
            <v>NA</v>
          </cell>
          <cell r="CJ124" t="str">
            <v>NA</v>
          </cell>
          <cell r="CK124" t="str">
            <v>NA</v>
          </cell>
          <cell r="CL124" t="str">
            <v>NA</v>
          </cell>
          <cell r="CM124" t="str">
            <v>NA</v>
          </cell>
          <cell r="CN124" t="str">
            <v>NA</v>
          </cell>
          <cell r="CO124" t="str">
            <v>NA</v>
          </cell>
          <cell r="CP124" t="str">
            <v>NA</v>
          </cell>
          <cell r="CQ124" t="str">
            <v>NA</v>
          </cell>
          <cell r="CR124" t="str">
            <v>NA</v>
          </cell>
          <cell r="CS124" t="str">
            <v>NA</v>
          </cell>
          <cell r="CT124" t="str">
            <v>NA</v>
          </cell>
          <cell r="CU124" t="str">
            <v>NA</v>
          </cell>
          <cell r="CV124" t="str">
            <v>NA</v>
          </cell>
          <cell r="CW124" t="str">
            <v>NA</v>
          </cell>
          <cell r="CX124" t="str">
            <v>NA</v>
          </cell>
          <cell r="CY124" t="str">
            <v>NA</v>
          </cell>
          <cell r="CZ124" t="str">
            <v>NA</v>
          </cell>
          <cell r="DA124" t="str">
            <v>NA</v>
          </cell>
          <cell r="DB124" t="str">
            <v>NA</v>
          </cell>
          <cell r="DC124" t="str">
            <v>NA</v>
          </cell>
          <cell r="DD124" t="str">
            <v>NA</v>
          </cell>
          <cell r="DE124" t="str">
            <v>NA</v>
          </cell>
          <cell r="DF124" t="str">
            <v>NA</v>
          </cell>
          <cell r="DG124" t="str">
            <v>NA</v>
          </cell>
          <cell r="DH124" t="str">
            <v>NA</v>
          </cell>
          <cell r="DI124" t="str">
            <v>NA</v>
          </cell>
          <cell r="DJ124" t="str">
            <v>NA</v>
          </cell>
          <cell r="DK124" t="str">
            <v>NA</v>
          </cell>
          <cell r="DL124" t="str">
            <v>NA</v>
          </cell>
          <cell r="DM124" t="str">
            <v>NA</v>
          </cell>
          <cell r="DN124" t="str">
            <v>NA</v>
          </cell>
        </row>
        <row r="126">
          <cell r="A126" t="str">
            <v>Customers with &gt;$1M in ACV</v>
          </cell>
          <cell r="BX126">
            <v>283</v>
          </cell>
          <cell r="BY126">
            <v>314</v>
          </cell>
          <cell r="BZ126">
            <v>353</v>
          </cell>
          <cell r="CA126">
            <v>379</v>
          </cell>
          <cell r="CB126">
            <v>410</v>
          </cell>
          <cell r="CC126">
            <v>445</v>
          </cell>
          <cell r="CD126">
            <v>506</v>
          </cell>
          <cell r="CE126">
            <v>542</v>
          </cell>
          <cell r="CF126">
            <v>575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353</v>
          </cell>
          <cell r="EI126">
            <v>506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</row>
        <row r="127">
          <cell r="A127" t="str">
            <v>% growth y-o-y</v>
          </cell>
          <cell r="V127" t="str">
            <v>NA</v>
          </cell>
          <cell r="Z127" t="str">
            <v>NA</v>
          </cell>
          <cell r="AA127" t="str">
            <v>NA</v>
          </cell>
          <cell r="AB127" t="str">
            <v>NA</v>
          </cell>
          <cell r="AC127" t="str">
            <v>NA</v>
          </cell>
          <cell r="AD127" t="str">
            <v>NA</v>
          </cell>
          <cell r="AE127" t="str">
            <v>NA</v>
          </cell>
          <cell r="AF127" t="str">
            <v>NA</v>
          </cell>
          <cell r="AG127" t="str">
            <v>NA</v>
          </cell>
          <cell r="AH127" t="str">
            <v>NA</v>
          </cell>
          <cell r="AI127" t="str">
            <v>NA</v>
          </cell>
          <cell r="AJ127" t="str">
            <v>NA</v>
          </cell>
          <cell r="AK127" t="str">
            <v>NA</v>
          </cell>
          <cell r="AL127" t="str">
            <v>NA</v>
          </cell>
          <cell r="AM127" t="str">
            <v>NA</v>
          </cell>
          <cell r="AN127" t="str">
            <v>NA</v>
          </cell>
          <cell r="AO127" t="str">
            <v>NA</v>
          </cell>
          <cell r="AP127" t="str">
            <v>NA</v>
          </cell>
          <cell r="AQ127" t="str">
            <v>NA</v>
          </cell>
          <cell r="AR127" t="str">
            <v>NA</v>
          </cell>
          <cell r="AS127" t="str">
            <v>NA</v>
          </cell>
          <cell r="AT127" t="str">
            <v>NA</v>
          </cell>
          <cell r="AU127" t="str">
            <v>NA</v>
          </cell>
          <cell r="AV127" t="str">
            <v>NA</v>
          </cell>
          <cell r="AW127" t="str">
            <v>NA</v>
          </cell>
          <cell r="AX127" t="str">
            <v>NA</v>
          </cell>
          <cell r="AY127" t="str">
            <v>NA</v>
          </cell>
          <cell r="AZ127" t="str">
            <v>NA</v>
          </cell>
          <cell r="BA127" t="str">
            <v>NA</v>
          </cell>
          <cell r="BB127" t="str">
            <v>NA</v>
          </cell>
          <cell r="BC127" t="str">
            <v>NA</v>
          </cell>
          <cell r="BD127" t="str">
            <v>NA</v>
          </cell>
          <cell r="BE127" t="str">
            <v>NA</v>
          </cell>
          <cell r="BF127" t="str">
            <v>NA</v>
          </cell>
          <cell r="BG127" t="str">
            <v>NA</v>
          </cell>
          <cell r="BH127" t="str">
            <v>NA</v>
          </cell>
          <cell r="BI127" t="str">
            <v>NA</v>
          </cell>
          <cell r="BJ127" t="str">
            <v>NA</v>
          </cell>
          <cell r="BK127" t="str">
            <v>NA</v>
          </cell>
          <cell r="BL127" t="str">
            <v>NA</v>
          </cell>
          <cell r="BM127" t="str">
            <v>NA</v>
          </cell>
          <cell r="BN127" t="str">
            <v>NA</v>
          </cell>
          <cell r="BO127" t="str">
            <v>NA</v>
          </cell>
          <cell r="BP127" t="str">
            <v>NA</v>
          </cell>
          <cell r="BQ127" t="str">
            <v>NA</v>
          </cell>
          <cell r="BR127" t="str">
            <v>NA</v>
          </cell>
          <cell r="BS127" t="str">
            <v>NA</v>
          </cell>
          <cell r="BT127" t="str">
            <v>NA</v>
          </cell>
          <cell r="BU127" t="str">
            <v>NA</v>
          </cell>
          <cell r="BV127" t="str">
            <v>NA</v>
          </cell>
          <cell r="BW127" t="str">
            <v>NA</v>
          </cell>
          <cell r="BX127" t="str">
            <v>NA</v>
          </cell>
          <cell r="BY127" t="str">
            <v>NA</v>
          </cell>
          <cell r="BZ127" t="str">
            <v>NA</v>
          </cell>
          <cell r="CA127" t="str">
            <v>NA</v>
          </cell>
          <cell r="CB127">
            <v>0.44876325088339231</v>
          </cell>
          <cell r="CC127">
            <v>0.41719745222929938</v>
          </cell>
          <cell r="CD127">
            <v>0.43342776203966005</v>
          </cell>
          <cell r="CE127">
            <v>0.43007915567282318</v>
          </cell>
          <cell r="CF127">
            <v>0.40243902439024382</v>
          </cell>
          <cell r="CG127">
            <v>-1</v>
          </cell>
          <cell r="CH127">
            <v>-1</v>
          </cell>
          <cell r="CI127">
            <v>-1</v>
          </cell>
          <cell r="CJ127">
            <v>-1</v>
          </cell>
          <cell r="CK127" t="str">
            <v>NA</v>
          </cell>
          <cell r="CL127" t="str">
            <v>NA</v>
          </cell>
          <cell r="CM127" t="str">
            <v>NA</v>
          </cell>
          <cell r="CN127" t="str">
            <v>NA</v>
          </cell>
          <cell r="CO127" t="str">
            <v>NA</v>
          </cell>
          <cell r="CP127" t="str">
            <v>NA</v>
          </cell>
          <cell r="CQ127" t="str">
            <v>NA</v>
          </cell>
          <cell r="CR127" t="str">
            <v>NA</v>
          </cell>
          <cell r="CS127" t="str">
            <v>NA</v>
          </cell>
          <cell r="CT127" t="str">
            <v>NA</v>
          </cell>
          <cell r="CU127" t="str">
            <v>NA</v>
          </cell>
          <cell r="CV127" t="str">
            <v>NA</v>
          </cell>
          <cell r="CW127" t="str">
            <v>NA</v>
          </cell>
          <cell r="CX127" t="str">
            <v>NA</v>
          </cell>
          <cell r="CY127" t="str">
            <v>NA</v>
          </cell>
          <cell r="CZ127" t="str">
            <v>NA</v>
          </cell>
          <cell r="DA127" t="str">
            <v>NA</v>
          </cell>
          <cell r="DB127" t="str">
            <v>NA</v>
          </cell>
          <cell r="DC127" t="str">
            <v>NA</v>
          </cell>
          <cell r="DD127" t="str">
            <v>NA</v>
          </cell>
          <cell r="DE127" t="str">
            <v>NA</v>
          </cell>
          <cell r="DF127" t="str">
            <v>NA</v>
          </cell>
          <cell r="DG127" t="str">
            <v>NA</v>
          </cell>
          <cell r="DH127" t="str">
            <v>NA</v>
          </cell>
          <cell r="DI127" t="str">
            <v>NA</v>
          </cell>
          <cell r="DJ127" t="str">
            <v>NA</v>
          </cell>
          <cell r="DK127" t="str">
            <v>NA</v>
          </cell>
          <cell r="DL127" t="str">
            <v>NA</v>
          </cell>
          <cell r="DM127" t="str">
            <v>NA</v>
          </cell>
          <cell r="DN127" t="str">
            <v>NA</v>
          </cell>
          <cell r="DQ127" t="str">
            <v>NA</v>
          </cell>
          <cell r="DR127" t="str">
            <v>NA</v>
          </cell>
          <cell r="DS127" t="str">
            <v>NA</v>
          </cell>
          <cell r="DT127" t="str">
            <v>NA</v>
          </cell>
          <cell r="DU127" t="str">
            <v>NA</v>
          </cell>
          <cell r="DV127" t="str">
            <v>NA</v>
          </cell>
          <cell r="DW127" t="str">
            <v>NA</v>
          </cell>
          <cell r="DX127" t="str">
            <v>NA</v>
          </cell>
          <cell r="DY127" t="str">
            <v>NA</v>
          </cell>
          <cell r="DZ127" t="str">
            <v>NA</v>
          </cell>
          <cell r="EA127" t="str">
            <v>NA</v>
          </cell>
          <cell r="EB127" t="str">
            <v>NA</v>
          </cell>
          <cell r="EC127" t="str">
            <v>NA</v>
          </cell>
          <cell r="ED127" t="str">
            <v>NA</v>
          </cell>
          <cell r="EE127" t="str">
            <v>NA</v>
          </cell>
          <cell r="EF127" t="str">
            <v>NA</v>
          </cell>
          <cell r="EG127" t="str">
            <v>NA</v>
          </cell>
          <cell r="EH127" t="str">
            <v>NA</v>
          </cell>
          <cell r="EI127">
            <v>0.43342776203966005</v>
          </cell>
          <cell r="EJ127">
            <v>-1</v>
          </cell>
          <cell r="EK127" t="str">
            <v>NA</v>
          </cell>
          <cell r="EL127" t="str">
            <v>NA</v>
          </cell>
          <cell r="EM127" t="str">
            <v>NA</v>
          </cell>
          <cell r="EN127" t="str">
            <v>NA</v>
          </cell>
          <cell r="EO127" t="str">
            <v>NA</v>
          </cell>
          <cell r="EP127" t="str">
            <v>NA</v>
          </cell>
          <cell r="EQ127" t="str">
            <v>NA</v>
          </cell>
          <cell r="ER127" t="str">
            <v>NA</v>
          </cell>
        </row>
        <row r="128">
          <cell r="A128" t="str">
            <v>% growth seq</v>
          </cell>
          <cell r="V128" t="str">
            <v>NA</v>
          </cell>
          <cell r="Z128" t="str">
            <v>NA</v>
          </cell>
          <cell r="AA128" t="str">
            <v>NA</v>
          </cell>
          <cell r="AB128" t="str">
            <v>NA</v>
          </cell>
          <cell r="AC128" t="str">
            <v>NA</v>
          </cell>
          <cell r="AD128" t="str">
            <v>NA</v>
          </cell>
          <cell r="AE128" t="str">
            <v>NA</v>
          </cell>
          <cell r="AF128" t="str">
            <v>NA</v>
          </cell>
          <cell r="AG128" t="str">
            <v>NA</v>
          </cell>
          <cell r="AH128" t="str">
            <v>NA</v>
          </cell>
          <cell r="AI128" t="str">
            <v>NA</v>
          </cell>
          <cell r="AJ128" t="str">
            <v>NA</v>
          </cell>
          <cell r="AK128" t="str">
            <v>NA</v>
          </cell>
          <cell r="AL128" t="str">
            <v>NA</v>
          </cell>
          <cell r="AM128" t="str">
            <v>NA</v>
          </cell>
          <cell r="AN128" t="str">
            <v>NA</v>
          </cell>
          <cell r="AO128" t="str">
            <v>NA</v>
          </cell>
          <cell r="AP128" t="str">
            <v>NA</v>
          </cell>
          <cell r="AQ128" t="str">
            <v>NA</v>
          </cell>
          <cell r="AR128" t="str">
            <v>NA</v>
          </cell>
          <cell r="AS128" t="str">
            <v>NA</v>
          </cell>
          <cell r="AT128" t="str">
            <v>NA</v>
          </cell>
          <cell r="AU128" t="str">
            <v>NA</v>
          </cell>
          <cell r="AV128" t="str">
            <v>NA</v>
          </cell>
          <cell r="AW128" t="str">
            <v>NA</v>
          </cell>
          <cell r="AX128" t="str">
            <v>NA</v>
          </cell>
          <cell r="AY128" t="str">
            <v>NA</v>
          </cell>
          <cell r="AZ128" t="str">
            <v>NA</v>
          </cell>
          <cell r="BA128" t="str">
            <v>NA</v>
          </cell>
          <cell r="BB128" t="str">
            <v>NA</v>
          </cell>
          <cell r="BC128" t="str">
            <v>NA</v>
          </cell>
          <cell r="BD128" t="str">
            <v>NA</v>
          </cell>
          <cell r="BE128" t="str">
            <v>NA</v>
          </cell>
          <cell r="BF128" t="str">
            <v>NA</v>
          </cell>
          <cell r="BG128" t="str">
            <v>NA</v>
          </cell>
          <cell r="BH128" t="str">
            <v>NA</v>
          </cell>
          <cell r="BI128" t="str">
            <v>NA</v>
          </cell>
          <cell r="BJ128" t="str">
            <v>NA</v>
          </cell>
          <cell r="BK128" t="str">
            <v>NA</v>
          </cell>
          <cell r="BL128" t="str">
            <v>NA</v>
          </cell>
          <cell r="BM128" t="str">
            <v>NA</v>
          </cell>
          <cell r="BN128" t="str">
            <v>NA</v>
          </cell>
          <cell r="BO128" t="str">
            <v>NA</v>
          </cell>
          <cell r="BP128" t="str">
            <v>NA</v>
          </cell>
          <cell r="BQ128" t="str">
            <v>NA</v>
          </cell>
          <cell r="BR128" t="str">
            <v>NA</v>
          </cell>
          <cell r="BS128" t="str">
            <v>NA</v>
          </cell>
          <cell r="BT128" t="str">
            <v>NA</v>
          </cell>
          <cell r="BU128" t="str">
            <v>NA</v>
          </cell>
          <cell r="BV128" t="str">
            <v>NA</v>
          </cell>
          <cell r="BW128" t="str">
            <v>NA</v>
          </cell>
          <cell r="BX128" t="str">
            <v>NA</v>
          </cell>
          <cell r="BY128">
            <v>0.10954063604240272</v>
          </cell>
          <cell r="BZ128">
            <v>0.12420382165605104</v>
          </cell>
          <cell r="CA128">
            <v>7.3654390934844161E-2</v>
          </cell>
          <cell r="CB128">
            <v>8.1794195250659563E-2</v>
          </cell>
          <cell r="CC128">
            <v>8.5365853658536661E-2</v>
          </cell>
          <cell r="CD128">
            <v>0.13707865168539324</v>
          </cell>
          <cell r="CE128">
            <v>7.1146245059288571E-2</v>
          </cell>
          <cell r="CF128">
            <v>6.0885608856088513E-2</v>
          </cell>
          <cell r="CG128">
            <v>-1</v>
          </cell>
          <cell r="CH128" t="str">
            <v>NA</v>
          </cell>
          <cell r="CI128" t="str">
            <v>NA</v>
          </cell>
          <cell r="CJ128" t="str">
            <v>NA</v>
          </cell>
          <cell r="CK128" t="str">
            <v>NA</v>
          </cell>
          <cell r="CL128" t="str">
            <v>NA</v>
          </cell>
          <cell r="CM128" t="str">
            <v>NA</v>
          </cell>
          <cell r="CN128" t="str">
            <v>NA</v>
          </cell>
          <cell r="CO128" t="str">
            <v>NA</v>
          </cell>
          <cell r="CP128" t="str">
            <v>NA</v>
          </cell>
          <cell r="CQ128" t="str">
            <v>NA</v>
          </cell>
          <cell r="CR128" t="str">
            <v>NA</v>
          </cell>
          <cell r="CS128" t="str">
            <v>NA</v>
          </cell>
          <cell r="CT128" t="str">
            <v>NA</v>
          </cell>
          <cell r="CU128" t="str">
            <v>NA</v>
          </cell>
          <cell r="CV128" t="str">
            <v>NA</v>
          </cell>
          <cell r="CW128" t="str">
            <v>NA</v>
          </cell>
          <cell r="CX128" t="str">
            <v>NA</v>
          </cell>
          <cell r="CY128" t="str">
            <v>NA</v>
          </cell>
          <cell r="CZ128" t="str">
            <v>NA</v>
          </cell>
          <cell r="DA128" t="str">
            <v>NA</v>
          </cell>
          <cell r="DB128" t="str">
            <v>NA</v>
          </cell>
          <cell r="DC128" t="str">
            <v>NA</v>
          </cell>
          <cell r="DD128" t="str">
            <v>NA</v>
          </cell>
          <cell r="DE128" t="str">
            <v>NA</v>
          </cell>
          <cell r="DF128" t="str">
            <v>NA</v>
          </cell>
          <cell r="DG128" t="str">
            <v>NA</v>
          </cell>
          <cell r="DH128" t="str">
            <v>NA</v>
          </cell>
          <cell r="DI128" t="str">
            <v>NA</v>
          </cell>
          <cell r="DJ128" t="str">
            <v>NA</v>
          </cell>
          <cell r="DK128" t="str">
            <v>NA</v>
          </cell>
          <cell r="DL128" t="str">
            <v>NA</v>
          </cell>
          <cell r="DM128" t="str">
            <v>NA</v>
          </cell>
          <cell r="DN128" t="str">
            <v>NA</v>
          </cell>
        </row>
        <row r="130">
          <cell r="A130" t="str">
            <v>Customers with &gt;$1M in ACV</v>
          </cell>
          <cell r="BM130">
            <v>67</v>
          </cell>
          <cell r="BN130">
            <v>81</v>
          </cell>
          <cell r="BO130">
            <v>96</v>
          </cell>
          <cell r="BP130">
            <v>111</v>
          </cell>
          <cell r="BQ130">
            <v>127</v>
          </cell>
          <cell r="BR130">
            <v>153</v>
          </cell>
          <cell r="BS130">
            <v>169</v>
          </cell>
          <cell r="BT130">
            <v>193</v>
          </cell>
          <cell r="BU130">
            <v>209</v>
          </cell>
          <cell r="BV130">
            <v>232</v>
          </cell>
          <cell r="BW130">
            <v>252</v>
          </cell>
          <cell r="BX130">
            <v>280</v>
          </cell>
          <cell r="BY130">
            <v>308</v>
          </cell>
          <cell r="BZ130">
            <v>346</v>
          </cell>
          <cell r="CA130">
            <v>370</v>
          </cell>
          <cell r="CB130">
            <v>401</v>
          </cell>
          <cell r="CC130">
            <v>436</v>
          </cell>
          <cell r="CD130">
            <v>500</v>
          </cell>
          <cell r="CE130">
            <v>536</v>
          </cell>
          <cell r="CF130">
            <v>579</v>
          </cell>
          <cell r="CG130">
            <v>610</v>
          </cell>
          <cell r="CH130">
            <v>678</v>
          </cell>
          <cell r="CI130">
            <v>718</v>
          </cell>
          <cell r="CJ130">
            <v>764</v>
          </cell>
          <cell r="CK130">
            <v>806</v>
          </cell>
          <cell r="CL130">
            <v>890</v>
          </cell>
          <cell r="CM130">
            <v>933</v>
          </cell>
          <cell r="CN130">
            <v>964</v>
          </cell>
          <cell r="CO130">
            <v>1012</v>
          </cell>
          <cell r="CP130">
            <v>1903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81</v>
          </cell>
          <cell r="EF130">
            <v>153</v>
          </cell>
          <cell r="EG130">
            <v>232</v>
          </cell>
          <cell r="EH130">
            <v>346</v>
          </cell>
          <cell r="EI130">
            <v>500</v>
          </cell>
          <cell r="EJ130">
            <v>678</v>
          </cell>
          <cell r="EK130">
            <v>890</v>
          </cell>
          <cell r="EL130">
            <v>1903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</row>
        <row r="131">
          <cell r="A131" t="str">
            <v>% growth y-o-y</v>
          </cell>
          <cell r="V131" t="str">
            <v>NA</v>
          </cell>
          <cell r="Z131" t="str">
            <v>NA</v>
          </cell>
          <cell r="AA131" t="str">
            <v>NA</v>
          </cell>
          <cell r="AB131" t="str">
            <v>NA</v>
          </cell>
          <cell r="AC131" t="str">
            <v>NA</v>
          </cell>
          <cell r="AD131" t="str">
            <v>NA</v>
          </cell>
          <cell r="AE131" t="str">
            <v>NA</v>
          </cell>
          <cell r="AF131" t="str">
            <v>NA</v>
          </cell>
          <cell r="AG131" t="str">
            <v>NA</v>
          </cell>
          <cell r="AH131" t="str">
            <v>NA</v>
          </cell>
          <cell r="AI131" t="str">
            <v>NA</v>
          </cell>
          <cell r="AJ131" t="str">
            <v>NA</v>
          </cell>
          <cell r="AK131" t="str">
            <v>NA</v>
          </cell>
          <cell r="AL131" t="str">
            <v>NA</v>
          </cell>
          <cell r="AM131" t="str">
            <v>NA</v>
          </cell>
          <cell r="AN131" t="str">
            <v>NA</v>
          </cell>
          <cell r="AO131" t="str">
            <v>NA</v>
          </cell>
          <cell r="AP131" t="str">
            <v>NA</v>
          </cell>
          <cell r="AQ131" t="str">
            <v>NA</v>
          </cell>
          <cell r="AR131" t="str">
            <v>NA</v>
          </cell>
          <cell r="AS131" t="str">
            <v>NA</v>
          </cell>
          <cell r="AT131" t="str">
            <v>NA</v>
          </cell>
          <cell r="AU131" t="str">
            <v>NA</v>
          </cell>
          <cell r="AV131" t="str">
            <v>NA</v>
          </cell>
          <cell r="AW131" t="str">
            <v>NA</v>
          </cell>
          <cell r="AX131" t="str">
            <v>NA</v>
          </cell>
          <cell r="AY131" t="str">
            <v>NA</v>
          </cell>
          <cell r="AZ131" t="str">
            <v>NA</v>
          </cell>
          <cell r="BA131" t="str">
            <v>NA</v>
          </cell>
          <cell r="BB131" t="str">
            <v>NA</v>
          </cell>
          <cell r="BC131" t="str">
            <v>NA</v>
          </cell>
          <cell r="BD131" t="str">
            <v>NA</v>
          </cell>
          <cell r="BE131" t="str">
            <v>NA</v>
          </cell>
          <cell r="BF131" t="str">
            <v>NA</v>
          </cell>
          <cell r="BG131" t="str">
            <v>NA</v>
          </cell>
          <cell r="BH131" t="str">
            <v>NA</v>
          </cell>
          <cell r="BI131" t="str">
            <v>NA</v>
          </cell>
          <cell r="BJ131" t="str">
            <v>NA</v>
          </cell>
          <cell r="BK131" t="str">
            <v>NA</v>
          </cell>
          <cell r="BL131" t="str">
            <v>NA</v>
          </cell>
          <cell r="BM131" t="str">
            <v>NA</v>
          </cell>
          <cell r="BN131" t="str">
            <v>NA</v>
          </cell>
          <cell r="BO131" t="str">
            <v>NA</v>
          </cell>
          <cell r="BP131" t="str">
            <v>NA</v>
          </cell>
          <cell r="BQ131">
            <v>0.89552238805970141</v>
          </cell>
          <cell r="BR131">
            <v>0.88888888888888884</v>
          </cell>
          <cell r="BS131">
            <v>0.76041666666666674</v>
          </cell>
          <cell r="BT131">
            <v>0.73873873873873874</v>
          </cell>
          <cell r="BU131">
            <v>0.64566929133858264</v>
          </cell>
          <cell r="BV131">
            <v>0.51633986928104569</v>
          </cell>
          <cell r="BW131">
            <v>0.49112426035502965</v>
          </cell>
          <cell r="BX131">
            <v>0.45077720207253891</v>
          </cell>
          <cell r="BY131">
            <v>0.47368421052631571</v>
          </cell>
          <cell r="BZ131">
            <v>0.49137931034482762</v>
          </cell>
          <cell r="CA131">
            <v>0.46825396825396814</v>
          </cell>
          <cell r="CB131">
            <v>0.43214285714285716</v>
          </cell>
          <cell r="CC131">
            <v>0.4155844155844155</v>
          </cell>
          <cell r="CD131">
            <v>0.44508670520231219</v>
          </cell>
          <cell r="CE131">
            <v>0.44864864864864873</v>
          </cell>
          <cell r="CF131">
            <v>0.44389027431421457</v>
          </cell>
          <cell r="CG131">
            <v>0.39908256880733939</v>
          </cell>
          <cell r="CH131">
            <v>0.35600000000000009</v>
          </cell>
          <cell r="CI131">
            <v>0.33955223880597019</v>
          </cell>
          <cell r="CJ131">
            <v>0.3195164075993091</v>
          </cell>
          <cell r="CK131">
            <v>0.32131147540983607</v>
          </cell>
          <cell r="CL131">
            <v>0.31268436578171088</v>
          </cell>
          <cell r="CM131">
            <v>0.29944289693593307</v>
          </cell>
          <cell r="CN131">
            <v>0.26178010471204183</v>
          </cell>
          <cell r="CO131">
            <v>0.25558312655086857</v>
          </cell>
          <cell r="CP131">
            <v>1.1382022471910114</v>
          </cell>
          <cell r="DQ131" t="str">
            <v>NA</v>
          </cell>
          <cell r="DR131" t="str">
            <v>NA</v>
          </cell>
          <cell r="DS131" t="str">
            <v>NA</v>
          </cell>
          <cell r="DT131" t="str">
            <v>NA</v>
          </cell>
          <cell r="DU131" t="str">
            <v>NA</v>
          </cell>
          <cell r="DV131" t="str">
            <v>NA</v>
          </cell>
          <cell r="DW131" t="str">
            <v>NA</v>
          </cell>
          <cell r="DX131" t="str">
            <v>NA</v>
          </cell>
          <cell r="DY131" t="str">
            <v>NA</v>
          </cell>
          <cell r="DZ131" t="str">
            <v>NA</v>
          </cell>
          <cell r="EA131" t="str">
            <v>NA</v>
          </cell>
          <cell r="EB131" t="str">
            <v>NA</v>
          </cell>
          <cell r="EC131" t="str">
            <v>NA</v>
          </cell>
          <cell r="ED131" t="str">
            <v>NA</v>
          </cell>
          <cell r="EE131" t="str">
            <v>NA</v>
          </cell>
          <cell r="EF131">
            <v>0.88888888888888884</v>
          </cell>
          <cell r="EG131">
            <v>0.51633986928104569</v>
          </cell>
          <cell r="EH131">
            <v>0.49137931034482762</v>
          </cell>
          <cell r="EI131">
            <v>0.44508670520231219</v>
          </cell>
          <cell r="EJ131">
            <v>0.35600000000000009</v>
          </cell>
          <cell r="EK131">
            <v>0.31268436578171088</v>
          </cell>
          <cell r="EL131">
            <v>1.1382022471910114</v>
          </cell>
          <cell r="EM131">
            <v>-1</v>
          </cell>
          <cell r="EN131" t="str">
            <v>NA</v>
          </cell>
          <cell r="EO131" t="str">
            <v>NA</v>
          </cell>
          <cell r="EP131" t="str">
            <v>NA</v>
          </cell>
          <cell r="EQ131" t="str">
            <v>NA</v>
          </cell>
          <cell r="ER131" t="str">
            <v>NA</v>
          </cell>
        </row>
        <row r="132">
          <cell r="A132" t="str">
            <v>% growth seq</v>
          </cell>
          <cell r="V132" t="str">
            <v>NA</v>
          </cell>
          <cell r="Z132" t="str">
            <v>NA</v>
          </cell>
          <cell r="AA132" t="str">
            <v>NA</v>
          </cell>
          <cell r="AB132" t="str">
            <v>NA</v>
          </cell>
          <cell r="AC132" t="str">
            <v>NA</v>
          </cell>
          <cell r="AD132" t="str">
            <v>NA</v>
          </cell>
          <cell r="AE132" t="str">
            <v>NA</v>
          </cell>
          <cell r="AF132" t="str">
            <v>NA</v>
          </cell>
          <cell r="AG132" t="str">
            <v>NA</v>
          </cell>
          <cell r="AH132" t="str">
            <v>NA</v>
          </cell>
          <cell r="AI132" t="str">
            <v>NA</v>
          </cell>
          <cell r="AJ132" t="str">
            <v>NA</v>
          </cell>
          <cell r="AK132" t="str">
            <v>NA</v>
          </cell>
          <cell r="AL132" t="str">
            <v>NA</v>
          </cell>
          <cell r="AM132" t="str">
            <v>NA</v>
          </cell>
          <cell r="AN132" t="str">
            <v>NA</v>
          </cell>
          <cell r="AO132" t="str">
            <v>NA</v>
          </cell>
          <cell r="AP132" t="str">
            <v>NA</v>
          </cell>
          <cell r="AQ132" t="str">
            <v>NA</v>
          </cell>
          <cell r="AR132" t="str">
            <v>NA</v>
          </cell>
          <cell r="AS132" t="str">
            <v>NA</v>
          </cell>
          <cell r="AT132" t="str">
            <v>NA</v>
          </cell>
          <cell r="AU132" t="str">
            <v>NA</v>
          </cell>
          <cell r="AV132" t="str">
            <v>NA</v>
          </cell>
          <cell r="AW132" t="str">
            <v>NA</v>
          </cell>
          <cell r="AX132" t="str">
            <v>NA</v>
          </cell>
          <cell r="AY132" t="str">
            <v>NA</v>
          </cell>
          <cell r="AZ132" t="str">
            <v>NA</v>
          </cell>
          <cell r="BA132" t="str">
            <v>NA</v>
          </cell>
          <cell r="BB132" t="str">
            <v>NA</v>
          </cell>
          <cell r="BC132" t="str">
            <v>NA</v>
          </cell>
          <cell r="BD132" t="str">
            <v>NA</v>
          </cell>
          <cell r="BE132" t="str">
            <v>NA</v>
          </cell>
          <cell r="BF132" t="str">
            <v>NA</v>
          </cell>
          <cell r="BG132" t="str">
            <v>NA</v>
          </cell>
          <cell r="BH132" t="str">
            <v>NA</v>
          </cell>
          <cell r="BI132" t="str">
            <v>NA</v>
          </cell>
          <cell r="BJ132" t="str">
            <v>NA</v>
          </cell>
          <cell r="BK132" t="str">
            <v>NA</v>
          </cell>
          <cell r="BL132" t="str">
            <v>NA</v>
          </cell>
          <cell r="BM132" t="str">
            <v>NA</v>
          </cell>
          <cell r="BN132">
            <v>0.20895522388059695</v>
          </cell>
          <cell r="BO132">
            <v>0.18518518518518512</v>
          </cell>
          <cell r="BP132">
            <v>0.15625</v>
          </cell>
          <cell r="BQ132">
            <v>0.14414414414414423</v>
          </cell>
          <cell r="BR132">
            <v>0.20472440944881898</v>
          </cell>
          <cell r="BS132">
            <v>0.10457516339869288</v>
          </cell>
          <cell r="BT132">
            <v>0.14201183431952669</v>
          </cell>
          <cell r="BU132">
            <v>8.290155440414515E-2</v>
          </cell>
          <cell r="BV132">
            <v>0.11004784688995217</v>
          </cell>
          <cell r="BW132">
            <v>8.6206896551724199E-2</v>
          </cell>
          <cell r="BX132">
            <v>0.11111111111111116</v>
          </cell>
          <cell r="BY132">
            <v>0.10000000000000009</v>
          </cell>
          <cell r="BZ132">
            <v>0.12337662337662336</v>
          </cell>
          <cell r="CA132">
            <v>6.9364161849710948E-2</v>
          </cell>
          <cell r="CB132">
            <v>8.3783783783783816E-2</v>
          </cell>
          <cell r="CC132">
            <v>8.7281795511221949E-2</v>
          </cell>
          <cell r="CD132">
            <v>0.14678899082568808</v>
          </cell>
          <cell r="CE132">
            <v>7.2000000000000064E-2</v>
          </cell>
          <cell r="CF132">
            <v>8.0223880597015018E-2</v>
          </cell>
          <cell r="CG132">
            <v>5.3540587219343738E-2</v>
          </cell>
          <cell r="CH132">
            <v>0.11147540983606552</v>
          </cell>
          <cell r="CI132">
            <v>5.8997050147492569E-2</v>
          </cell>
          <cell r="CJ132">
            <v>6.4066852367687943E-2</v>
          </cell>
          <cell r="CK132">
            <v>5.4973821989528826E-2</v>
          </cell>
          <cell r="CL132">
            <v>0.10421836228287851</v>
          </cell>
          <cell r="CM132">
            <v>4.8314606741572952E-2</v>
          </cell>
          <cell r="CN132">
            <v>3.3226152197213255E-2</v>
          </cell>
          <cell r="CO132">
            <v>4.9792531120331995E-2</v>
          </cell>
          <cell r="CP132">
            <v>0.88043478260869557</v>
          </cell>
        </row>
        <row r="134">
          <cell r="A134" t="str">
            <v>Deals &gt;$1M</v>
          </cell>
          <cell r="BZ134">
            <v>27</v>
          </cell>
          <cell r="CC134">
            <v>22</v>
          </cell>
          <cell r="CD134">
            <v>41</v>
          </cell>
          <cell r="CE134">
            <v>21</v>
          </cell>
          <cell r="CF134">
            <v>28</v>
          </cell>
          <cell r="CG134">
            <v>25</v>
          </cell>
          <cell r="CH134">
            <v>51</v>
          </cell>
          <cell r="CI134">
            <v>25</v>
          </cell>
          <cell r="CJ134">
            <v>39</v>
          </cell>
          <cell r="CK134">
            <v>46</v>
          </cell>
          <cell r="CL134">
            <v>76</v>
          </cell>
          <cell r="CM134">
            <v>37</v>
          </cell>
          <cell r="CN134">
            <v>40</v>
          </cell>
          <cell r="CO134">
            <v>41</v>
          </cell>
          <cell r="CP134">
            <v>89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27</v>
          </cell>
          <cell r="EI134">
            <v>41</v>
          </cell>
          <cell r="EJ134">
            <v>51</v>
          </cell>
          <cell r="EK134">
            <v>76</v>
          </cell>
          <cell r="EL134">
            <v>89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</row>
        <row r="135">
          <cell r="A135" t="str">
            <v>% growth y-o-y</v>
          </cell>
          <cell r="V135" t="str">
            <v>NA</v>
          </cell>
          <cell r="Z135" t="str">
            <v>NA</v>
          </cell>
          <cell r="AA135" t="str">
            <v>NA</v>
          </cell>
          <cell r="AB135" t="str">
            <v>NA</v>
          </cell>
          <cell r="AC135" t="str">
            <v>NA</v>
          </cell>
          <cell r="AD135" t="str">
            <v>NA</v>
          </cell>
          <cell r="AE135" t="str">
            <v>NA</v>
          </cell>
          <cell r="AF135" t="str">
            <v>NA</v>
          </cell>
          <cell r="AG135" t="str">
            <v>NA</v>
          </cell>
          <cell r="AH135" t="str">
            <v>NA</v>
          </cell>
          <cell r="AI135" t="str">
            <v>NA</v>
          </cell>
          <cell r="AJ135" t="str">
            <v>NA</v>
          </cell>
          <cell r="AK135" t="str">
            <v>NA</v>
          </cell>
          <cell r="AL135" t="str">
            <v>NA</v>
          </cell>
          <cell r="AM135" t="str">
            <v>NA</v>
          </cell>
          <cell r="AN135" t="str">
            <v>NA</v>
          </cell>
          <cell r="AO135" t="str">
            <v>NA</v>
          </cell>
          <cell r="AP135" t="str">
            <v>NA</v>
          </cell>
          <cell r="AQ135" t="str">
            <v>NA</v>
          </cell>
          <cell r="AR135" t="str">
            <v>NA</v>
          </cell>
          <cell r="AS135" t="str">
            <v>NA</v>
          </cell>
          <cell r="AT135" t="str">
            <v>NA</v>
          </cell>
          <cell r="AU135" t="str">
            <v>NA</v>
          </cell>
          <cell r="AV135" t="str">
            <v>NA</v>
          </cell>
          <cell r="AW135" t="str">
            <v>NA</v>
          </cell>
          <cell r="AX135" t="str">
            <v>NA</v>
          </cell>
          <cell r="AY135" t="str">
            <v>NA</v>
          </cell>
          <cell r="AZ135" t="str">
            <v>NA</v>
          </cell>
          <cell r="BA135" t="str">
            <v>NA</v>
          </cell>
          <cell r="BB135" t="str">
            <v>NA</v>
          </cell>
          <cell r="BC135" t="str">
            <v>NA</v>
          </cell>
          <cell r="BD135" t="str">
            <v>NA</v>
          </cell>
          <cell r="BE135" t="str">
            <v>NA</v>
          </cell>
          <cell r="BF135" t="str">
            <v>NA</v>
          </cell>
          <cell r="BG135" t="str">
            <v>NA</v>
          </cell>
          <cell r="BH135" t="str">
            <v>NA</v>
          </cell>
          <cell r="BI135" t="str">
            <v>NA</v>
          </cell>
          <cell r="BJ135" t="str">
            <v>NA</v>
          </cell>
          <cell r="BK135" t="str">
            <v>NA</v>
          </cell>
          <cell r="BL135" t="str">
            <v>NA</v>
          </cell>
          <cell r="BM135" t="str">
            <v>NA</v>
          </cell>
          <cell r="BN135" t="str">
            <v>NA</v>
          </cell>
          <cell r="BO135" t="str">
            <v>NA</v>
          </cell>
          <cell r="BP135" t="str">
            <v>NA</v>
          </cell>
          <cell r="BQ135" t="str">
            <v>NA</v>
          </cell>
          <cell r="BR135" t="str">
            <v>NA</v>
          </cell>
          <cell r="BS135" t="str">
            <v>NA</v>
          </cell>
          <cell r="BT135" t="str">
            <v>NA</v>
          </cell>
          <cell r="BU135" t="str">
            <v>NA</v>
          </cell>
          <cell r="BV135" t="str">
            <v>NA</v>
          </cell>
          <cell r="BW135" t="str">
            <v>NA</v>
          </cell>
          <cell r="BX135" t="str">
            <v>NA</v>
          </cell>
          <cell r="BY135" t="str">
            <v>NA</v>
          </cell>
          <cell r="BZ135" t="str">
            <v>NA</v>
          </cell>
          <cell r="CA135" t="str">
            <v>NA</v>
          </cell>
          <cell r="CB135" t="str">
            <v>NA</v>
          </cell>
          <cell r="CC135" t="str">
            <v>NA</v>
          </cell>
          <cell r="CD135">
            <v>0.5185185185185186</v>
          </cell>
          <cell r="CE135" t="str">
            <v>NA</v>
          </cell>
          <cell r="CF135" t="str">
            <v>NA</v>
          </cell>
          <cell r="CG135">
            <v>0.13636363636363646</v>
          </cell>
          <cell r="CH135">
            <v>0.24390243902439024</v>
          </cell>
          <cell r="CI135">
            <v>0.19047619047619047</v>
          </cell>
          <cell r="CJ135">
            <v>0.39285714285714279</v>
          </cell>
          <cell r="CK135">
            <v>0.84000000000000008</v>
          </cell>
          <cell r="CL135">
            <v>0.49019607843137258</v>
          </cell>
          <cell r="CM135">
            <v>0.48</v>
          </cell>
          <cell r="CN135">
            <v>2.564102564102555E-2</v>
          </cell>
          <cell r="CO135">
            <v>-0.10869565217391308</v>
          </cell>
          <cell r="CP135">
            <v>0.17105263157894735</v>
          </cell>
          <cell r="CQ135">
            <v>-1</v>
          </cell>
          <cell r="CR135">
            <v>-1</v>
          </cell>
          <cell r="CS135">
            <v>-1</v>
          </cell>
          <cell r="CT135">
            <v>-1</v>
          </cell>
          <cell r="CU135" t="str">
            <v>NA</v>
          </cell>
          <cell r="CV135" t="str">
            <v>NA</v>
          </cell>
          <cell r="CW135" t="str">
            <v>NA</v>
          </cell>
          <cell r="CX135" t="str">
            <v>NA</v>
          </cell>
          <cell r="CY135" t="str">
            <v>NA</v>
          </cell>
          <cell r="CZ135" t="str">
            <v>NA</v>
          </cell>
          <cell r="DA135" t="str">
            <v>NA</v>
          </cell>
          <cell r="DB135" t="str">
            <v>NA</v>
          </cell>
          <cell r="DC135" t="str">
            <v>NA</v>
          </cell>
          <cell r="DD135" t="str">
            <v>NA</v>
          </cell>
          <cell r="DE135" t="str">
            <v>NA</v>
          </cell>
          <cell r="DF135" t="str">
            <v>NA</v>
          </cell>
          <cell r="DG135" t="str">
            <v>NA</v>
          </cell>
          <cell r="DH135" t="str">
            <v>NA</v>
          </cell>
          <cell r="DI135" t="str">
            <v>NA</v>
          </cell>
          <cell r="DJ135" t="str">
            <v>NA</v>
          </cell>
          <cell r="DK135" t="str">
            <v>NA</v>
          </cell>
          <cell r="DL135" t="str">
            <v>NA</v>
          </cell>
          <cell r="DM135" t="str">
            <v>NA</v>
          </cell>
          <cell r="DN135" t="str">
            <v>NA</v>
          </cell>
          <cell r="DQ135" t="str">
            <v>NA</v>
          </cell>
          <cell r="DR135" t="str">
            <v>NA</v>
          </cell>
          <cell r="DS135" t="str">
            <v>NA</v>
          </cell>
          <cell r="DT135" t="str">
            <v>NA</v>
          </cell>
          <cell r="DU135" t="str">
            <v>NA</v>
          </cell>
          <cell r="DV135" t="str">
            <v>NA</v>
          </cell>
          <cell r="DW135" t="str">
            <v>NA</v>
          </cell>
          <cell r="DX135" t="str">
            <v>NA</v>
          </cell>
          <cell r="DY135" t="str">
            <v>NA</v>
          </cell>
          <cell r="DZ135" t="str">
            <v>NA</v>
          </cell>
          <cell r="EA135" t="str">
            <v>NA</v>
          </cell>
          <cell r="EB135" t="str">
            <v>NA</v>
          </cell>
          <cell r="EC135" t="str">
            <v>NA</v>
          </cell>
          <cell r="ED135" t="str">
            <v>NA</v>
          </cell>
          <cell r="EE135" t="str">
            <v>NA</v>
          </cell>
          <cell r="EF135" t="str">
            <v>NA</v>
          </cell>
          <cell r="EG135" t="str">
            <v>NA</v>
          </cell>
          <cell r="EH135" t="str">
            <v>NA</v>
          </cell>
          <cell r="EI135">
            <v>0.5185185185185186</v>
          </cell>
          <cell r="EJ135">
            <v>0.24390243902439024</v>
          </cell>
          <cell r="EK135">
            <v>0.49019607843137258</v>
          </cell>
          <cell r="EL135">
            <v>0.17105263157894735</v>
          </cell>
          <cell r="EM135">
            <v>-1</v>
          </cell>
          <cell r="EN135" t="str">
            <v>NA</v>
          </cell>
          <cell r="EO135" t="str">
            <v>NA</v>
          </cell>
          <cell r="EP135" t="str">
            <v>NA</v>
          </cell>
          <cell r="EQ135" t="str">
            <v>NA</v>
          </cell>
          <cell r="ER135" t="str">
            <v>NA</v>
          </cell>
        </row>
        <row r="136">
          <cell r="A136" t="str">
            <v>% growth seq</v>
          </cell>
          <cell r="V136" t="str">
            <v>NA</v>
          </cell>
          <cell r="Z136" t="str">
            <v>NA</v>
          </cell>
          <cell r="AA136" t="str">
            <v>NA</v>
          </cell>
          <cell r="AB136" t="str">
            <v>NA</v>
          </cell>
          <cell r="AC136" t="str">
            <v>NA</v>
          </cell>
          <cell r="AD136" t="str">
            <v>NA</v>
          </cell>
          <cell r="AE136" t="str">
            <v>NA</v>
          </cell>
          <cell r="AF136" t="str">
            <v>NA</v>
          </cell>
          <cell r="AG136" t="str">
            <v>NA</v>
          </cell>
          <cell r="AH136" t="str">
            <v>NA</v>
          </cell>
          <cell r="AI136" t="str">
            <v>NA</v>
          </cell>
          <cell r="AJ136" t="str">
            <v>NA</v>
          </cell>
          <cell r="AK136" t="str">
            <v>NA</v>
          </cell>
          <cell r="AL136" t="str">
            <v>NA</v>
          </cell>
          <cell r="AM136" t="str">
            <v>NA</v>
          </cell>
          <cell r="AN136" t="str">
            <v>NA</v>
          </cell>
          <cell r="AO136" t="str">
            <v>NA</v>
          </cell>
          <cell r="AP136" t="str">
            <v>NA</v>
          </cell>
          <cell r="AQ136" t="str">
            <v>NA</v>
          </cell>
          <cell r="AR136" t="str">
            <v>NA</v>
          </cell>
          <cell r="AS136" t="str">
            <v>NA</v>
          </cell>
          <cell r="AT136" t="str">
            <v>NA</v>
          </cell>
          <cell r="AU136" t="str">
            <v>NA</v>
          </cell>
          <cell r="AV136" t="str">
            <v>NA</v>
          </cell>
          <cell r="AW136" t="str">
            <v>NA</v>
          </cell>
          <cell r="AX136" t="str">
            <v>NA</v>
          </cell>
          <cell r="AY136" t="str">
            <v>NA</v>
          </cell>
          <cell r="AZ136" t="str">
            <v>NA</v>
          </cell>
          <cell r="BA136" t="str">
            <v>NA</v>
          </cell>
          <cell r="BB136" t="str">
            <v>NA</v>
          </cell>
          <cell r="BC136" t="str">
            <v>NA</v>
          </cell>
          <cell r="BD136" t="str">
            <v>NA</v>
          </cell>
          <cell r="BE136" t="str">
            <v>NA</v>
          </cell>
          <cell r="BF136" t="str">
            <v>NA</v>
          </cell>
          <cell r="BG136" t="str">
            <v>NA</v>
          </cell>
          <cell r="BH136" t="str">
            <v>NA</v>
          </cell>
          <cell r="BI136" t="str">
            <v>NA</v>
          </cell>
          <cell r="BJ136" t="str">
            <v>NA</v>
          </cell>
          <cell r="BK136" t="str">
            <v>NA</v>
          </cell>
          <cell r="BL136" t="str">
            <v>NA</v>
          </cell>
          <cell r="BM136" t="str">
            <v>NA</v>
          </cell>
          <cell r="BN136" t="str">
            <v>NA</v>
          </cell>
          <cell r="BO136" t="str">
            <v>NA</v>
          </cell>
          <cell r="BP136" t="str">
            <v>NA</v>
          </cell>
          <cell r="BQ136" t="str">
            <v>NA</v>
          </cell>
          <cell r="BR136" t="str">
            <v>NA</v>
          </cell>
          <cell r="BS136" t="str">
            <v>NA</v>
          </cell>
          <cell r="BT136" t="str">
            <v>NA</v>
          </cell>
          <cell r="BU136" t="str">
            <v>NA</v>
          </cell>
          <cell r="BV136" t="str">
            <v>NA</v>
          </cell>
          <cell r="BW136" t="str">
            <v>NA</v>
          </cell>
          <cell r="BX136" t="str">
            <v>NA</v>
          </cell>
          <cell r="BY136" t="str">
            <v>NA</v>
          </cell>
          <cell r="BZ136" t="str">
            <v>NA</v>
          </cell>
          <cell r="CA136">
            <v>-1</v>
          </cell>
          <cell r="CB136" t="str">
            <v>NA</v>
          </cell>
          <cell r="CC136" t="str">
            <v>NA</v>
          </cell>
          <cell r="CD136">
            <v>0.86363636363636354</v>
          </cell>
          <cell r="CE136">
            <v>-0.48780487804878048</v>
          </cell>
          <cell r="CF136">
            <v>0.33333333333333326</v>
          </cell>
          <cell r="CG136">
            <v>-0.1071428571428571</v>
          </cell>
          <cell r="CH136">
            <v>1.04</v>
          </cell>
          <cell r="CI136">
            <v>-0.50980392156862742</v>
          </cell>
          <cell r="CJ136">
            <v>0.56000000000000005</v>
          </cell>
          <cell r="CK136">
            <v>0.17948717948717952</v>
          </cell>
          <cell r="CL136">
            <v>0.65217391304347827</v>
          </cell>
          <cell r="CM136">
            <v>-0.51315789473684204</v>
          </cell>
          <cell r="CN136">
            <v>8.1081081081081141E-2</v>
          </cell>
          <cell r="CO136">
            <v>2.4999999999999911E-2</v>
          </cell>
          <cell r="CP136">
            <v>1.1707317073170733</v>
          </cell>
          <cell r="CQ136">
            <v>-1</v>
          </cell>
          <cell r="CR136" t="str">
            <v>NA</v>
          </cell>
          <cell r="CS136" t="str">
            <v>NA</v>
          </cell>
          <cell r="CT136" t="str">
            <v>NA</v>
          </cell>
          <cell r="CU136" t="str">
            <v>NA</v>
          </cell>
          <cell r="CV136" t="str">
            <v>NA</v>
          </cell>
          <cell r="CW136" t="str">
            <v>NA</v>
          </cell>
          <cell r="CX136" t="str">
            <v>NA</v>
          </cell>
          <cell r="CY136" t="str">
            <v>NA</v>
          </cell>
          <cell r="CZ136" t="str">
            <v>NA</v>
          </cell>
          <cell r="DA136" t="str">
            <v>NA</v>
          </cell>
          <cell r="DB136" t="str">
            <v>NA</v>
          </cell>
          <cell r="DC136" t="str">
            <v>NA</v>
          </cell>
          <cell r="DD136" t="str">
            <v>NA</v>
          </cell>
          <cell r="DE136" t="str">
            <v>NA</v>
          </cell>
          <cell r="DF136" t="str">
            <v>NA</v>
          </cell>
          <cell r="DG136" t="str">
            <v>NA</v>
          </cell>
          <cell r="DH136" t="str">
            <v>NA</v>
          </cell>
          <cell r="DI136" t="str">
            <v>NA</v>
          </cell>
          <cell r="DJ136" t="str">
            <v>NA</v>
          </cell>
          <cell r="DK136" t="str">
            <v>NA</v>
          </cell>
          <cell r="DL136" t="str">
            <v>NA</v>
          </cell>
          <cell r="DM136" t="str">
            <v>NA</v>
          </cell>
          <cell r="DN136" t="str">
            <v>NA</v>
          </cell>
        </row>
        <row r="139">
          <cell r="C139" t="str">
            <v>Fiscal 1999 by Quarter</v>
          </cell>
          <cell r="G139" t="str">
            <v>Fiscal 2000 by Quarter</v>
          </cell>
          <cell r="K139" t="str">
            <v>Fiscal 2001 by Quarter</v>
          </cell>
          <cell r="O139" t="str">
            <v>Fiscal 2002 by Quarter</v>
          </cell>
          <cell r="S139" t="str">
            <v>Fiscal 2003 by Quarter</v>
          </cell>
          <cell r="W139" t="str">
            <v>Fiscal 2004 by Quarter</v>
          </cell>
          <cell r="AA139" t="str">
            <v>Fiscal 2005 by Quarter</v>
          </cell>
          <cell r="AE139" t="str">
            <v>Fiscal 2006 by Quarter</v>
          </cell>
          <cell r="AI139" t="str">
            <v>Fiscal 2006 by Quarter</v>
          </cell>
          <cell r="AM139" t="str">
            <v>Fiscal 2007 by Quarter</v>
          </cell>
          <cell r="AQ139" t="str">
            <v>Fiscal 2008 by Quarter</v>
          </cell>
          <cell r="AU139" t="str">
            <v>Fiscal 2009 by Quarter</v>
          </cell>
          <cell r="AY139" t="str">
            <v>Fiscal 2010 by Quarter</v>
          </cell>
          <cell r="BC139" t="str">
            <v>Fiscal 2011 by Quarter</v>
          </cell>
          <cell r="BG139" t="str">
            <v>Fiscal 2012 by Quarter</v>
          </cell>
          <cell r="BK139" t="str">
            <v>Fiscal 2013 by Quarter</v>
          </cell>
          <cell r="BO139" t="str">
            <v>Fiscal 2014 by Quarter</v>
          </cell>
          <cell r="BS139" t="str">
            <v>Fiscal 2015 by Quarter</v>
          </cell>
          <cell r="BW139" t="str">
            <v>Fiscal 2016 by Quarter</v>
          </cell>
          <cell r="CA139" t="str">
            <v>Fiscal 2017 by Quarter</v>
          </cell>
          <cell r="CE139" t="str">
            <v>Fiscal 2018 by Quarter</v>
          </cell>
          <cell r="CI139" t="str">
            <v>Fiscal 2019 by Quarter</v>
          </cell>
          <cell r="CM139" t="str">
            <v>Fiscal 2020 by Quarter</v>
          </cell>
          <cell r="CQ139" t="str">
            <v>Fiscal 2021 by Quarter</v>
          </cell>
          <cell r="CU139" t="str">
            <v>Fiscal 2022 by Quarter</v>
          </cell>
          <cell r="CY139" t="str">
            <v>Fiscal 2023 by Quarter</v>
          </cell>
          <cell r="DC139" t="str">
            <v>Fiscal 2024 by Quarter</v>
          </cell>
          <cell r="DG139" t="str">
            <v>Fiscal 2025 by Quarter</v>
          </cell>
          <cell r="DK139" t="str">
            <v>Fiscal 2026 by Quarter</v>
          </cell>
          <cell r="DP139" t="str">
            <v xml:space="preserve"> Fiscal Year Ends December</v>
          </cell>
        </row>
        <row r="140">
          <cell r="C140">
            <v>35886</v>
          </cell>
          <cell r="D140">
            <v>35977</v>
          </cell>
          <cell r="E140">
            <v>36069</v>
          </cell>
          <cell r="F140">
            <v>36161</v>
          </cell>
          <cell r="G140">
            <v>36251</v>
          </cell>
          <cell r="H140">
            <v>36342</v>
          </cell>
          <cell r="I140">
            <v>36434</v>
          </cell>
          <cell r="J140">
            <v>36526</v>
          </cell>
          <cell r="K140">
            <v>36617</v>
          </cell>
          <cell r="L140">
            <v>36708</v>
          </cell>
          <cell r="M140">
            <v>36800</v>
          </cell>
          <cell r="N140">
            <v>36892</v>
          </cell>
          <cell r="O140">
            <v>36982</v>
          </cell>
          <cell r="P140">
            <v>37073</v>
          </cell>
          <cell r="Q140">
            <v>37165</v>
          </cell>
          <cell r="R140">
            <v>37257</v>
          </cell>
          <cell r="S140">
            <v>37348</v>
          </cell>
          <cell r="T140">
            <v>37439</v>
          </cell>
          <cell r="U140">
            <v>37531</v>
          </cell>
          <cell r="V140">
            <v>37623</v>
          </cell>
          <cell r="W140">
            <v>37715</v>
          </cell>
          <cell r="X140">
            <v>37806</v>
          </cell>
          <cell r="Y140">
            <v>37898</v>
          </cell>
          <cell r="Z140">
            <v>37990</v>
          </cell>
          <cell r="AA140">
            <v>38081</v>
          </cell>
          <cell r="AB140">
            <v>38172</v>
          </cell>
          <cell r="AC140">
            <v>38264</v>
          </cell>
          <cell r="AD140">
            <v>38356</v>
          </cell>
          <cell r="AE140">
            <v>38447</v>
          </cell>
          <cell r="AF140">
            <v>38538</v>
          </cell>
          <cell r="AG140">
            <v>38630</v>
          </cell>
          <cell r="AH140">
            <v>38722</v>
          </cell>
          <cell r="AI140">
            <v>38807</v>
          </cell>
          <cell r="AJ140">
            <v>38898</v>
          </cell>
          <cell r="AK140">
            <v>38990</v>
          </cell>
          <cell r="AL140">
            <v>39082</v>
          </cell>
          <cell r="AM140">
            <v>39172</v>
          </cell>
          <cell r="AN140">
            <v>39263</v>
          </cell>
          <cell r="AO140">
            <v>39355</v>
          </cell>
          <cell r="AP140">
            <v>39447</v>
          </cell>
          <cell r="AQ140">
            <v>39538</v>
          </cell>
          <cell r="AR140">
            <v>39629</v>
          </cell>
          <cell r="AS140">
            <v>39721</v>
          </cell>
          <cell r="AT140">
            <v>39813</v>
          </cell>
          <cell r="AU140">
            <v>39903</v>
          </cell>
          <cell r="AV140">
            <v>39994</v>
          </cell>
          <cell r="AW140">
            <v>40086</v>
          </cell>
          <cell r="AX140">
            <v>40178</v>
          </cell>
          <cell r="AY140">
            <v>40268</v>
          </cell>
          <cell r="AZ140">
            <v>40359</v>
          </cell>
          <cell r="BA140">
            <v>40451</v>
          </cell>
          <cell r="BB140">
            <v>40543</v>
          </cell>
          <cell r="BC140">
            <v>40633</v>
          </cell>
          <cell r="BD140">
            <v>40724</v>
          </cell>
          <cell r="BE140">
            <v>40816</v>
          </cell>
          <cell r="BF140">
            <v>40908</v>
          </cell>
          <cell r="BG140">
            <v>40999</v>
          </cell>
          <cell r="BH140">
            <v>41072</v>
          </cell>
          <cell r="BI140">
            <v>41164</v>
          </cell>
          <cell r="BJ140">
            <v>41255</v>
          </cell>
          <cell r="BK140">
            <v>41346</v>
          </cell>
          <cell r="BL140">
            <v>41438</v>
          </cell>
          <cell r="BM140">
            <v>41529</v>
          </cell>
          <cell r="BN140">
            <v>41621</v>
          </cell>
          <cell r="BO140">
            <v>41712</v>
          </cell>
          <cell r="BP140">
            <v>41804</v>
          </cell>
          <cell r="BQ140">
            <v>41894</v>
          </cell>
          <cell r="BR140">
            <v>41987</v>
          </cell>
          <cell r="BS140">
            <v>42078</v>
          </cell>
          <cell r="BT140">
            <v>42170</v>
          </cell>
          <cell r="BU140">
            <v>42262</v>
          </cell>
          <cell r="BV140">
            <v>42353</v>
          </cell>
          <cell r="BW140">
            <v>42445</v>
          </cell>
          <cell r="BX140">
            <v>42537</v>
          </cell>
          <cell r="BY140">
            <v>42629</v>
          </cell>
          <cell r="BZ140">
            <v>42720</v>
          </cell>
          <cell r="CA140">
            <v>42811</v>
          </cell>
          <cell r="CB140">
            <v>42903</v>
          </cell>
          <cell r="CC140">
            <v>42995</v>
          </cell>
          <cell r="CD140">
            <v>43086</v>
          </cell>
          <cell r="CE140">
            <v>43177</v>
          </cell>
          <cell r="CF140">
            <v>43269</v>
          </cell>
          <cell r="CG140">
            <v>43361</v>
          </cell>
          <cell r="CH140">
            <v>43452</v>
          </cell>
          <cell r="CI140">
            <v>43543</v>
          </cell>
          <cell r="CJ140">
            <v>43635</v>
          </cell>
          <cell r="CK140">
            <v>43727</v>
          </cell>
          <cell r="CL140">
            <v>43818</v>
          </cell>
          <cell r="CM140">
            <v>43910</v>
          </cell>
          <cell r="CN140">
            <v>44002</v>
          </cell>
          <cell r="CO140">
            <v>44094</v>
          </cell>
          <cell r="CP140">
            <v>44185</v>
          </cell>
          <cell r="CQ140" t="str">
            <v>Mar-21E</v>
          </cell>
          <cell r="CR140" t="str">
            <v>Jun-21E</v>
          </cell>
          <cell r="CS140" t="str">
            <v>Sep-21E</v>
          </cell>
          <cell r="CT140" t="str">
            <v>Dec-21E</v>
          </cell>
          <cell r="CU140" t="str">
            <v>Mar-22E</v>
          </cell>
          <cell r="CV140" t="str">
            <v>Jun-22E</v>
          </cell>
          <cell r="CW140" t="str">
            <v>Sep-22E</v>
          </cell>
          <cell r="CX140" t="str">
            <v>Dec-22E</v>
          </cell>
          <cell r="CY140" t="str">
            <v>Mar-23E</v>
          </cell>
          <cell r="CZ140" t="str">
            <v>Jun-23E</v>
          </cell>
          <cell r="DA140" t="str">
            <v>Sep-23E</v>
          </cell>
          <cell r="DB140" t="str">
            <v>Dec-23E</v>
          </cell>
          <cell r="DC140" t="str">
            <v>Mar-24E</v>
          </cell>
          <cell r="DD140" t="str">
            <v>Jun-24E</v>
          </cell>
          <cell r="DE140" t="str">
            <v>Sep-24E</v>
          </cell>
          <cell r="DF140" t="str">
            <v>Dec-24E</v>
          </cell>
          <cell r="DG140" t="str">
            <v>Mar-25E</v>
          </cell>
          <cell r="DH140" t="str">
            <v>Jun-25E</v>
          </cell>
          <cell r="DI140" t="str">
            <v>Sep-25E</v>
          </cell>
          <cell r="DJ140" t="str">
            <v>Dec-25E</v>
          </cell>
          <cell r="DK140" t="str">
            <v>Mar-26E</v>
          </cell>
          <cell r="DL140" t="str">
            <v>Jun-26E</v>
          </cell>
          <cell r="DM140" t="str">
            <v>Sep-26E</v>
          </cell>
          <cell r="DN140" t="str">
            <v>Dec-26E</v>
          </cell>
          <cell r="DP140">
            <v>1998</v>
          </cell>
          <cell r="DQ140">
            <v>1999</v>
          </cell>
          <cell r="DR140">
            <v>2000</v>
          </cell>
          <cell r="DS140">
            <v>2001</v>
          </cell>
          <cell r="DT140">
            <v>2002</v>
          </cell>
          <cell r="DU140">
            <v>2003</v>
          </cell>
          <cell r="DV140">
            <v>2004</v>
          </cell>
          <cell r="DW140">
            <v>2005</v>
          </cell>
          <cell r="DX140">
            <v>2006</v>
          </cell>
          <cell r="DY140">
            <v>2007</v>
          </cell>
          <cell r="DZ140">
            <v>2008</v>
          </cell>
          <cell r="EA140">
            <v>2009</v>
          </cell>
          <cell r="EB140">
            <v>2010</v>
          </cell>
          <cell r="EC140">
            <v>2011</v>
          </cell>
          <cell r="ED140">
            <v>2012</v>
          </cell>
          <cell r="EE140">
            <v>2013</v>
          </cell>
          <cell r="EF140">
            <v>2014</v>
          </cell>
          <cell r="EG140">
            <v>2015</v>
          </cell>
          <cell r="EH140">
            <v>2016</v>
          </cell>
          <cell r="EI140">
            <v>2017</v>
          </cell>
          <cell r="EJ140">
            <v>2018</v>
          </cell>
          <cell r="EK140">
            <v>2019</v>
          </cell>
          <cell r="EL140">
            <v>2020</v>
          </cell>
          <cell r="EM140" t="str">
            <v>2021E</v>
          </cell>
          <cell r="EN140" t="str">
            <v>2022E</v>
          </cell>
          <cell r="EO140" t="str">
            <v>2023E</v>
          </cell>
          <cell r="EP140" t="str">
            <v>2024E</v>
          </cell>
          <cell r="EQ140" t="str">
            <v>2025E</v>
          </cell>
          <cell r="ER140" t="str">
            <v>2026E</v>
          </cell>
        </row>
        <row r="141">
          <cell r="A141" t="str">
            <v>G2K customers</v>
          </cell>
          <cell r="BX141">
            <v>666</v>
          </cell>
          <cell r="BY141">
            <v>688</v>
          </cell>
          <cell r="BZ141">
            <v>715</v>
          </cell>
          <cell r="CA141">
            <v>738</v>
          </cell>
          <cell r="CB141">
            <v>764</v>
          </cell>
          <cell r="CC141">
            <v>787</v>
          </cell>
          <cell r="CD141">
            <v>803</v>
          </cell>
          <cell r="CE141">
            <v>816</v>
          </cell>
          <cell r="CF141">
            <v>840</v>
          </cell>
          <cell r="CG141">
            <v>860</v>
          </cell>
          <cell r="CH141">
            <v>883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715</v>
          </cell>
          <cell r="EI141">
            <v>803</v>
          </cell>
          <cell r="EJ141">
            <v>883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</row>
        <row r="142">
          <cell r="A142" t="str">
            <v>G2K penetration</v>
          </cell>
          <cell r="BW142">
            <v>0</v>
          </cell>
          <cell r="BX142">
            <v>0.33300000000000002</v>
          </cell>
          <cell r="BY142">
            <v>0.34399999999999997</v>
          </cell>
          <cell r="BZ142">
            <v>0.35749999999999998</v>
          </cell>
          <cell r="CA142">
            <v>0.36899999999999999</v>
          </cell>
          <cell r="CB142">
            <v>0.38200000000000001</v>
          </cell>
          <cell r="CC142">
            <v>0.39350000000000002</v>
          </cell>
          <cell r="CD142">
            <v>0.40150000000000002</v>
          </cell>
          <cell r="CE142">
            <v>0.40799999999999997</v>
          </cell>
          <cell r="CF142">
            <v>0.42</v>
          </cell>
          <cell r="CG142">
            <v>0.43</v>
          </cell>
          <cell r="CH142">
            <v>0.4415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</row>
        <row r="143">
          <cell r="A143" t="str">
            <v>% growth y-o-y</v>
          </cell>
          <cell r="BW143" t="str">
            <v>NA</v>
          </cell>
          <cell r="BX143" t="str">
            <v>NA</v>
          </cell>
          <cell r="BY143" t="str">
            <v>NA</v>
          </cell>
          <cell r="BZ143" t="str">
            <v>NA</v>
          </cell>
          <cell r="CA143" t="str">
            <v>NA</v>
          </cell>
          <cell r="CB143">
            <v>0.14714714714714705</v>
          </cell>
          <cell r="CC143">
            <v>0.14389534883720922</v>
          </cell>
          <cell r="CD143">
            <v>0.12307692307692308</v>
          </cell>
          <cell r="CE143">
            <v>0.10569105691056913</v>
          </cell>
          <cell r="CF143">
            <v>9.9476439790575855E-2</v>
          </cell>
          <cell r="CG143">
            <v>9.2757306226175285E-2</v>
          </cell>
          <cell r="CH143">
            <v>9.9626400996263964E-2</v>
          </cell>
          <cell r="CI143">
            <v>-1</v>
          </cell>
          <cell r="CJ143">
            <v>-1</v>
          </cell>
          <cell r="CK143">
            <v>-1</v>
          </cell>
          <cell r="CL143">
            <v>-1</v>
          </cell>
          <cell r="CM143" t="str">
            <v>NA</v>
          </cell>
          <cell r="CN143" t="str">
            <v>NA</v>
          </cell>
          <cell r="CO143" t="str">
            <v>NA</v>
          </cell>
          <cell r="CP143" t="str">
            <v>NA</v>
          </cell>
          <cell r="CQ143" t="str">
            <v>NA</v>
          </cell>
          <cell r="CR143" t="str">
            <v>NA</v>
          </cell>
          <cell r="CS143" t="str">
            <v>NA</v>
          </cell>
          <cell r="CT143" t="str">
            <v>NA</v>
          </cell>
          <cell r="CU143" t="str">
            <v>NA</v>
          </cell>
          <cell r="CV143" t="str">
            <v>NA</v>
          </cell>
          <cell r="CW143" t="str">
            <v>NA</v>
          </cell>
          <cell r="CX143" t="str">
            <v>NA</v>
          </cell>
          <cell r="CY143" t="str">
            <v>NA</v>
          </cell>
          <cell r="CZ143" t="str">
            <v>NA</v>
          </cell>
          <cell r="DA143" t="str">
            <v>NA</v>
          </cell>
          <cell r="DB143" t="str">
            <v>NA</v>
          </cell>
          <cell r="DC143" t="str">
            <v>NA</v>
          </cell>
          <cell r="DD143" t="str">
            <v>NA</v>
          </cell>
          <cell r="DE143" t="str">
            <v>NA</v>
          </cell>
          <cell r="DF143" t="str">
            <v>NA</v>
          </cell>
          <cell r="DG143" t="str">
            <v>NA</v>
          </cell>
          <cell r="DH143" t="str">
            <v>NA</v>
          </cell>
          <cell r="DI143" t="str">
            <v>NA</v>
          </cell>
          <cell r="DJ143" t="str">
            <v>NA</v>
          </cell>
          <cell r="DK143" t="str">
            <v>NA</v>
          </cell>
          <cell r="DL143" t="str">
            <v>NA</v>
          </cell>
          <cell r="DM143" t="str">
            <v>NA</v>
          </cell>
          <cell r="DN143" t="str">
            <v>NA</v>
          </cell>
          <cell r="DQ143" t="str">
            <v>NA</v>
          </cell>
          <cell r="DR143" t="str">
            <v>NA</v>
          </cell>
          <cell r="DS143" t="str">
            <v>NA</v>
          </cell>
          <cell r="DT143" t="str">
            <v>NA</v>
          </cell>
          <cell r="DU143" t="str">
            <v>NA</v>
          </cell>
          <cell r="DV143" t="str">
            <v>NA</v>
          </cell>
          <cell r="DW143" t="str">
            <v>NA</v>
          </cell>
          <cell r="DX143" t="str">
            <v>NA</v>
          </cell>
          <cell r="DY143" t="str">
            <v>NA</v>
          </cell>
          <cell r="DZ143" t="str">
            <v>NA</v>
          </cell>
          <cell r="EA143" t="str">
            <v>NA</v>
          </cell>
          <cell r="EB143" t="str">
            <v>NA</v>
          </cell>
          <cell r="EC143" t="str">
            <v>NA</v>
          </cell>
          <cell r="ED143" t="str">
            <v>NA</v>
          </cell>
          <cell r="EE143" t="str">
            <v>NA</v>
          </cell>
          <cell r="EF143" t="str">
            <v>NA</v>
          </cell>
          <cell r="EG143" t="str">
            <v>NA</v>
          </cell>
          <cell r="EH143" t="str">
            <v>NA</v>
          </cell>
          <cell r="EI143">
            <v>0.12307692307692308</v>
          </cell>
          <cell r="EJ143">
            <v>9.9626400996263964E-2</v>
          </cell>
          <cell r="EK143">
            <v>-1</v>
          </cell>
          <cell r="EL143" t="str">
            <v>NA</v>
          </cell>
          <cell r="EM143" t="str">
            <v>NA</v>
          </cell>
          <cell r="EN143" t="str">
            <v>NA</v>
          </cell>
          <cell r="EO143" t="str">
            <v>NA</v>
          </cell>
          <cell r="EP143" t="str">
            <v>NA</v>
          </cell>
          <cell r="EQ143" t="str">
            <v>NA</v>
          </cell>
          <cell r="ER143" t="str">
            <v>NA</v>
          </cell>
        </row>
        <row r="144">
          <cell r="A144" t="str">
            <v>% growth seq</v>
          </cell>
          <cell r="BW144" t="str">
            <v>NA</v>
          </cell>
          <cell r="BX144" t="str">
            <v>NA</v>
          </cell>
          <cell r="BY144">
            <v>3.3033033033033066E-2</v>
          </cell>
          <cell r="BZ144">
            <v>3.9244186046511587E-2</v>
          </cell>
          <cell r="CA144">
            <v>3.2167832167832255E-2</v>
          </cell>
          <cell r="CB144">
            <v>3.5230352303523116E-2</v>
          </cell>
          <cell r="CC144">
            <v>3.0104712041884918E-2</v>
          </cell>
          <cell r="CD144">
            <v>2.0330368487928796E-2</v>
          </cell>
          <cell r="CE144">
            <v>1.6189290161892966E-2</v>
          </cell>
          <cell r="CF144">
            <v>2.9411764705882248E-2</v>
          </cell>
          <cell r="CG144">
            <v>2.3809523809523725E-2</v>
          </cell>
          <cell r="CH144">
            <v>2.6744186046511631E-2</v>
          </cell>
          <cell r="CI144">
            <v>-1</v>
          </cell>
          <cell r="CJ144" t="str">
            <v>NA</v>
          </cell>
          <cell r="CK144" t="str">
            <v>NA</v>
          </cell>
          <cell r="CL144" t="str">
            <v>NA</v>
          </cell>
          <cell r="CM144" t="str">
            <v>NA</v>
          </cell>
          <cell r="CN144" t="str">
            <v>NA</v>
          </cell>
          <cell r="CO144" t="str">
            <v>NA</v>
          </cell>
          <cell r="CP144" t="str">
            <v>NA</v>
          </cell>
          <cell r="CQ144" t="str">
            <v>NA</v>
          </cell>
          <cell r="CR144" t="str">
            <v>NA</v>
          </cell>
          <cell r="CS144" t="str">
            <v>NA</v>
          </cell>
          <cell r="CT144" t="str">
            <v>NA</v>
          </cell>
          <cell r="CU144" t="str">
            <v>NA</v>
          </cell>
          <cell r="CV144" t="str">
            <v>NA</v>
          </cell>
          <cell r="CW144" t="str">
            <v>NA</v>
          </cell>
          <cell r="CX144" t="str">
            <v>NA</v>
          </cell>
          <cell r="CY144" t="str">
            <v>NA</v>
          </cell>
          <cell r="CZ144" t="str">
            <v>NA</v>
          </cell>
          <cell r="DA144" t="str">
            <v>NA</v>
          </cell>
          <cell r="DB144" t="str">
            <v>NA</v>
          </cell>
          <cell r="DC144" t="str">
            <v>NA</v>
          </cell>
          <cell r="DD144" t="str">
            <v>NA</v>
          </cell>
          <cell r="DE144" t="str">
            <v>NA</v>
          </cell>
          <cell r="DF144" t="str">
            <v>NA</v>
          </cell>
          <cell r="DG144" t="str">
            <v>NA</v>
          </cell>
          <cell r="DH144" t="str">
            <v>NA</v>
          </cell>
          <cell r="DI144" t="str">
            <v>NA</v>
          </cell>
          <cell r="DJ144" t="str">
            <v>NA</v>
          </cell>
          <cell r="DK144" t="str">
            <v>NA</v>
          </cell>
          <cell r="DL144" t="str">
            <v>NA</v>
          </cell>
          <cell r="DM144" t="str">
            <v>NA</v>
          </cell>
          <cell r="DN144" t="str">
            <v>NA</v>
          </cell>
        </row>
        <row r="146">
          <cell r="A146" t="str">
            <v>Net G2K adds</v>
          </cell>
          <cell r="BW146">
            <v>0</v>
          </cell>
          <cell r="BX146">
            <v>666</v>
          </cell>
          <cell r="BY146">
            <v>22</v>
          </cell>
          <cell r="BZ146">
            <v>27</v>
          </cell>
          <cell r="CA146">
            <v>23</v>
          </cell>
          <cell r="CB146">
            <v>26</v>
          </cell>
          <cell r="CC146">
            <v>23</v>
          </cell>
          <cell r="CD146">
            <v>16</v>
          </cell>
          <cell r="CE146">
            <v>13</v>
          </cell>
          <cell r="CF146">
            <v>24</v>
          </cell>
          <cell r="CG146">
            <v>20</v>
          </cell>
          <cell r="CH146">
            <v>23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715</v>
          </cell>
          <cell r="EI146">
            <v>88</v>
          </cell>
          <cell r="EJ146">
            <v>80</v>
          </cell>
          <cell r="EK146">
            <v>-883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</row>
        <row r="147">
          <cell r="A147" t="str">
            <v>% growth y-o-y</v>
          </cell>
          <cell r="BW147" t="str">
            <v>NA</v>
          </cell>
          <cell r="BX147" t="str">
            <v>NA</v>
          </cell>
          <cell r="BY147" t="str">
            <v>NA</v>
          </cell>
          <cell r="BZ147" t="str">
            <v>NA</v>
          </cell>
          <cell r="CA147" t="str">
            <v>NA</v>
          </cell>
          <cell r="CB147">
            <v>-0.96096096096096095</v>
          </cell>
          <cell r="CC147">
            <v>4.5454545454545414E-2</v>
          </cell>
          <cell r="CD147">
            <v>-0.40740740740740744</v>
          </cell>
          <cell r="CE147">
            <v>-0.43478260869565222</v>
          </cell>
          <cell r="CF147">
            <v>-7.6923076923076872E-2</v>
          </cell>
          <cell r="CG147">
            <v>-0.13043478260869568</v>
          </cell>
          <cell r="CH147">
            <v>0.4375</v>
          </cell>
          <cell r="CI147">
            <v>-1</v>
          </cell>
          <cell r="CJ147">
            <v>-1</v>
          </cell>
          <cell r="CK147">
            <v>-1</v>
          </cell>
          <cell r="CL147">
            <v>-1</v>
          </cell>
          <cell r="CM147" t="str">
            <v>NA</v>
          </cell>
          <cell r="CN147" t="str">
            <v>NA</v>
          </cell>
          <cell r="CO147" t="str">
            <v>NA</v>
          </cell>
          <cell r="CP147" t="str">
            <v>NA</v>
          </cell>
          <cell r="CQ147" t="str">
            <v>NA</v>
          </cell>
          <cell r="CR147" t="str">
            <v>NA</v>
          </cell>
          <cell r="CS147" t="str">
            <v>NA</v>
          </cell>
          <cell r="CT147" t="str">
            <v>NA</v>
          </cell>
          <cell r="CU147" t="str">
            <v>NA</v>
          </cell>
          <cell r="CV147" t="str">
            <v>NA</v>
          </cell>
          <cell r="CW147" t="str">
            <v>NA</v>
          </cell>
          <cell r="CX147" t="str">
            <v>NA</v>
          </cell>
          <cell r="CY147" t="str">
            <v>NA</v>
          </cell>
          <cell r="CZ147" t="str">
            <v>NA</v>
          </cell>
          <cell r="DA147" t="str">
            <v>NA</v>
          </cell>
          <cell r="DB147" t="str">
            <v>NA</v>
          </cell>
          <cell r="DC147" t="str">
            <v>NA</v>
          </cell>
          <cell r="DD147" t="str">
            <v>NA</v>
          </cell>
          <cell r="DE147" t="str">
            <v>NA</v>
          </cell>
          <cell r="DF147" t="str">
            <v>NA</v>
          </cell>
          <cell r="DG147" t="str">
            <v>NA</v>
          </cell>
          <cell r="DH147" t="str">
            <v>NA</v>
          </cell>
          <cell r="DI147" t="str">
            <v>NA</v>
          </cell>
          <cell r="DJ147" t="str">
            <v>NA</v>
          </cell>
          <cell r="DK147" t="str">
            <v>NA</v>
          </cell>
          <cell r="DL147" t="str">
            <v>NA</v>
          </cell>
          <cell r="DM147" t="str">
            <v>NA</v>
          </cell>
          <cell r="DN147" t="str">
            <v>NA</v>
          </cell>
          <cell r="DQ147" t="str">
            <v>NA</v>
          </cell>
          <cell r="DR147" t="str">
            <v>NA</v>
          </cell>
          <cell r="DS147" t="str">
            <v>NA</v>
          </cell>
          <cell r="DT147" t="str">
            <v>NA</v>
          </cell>
          <cell r="DU147" t="str">
            <v>NA</v>
          </cell>
          <cell r="DV147" t="str">
            <v>NA</v>
          </cell>
          <cell r="DW147" t="str">
            <v>NA</v>
          </cell>
          <cell r="DX147" t="str">
            <v>NA</v>
          </cell>
          <cell r="DY147" t="str">
            <v>NA</v>
          </cell>
          <cell r="DZ147" t="str">
            <v>NA</v>
          </cell>
          <cell r="EA147" t="str">
            <v>NA</v>
          </cell>
          <cell r="EB147" t="str">
            <v>NA</v>
          </cell>
          <cell r="EC147" t="str">
            <v>NA</v>
          </cell>
          <cell r="ED147" t="str">
            <v>NA</v>
          </cell>
          <cell r="EE147" t="str">
            <v>NA</v>
          </cell>
          <cell r="EF147" t="str">
            <v>NA</v>
          </cell>
          <cell r="EG147" t="str">
            <v>NA</v>
          </cell>
          <cell r="EH147" t="str">
            <v>NA</v>
          </cell>
          <cell r="EI147">
            <v>-0.87692307692307692</v>
          </cell>
          <cell r="EJ147">
            <v>-9.0909090909090939E-2</v>
          </cell>
          <cell r="EK147">
            <v>-12.0375</v>
          </cell>
          <cell r="EL147">
            <v>-1</v>
          </cell>
          <cell r="EM147" t="str">
            <v>NA</v>
          </cell>
          <cell r="EN147" t="str">
            <v>NA</v>
          </cell>
          <cell r="EO147" t="str">
            <v>NA</v>
          </cell>
          <cell r="EP147" t="str">
            <v>NA</v>
          </cell>
          <cell r="EQ147" t="str">
            <v>NA</v>
          </cell>
          <cell r="ER147" t="str">
            <v>NA</v>
          </cell>
        </row>
        <row r="148">
          <cell r="A148" t="str">
            <v>% growth seq</v>
          </cell>
          <cell r="BW148" t="str">
            <v>NA</v>
          </cell>
          <cell r="BX148" t="str">
            <v>NA</v>
          </cell>
          <cell r="BY148">
            <v>-0.96696696696696693</v>
          </cell>
          <cell r="BZ148">
            <v>0.22727272727272729</v>
          </cell>
          <cell r="CA148">
            <v>-0.14814814814814814</v>
          </cell>
          <cell r="CB148">
            <v>0.13043478260869557</v>
          </cell>
          <cell r="CC148">
            <v>-0.11538461538461542</v>
          </cell>
          <cell r="CD148">
            <v>-0.30434782608695654</v>
          </cell>
          <cell r="CE148">
            <v>-0.1875</v>
          </cell>
          <cell r="CF148">
            <v>0.84615384615384626</v>
          </cell>
          <cell r="CG148">
            <v>-0.16666666666666663</v>
          </cell>
          <cell r="CH148">
            <v>0.14999999999999991</v>
          </cell>
          <cell r="CI148">
            <v>-1</v>
          </cell>
          <cell r="CJ148" t="str">
            <v>NA</v>
          </cell>
          <cell r="CK148" t="str">
            <v>NA</v>
          </cell>
          <cell r="CL148" t="str">
            <v>NA</v>
          </cell>
          <cell r="CM148" t="str">
            <v>NA</v>
          </cell>
          <cell r="CN148" t="str">
            <v>NA</v>
          </cell>
          <cell r="CO148" t="str">
            <v>NA</v>
          </cell>
          <cell r="CP148" t="str">
            <v>NA</v>
          </cell>
          <cell r="CQ148" t="str">
            <v>NA</v>
          </cell>
          <cell r="CR148" t="str">
            <v>NA</v>
          </cell>
          <cell r="CS148" t="str">
            <v>NA</v>
          </cell>
          <cell r="CT148" t="str">
            <v>NA</v>
          </cell>
          <cell r="CU148" t="str">
            <v>NA</v>
          </cell>
          <cell r="CV148" t="str">
            <v>NA</v>
          </cell>
          <cell r="CW148" t="str">
            <v>NA</v>
          </cell>
          <cell r="CX148" t="str">
            <v>NA</v>
          </cell>
          <cell r="CY148" t="str">
            <v>NA</v>
          </cell>
          <cell r="CZ148" t="str">
            <v>NA</v>
          </cell>
          <cell r="DA148" t="str">
            <v>NA</v>
          </cell>
          <cell r="DB148" t="str">
            <v>NA</v>
          </cell>
          <cell r="DC148" t="str">
            <v>NA</v>
          </cell>
          <cell r="DD148" t="str">
            <v>NA</v>
          </cell>
          <cell r="DE148" t="str">
            <v>NA</v>
          </cell>
          <cell r="DF148" t="str">
            <v>NA</v>
          </cell>
          <cell r="DG148" t="str">
            <v>NA</v>
          </cell>
          <cell r="DH148" t="str">
            <v>NA</v>
          </cell>
          <cell r="DI148" t="str">
            <v>NA</v>
          </cell>
          <cell r="DJ148" t="str">
            <v>NA</v>
          </cell>
          <cell r="DK148" t="str">
            <v>NA</v>
          </cell>
          <cell r="DL148" t="str">
            <v>NA</v>
          </cell>
          <cell r="DM148" t="str">
            <v>NA</v>
          </cell>
          <cell r="DN148" t="str">
            <v>NA</v>
          </cell>
        </row>
        <row r="150">
          <cell r="A150" t="str">
            <v>ACV/G2K</v>
          </cell>
          <cell r="BX150">
            <v>966</v>
          </cell>
          <cell r="BY150">
            <v>1026</v>
          </cell>
          <cell r="BZ150">
            <v>1128</v>
          </cell>
          <cell r="CA150">
            <v>1154</v>
          </cell>
          <cell r="CB150">
            <v>1182</v>
          </cell>
          <cell r="CC150">
            <v>1223</v>
          </cell>
          <cell r="CD150">
            <v>1352</v>
          </cell>
          <cell r="CE150">
            <v>1407</v>
          </cell>
          <cell r="CF150">
            <v>1475</v>
          </cell>
          <cell r="CG150">
            <v>1531</v>
          </cell>
          <cell r="CH150">
            <v>1676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1128</v>
          </cell>
          <cell r="EI150">
            <v>1352</v>
          </cell>
          <cell r="EJ150">
            <v>1676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</row>
        <row r="151">
          <cell r="A151" t="str">
            <v>% growth y-o-y</v>
          </cell>
          <cell r="BW151" t="str">
            <v>NA</v>
          </cell>
          <cell r="BX151" t="str">
            <v>NA</v>
          </cell>
          <cell r="BY151" t="str">
            <v>NA</v>
          </cell>
          <cell r="BZ151" t="str">
            <v>NA</v>
          </cell>
          <cell r="CA151" t="str">
            <v>NA</v>
          </cell>
          <cell r="CB151">
            <v>0.22360248447204967</v>
          </cell>
          <cell r="CC151">
            <v>0.19200779727095507</v>
          </cell>
          <cell r="CD151">
            <v>0.19858156028368801</v>
          </cell>
          <cell r="CE151">
            <v>0.21923743500866544</v>
          </cell>
          <cell r="CF151">
            <v>0.24788494077834189</v>
          </cell>
          <cell r="CG151">
            <v>0.25183973834832374</v>
          </cell>
          <cell r="CH151">
            <v>0.23964497041420119</v>
          </cell>
          <cell r="CI151">
            <v>-1</v>
          </cell>
          <cell r="CJ151">
            <v>-1</v>
          </cell>
          <cell r="CK151">
            <v>-1</v>
          </cell>
          <cell r="CL151">
            <v>-1</v>
          </cell>
          <cell r="CM151" t="str">
            <v>NA</v>
          </cell>
          <cell r="CN151" t="str">
            <v>NA</v>
          </cell>
          <cell r="CO151" t="str">
            <v>NA</v>
          </cell>
          <cell r="CP151" t="str">
            <v>NA</v>
          </cell>
          <cell r="CQ151" t="str">
            <v>NA</v>
          </cell>
          <cell r="CR151" t="str">
            <v>NA</v>
          </cell>
          <cell r="CS151" t="str">
            <v>NA</v>
          </cell>
          <cell r="CT151" t="str">
            <v>NA</v>
          </cell>
          <cell r="CU151" t="str">
            <v>NA</v>
          </cell>
          <cell r="CV151" t="str">
            <v>NA</v>
          </cell>
          <cell r="CW151" t="str">
            <v>NA</v>
          </cell>
          <cell r="CX151" t="str">
            <v>NA</v>
          </cell>
          <cell r="CY151" t="str">
            <v>NA</v>
          </cell>
          <cell r="CZ151" t="str">
            <v>NA</v>
          </cell>
          <cell r="DA151" t="str">
            <v>NA</v>
          </cell>
          <cell r="DB151" t="str">
            <v>NA</v>
          </cell>
          <cell r="DC151" t="str">
            <v>NA</v>
          </cell>
          <cell r="DD151" t="str">
            <v>NA</v>
          </cell>
          <cell r="DE151" t="str">
            <v>NA</v>
          </cell>
          <cell r="DF151" t="str">
            <v>NA</v>
          </cell>
          <cell r="DG151" t="str">
            <v>NA</v>
          </cell>
          <cell r="DH151" t="str">
            <v>NA</v>
          </cell>
          <cell r="DI151" t="str">
            <v>NA</v>
          </cell>
          <cell r="DJ151" t="str">
            <v>NA</v>
          </cell>
          <cell r="DK151" t="str">
            <v>NA</v>
          </cell>
          <cell r="DL151" t="str">
            <v>NA</v>
          </cell>
          <cell r="DM151" t="str">
            <v>NA</v>
          </cell>
          <cell r="DN151" t="str">
            <v>NA</v>
          </cell>
          <cell r="DQ151" t="str">
            <v>NA</v>
          </cell>
          <cell r="DR151" t="str">
            <v>NA</v>
          </cell>
          <cell r="DS151" t="str">
            <v>NA</v>
          </cell>
          <cell r="DT151" t="str">
            <v>NA</v>
          </cell>
          <cell r="DU151" t="str">
            <v>NA</v>
          </cell>
          <cell r="DV151" t="str">
            <v>NA</v>
          </cell>
          <cell r="DW151" t="str">
            <v>NA</v>
          </cell>
          <cell r="DX151" t="str">
            <v>NA</v>
          </cell>
          <cell r="DY151" t="str">
            <v>NA</v>
          </cell>
          <cell r="DZ151" t="str">
            <v>NA</v>
          </cell>
          <cell r="EA151" t="str">
            <v>NA</v>
          </cell>
          <cell r="EB151" t="str">
            <v>NA</v>
          </cell>
          <cell r="EC151" t="str">
            <v>NA</v>
          </cell>
          <cell r="ED151" t="str">
            <v>NA</v>
          </cell>
          <cell r="EE151" t="str">
            <v>NA</v>
          </cell>
          <cell r="EF151" t="str">
            <v>NA</v>
          </cell>
          <cell r="EG151" t="str">
            <v>NA</v>
          </cell>
          <cell r="EH151" t="str">
            <v>NA</v>
          </cell>
          <cell r="EI151">
            <v>0.19858156028368801</v>
          </cell>
          <cell r="EJ151">
            <v>0.23964497041420119</v>
          </cell>
          <cell r="EK151">
            <v>-1</v>
          </cell>
          <cell r="EL151" t="str">
            <v>NA</v>
          </cell>
          <cell r="EM151" t="str">
            <v>NA</v>
          </cell>
          <cell r="EN151" t="str">
            <v>NA</v>
          </cell>
          <cell r="EO151" t="str">
            <v>NA</v>
          </cell>
          <cell r="EP151" t="str">
            <v>NA</v>
          </cell>
          <cell r="EQ151" t="str">
            <v>NA</v>
          </cell>
          <cell r="ER151" t="str">
            <v>NA</v>
          </cell>
        </row>
        <row r="152">
          <cell r="A152" t="str">
            <v>% growth seq</v>
          </cell>
          <cell r="BW152" t="str">
            <v>NA</v>
          </cell>
          <cell r="BX152" t="str">
            <v>NA</v>
          </cell>
          <cell r="BY152">
            <v>6.211180124223592E-2</v>
          </cell>
          <cell r="BZ152">
            <v>9.9415204678362512E-2</v>
          </cell>
          <cell r="CA152">
            <v>2.3049645390070816E-2</v>
          </cell>
          <cell r="CB152">
            <v>2.4263431542461023E-2</v>
          </cell>
          <cell r="CC152">
            <v>3.4686971235194486E-2</v>
          </cell>
          <cell r="CD152">
            <v>0.10547833197056411</v>
          </cell>
          <cell r="CE152">
            <v>4.0680473372781023E-2</v>
          </cell>
          <cell r="CF152">
            <v>4.8329779673063289E-2</v>
          </cell>
          <cell r="CG152">
            <v>3.7966101694915322E-2</v>
          </cell>
          <cell r="CH152">
            <v>9.4709340300457301E-2</v>
          </cell>
          <cell r="CI152">
            <v>-1</v>
          </cell>
          <cell r="CJ152" t="str">
            <v>NA</v>
          </cell>
          <cell r="CK152" t="str">
            <v>NA</v>
          </cell>
          <cell r="CL152" t="str">
            <v>NA</v>
          </cell>
          <cell r="CM152" t="str">
            <v>NA</v>
          </cell>
          <cell r="CN152" t="str">
            <v>NA</v>
          </cell>
          <cell r="CO152" t="str">
            <v>NA</v>
          </cell>
          <cell r="CP152" t="str">
            <v>NA</v>
          </cell>
          <cell r="CQ152" t="str">
            <v>NA</v>
          </cell>
          <cell r="CR152" t="str">
            <v>NA</v>
          </cell>
          <cell r="CS152" t="str">
            <v>NA</v>
          </cell>
          <cell r="CT152" t="str">
            <v>NA</v>
          </cell>
          <cell r="CU152" t="str">
            <v>NA</v>
          </cell>
          <cell r="CV152" t="str">
            <v>NA</v>
          </cell>
          <cell r="CW152" t="str">
            <v>NA</v>
          </cell>
          <cell r="CX152" t="str">
            <v>NA</v>
          </cell>
          <cell r="CY152" t="str">
            <v>NA</v>
          </cell>
          <cell r="CZ152" t="str">
            <v>NA</v>
          </cell>
          <cell r="DA152" t="str">
            <v>NA</v>
          </cell>
          <cell r="DB152" t="str">
            <v>NA</v>
          </cell>
          <cell r="DC152" t="str">
            <v>NA</v>
          </cell>
          <cell r="DD152" t="str">
            <v>NA</v>
          </cell>
          <cell r="DE152" t="str">
            <v>NA</v>
          </cell>
          <cell r="DF152" t="str">
            <v>NA</v>
          </cell>
          <cell r="DG152" t="str">
            <v>NA</v>
          </cell>
          <cell r="DH152" t="str">
            <v>NA</v>
          </cell>
          <cell r="DI152" t="str">
            <v>NA</v>
          </cell>
          <cell r="DJ152" t="str">
            <v>NA</v>
          </cell>
          <cell r="DK152" t="str">
            <v>NA</v>
          </cell>
          <cell r="DL152" t="str">
            <v>NA</v>
          </cell>
          <cell r="DM152" t="str">
            <v>NA</v>
          </cell>
          <cell r="DN152" t="str">
            <v>NA</v>
          </cell>
        </row>
        <row r="155">
          <cell r="C155" t="str">
            <v>Fiscal 1999 by Quarter</v>
          </cell>
          <cell r="G155" t="str">
            <v>Fiscal 2000 by Quarter</v>
          </cell>
          <cell r="K155" t="str">
            <v>Fiscal 2001 by Quarter</v>
          </cell>
          <cell r="O155" t="str">
            <v>Fiscal 2002 by Quarter</v>
          </cell>
          <cell r="S155" t="str">
            <v>Fiscal 2003 by Quarter</v>
          </cell>
          <cell r="W155" t="str">
            <v>Fiscal 2004 by Quarter</v>
          </cell>
          <cell r="AA155" t="str">
            <v>Fiscal 2005 by Quarter</v>
          </cell>
          <cell r="AE155" t="str">
            <v>Fiscal 2006 by Quarter</v>
          </cell>
          <cell r="AI155" t="str">
            <v>Fiscal 2006 by Quarter</v>
          </cell>
          <cell r="AM155" t="str">
            <v>Fiscal 2007 by Quarter</v>
          </cell>
          <cell r="AQ155" t="str">
            <v>Fiscal 2008 by Quarter</v>
          </cell>
          <cell r="AU155" t="str">
            <v>Fiscal 2009 by Quarter</v>
          </cell>
          <cell r="AY155" t="str">
            <v>Fiscal 2010 by Quarter</v>
          </cell>
          <cell r="BC155" t="str">
            <v>Fiscal 2011 by Quarter</v>
          </cell>
          <cell r="BG155" t="str">
            <v>Fiscal 2012 by Quarter</v>
          </cell>
          <cell r="BK155" t="str">
            <v>Fiscal 2013 by Quarter</v>
          </cell>
          <cell r="BO155" t="str">
            <v>Fiscal 2014 by Quarter</v>
          </cell>
          <cell r="BS155" t="str">
            <v>Fiscal 2015 by Quarter</v>
          </cell>
          <cell r="BW155" t="str">
            <v>Fiscal 2016 by Quarter</v>
          </cell>
          <cell r="CA155" t="str">
            <v>Fiscal 2017 by Quarter</v>
          </cell>
          <cell r="CE155" t="str">
            <v>Fiscal 2018 by Quarter</v>
          </cell>
          <cell r="CI155" t="str">
            <v>Fiscal 2019 by Quarter</v>
          </cell>
          <cell r="CM155" t="str">
            <v>Fiscal 2020 by Quarter</v>
          </cell>
          <cell r="CQ155" t="str">
            <v>Fiscal 2021 by Quarter</v>
          </cell>
          <cell r="CU155" t="str">
            <v>Fiscal 2022 by Quarter</v>
          </cell>
          <cell r="CY155" t="str">
            <v>Fiscal 2023 by Quarter</v>
          </cell>
          <cell r="DC155" t="str">
            <v>Fiscal 2024 by Quarter</v>
          </cell>
          <cell r="DG155" t="str">
            <v>Fiscal 2025 by Quarter</v>
          </cell>
          <cell r="DK155" t="str">
            <v>Fiscal 2026 by Quarter</v>
          </cell>
          <cell r="DP155" t="str">
            <v xml:space="preserve"> Fiscal Year Ends December</v>
          </cell>
        </row>
        <row r="156">
          <cell r="C156">
            <v>35886</v>
          </cell>
          <cell r="D156">
            <v>35977</v>
          </cell>
          <cell r="E156">
            <v>36069</v>
          </cell>
          <cell r="F156">
            <v>36161</v>
          </cell>
          <cell r="G156">
            <v>36251</v>
          </cell>
          <cell r="H156">
            <v>36342</v>
          </cell>
          <cell r="I156">
            <v>36434</v>
          </cell>
          <cell r="J156">
            <v>36526</v>
          </cell>
          <cell r="K156">
            <v>36617</v>
          </cell>
          <cell r="L156">
            <v>36708</v>
          </cell>
          <cell r="M156">
            <v>36800</v>
          </cell>
          <cell r="N156">
            <v>36892</v>
          </cell>
          <cell r="O156">
            <v>36982</v>
          </cell>
          <cell r="P156">
            <v>37073</v>
          </cell>
          <cell r="Q156">
            <v>37165</v>
          </cell>
          <cell r="R156">
            <v>37257</v>
          </cell>
          <cell r="S156">
            <v>37348</v>
          </cell>
          <cell r="T156">
            <v>37439</v>
          </cell>
          <cell r="U156">
            <v>37531</v>
          </cell>
          <cell r="V156">
            <v>37623</v>
          </cell>
          <cell r="W156">
            <v>37715</v>
          </cell>
          <cell r="X156">
            <v>37806</v>
          </cell>
          <cell r="Y156">
            <v>37898</v>
          </cell>
          <cell r="Z156">
            <v>37990</v>
          </cell>
          <cell r="AA156">
            <v>38081</v>
          </cell>
          <cell r="AB156">
            <v>38172</v>
          </cell>
          <cell r="AC156">
            <v>38264</v>
          </cell>
          <cell r="AD156">
            <v>38356</v>
          </cell>
          <cell r="AE156">
            <v>38447</v>
          </cell>
          <cell r="AF156">
            <v>38538</v>
          </cell>
          <cell r="AG156">
            <v>38630</v>
          </cell>
          <cell r="AH156">
            <v>38722</v>
          </cell>
          <cell r="AI156">
            <v>38807</v>
          </cell>
          <cell r="AJ156">
            <v>38898</v>
          </cell>
          <cell r="AK156">
            <v>38990</v>
          </cell>
          <cell r="AL156">
            <v>39082</v>
          </cell>
          <cell r="AM156">
            <v>39172</v>
          </cell>
          <cell r="AN156">
            <v>39263</v>
          </cell>
          <cell r="AO156">
            <v>39355</v>
          </cell>
          <cell r="AP156">
            <v>39447</v>
          </cell>
          <cell r="AQ156">
            <v>39538</v>
          </cell>
          <cell r="AR156">
            <v>39629</v>
          </cell>
          <cell r="AS156">
            <v>39721</v>
          </cell>
          <cell r="AT156">
            <v>39813</v>
          </cell>
          <cell r="AU156">
            <v>39903</v>
          </cell>
          <cell r="AV156">
            <v>39994</v>
          </cell>
          <cell r="AW156">
            <v>40086</v>
          </cell>
          <cell r="AX156">
            <v>40178</v>
          </cell>
          <cell r="AY156">
            <v>40268</v>
          </cell>
          <cell r="AZ156">
            <v>40359</v>
          </cell>
          <cell r="BA156">
            <v>40451</v>
          </cell>
          <cell r="BB156">
            <v>40543</v>
          </cell>
          <cell r="BC156">
            <v>40633</v>
          </cell>
          <cell r="BD156">
            <v>40724</v>
          </cell>
          <cell r="BE156">
            <v>40816</v>
          </cell>
          <cell r="BF156">
            <v>40908</v>
          </cell>
          <cell r="BG156">
            <v>40999</v>
          </cell>
          <cell r="BH156">
            <v>41072</v>
          </cell>
          <cell r="BI156">
            <v>41164</v>
          </cell>
          <cell r="BJ156">
            <v>41255</v>
          </cell>
          <cell r="BK156">
            <v>41346</v>
          </cell>
          <cell r="BL156">
            <v>41438</v>
          </cell>
          <cell r="BM156">
            <v>41529</v>
          </cell>
          <cell r="BN156">
            <v>41621</v>
          </cell>
          <cell r="BO156">
            <v>41712</v>
          </cell>
          <cell r="BP156">
            <v>41804</v>
          </cell>
          <cell r="BQ156">
            <v>41894</v>
          </cell>
          <cell r="BR156">
            <v>41987</v>
          </cell>
          <cell r="BS156">
            <v>42078</v>
          </cell>
          <cell r="BT156">
            <v>42170</v>
          </cell>
          <cell r="BU156">
            <v>42262</v>
          </cell>
          <cell r="BV156">
            <v>42353</v>
          </cell>
          <cell r="BW156">
            <v>42445</v>
          </cell>
          <cell r="BX156">
            <v>42537</v>
          </cell>
          <cell r="BY156">
            <v>42629</v>
          </cell>
          <cell r="BZ156">
            <v>42720</v>
          </cell>
          <cell r="CA156">
            <v>42811</v>
          </cell>
          <cell r="CB156">
            <v>42903</v>
          </cell>
          <cell r="CC156">
            <v>42995</v>
          </cell>
          <cell r="CD156">
            <v>43086</v>
          </cell>
          <cell r="CE156">
            <v>43177</v>
          </cell>
          <cell r="CF156">
            <v>43269</v>
          </cell>
          <cell r="CG156">
            <v>43361</v>
          </cell>
          <cell r="CH156">
            <v>43452</v>
          </cell>
          <cell r="CI156">
            <v>43543</v>
          </cell>
          <cell r="CJ156">
            <v>43635</v>
          </cell>
          <cell r="CK156">
            <v>43727</v>
          </cell>
          <cell r="CL156">
            <v>43818</v>
          </cell>
          <cell r="CM156">
            <v>43910</v>
          </cell>
          <cell r="CN156">
            <v>44002</v>
          </cell>
          <cell r="CO156">
            <v>44094</v>
          </cell>
          <cell r="CP156">
            <v>44185</v>
          </cell>
          <cell r="CQ156" t="str">
            <v>Mar-21E</v>
          </cell>
          <cell r="CR156" t="str">
            <v>Jun-21E</v>
          </cell>
          <cell r="CS156" t="str">
            <v>Sep-21E</v>
          </cell>
          <cell r="CT156" t="str">
            <v>Dec-21E</v>
          </cell>
          <cell r="CU156" t="str">
            <v>Mar-22E</v>
          </cell>
          <cell r="CV156" t="str">
            <v>Jun-22E</v>
          </cell>
          <cell r="CW156" t="str">
            <v>Sep-22E</v>
          </cell>
          <cell r="CX156" t="str">
            <v>Dec-22E</v>
          </cell>
          <cell r="CY156" t="str">
            <v>Mar-23E</v>
          </cell>
          <cell r="CZ156" t="str">
            <v>Jun-23E</v>
          </cell>
          <cell r="DA156" t="str">
            <v>Sep-23E</v>
          </cell>
          <cell r="DB156" t="str">
            <v>Dec-23E</v>
          </cell>
          <cell r="DC156" t="str">
            <v>Mar-24E</v>
          </cell>
          <cell r="DD156" t="str">
            <v>Jun-24E</v>
          </cell>
          <cell r="DE156" t="str">
            <v>Sep-24E</v>
          </cell>
          <cell r="DF156" t="str">
            <v>Dec-24E</v>
          </cell>
          <cell r="DG156" t="str">
            <v>Mar-25E</v>
          </cell>
          <cell r="DH156" t="str">
            <v>Jun-25E</v>
          </cell>
          <cell r="DI156" t="str">
            <v>Sep-25E</v>
          </cell>
          <cell r="DJ156" t="str">
            <v>Dec-25E</v>
          </cell>
          <cell r="DK156" t="str">
            <v>Mar-26E</v>
          </cell>
          <cell r="DL156" t="str">
            <v>Jun-26E</v>
          </cell>
          <cell r="DM156" t="str">
            <v>Sep-26E</v>
          </cell>
          <cell r="DN156" t="str">
            <v>Dec-26E</v>
          </cell>
          <cell r="DP156">
            <v>1998</v>
          </cell>
          <cell r="DQ156">
            <v>1999</v>
          </cell>
          <cell r="DR156">
            <v>2000</v>
          </cell>
          <cell r="DS156">
            <v>2001</v>
          </cell>
          <cell r="DT156">
            <v>2002</v>
          </cell>
          <cell r="DU156">
            <v>2003</v>
          </cell>
          <cell r="DV156">
            <v>2004</v>
          </cell>
          <cell r="DW156">
            <v>2005</v>
          </cell>
          <cell r="DX156">
            <v>2006</v>
          </cell>
          <cell r="DY156">
            <v>2007</v>
          </cell>
          <cell r="DZ156">
            <v>2008</v>
          </cell>
          <cell r="EA156">
            <v>2009</v>
          </cell>
          <cell r="EB156">
            <v>2010</v>
          </cell>
          <cell r="EC156">
            <v>2011</v>
          </cell>
          <cell r="ED156">
            <v>2012</v>
          </cell>
          <cell r="EE156">
            <v>2013</v>
          </cell>
          <cell r="EF156">
            <v>2014</v>
          </cell>
          <cell r="EG156">
            <v>2015</v>
          </cell>
          <cell r="EH156">
            <v>2016</v>
          </cell>
          <cell r="EI156">
            <v>2017</v>
          </cell>
          <cell r="EJ156">
            <v>2018</v>
          </cell>
          <cell r="EK156">
            <v>2019</v>
          </cell>
          <cell r="EL156">
            <v>2020</v>
          </cell>
          <cell r="EM156" t="str">
            <v>2021E</v>
          </cell>
          <cell r="EN156" t="str">
            <v>2022E</v>
          </cell>
          <cell r="EO156" t="str">
            <v>2023E</v>
          </cell>
          <cell r="EP156" t="str">
            <v>2024E</v>
          </cell>
          <cell r="EQ156" t="str">
            <v>2025E</v>
          </cell>
          <cell r="ER156" t="str">
            <v>2026E</v>
          </cell>
        </row>
        <row r="157">
          <cell r="A157" t="str">
            <v>G2K customers</v>
          </cell>
          <cell r="AV157">
            <v>281</v>
          </cell>
          <cell r="BR157">
            <v>533</v>
          </cell>
          <cell r="BS157">
            <v>558</v>
          </cell>
          <cell r="BT157">
            <v>581</v>
          </cell>
          <cell r="BU157">
            <v>607</v>
          </cell>
          <cell r="BV157">
            <v>637</v>
          </cell>
          <cell r="BW157">
            <v>657</v>
          </cell>
          <cell r="BX157">
            <v>683</v>
          </cell>
          <cell r="BY157">
            <v>705</v>
          </cell>
          <cell r="BZ157">
            <v>734</v>
          </cell>
          <cell r="CA157">
            <v>761</v>
          </cell>
          <cell r="CB157">
            <v>790</v>
          </cell>
          <cell r="CC157">
            <v>815</v>
          </cell>
          <cell r="CD157">
            <v>838</v>
          </cell>
          <cell r="CE157">
            <v>850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0</v>
          </cell>
          <cell r="EB157">
            <v>0</v>
          </cell>
          <cell r="EC157">
            <v>0</v>
          </cell>
          <cell r="ED157">
            <v>0</v>
          </cell>
          <cell r="EE157">
            <v>0</v>
          </cell>
          <cell r="EF157">
            <v>533</v>
          </cell>
          <cell r="EG157">
            <v>637</v>
          </cell>
          <cell r="EH157">
            <v>734</v>
          </cell>
          <cell r="EI157">
            <v>838</v>
          </cell>
          <cell r="EJ157">
            <v>0</v>
          </cell>
          <cell r="EK157">
            <v>0</v>
          </cell>
          <cell r="EL157">
            <v>0</v>
          </cell>
          <cell r="EM157">
            <v>0</v>
          </cell>
          <cell r="EN157">
            <v>0</v>
          </cell>
          <cell r="EO157">
            <v>0</v>
          </cell>
          <cell r="EP157">
            <v>0</v>
          </cell>
          <cell r="EQ157">
            <v>0</v>
          </cell>
          <cell r="ER157">
            <v>0</v>
          </cell>
        </row>
        <row r="158">
          <cell r="A158" t="str">
            <v>G2K penetration</v>
          </cell>
          <cell r="BR158">
            <v>0.26650000000000001</v>
          </cell>
          <cell r="BS158">
            <v>0.27900000000000003</v>
          </cell>
          <cell r="BT158">
            <v>0.29049999999999998</v>
          </cell>
          <cell r="BU158">
            <v>0.30349999999999999</v>
          </cell>
          <cell r="BV158">
            <v>0.31850000000000001</v>
          </cell>
          <cell r="BW158">
            <v>0.32850000000000001</v>
          </cell>
          <cell r="BX158">
            <v>0.34150000000000003</v>
          </cell>
          <cell r="BY158">
            <v>0.35249999999999998</v>
          </cell>
          <cell r="BZ158">
            <v>0.36699999999999999</v>
          </cell>
          <cell r="CA158">
            <v>0.3805</v>
          </cell>
          <cell r="CB158">
            <v>0.39500000000000002</v>
          </cell>
          <cell r="CC158">
            <v>0.40749999999999997</v>
          </cell>
          <cell r="CD158">
            <v>0.41899999999999998</v>
          </cell>
          <cell r="CE158">
            <v>0.42499999999999999</v>
          </cell>
        </row>
        <row r="159">
          <cell r="A159" t="str">
            <v>% growth y-o-y</v>
          </cell>
          <cell r="V159" t="str">
            <v>NA</v>
          </cell>
          <cell r="Z159" t="str">
            <v>NA</v>
          </cell>
          <cell r="AA159" t="str">
            <v>NA</v>
          </cell>
          <cell r="AB159" t="str">
            <v>NA</v>
          </cell>
          <cell r="AC159" t="str">
            <v>NA</v>
          </cell>
          <cell r="AD159" t="str">
            <v>NA</v>
          </cell>
          <cell r="AE159" t="str">
            <v>NA</v>
          </cell>
          <cell r="AF159" t="str">
            <v>NA</v>
          </cell>
          <cell r="AG159" t="str">
            <v>NA</v>
          </cell>
          <cell r="AH159" t="str">
            <v>NA</v>
          </cell>
          <cell r="AI159" t="str">
            <v>NA</v>
          </cell>
          <cell r="AJ159" t="str">
            <v>NA</v>
          </cell>
          <cell r="AK159" t="str">
            <v>NA</v>
          </cell>
          <cell r="AL159" t="str">
            <v>NA</v>
          </cell>
          <cell r="AM159" t="str">
            <v>NA</v>
          </cell>
          <cell r="AN159" t="str">
            <v>NA</v>
          </cell>
          <cell r="AO159" t="str">
            <v>NA</v>
          </cell>
          <cell r="AP159" t="str">
            <v>NA</v>
          </cell>
          <cell r="AQ159" t="str">
            <v>NA</v>
          </cell>
          <cell r="AR159" t="str">
            <v>NA</v>
          </cell>
          <cell r="AS159" t="str">
            <v>NA</v>
          </cell>
          <cell r="AT159" t="str">
            <v>NA</v>
          </cell>
          <cell r="AU159" t="str">
            <v>NA</v>
          </cell>
          <cell r="AV159" t="str">
            <v>NA</v>
          </cell>
          <cell r="AW159" t="str">
            <v>NA</v>
          </cell>
          <cell r="AX159" t="str">
            <v>NA</v>
          </cell>
          <cell r="AY159" t="str">
            <v>NA</v>
          </cell>
          <cell r="AZ159">
            <v>-1</v>
          </cell>
          <cell r="BA159" t="str">
            <v>NA</v>
          </cell>
          <cell r="BB159" t="str">
            <v>NA</v>
          </cell>
          <cell r="BC159" t="str">
            <v>NA</v>
          </cell>
          <cell r="BD159" t="str">
            <v>NA</v>
          </cell>
          <cell r="BE159" t="str">
            <v>NA</v>
          </cell>
          <cell r="BF159" t="str">
            <v>NA</v>
          </cell>
          <cell r="BG159" t="str">
            <v>NA</v>
          </cell>
          <cell r="BH159" t="str">
            <v>NA</v>
          </cell>
          <cell r="BI159" t="str">
            <v>NA</v>
          </cell>
          <cell r="BJ159" t="str">
            <v>NA</v>
          </cell>
          <cell r="BK159" t="str">
            <v>NA</v>
          </cell>
          <cell r="BL159" t="str">
            <v>NA</v>
          </cell>
          <cell r="BM159" t="str">
            <v>NA</v>
          </cell>
          <cell r="BN159" t="str">
            <v>NA</v>
          </cell>
          <cell r="BO159" t="str">
            <v>NA</v>
          </cell>
          <cell r="BP159" t="str">
            <v>NA</v>
          </cell>
          <cell r="BQ159" t="str">
            <v>NA</v>
          </cell>
          <cell r="BR159" t="str">
            <v>NA</v>
          </cell>
          <cell r="BS159" t="str">
            <v>NA</v>
          </cell>
          <cell r="BT159" t="str">
            <v>NA</v>
          </cell>
          <cell r="BU159" t="str">
            <v>NA</v>
          </cell>
          <cell r="BV159">
            <v>0.19512195121951215</v>
          </cell>
          <cell r="BW159">
            <v>0.17741935483870974</v>
          </cell>
          <cell r="BX159">
            <v>0.17555938037865748</v>
          </cell>
          <cell r="BY159">
            <v>0.16144975288303121</v>
          </cell>
          <cell r="BZ159">
            <v>0.15227629513343799</v>
          </cell>
          <cell r="CA159">
            <v>0.15829528158295281</v>
          </cell>
          <cell r="CB159">
            <v>0.15666178623718885</v>
          </cell>
          <cell r="CC159">
            <v>0.15602836879432624</v>
          </cell>
          <cell r="CD159">
            <v>0.14168937329700282</v>
          </cell>
          <cell r="CE159">
            <v>0.11695137976346914</v>
          </cell>
          <cell r="DQ159" t="str">
            <v>NA</v>
          </cell>
          <cell r="DR159" t="str">
            <v>NA</v>
          </cell>
          <cell r="DS159" t="str">
            <v>NA</v>
          </cell>
          <cell r="DT159" t="str">
            <v>NA</v>
          </cell>
          <cell r="DU159" t="str">
            <v>NA</v>
          </cell>
          <cell r="DV159" t="str">
            <v>NA</v>
          </cell>
          <cell r="DW159" t="str">
            <v>NA</v>
          </cell>
          <cell r="DX159" t="str">
            <v>NA</v>
          </cell>
          <cell r="DY159" t="str">
            <v>NA</v>
          </cell>
          <cell r="DZ159" t="str">
            <v>NA</v>
          </cell>
          <cell r="EA159" t="str">
            <v>NA</v>
          </cell>
          <cell r="EB159" t="str">
            <v>NA</v>
          </cell>
          <cell r="EC159" t="str">
            <v>NA</v>
          </cell>
          <cell r="ED159" t="str">
            <v>NA</v>
          </cell>
          <cell r="EE159" t="str">
            <v>NA</v>
          </cell>
          <cell r="EF159" t="str">
            <v>NA</v>
          </cell>
          <cell r="EG159">
            <v>0.19512195121951215</v>
          </cell>
          <cell r="EH159">
            <v>0.15227629513343799</v>
          </cell>
          <cell r="EI159">
            <v>0.14168937329700282</v>
          </cell>
          <cell r="EJ159">
            <v>-1</v>
          </cell>
          <cell r="EK159" t="str">
            <v>NA</v>
          </cell>
          <cell r="EL159" t="str">
            <v>NA</v>
          </cell>
          <cell r="EM159" t="str">
            <v>NA</v>
          </cell>
          <cell r="EN159" t="str">
            <v>NA</v>
          </cell>
          <cell r="EO159" t="str">
            <v>NA</v>
          </cell>
          <cell r="EP159" t="str">
            <v>NA</v>
          </cell>
          <cell r="EQ159" t="str">
            <v>NA</v>
          </cell>
          <cell r="ER159" t="str">
            <v>NA</v>
          </cell>
        </row>
        <row r="160">
          <cell r="A160" t="str">
            <v>% growth seq</v>
          </cell>
          <cell r="V160" t="str">
            <v>NA</v>
          </cell>
          <cell r="Z160" t="str">
            <v>NA</v>
          </cell>
          <cell r="AA160" t="str">
            <v>NA</v>
          </cell>
          <cell r="AB160" t="str">
            <v>NA</v>
          </cell>
          <cell r="AC160" t="str">
            <v>NA</v>
          </cell>
          <cell r="AD160" t="str">
            <v>NA</v>
          </cell>
          <cell r="AE160" t="str">
            <v>NA</v>
          </cell>
          <cell r="AF160" t="str">
            <v>NA</v>
          </cell>
          <cell r="AG160" t="str">
            <v>NA</v>
          </cell>
          <cell r="AH160" t="str">
            <v>NA</v>
          </cell>
          <cell r="AI160" t="str">
            <v>NA</v>
          </cell>
          <cell r="AJ160" t="str">
            <v>NA</v>
          </cell>
          <cell r="AK160" t="str">
            <v>NA</v>
          </cell>
          <cell r="AL160" t="str">
            <v>NA</v>
          </cell>
          <cell r="AM160" t="str">
            <v>NA</v>
          </cell>
          <cell r="AN160" t="str">
            <v>NA</v>
          </cell>
          <cell r="AO160" t="str">
            <v>NA</v>
          </cell>
          <cell r="AP160" t="str">
            <v>NA</v>
          </cell>
          <cell r="AQ160" t="str">
            <v>NA</v>
          </cell>
          <cell r="AR160" t="str">
            <v>NA</v>
          </cell>
          <cell r="AS160" t="str">
            <v>NA</v>
          </cell>
          <cell r="AT160" t="str">
            <v>NA</v>
          </cell>
          <cell r="AU160" t="str">
            <v>NA</v>
          </cell>
          <cell r="AV160" t="str">
            <v>NA</v>
          </cell>
          <cell r="AW160">
            <v>-1</v>
          </cell>
          <cell r="AX160" t="str">
            <v>NA</v>
          </cell>
          <cell r="AY160" t="str">
            <v>NA</v>
          </cell>
          <cell r="AZ160" t="str">
            <v>NA</v>
          </cell>
          <cell r="BA160" t="str">
            <v>NA</v>
          </cell>
          <cell r="BB160" t="str">
            <v>NA</v>
          </cell>
          <cell r="BC160" t="str">
            <v>NA</v>
          </cell>
          <cell r="BD160" t="str">
            <v>NA</v>
          </cell>
          <cell r="BE160" t="str">
            <v>NA</v>
          </cell>
          <cell r="BF160" t="str">
            <v>NA</v>
          </cell>
          <cell r="BG160" t="str">
            <v>NA</v>
          </cell>
          <cell r="BH160" t="str">
            <v>NA</v>
          </cell>
          <cell r="BI160" t="str">
            <v>NA</v>
          </cell>
          <cell r="BJ160" t="str">
            <v>NA</v>
          </cell>
          <cell r="BK160" t="str">
            <v>NA</v>
          </cell>
          <cell r="BL160" t="str">
            <v>NA</v>
          </cell>
          <cell r="BM160" t="str">
            <v>NA</v>
          </cell>
          <cell r="BN160" t="str">
            <v>NA</v>
          </cell>
          <cell r="BO160" t="str">
            <v>NA</v>
          </cell>
          <cell r="BP160" t="str">
            <v>NA</v>
          </cell>
          <cell r="BQ160" t="str">
            <v>NA</v>
          </cell>
          <cell r="BR160" t="str">
            <v>NA</v>
          </cell>
          <cell r="BS160">
            <v>4.6904315196998114E-2</v>
          </cell>
          <cell r="BT160">
            <v>4.1218637992831431E-2</v>
          </cell>
          <cell r="BU160">
            <v>4.4750430292598953E-2</v>
          </cell>
          <cell r="BV160">
            <v>4.9423393739703503E-2</v>
          </cell>
          <cell r="BW160">
            <v>3.1397174254317095E-2</v>
          </cell>
          <cell r="BX160">
            <v>3.9573820395738313E-2</v>
          </cell>
          <cell r="BY160">
            <v>3.2210834553440648E-2</v>
          </cell>
          <cell r="BZ160">
            <v>4.1134751773049594E-2</v>
          </cell>
          <cell r="CA160">
            <v>3.6784741144414212E-2</v>
          </cell>
          <cell r="CB160">
            <v>3.8107752956636043E-2</v>
          </cell>
          <cell r="CC160">
            <v>3.1645569620253111E-2</v>
          </cell>
          <cell r="CD160">
            <v>2.8220858895705581E-2</v>
          </cell>
          <cell r="CE160">
            <v>1.4319809069212486E-2</v>
          </cell>
        </row>
        <row r="162">
          <cell r="A162" t="str">
            <v>Net G2K adds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25</v>
          </cell>
          <cell r="BT162">
            <v>23</v>
          </cell>
          <cell r="BU162">
            <v>26</v>
          </cell>
          <cell r="BV162">
            <v>30</v>
          </cell>
          <cell r="BW162">
            <v>20</v>
          </cell>
          <cell r="BX162">
            <v>26</v>
          </cell>
          <cell r="BY162">
            <v>22</v>
          </cell>
          <cell r="BZ162">
            <v>29</v>
          </cell>
          <cell r="CA162">
            <v>27</v>
          </cell>
          <cell r="CB162">
            <v>29</v>
          </cell>
          <cell r="CC162">
            <v>25</v>
          </cell>
          <cell r="CD162">
            <v>23</v>
          </cell>
          <cell r="CE162">
            <v>12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533</v>
          </cell>
          <cell r="EG162">
            <v>104</v>
          </cell>
          <cell r="EH162">
            <v>97</v>
          </cell>
          <cell r="EI162">
            <v>104</v>
          </cell>
          <cell r="EJ162">
            <v>-838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</row>
        <row r="163">
          <cell r="A163" t="str">
            <v>% growth y-o-y</v>
          </cell>
          <cell r="V163" t="str">
            <v>NA</v>
          </cell>
          <cell r="Z163" t="str">
            <v>NA</v>
          </cell>
          <cell r="AA163" t="str">
            <v>NA</v>
          </cell>
          <cell r="AB163" t="str">
            <v>NA</v>
          </cell>
          <cell r="AC163" t="str">
            <v>NA</v>
          </cell>
          <cell r="AD163" t="str">
            <v>NA</v>
          </cell>
          <cell r="AE163" t="str">
            <v>NA</v>
          </cell>
          <cell r="AF163" t="str">
            <v>NA</v>
          </cell>
          <cell r="AG163" t="str">
            <v>NA</v>
          </cell>
          <cell r="AH163" t="str">
            <v>NA</v>
          </cell>
          <cell r="AI163" t="str">
            <v>NA</v>
          </cell>
          <cell r="AJ163" t="str">
            <v>NA</v>
          </cell>
          <cell r="AK163" t="str">
            <v>NA</v>
          </cell>
          <cell r="AL163" t="str">
            <v>NA</v>
          </cell>
          <cell r="AM163" t="str">
            <v>NA</v>
          </cell>
          <cell r="AN163" t="str">
            <v>NA</v>
          </cell>
          <cell r="AO163" t="str">
            <v>NA</v>
          </cell>
          <cell r="AP163" t="str">
            <v>NA</v>
          </cell>
          <cell r="AQ163" t="str">
            <v>NA</v>
          </cell>
          <cell r="AR163" t="str">
            <v>NA</v>
          </cell>
          <cell r="AS163" t="str">
            <v>NA</v>
          </cell>
          <cell r="AT163" t="str">
            <v>NA</v>
          </cell>
          <cell r="AU163" t="str">
            <v>NA</v>
          </cell>
          <cell r="AV163" t="str">
            <v>NA</v>
          </cell>
          <cell r="AW163" t="str">
            <v>NA</v>
          </cell>
          <cell r="AX163" t="str">
            <v>NA</v>
          </cell>
          <cell r="AY163" t="str">
            <v>NA</v>
          </cell>
          <cell r="AZ163" t="str">
            <v>NA</v>
          </cell>
          <cell r="BA163" t="str">
            <v>NA</v>
          </cell>
          <cell r="BB163" t="str">
            <v>NA</v>
          </cell>
          <cell r="BC163" t="str">
            <v>NA</v>
          </cell>
          <cell r="BD163" t="str">
            <v>NA</v>
          </cell>
          <cell r="BE163" t="str">
            <v>NA</v>
          </cell>
          <cell r="BF163" t="str">
            <v>NA</v>
          </cell>
          <cell r="BG163" t="str">
            <v>NA</v>
          </cell>
          <cell r="BH163" t="str">
            <v>NA</v>
          </cell>
          <cell r="BI163" t="str">
            <v>NA</v>
          </cell>
          <cell r="BJ163" t="str">
            <v>NA</v>
          </cell>
          <cell r="BK163" t="str">
            <v>NA</v>
          </cell>
          <cell r="BL163" t="str">
            <v>NA</v>
          </cell>
          <cell r="BM163" t="str">
            <v>NA</v>
          </cell>
          <cell r="BN163" t="str">
            <v>NA</v>
          </cell>
          <cell r="BO163" t="str">
            <v>NA</v>
          </cell>
          <cell r="BP163" t="str">
            <v>NA</v>
          </cell>
          <cell r="BQ163" t="str">
            <v>NA</v>
          </cell>
          <cell r="BR163" t="str">
            <v>NA</v>
          </cell>
          <cell r="BS163" t="str">
            <v>NA</v>
          </cell>
          <cell r="BT163" t="str">
            <v>NA</v>
          </cell>
          <cell r="BU163" t="str">
            <v>NA</v>
          </cell>
          <cell r="BV163" t="str">
            <v>NA</v>
          </cell>
          <cell r="BW163">
            <v>-0.19999999999999996</v>
          </cell>
          <cell r="BX163">
            <v>0.13043478260869557</v>
          </cell>
          <cell r="BY163">
            <v>-0.15384615384615385</v>
          </cell>
          <cell r="BZ163">
            <v>-3.3333333333333326E-2</v>
          </cell>
          <cell r="CA163">
            <v>0.35000000000000009</v>
          </cell>
          <cell r="CB163">
            <v>0.11538461538461542</v>
          </cell>
          <cell r="CC163">
            <v>0.13636363636363646</v>
          </cell>
          <cell r="CD163">
            <v>-0.2068965517241379</v>
          </cell>
          <cell r="CE163">
            <v>-0.55555555555555558</v>
          </cell>
          <cell r="DQ163" t="str">
            <v>NA</v>
          </cell>
          <cell r="DR163" t="str">
            <v>NA</v>
          </cell>
          <cell r="DS163" t="str">
            <v>NA</v>
          </cell>
          <cell r="DT163" t="str">
            <v>NA</v>
          </cell>
          <cell r="DU163" t="str">
            <v>NA</v>
          </cell>
          <cell r="DV163" t="str">
            <v>NA</v>
          </cell>
          <cell r="DW163" t="str">
            <v>NA</v>
          </cell>
          <cell r="DX163" t="str">
            <v>NA</v>
          </cell>
          <cell r="DY163" t="str">
            <v>NA</v>
          </cell>
          <cell r="DZ163" t="str">
            <v>NA</v>
          </cell>
          <cell r="EA163" t="str">
            <v>NA</v>
          </cell>
          <cell r="EB163" t="str">
            <v>NA</v>
          </cell>
          <cell r="EC163" t="str">
            <v>NA</v>
          </cell>
          <cell r="ED163" t="str">
            <v>NA</v>
          </cell>
          <cell r="EE163" t="str">
            <v>NA</v>
          </cell>
          <cell r="EF163" t="str">
            <v>NA</v>
          </cell>
          <cell r="EG163">
            <v>-0.80487804878048785</v>
          </cell>
          <cell r="EH163">
            <v>-6.7307692307692291E-2</v>
          </cell>
          <cell r="EI163">
            <v>7.2164948453608213E-2</v>
          </cell>
          <cell r="EJ163">
            <v>-9.0576923076923084</v>
          </cell>
          <cell r="EK163">
            <v>-1</v>
          </cell>
          <cell r="EL163" t="str">
            <v>NA</v>
          </cell>
          <cell r="EM163" t="str">
            <v>NA</v>
          </cell>
          <cell r="EN163" t="str">
            <v>NA</v>
          </cell>
          <cell r="EO163" t="str">
            <v>NA</v>
          </cell>
          <cell r="EP163" t="str">
            <v>NA</v>
          </cell>
          <cell r="EQ163" t="str">
            <v>NA</v>
          </cell>
          <cell r="ER163" t="str">
            <v>NA</v>
          </cell>
        </row>
        <row r="164">
          <cell r="A164" t="str">
            <v>% growth seq</v>
          </cell>
          <cell r="V164" t="str">
            <v>NA</v>
          </cell>
          <cell r="Z164" t="str">
            <v>NA</v>
          </cell>
          <cell r="AA164" t="str">
            <v>NA</v>
          </cell>
          <cell r="AB164" t="str">
            <v>NA</v>
          </cell>
          <cell r="AC164" t="str">
            <v>NA</v>
          </cell>
          <cell r="AD164" t="str">
            <v>NA</v>
          </cell>
          <cell r="AE164" t="str">
            <v>NA</v>
          </cell>
          <cell r="AF164" t="str">
            <v>NA</v>
          </cell>
          <cell r="AG164" t="str">
            <v>NA</v>
          </cell>
          <cell r="AH164" t="str">
            <v>NA</v>
          </cell>
          <cell r="AI164" t="str">
            <v>NA</v>
          </cell>
          <cell r="AJ164" t="str">
            <v>NA</v>
          </cell>
          <cell r="AK164" t="str">
            <v>NA</v>
          </cell>
          <cell r="AL164" t="str">
            <v>NA</v>
          </cell>
          <cell r="AM164" t="str">
            <v>NA</v>
          </cell>
          <cell r="AN164" t="str">
            <v>NA</v>
          </cell>
          <cell r="AO164" t="str">
            <v>NA</v>
          </cell>
          <cell r="AP164" t="str">
            <v>NA</v>
          </cell>
          <cell r="AQ164" t="str">
            <v>NA</v>
          </cell>
          <cell r="AR164" t="str">
            <v>NA</v>
          </cell>
          <cell r="AS164" t="str">
            <v>NA</v>
          </cell>
          <cell r="AT164" t="str">
            <v>NA</v>
          </cell>
          <cell r="AU164" t="str">
            <v>NA</v>
          </cell>
          <cell r="AV164" t="str">
            <v>NA</v>
          </cell>
          <cell r="AW164" t="str">
            <v>NA</v>
          </cell>
          <cell r="AX164" t="str">
            <v>NA</v>
          </cell>
          <cell r="AY164" t="str">
            <v>NA</v>
          </cell>
          <cell r="AZ164" t="str">
            <v>NA</v>
          </cell>
          <cell r="BA164" t="str">
            <v>NA</v>
          </cell>
          <cell r="BB164" t="str">
            <v>NA</v>
          </cell>
          <cell r="BC164" t="str">
            <v>NA</v>
          </cell>
          <cell r="BD164" t="str">
            <v>NA</v>
          </cell>
          <cell r="BE164" t="str">
            <v>NA</v>
          </cell>
          <cell r="BF164" t="str">
            <v>NA</v>
          </cell>
          <cell r="BG164" t="str">
            <v>NA</v>
          </cell>
          <cell r="BH164" t="str">
            <v>NA</v>
          </cell>
          <cell r="BI164" t="str">
            <v>NA</v>
          </cell>
          <cell r="BJ164" t="str">
            <v>NA</v>
          </cell>
          <cell r="BK164" t="str">
            <v>NA</v>
          </cell>
          <cell r="BL164" t="str">
            <v>NA</v>
          </cell>
          <cell r="BM164" t="str">
            <v>NA</v>
          </cell>
          <cell r="BN164" t="str">
            <v>NA</v>
          </cell>
          <cell r="BO164" t="str">
            <v>NA</v>
          </cell>
          <cell r="BP164" t="str">
            <v>NA</v>
          </cell>
          <cell r="BQ164" t="str">
            <v>NA</v>
          </cell>
          <cell r="BR164" t="str">
            <v>NA</v>
          </cell>
          <cell r="BS164" t="str">
            <v>NA</v>
          </cell>
          <cell r="BT164">
            <v>-7.999999999999996E-2</v>
          </cell>
          <cell r="BU164">
            <v>0.13043478260869557</v>
          </cell>
          <cell r="BV164">
            <v>0.15384615384615374</v>
          </cell>
          <cell r="BW164">
            <v>-0.33333333333333337</v>
          </cell>
          <cell r="BX164">
            <v>0.30000000000000004</v>
          </cell>
          <cell r="BY164">
            <v>-0.15384615384615385</v>
          </cell>
          <cell r="BZ164">
            <v>0.31818181818181812</v>
          </cell>
          <cell r="CA164">
            <v>-6.8965517241379337E-2</v>
          </cell>
          <cell r="CB164">
            <v>7.4074074074074181E-2</v>
          </cell>
          <cell r="CC164">
            <v>-0.13793103448275867</v>
          </cell>
          <cell r="CD164">
            <v>-7.999999999999996E-2</v>
          </cell>
          <cell r="CE164">
            <v>-0.47826086956521741</v>
          </cell>
        </row>
        <row r="166">
          <cell r="A166" t="str">
            <v>ACV/G2K</v>
          </cell>
          <cell r="BR166">
            <v>723</v>
          </cell>
          <cell r="BS166">
            <v>753</v>
          </cell>
          <cell r="BT166">
            <v>803</v>
          </cell>
          <cell r="BU166">
            <v>832</v>
          </cell>
          <cell r="BV166">
            <v>882</v>
          </cell>
          <cell r="BW166">
            <v>916</v>
          </cell>
          <cell r="BX166">
            <v>940</v>
          </cell>
          <cell r="BY166">
            <v>1001</v>
          </cell>
          <cell r="BZ166">
            <v>1101</v>
          </cell>
          <cell r="CA166">
            <v>1122</v>
          </cell>
          <cell r="CB166">
            <v>1149</v>
          </cell>
          <cell r="CC166">
            <v>1187</v>
          </cell>
          <cell r="CD166">
            <v>1309</v>
          </cell>
          <cell r="CE166">
            <v>1365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723</v>
          </cell>
          <cell r="EG166">
            <v>882</v>
          </cell>
          <cell r="EH166">
            <v>1101</v>
          </cell>
          <cell r="EI166">
            <v>1309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</row>
        <row r="167">
          <cell r="A167" t="str">
            <v>% growth y-o-y</v>
          </cell>
          <cell r="V167" t="str">
            <v>NA</v>
          </cell>
          <cell r="Z167" t="str">
            <v>NA</v>
          </cell>
          <cell r="AA167" t="str">
            <v>NA</v>
          </cell>
          <cell r="AB167" t="str">
            <v>NA</v>
          </cell>
          <cell r="AC167" t="str">
            <v>NA</v>
          </cell>
          <cell r="AD167" t="str">
            <v>NA</v>
          </cell>
          <cell r="AE167" t="str">
            <v>NA</v>
          </cell>
          <cell r="AF167" t="str">
            <v>NA</v>
          </cell>
          <cell r="AG167" t="str">
            <v>NA</v>
          </cell>
          <cell r="AH167" t="str">
            <v>NA</v>
          </cell>
          <cell r="AI167" t="str">
            <v>NA</v>
          </cell>
          <cell r="AJ167" t="str">
            <v>NA</v>
          </cell>
          <cell r="AK167" t="str">
            <v>NA</v>
          </cell>
          <cell r="AL167" t="str">
            <v>NA</v>
          </cell>
          <cell r="AM167" t="str">
            <v>NA</v>
          </cell>
          <cell r="AN167" t="str">
            <v>NA</v>
          </cell>
          <cell r="AO167" t="str">
            <v>NA</v>
          </cell>
          <cell r="AP167" t="str">
            <v>NA</v>
          </cell>
          <cell r="AQ167" t="str">
            <v>NA</v>
          </cell>
          <cell r="AR167" t="str">
            <v>NA</v>
          </cell>
          <cell r="AS167" t="str">
            <v>NA</v>
          </cell>
          <cell r="AT167" t="str">
            <v>NA</v>
          </cell>
          <cell r="AU167" t="str">
            <v>NA</v>
          </cell>
          <cell r="AV167" t="str">
            <v>NA</v>
          </cell>
          <cell r="AW167" t="str">
            <v>NA</v>
          </cell>
          <cell r="AX167" t="str">
            <v>NA</v>
          </cell>
          <cell r="AY167" t="str">
            <v>NA</v>
          </cell>
          <cell r="AZ167" t="str">
            <v>NA</v>
          </cell>
          <cell r="BA167" t="str">
            <v>NA</v>
          </cell>
          <cell r="BB167" t="str">
            <v>NA</v>
          </cell>
          <cell r="BC167" t="str">
            <v>NA</v>
          </cell>
          <cell r="BD167" t="str">
            <v>NA</v>
          </cell>
          <cell r="BE167" t="str">
            <v>NA</v>
          </cell>
          <cell r="BF167" t="str">
            <v>NA</v>
          </cell>
          <cell r="BG167" t="str">
            <v>NA</v>
          </cell>
          <cell r="BH167" t="str">
            <v>NA</v>
          </cell>
          <cell r="BI167" t="str">
            <v>NA</v>
          </cell>
          <cell r="BJ167" t="str">
            <v>NA</v>
          </cell>
          <cell r="BK167" t="str">
            <v>NA</v>
          </cell>
          <cell r="BL167" t="str">
            <v>NA</v>
          </cell>
          <cell r="BM167" t="str">
            <v>NA</v>
          </cell>
          <cell r="BN167" t="str">
            <v>NA</v>
          </cell>
          <cell r="BO167" t="str">
            <v>NA</v>
          </cell>
          <cell r="BP167" t="str">
            <v>NA</v>
          </cell>
          <cell r="BQ167" t="str">
            <v>NA</v>
          </cell>
          <cell r="BR167" t="str">
            <v>NA</v>
          </cell>
          <cell r="BS167" t="str">
            <v>NA</v>
          </cell>
          <cell r="BT167" t="str">
            <v>NA</v>
          </cell>
          <cell r="BU167" t="str">
            <v>NA</v>
          </cell>
          <cell r="BV167">
            <v>0.21991701244813289</v>
          </cell>
          <cell r="BW167">
            <v>0.2164674634794157</v>
          </cell>
          <cell r="BX167">
            <v>0.17061021170610213</v>
          </cell>
          <cell r="BY167">
            <v>0.203125</v>
          </cell>
          <cell r="BZ167">
            <v>0.2482993197278911</v>
          </cell>
          <cell r="CA167">
            <v>0.22489082969432306</v>
          </cell>
          <cell r="CB167">
            <v>0.2223404255319148</v>
          </cell>
          <cell r="CC167">
            <v>0.18581418581418574</v>
          </cell>
          <cell r="CD167">
            <v>0.18891916439600354</v>
          </cell>
          <cell r="CE167">
            <v>0.21657754010695185</v>
          </cell>
          <cell r="DQ167" t="str">
            <v>NA</v>
          </cell>
          <cell r="DR167" t="str">
            <v>NA</v>
          </cell>
          <cell r="DS167" t="str">
            <v>NA</v>
          </cell>
          <cell r="DT167" t="str">
            <v>NA</v>
          </cell>
          <cell r="DU167" t="str">
            <v>NA</v>
          </cell>
          <cell r="DV167" t="str">
            <v>NA</v>
          </cell>
          <cell r="DW167" t="str">
            <v>NA</v>
          </cell>
          <cell r="DX167" t="str">
            <v>NA</v>
          </cell>
          <cell r="DY167" t="str">
            <v>NA</v>
          </cell>
          <cell r="DZ167" t="str">
            <v>NA</v>
          </cell>
          <cell r="EA167" t="str">
            <v>NA</v>
          </cell>
          <cell r="EB167" t="str">
            <v>NA</v>
          </cell>
          <cell r="EC167" t="str">
            <v>NA</v>
          </cell>
          <cell r="ED167" t="str">
            <v>NA</v>
          </cell>
          <cell r="EE167" t="str">
            <v>NA</v>
          </cell>
          <cell r="EF167" t="str">
            <v>NA</v>
          </cell>
          <cell r="EG167">
            <v>0.21991701244813289</v>
          </cell>
          <cell r="EH167">
            <v>0.2482993197278911</v>
          </cell>
          <cell r="EI167">
            <v>0.18891916439600354</v>
          </cell>
          <cell r="EJ167">
            <v>-1</v>
          </cell>
          <cell r="EK167" t="str">
            <v>NA</v>
          </cell>
          <cell r="EL167" t="str">
            <v>NA</v>
          </cell>
          <cell r="EM167" t="str">
            <v>NA</v>
          </cell>
          <cell r="EN167" t="str">
            <v>NA</v>
          </cell>
          <cell r="EO167" t="str">
            <v>NA</v>
          </cell>
          <cell r="EP167" t="str">
            <v>NA</v>
          </cell>
          <cell r="EQ167" t="str">
            <v>NA</v>
          </cell>
          <cell r="ER167" t="str">
            <v>NA</v>
          </cell>
        </row>
        <row r="168">
          <cell r="A168" t="str">
            <v>% growth seq</v>
          </cell>
          <cell r="V168" t="str">
            <v>NA</v>
          </cell>
          <cell r="Z168" t="str">
            <v>NA</v>
          </cell>
          <cell r="AA168" t="str">
            <v>NA</v>
          </cell>
          <cell r="AB168" t="str">
            <v>NA</v>
          </cell>
          <cell r="AC168" t="str">
            <v>NA</v>
          </cell>
          <cell r="AD168" t="str">
            <v>NA</v>
          </cell>
          <cell r="AE168" t="str">
            <v>NA</v>
          </cell>
          <cell r="AF168" t="str">
            <v>NA</v>
          </cell>
          <cell r="AG168" t="str">
            <v>NA</v>
          </cell>
          <cell r="AH168" t="str">
            <v>NA</v>
          </cell>
          <cell r="AI168" t="str">
            <v>NA</v>
          </cell>
          <cell r="AJ168" t="str">
            <v>NA</v>
          </cell>
          <cell r="AK168" t="str">
            <v>NA</v>
          </cell>
          <cell r="AL168" t="str">
            <v>NA</v>
          </cell>
          <cell r="AM168" t="str">
            <v>NA</v>
          </cell>
          <cell r="AN168" t="str">
            <v>NA</v>
          </cell>
          <cell r="AO168" t="str">
            <v>NA</v>
          </cell>
          <cell r="AP168" t="str">
            <v>NA</v>
          </cell>
          <cell r="AQ168" t="str">
            <v>NA</v>
          </cell>
          <cell r="AR168" t="str">
            <v>NA</v>
          </cell>
          <cell r="AS168" t="str">
            <v>NA</v>
          </cell>
          <cell r="AT168" t="str">
            <v>NA</v>
          </cell>
          <cell r="AU168" t="str">
            <v>NA</v>
          </cell>
          <cell r="AV168" t="str">
            <v>NA</v>
          </cell>
          <cell r="AW168" t="str">
            <v>NA</v>
          </cell>
          <cell r="AX168" t="str">
            <v>NA</v>
          </cell>
          <cell r="AY168" t="str">
            <v>NA</v>
          </cell>
          <cell r="AZ168" t="str">
            <v>NA</v>
          </cell>
          <cell r="BA168" t="str">
            <v>NA</v>
          </cell>
          <cell r="BB168" t="str">
            <v>NA</v>
          </cell>
          <cell r="BC168" t="str">
            <v>NA</v>
          </cell>
          <cell r="BD168" t="str">
            <v>NA</v>
          </cell>
          <cell r="BE168" t="str">
            <v>NA</v>
          </cell>
          <cell r="BF168" t="str">
            <v>NA</v>
          </cell>
          <cell r="BG168" t="str">
            <v>NA</v>
          </cell>
          <cell r="BH168" t="str">
            <v>NA</v>
          </cell>
          <cell r="BI168" t="str">
            <v>NA</v>
          </cell>
          <cell r="BJ168" t="str">
            <v>NA</v>
          </cell>
          <cell r="BK168" t="str">
            <v>NA</v>
          </cell>
          <cell r="BL168" t="str">
            <v>NA</v>
          </cell>
          <cell r="BM168" t="str">
            <v>NA</v>
          </cell>
          <cell r="BN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R168" t="str">
            <v>NA</v>
          </cell>
          <cell r="BS168">
            <v>4.1493775933610033E-2</v>
          </cell>
          <cell r="BT168">
            <v>6.6401062416998613E-2</v>
          </cell>
          <cell r="BU168">
            <v>3.6114570361145626E-2</v>
          </cell>
          <cell r="BV168">
            <v>6.0096153846153744E-2</v>
          </cell>
          <cell r="BW168">
            <v>3.8548752834467015E-2</v>
          </cell>
          <cell r="BX168">
            <v>2.6200873362445476E-2</v>
          </cell>
          <cell r="BY168">
            <v>6.4893617021276606E-2</v>
          </cell>
          <cell r="BZ168">
            <v>9.9900099900099848E-2</v>
          </cell>
          <cell r="CA168">
            <v>1.9073569482288777E-2</v>
          </cell>
          <cell r="CB168">
            <v>2.4064171122994749E-2</v>
          </cell>
          <cell r="CC168">
            <v>3.3072236727589299E-2</v>
          </cell>
          <cell r="CD168">
            <v>0.10278011794439768</v>
          </cell>
          <cell r="CE168">
            <v>4.2780748663101553E-2</v>
          </cell>
        </row>
        <row r="169">
          <cell r="EB169" t="str">
            <v>Subscription revenue/sales &amp; marketing headcount</v>
          </cell>
          <cell r="EC169">
            <v>458206.70661157026</v>
          </cell>
          <cell r="ED169">
            <v>584359.99999999988</v>
          </cell>
          <cell r="EE169">
            <v>568786.99186991877</v>
          </cell>
        </row>
        <row r="171">
          <cell r="C171" t="str">
            <v>Fiscal 1999 by Quarter</v>
          </cell>
          <cell r="G171" t="str">
            <v>Fiscal 2000 by Quarter</v>
          </cell>
          <cell r="K171" t="str">
            <v>Fiscal 2001 by Quarter</v>
          </cell>
          <cell r="O171" t="str">
            <v>Fiscal 2002 by Quarter</v>
          </cell>
          <cell r="S171" t="str">
            <v>Fiscal 2003 by Quarter</v>
          </cell>
          <cell r="W171" t="str">
            <v>Fiscal 2004 by Quarter</v>
          </cell>
          <cell r="AA171" t="str">
            <v>Fiscal 2005 by Quarter</v>
          </cell>
          <cell r="AE171" t="str">
            <v>Fiscal 2006 by Quarter</v>
          </cell>
          <cell r="AI171" t="str">
            <v>Fiscal 2006 by Quarter</v>
          </cell>
          <cell r="AM171" t="str">
            <v>Fiscal 2007 by Quarter</v>
          </cell>
          <cell r="AQ171" t="str">
            <v>Fiscal 2008 by Quarter</v>
          </cell>
          <cell r="AU171" t="str">
            <v>Fiscal 2009 by Quarter</v>
          </cell>
          <cell r="AY171" t="str">
            <v>Fiscal 2010 by Quarter</v>
          </cell>
          <cell r="BC171" t="str">
            <v>Fiscal 2011 by Quarter</v>
          </cell>
          <cell r="BG171" t="str">
            <v>Fiscal 2012 by Quarter</v>
          </cell>
          <cell r="BK171" t="str">
            <v>Fiscal 2013 by Quarter</v>
          </cell>
          <cell r="BO171" t="str">
            <v>Fiscal 2014 by Quarter</v>
          </cell>
          <cell r="BS171" t="str">
            <v>Fiscal 2015 by Quarter</v>
          </cell>
          <cell r="BW171" t="str">
            <v>Fiscal 2016 by Quarter</v>
          </cell>
          <cell r="CA171" t="str">
            <v>Fiscal 2017 by Quarter</v>
          </cell>
          <cell r="CE171" t="str">
            <v>Fiscal 2018 by Quarter</v>
          </cell>
          <cell r="CI171" t="str">
            <v>Fiscal 2019 by Quarter</v>
          </cell>
          <cell r="CM171" t="str">
            <v>Fiscal 2020 by Quarter</v>
          </cell>
          <cell r="CQ171" t="str">
            <v>Fiscal 2021 by Quarter</v>
          </cell>
          <cell r="CU171" t="str">
            <v>Fiscal 2022 by Quarter</v>
          </cell>
          <cell r="CY171" t="str">
            <v>Fiscal 2023 by Quarter</v>
          </cell>
          <cell r="DC171" t="str">
            <v>Fiscal 2024 by Quarter</v>
          </cell>
          <cell r="DG171" t="str">
            <v>Fiscal 2025 by Quarter</v>
          </cell>
          <cell r="DK171" t="str">
            <v>Fiscal 2026 by Quarter</v>
          </cell>
          <cell r="DP171" t="str">
            <v xml:space="preserve"> Fiscal Year Ends December</v>
          </cell>
        </row>
        <row r="172">
          <cell r="C172">
            <v>35886</v>
          </cell>
          <cell r="D172">
            <v>35977</v>
          </cell>
          <cell r="E172">
            <v>36069</v>
          </cell>
          <cell r="F172">
            <v>36161</v>
          </cell>
          <cell r="G172">
            <v>36251</v>
          </cell>
          <cell r="H172">
            <v>36342</v>
          </cell>
          <cell r="I172">
            <v>36434</v>
          </cell>
          <cell r="J172">
            <v>36526</v>
          </cell>
          <cell r="K172">
            <v>36617</v>
          </cell>
          <cell r="L172">
            <v>36708</v>
          </cell>
          <cell r="M172">
            <v>36800</v>
          </cell>
          <cell r="N172">
            <v>36892</v>
          </cell>
          <cell r="O172">
            <v>36982</v>
          </cell>
          <cell r="P172">
            <v>37073</v>
          </cell>
          <cell r="Q172">
            <v>37165</v>
          </cell>
          <cell r="R172">
            <v>37257</v>
          </cell>
          <cell r="S172">
            <v>37348</v>
          </cell>
          <cell r="T172">
            <v>37439</v>
          </cell>
          <cell r="U172">
            <v>37531</v>
          </cell>
          <cell r="V172">
            <v>37623</v>
          </cell>
          <cell r="W172">
            <v>37715</v>
          </cell>
          <cell r="X172">
            <v>37806</v>
          </cell>
          <cell r="Y172">
            <v>37898</v>
          </cell>
          <cell r="Z172">
            <v>37990</v>
          </cell>
          <cell r="AA172">
            <v>38081</v>
          </cell>
          <cell r="AB172">
            <v>38172</v>
          </cell>
          <cell r="AC172">
            <v>38264</v>
          </cell>
          <cell r="AD172">
            <v>38356</v>
          </cell>
          <cell r="AE172">
            <v>38447</v>
          </cell>
          <cell r="AF172">
            <v>38538</v>
          </cell>
          <cell r="AG172">
            <v>38630</v>
          </cell>
          <cell r="AH172">
            <v>38722</v>
          </cell>
          <cell r="AI172">
            <v>38807</v>
          </cell>
          <cell r="AJ172">
            <v>38898</v>
          </cell>
          <cell r="AK172">
            <v>38990</v>
          </cell>
          <cell r="AL172">
            <v>39082</v>
          </cell>
          <cell r="AM172">
            <v>39172</v>
          </cell>
          <cell r="AN172">
            <v>39263</v>
          </cell>
          <cell r="AO172">
            <v>39355</v>
          </cell>
          <cell r="AP172">
            <v>39447</v>
          </cell>
          <cell r="AQ172">
            <v>39538</v>
          </cell>
          <cell r="AR172">
            <v>39629</v>
          </cell>
          <cell r="AS172">
            <v>39721</v>
          </cell>
          <cell r="AT172">
            <v>39813</v>
          </cell>
          <cell r="AU172">
            <v>39903</v>
          </cell>
          <cell r="AV172">
            <v>39994</v>
          </cell>
          <cell r="AW172">
            <v>40086</v>
          </cell>
          <cell r="AX172">
            <v>40178</v>
          </cell>
          <cell r="AY172">
            <v>40268</v>
          </cell>
          <cell r="AZ172">
            <v>40359</v>
          </cell>
          <cell r="BA172">
            <v>40451</v>
          </cell>
          <cell r="BB172">
            <v>40543</v>
          </cell>
          <cell r="BC172">
            <v>40633</v>
          </cell>
          <cell r="BD172">
            <v>40724</v>
          </cell>
          <cell r="BE172">
            <v>40816</v>
          </cell>
          <cell r="BF172">
            <v>40908</v>
          </cell>
          <cell r="BG172">
            <v>40999</v>
          </cell>
          <cell r="BH172">
            <v>41072</v>
          </cell>
          <cell r="BI172">
            <v>41164</v>
          </cell>
          <cell r="BJ172">
            <v>41255</v>
          </cell>
          <cell r="BK172">
            <v>41346</v>
          </cell>
          <cell r="BL172">
            <v>41438</v>
          </cell>
          <cell r="BM172">
            <v>41529</v>
          </cell>
          <cell r="BN172">
            <v>41621</v>
          </cell>
          <cell r="BO172">
            <v>41712</v>
          </cell>
          <cell r="BP172">
            <v>41804</v>
          </cell>
          <cell r="BQ172">
            <v>41894</v>
          </cell>
          <cell r="BR172">
            <v>41987</v>
          </cell>
          <cell r="BS172">
            <v>42078</v>
          </cell>
          <cell r="BT172">
            <v>42170</v>
          </cell>
          <cell r="BU172">
            <v>42262</v>
          </cell>
          <cell r="BV172">
            <v>42353</v>
          </cell>
          <cell r="BW172">
            <v>42445</v>
          </cell>
          <cell r="BX172">
            <v>42537</v>
          </cell>
          <cell r="BY172">
            <v>42629</v>
          </cell>
          <cell r="BZ172">
            <v>42720</v>
          </cell>
          <cell r="CA172">
            <v>42811</v>
          </cell>
          <cell r="CB172">
            <v>42903</v>
          </cell>
          <cell r="CC172">
            <v>42995</v>
          </cell>
          <cell r="CD172">
            <v>43086</v>
          </cell>
          <cell r="CE172">
            <v>43177</v>
          </cell>
          <cell r="CF172">
            <v>43269</v>
          </cell>
          <cell r="CG172">
            <v>43361</v>
          </cell>
          <cell r="CH172">
            <v>43452</v>
          </cell>
          <cell r="CI172">
            <v>43543</v>
          </cell>
          <cell r="CJ172">
            <v>43635</v>
          </cell>
          <cell r="CK172">
            <v>43727</v>
          </cell>
          <cell r="CL172">
            <v>43818</v>
          </cell>
          <cell r="CM172">
            <v>43910</v>
          </cell>
          <cell r="CN172">
            <v>44002</v>
          </cell>
          <cell r="CO172">
            <v>44094</v>
          </cell>
          <cell r="CP172">
            <v>44185</v>
          </cell>
          <cell r="CQ172" t="str">
            <v>Mar-21E</v>
          </cell>
          <cell r="CR172" t="str">
            <v>Jun-21E</v>
          </cell>
          <cell r="CS172" t="str">
            <v>Sep-21E</v>
          </cell>
          <cell r="CT172" t="str">
            <v>Dec-21E</v>
          </cell>
          <cell r="CU172" t="str">
            <v>Mar-22E</v>
          </cell>
          <cell r="CV172" t="str">
            <v>Jun-22E</v>
          </cell>
          <cell r="CW172" t="str">
            <v>Sep-22E</v>
          </cell>
          <cell r="CX172" t="str">
            <v>Dec-22E</v>
          </cell>
          <cell r="CY172" t="str">
            <v>Mar-23E</v>
          </cell>
          <cell r="CZ172" t="str">
            <v>Jun-23E</v>
          </cell>
          <cell r="DA172" t="str">
            <v>Sep-23E</v>
          </cell>
          <cell r="DB172" t="str">
            <v>Dec-23E</v>
          </cell>
          <cell r="DC172" t="str">
            <v>Mar-24E</v>
          </cell>
          <cell r="DD172" t="str">
            <v>Jun-24E</v>
          </cell>
          <cell r="DE172" t="str">
            <v>Sep-24E</v>
          </cell>
          <cell r="DF172" t="str">
            <v>Dec-24E</v>
          </cell>
          <cell r="DG172" t="str">
            <v>Mar-25E</v>
          </cell>
          <cell r="DH172" t="str">
            <v>Jun-25E</v>
          </cell>
          <cell r="DI172" t="str">
            <v>Sep-25E</v>
          </cell>
          <cell r="DJ172" t="str">
            <v>Dec-25E</v>
          </cell>
          <cell r="DK172" t="str">
            <v>Mar-26E</v>
          </cell>
          <cell r="DL172" t="str">
            <v>Jun-26E</v>
          </cell>
          <cell r="DM172" t="str">
            <v>Sep-26E</v>
          </cell>
          <cell r="DN172" t="str">
            <v>Dec-26E</v>
          </cell>
          <cell r="DP172">
            <v>1998</v>
          </cell>
          <cell r="DQ172">
            <v>1999</v>
          </cell>
          <cell r="DR172">
            <v>2000</v>
          </cell>
          <cell r="DS172">
            <v>2001</v>
          </cell>
          <cell r="DT172">
            <v>2002</v>
          </cell>
          <cell r="DU172">
            <v>2003</v>
          </cell>
          <cell r="DV172">
            <v>2004</v>
          </cell>
          <cell r="DW172">
            <v>2005</v>
          </cell>
          <cell r="DX172">
            <v>2006</v>
          </cell>
          <cell r="DY172">
            <v>2007</v>
          </cell>
          <cell r="DZ172">
            <v>2008</v>
          </cell>
          <cell r="EA172">
            <v>2009</v>
          </cell>
          <cell r="EB172">
            <v>2010</v>
          </cell>
          <cell r="EC172">
            <v>2011</v>
          </cell>
          <cell r="ED172">
            <v>2012</v>
          </cell>
          <cell r="EE172">
            <v>2013</v>
          </cell>
          <cell r="EF172">
            <v>2014</v>
          </cell>
          <cell r="EG172">
            <v>2015</v>
          </cell>
          <cell r="EH172">
            <v>2016</v>
          </cell>
          <cell r="EI172">
            <v>2017</v>
          </cell>
          <cell r="EJ172">
            <v>2018</v>
          </cell>
          <cell r="EK172">
            <v>2019</v>
          </cell>
          <cell r="EL172">
            <v>2020</v>
          </cell>
          <cell r="EM172" t="str">
            <v>2021E</v>
          </cell>
          <cell r="EN172" t="str">
            <v>2022E</v>
          </cell>
          <cell r="EO172" t="str">
            <v>2023E</v>
          </cell>
          <cell r="EP172" t="str">
            <v>2024E</v>
          </cell>
          <cell r="EQ172" t="str">
            <v>2025E</v>
          </cell>
          <cell r="ER172" t="str">
            <v>2026E</v>
          </cell>
        </row>
        <row r="173">
          <cell r="A173" t="str">
            <v>RPO</v>
          </cell>
          <cell r="AV173">
            <v>281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4</v>
          </cell>
          <cell r="CG173">
            <v>4.2</v>
          </cell>
          <cell r="CH173">
            <v>5</v>
          </cell>
          <cell r="CI173">
            <v>5</v>
          </cell>
          <cell r="CJ173">
            <v>5.4</v>
          </cell>
          <cell r="CK173">
            <v>5.5</v>
          </cell>
          <cell r="CL173">
            <v>6.6</v>
          </cell>
          <cell r="CM173">
            <v>6.6</v>
          </cell>
          <cell r="CN173">
            <v>7</v>
          </cell>
          <cell r="CO173">
            <v>7.3</v>
          </cell>
          <cell r="CP173">
            <v>8.9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5</v>
          </cell>
          <cell r="EK173">
            <v>6.6</v>
          </cell>
          <cell r="EL173">
            <v>8.9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</row>
        <row r="174">
          <cell r="A174" t="str">
            <v>% growth y-o-y</v>
          </cell>
          <cell r="V174" t="str">
            <v>NA</v>
          </cell>
          <cell r="Z174" t="str">
            <v>NA</v>
          </cell>
          <cell r="AA174" t="str">
            <v>NA</v>
          </cell>
          <cell r="AB174" t="str">
            <v>NA</v>
          </cell>
          <cell r="AC174" t="str">
            <v>NA</v>
          </cell>
          <cell r="AD174" t="str">
            <v>NA</v>
          </cell>
          <cell r="AE174" t="str">
            <v>NA</v>
          </cell>
          <cell r="AF174" t="str">
            <v>NA</v>
          </cell>
          <cell r="AG174" t="str">
            <v>NA</v>
          </cell>
          <cell r="AH174" t="str">
            <v>NA</v>
          </cell>
          <cell r="AI174" t="str">
            <v>NA</v>
          </cell>
          <cell r="AJ174" t="str">
            <v>NA</v>
          </cell>
          <cell r="AK174" t="str">
            <v>NA</v>
          </cell>
          <cell r="AL174" t="str">
            <v>NA</v>
          </cell>
          <cell r="AM174" t="str">
            <v>NA</v>
          </cell>
          <cell r="AN174" t="str">
            <v>NA</v>
          </cell>
          <cell r="AO174" t="str">
            <v>NA</v>
          </cell>
          <cell r="AP174" t="str">
            <v>NA</v>
          </cell>
          <cell r="AQ174" t="str">
            <v>NA</v>
          </cell>
          <cell r="AR174" t="str">
            <v>NA</v>
          </cell>
          <cell r="AS174" t="str">
            <v>NA</v>
          </cell>
          <cell r="AT174" t="str">
            <v>NA</v>
          </cell>
          <cell r="AU174" t="str">
            <v>NA</v>
          </cell>
          <cell r="AV174" t="str">
            <v>NA</v>
          </cell>
          <cell r="AW174" t="str">
            <v>NA</v>
          </cell>
          <cell r="AX174" t="str">
            <v>NA</v>
          </cell>
          <cell r="AY174" t="str">
            <v>NA</v>
          </cell>
          <cell r="AZ174">
            <v>-1</v>
          </cell>
          <cell r="BA174" t="str">
            <v>NA</v>
          </cell>
          <cell r="BB174" t="str">
            <v>NA</v>
          </cell>
          <cell r="BC174" t="str">
            <v>NA</v>
          </cell>
          <cell r="BD174" t="str">
            <v>NA</v>
          </cell>
          <cell r="BE174" t="str">
            <v>NA</v>
          </cell>
          <cell r="BF174" t="str">
            <v>NA</v>
          </cell>
          <cell r="BG174" t="str">
            <v>NA</v>
          </cell>
          <cell r="BH174" t="str">
            <v>NA</v>
          </cell>
          <cell r="BI174" t="str">
            <v>NA</v>
          </cell>
          <cell r="BJ174" t="str">
            <v>NA</v>
          </cell>
          <cell r="BK174" t="str">
            <v>NA</v>
          </cell>
          <cell r="BL174" t="str">
            <v>NA</v>
          </cell>
          <cell r="BM174" t="str">
            <v>NA</v>
          </cell>
          <cell r="BN174" t="str">
            <v>NA</v>
          </cell>
          <cell r="BO174" t="str">
            <v>NA</v>
          </cell>
          <cell r="BP174" t="str">
            <v>NA</v>
          </cell>
          <cell r="BQ174" t="str">
            <v>NA</v>
          </cell>
          <cell r="BR174" t="str">
            <v>NA</v>
          </cell>
          <cell r="BS174" t="str">
            <v>NA</v>
          </cell>
          <cell r="BT174" t="str">
            <v>NA</v>
          </cell>
          <cell r="BU174" t="str">
            <v>NA</v>
          </cell>
          <cell r="BV174" t="str">
            <v>NA</v>
          </cell>
          <cell r="BW174" t="str">
            <v>NA</v>
          </cell>
          <cell r="BX174" t="str">
            <v>NA</v>
          </cell>
          <cell r="BY174" t="str">
            <v>NA</v>
          </cell>
          <cell r="BZ174" t="str">
            <v>NA</v>
          </cell>
          <cell r="CA174" t="str">
            <v>NA</v>
          </cell>
          <cell r="CB174" t="str">
            <v>NA</v>
          </cell>
          <cell r="CC174" t="str">
            <v>NA</v>
          </cell>
          <cell r="CD174" t="str">
            <v>NA</v>
          </cell>
          <cell r="CE174" t="str">
            <v>NA</v>
          </cell>
          <cell r="CF174" t="str">
            <v>NA</v>
          </cell>
          <cell r="CG174" t="str">
            <v>NA</v>
          </cell>
          <cell r="CH174" t="str">
            <v>NA</v>
          </cell>
          <cell r="CI174" t="str">
            <v>NA</v>
          </cell>
          <cell r="CJ174">
            <v>0.35000000000000009</v>
          </cell>
          <cell r="CK174">
            <v>0.30952380952380953</v>
          </cell>
          <cell r="CL174">
            <v>0.31999999999999984</v>
          </cell>
          <cell r="CM174">
            <v>0.31999999999999984</v>
          </cell>
          <cell r="CN174">
            <v>0.29629629629629628</v>
          </cell>
          <cell r="CO174">
            <v>0.32727272727272716</v>
          </cell>
          <cell r="CP174">
            <v>0.34848484848484862</v>
          </cell>
          <cell r="DQ174" t="str">
            <v>NA</v>
          </cell>
          <cell r="DR174" t="str">
            <v>NA</v>
          </cell>
          <cell r="DS174" t="str">
            <v>NA</v>
          </cell>
          <cell r="DT174" t="str">
            <v>NA</v>
          </cell>
          <cell r="DU174" t="str">
            <v>NA</v>
          </cell>
          <cell r="DV174" t="str">
            <v>NA</v>
          </cell>
          <cell r="DW174" t="str">
            <v>NA</v>
          </cell>
          <cell r="DX174" t="str">
            <v>NA</v>
          </cell>
          <cell r="DY174" t="str">
            <v>NA</v>
          </cell>
          <cell r="DZ174" t="str">
            <v>NA</v>
          </cell>
          <cell r="EA174" t="str">
            <v>NA</v>
          </cell>
          <cell r="EB174" t="str">
            <v>NA</v>
          </cell>
          <cell r="EC174" t="str">
            <v>NA</v>
          </cell>
          <cell r="ED174" t="str">
            <v>NA</v>
          </cell>
          <cell r="EE174" t="str">
            <v>NA</v>
          </cell>
          <cell r="EF174" t="str">
            <v>NA</v>
          </cell>
          <cell r="EG174" t="str">
            <v>NA</v>
          </cell>
          <cell r="EH174" t="str">
            <v>NA</v>
          </cell>
          <cell r="EI174" t="str">
            <v>NA</v>
          </cell>
          <cell r="EJ174" t="str">
            <v>NA</v>
          </cell>
          <cell r="EK174">
            <v>0.31999999999999984</v>
          </cell>
          <cell r="EL174">
            <v>0.34848484848484862</v>
          </cell>
          <cell r="EM174">
            <v>-1</v>
          </cell>
          <cell r="EN174" t="str">
            <v>NA</v>
          </cell>
          <cell r="EO174" t="str">
            <v>NA</v>
          </cell>
          <cell r="EP174" t="str">
            <v>NA</v>
          </cell>
          <cell r="EQ174" t="str">
            <v>NA</v>
          </cell>
          <cell r="ER174" t="str">
            <v>NA</v>
          </cell>
        </row>
        <row r="175">
          <cell r="A175" t="str">
            <v>% growth seq</v>
          </cell>
          <cell r="V175" t="str">
            <v>NA</v>
          </cell>
          <cell r="Z175" t="str">
            <v>NA</v>
          </cell>
          <cell r="AA175" t="str">
            <v>NA</v>
          </cell>
          <cell r="AB175" t="str">
            <v>NA</v>
          </cell>
          <cell r="AC175" t="str">
            <v>NA</v>
          </cell>
          <cell r="AD175" t="str">
            <v>NA</v>
          </cell>
          <cell r="AE175" t="str">
            <v>NA</v>
          </cell>
          <cell r="AF175" t="str">
            <v>NA</v>
          </cell>
          <cell r="AG175" t="str">
            <v>NA</v>
          </cell>
          <cell r="AH175" t="str">
            <v>NA</v>
          </cell>
          <cell r="AI175" t="str">
            <v>NA</v>
          </cell>
          <cell r="AJ175" t="str">
            <v>NA</v>
          </cell>
          <cell r="AK175" t="str">
            <v>NA</v>
          </cell>
          <cell r="AL175" t="str">
            <v>NA</v>
          </cell>
          <cell r="AM175" t="str">
            <v>NA</v>
          </cell>
          <cell r="AN175" t="str">
            <v>NA</v>
          </cell>
          <cell r="AO175" t="str">
            <v>NA</v>
          </cell>
          <cell r="AP175" t="str">
            <v>NA</v>
          </cell>
          <cell r="AQ175" t="str">
            <v>NA</v>
          </cell>
          <cell r="AR175" t="str">
            <v>NA</v>
          </cell>
          <cell r="AS175" t="str">
            <v>NA</v>
          </cell>
          <cell r="AT175" t="str">
            <v>NA</v>
          </cell>
          <cell r="AU175" t="str">
            <v>NA</v>
          </cell>
          <cell r="AV175" t="str">
            <v>NA</v>
          </cell>
          <cell r="AW175">
            <v>-1</v>
          </cell>
          <cell r="AX175" t="str">
            <v>NA</v>
          </cell>
          <cell r="AY175" t="str">
            <v>NA</v>
          </cell>
          <cell r="AZ175" t="str">
            <v>NA</v>
          </cell>
          <cell r="BA175" t="str">
            <v>NA</v>
          </cell>
          <cell r="BB175" t="str">
            <v>NA</v>
          </cell>
          <cell r="BC175" t="str">
            <v>NA</v>
          </cell>
          <cell r="BD175" t="str">
            <v>NA</v>
          </cell>
          <cell r="BE175" t="str">
            <v>NA</v>
          </cell>
          <cell r="BF175" t="str">
            <v>NA</v>
          </cell>
          <cell r="BG175" t="str">
            <v>NA</v>
          </cell>
          <cell r="BH175" t="str">
            <v>NA</v>
          </cell>
          <cell r="BI175" t="str">
            <v>NA</v>
          </cell>
          <cell r="BJ175" t="str">
            <v>NA</v>
          </cell>
          <cell r="BK175" t="str">
            <v>NA</v>
          </cell>
          <cell r="BL175" t="str">
            <v>NA</v>
          </cell>
          <cell r="BM175" t="str">
            <v>NA</v>
          </cell>
          <cell r="BN175" t="str">
            <v>NA</v>
          </cell>
          <cell r="BO175" t="str">
            <v>NA</v>
          </cell>
          <cell r="BP175" t="str">
            <v>NA</v>
          </cell>
          <cell r="BQ175" t="str">
            <v>NA</v>
          </cell>
          <cell r="BR175" t="str">
            <v>NA</v>
          </cell>
          <cell r="BS175" t="str">
            <v>NA</v>
          </cell>
          <cell r="BT175" t="str">
            <v>NA</v>
          </cell>
          <cell r="BU175" t="str">
            <v>NA</v>
          </cell>
          <cell r="BV175" t="str">
            <v>NA</v>
          </cell>
          <cell r="BW175" t="str">
            <v>NA</v>
          </cell>
          <cell r="BX175" t="str">
            <v>NA</v>
          </cell>
          <cell r="BY175" t="str">
            <v>NA</v>
          </cell>
          <cell r="BZ175" t="str">
            <v>NA</v>
          </cell>
          <cell r="CA175" t="str">
            <v>NA</v>
          </cell>
          <cell r="CB175" t="str">
            <v>NA</v>
          </cell>
          <cell r="CC175" t="str">
            <v>NA</v>
          </cell>
          <cell r="CD175" t="str">
            <v>NA</v>
          </cell>
          <cell r="CE175" t="str">
            <v>NA</v>
          </cell>
          <cell r="CF175" t="str">
            <v>NA</v>
          </cell>
          <cell r="CG175">
            <v>5.0000000000000044E-2</v>
          </cell>
          <cell r="CH175">
            <v>0.19047619047619047</v>
          </cell>
          <cell r="CI175">
            <v>0</v>
          </cell>
          <cell r="CJ175">
            <v>8.0000000000000071E-2</v>
          </cell>
          <cell r="CK175">
            <v>1.8518518518518379E-2</v>
          </cell>
          <cell r="CL175">
            <v>0.19999999999999996</v>
          </cell>
          <cell r="CM175">
            <v>0</v>
          </cell>
          <cell r="CN175">
            <v>6.0606060606060552E-2</v>
          </cell>
          <cell r="CO175">
            <v>4.2857142857142927E-2</v>
          </cell>
          <cell r="CP175">
            <v>0.21917808219178081</v>
          </cell>
        </row>
        <row r="177">
          <cell r="A177" t="str">
            <v>Current RPO</v>
          </cell>
          <cell r="CF177">
            <v>2</v>
          </cell>
          <cell r="CG177">
            <v>2.1</v>
          </cell>
          <cell r="CH177">
            <v>2.5</v>
          </cell>
          <cell r="CI177">
            <v>2.5</v>
          </cell>
          <cell r="CJ177">
            <v>2.7</v>
          </cell>
          <cell r="CK177">
            <v>2.8</v>
          </cell>
          <cell r="CL177">
            <v>3.3</v>
          </cell>
          <cell r="CM177">
            <v>3.3</v>
          </cell>
          <cell r="CN177">
            <v>3.5</v>
          </cell>
          <cell r="CO177">
            <v>3.8</v>
          </cell>
          <cell r="CP177">
            <v>4.4000000000000004</v>
          </cell>
        </row>
        <row r="178">
          <cell r="A178" t="str">
            <v>% growth y-o-y</v>
          </cell>
          <cell r="BS178" t="str">
            <v>NA</v>
          </cell>
          <cell r="BT178" t="str">
            <v>NA</v>
          </cell>
          <cell r="BU178" t="str">
            <v>NA</v>
          </cell>
          <cell r="BV178" t="str">
            <v>NA</v>
          </cell>
          <cell r="BW178" t="str">
            <v>NA</v>
          </cell>
          <cell r="BX178" t="str">
            <v>NA</v>
          </cell>
          <cell r="BY178" t="str">
            <v>NA</v>
          </cell>
          <cell r="BZ178" t="str">
            <v>NA</v>
          </cell>
          <cell r="CA178" t="str">
            <v>NA</v>
          </cell>
          <cell r="CB178" t="str">
            <v>NA</v>
          </cell>
          <cell r="CC178" t="str">
            <v>NA</v>
          </cell>
          <cell r="CD178" t="str">
            <v>NA</v>
          </cell>
          <cell r="CE178" t="str">
            <v>NA</v>
          </cell>
          <cell r="CF178" t="str">
            <v>NA</v>
          </cell>
          <cell r="CG178" t="str">
            <v>NA</v>
          </cell>
          <cell r="CH178" t="str">
            <v>NA</v>
          </cell>
          <cell r="CI178" t="str">
            <v>NA</v>
          </cell>
          <cell r="CJ178">
            <v>0.35000000000000009</v>
          </cell>
          <cell r="CK178">
            <v>0.33333333333333326</v>
          </cell>
          <cell r="CL178">
            <v>0.31999999999999984</v>
          </cell>
          <cell r="CM178">
            <v>0.31999999999999984</v>
          </cell>
          <cell r="CN178">
            <v>0.29629629629629628</v>
          </cell>
          <cell r="CO178">
            <v>0.35714285714285721</v>
          </cell>
          <cell r="CP178">
            <v>0.33333333333333348</v>
          </cell>
        </row>
        <row r="179">
          <cell r="A179" t="str">
            <v>% growth seq</v>
          </cell>
          <cell r="BS179" t="str">
            <v>NA</v>
          </cell>
          <cell r="BT179" t="str">
            <v>NA</v>
          </cell>
          <cell r="BU179" t="str">
            <v>NA</v>
          </cell>
          <cell r="BV179" t="str">
            <v>NA</v>
          </cell>
          <cell r="BW179" t="str">
            <v>NA</v>
          </cell>
          <cell r="BX179" t="str">
            <v>NA</v>
          </cell>
          <cell r="BY179" t="str">
            <v>NA</v>
          </cell>
          <cell r="BZ179" t="str">
            <v>NA</v>
          </cell>
          <cell r="CA179" t="str">
            <v>NA</v>
          </cell>
          <cell r="CB179" t="str">
            <v>NA</v>
          </cell>
          <cell r="CC179" t="str">
            <v>NA</v>
          </cell>
          <cell r="CD179" t="str">
            <v>NA</v>
          </cell>
          <cell r="CE179" t="str">
            <v>NA</v>
          </cell>
          <cell r="CF179" t="str">
            <v>NA</v>
          </cell>
          <cell r="CG179">
            <v>5.0000000000000044E-2</v>
          </cell>
          <cell r="CH179">
            <v>0.19047619047619047</v>
          </cell>
          <cell r="CI179">
            <v>0</v>
          </cell>
          <cell r="CJ179">
            <v>8.0000000000000071E-2</v>
          </cell>
          <cell r="CK179">
            <v>3.7037037037036979E-2</v>
          </cell>
          <cell r="CL179">
            <v>0.1785714285714286</v>
          </cell>
          <cell r="CM179">
            <v>0</v>
          </cell>
          <cell r="CN179">
            <v>6.0606060606060552E-2</v>
          </cell>
          <cell r="CO179">
            <v>8.5714285714285632E-2</v>
          </cell>
          <cell r="CP179">
            <v>0.15789473684210531</v>
          </cell>
        </row>
        <row r="181">
          <cell r="A181" t="str">
            <v>Noncurrent RPO</v>
          </cell>
          <cell r="CF181">
            <v>2</v>
          </cell>
          <cell r="CG181">
            <v>2.1</v>
          </cell>
          <cell r="CH181">
            <v>2.5</v>
          </cell>
          <cell r="CI181">
            <v>2.5</v>
          </cell>
          <cell r="CJ181">
            <v>2.7</v>
          </cell>
          <cell r="CK181">
            <v>2.7</v>
          </cell>
          <cell r="CL181">
            <v>3.3</v>
          </cell>
          <cell r="CM181">
            <v>3.3</v>
          </cell>
          <cell r="CN181">
            <v>3.5</v>
          </cell>
          <cell r="CO181">
            <v>3.5</v>
          </cell>
          <cell r="CP181">
            <v>4.5</v>
          </cell>
        </row>
        <row r="182">
          <cell r="A182" t="str">
            <v>% growth y-o-y</v>
          </cell>
          <cell r="BS182" t="str">
            <v>NA</v>
          </cell>
          <cell r="BT182" t="str">
            <v>NA</v>
          </cell>
          <cell r="BU182" t="str">
            <v>NA</v>
          </cell>
          <cell r="BV182" t="str">
            <v>NA</v>
          </cell>
          <cell r="BW182" t="str">
            <v>NA</v>
          </cell>
          <cell r="BX182" t="str">
            <v>NA</v>
          </cell>
          <cell r="BY182" t="str">
            <v>NA</v>
          </cell>
          <cell r="BZ182" t="str">
            <v>NA</v>
          </cell>
          <cell r="CA182" t="str">
            <v>NA</v>
          </cell>
          <cell r="CB182" t="str">
            <v>NA</v>
          </cell>
          <cell r="CC182" t="str">
            <v>NA</v>
          </cell>
          <cell r="CD182" t="str">
            <v>NA</v>
          </cell>
          <cell r="CE182" t="str">
            <v>NA</v>
          </cell>
          <cell r="CF182" t="str">
            <v>NA</v>
          </cell>
          <cell r="CG182" t="str">
            <v>NA</v>
          </cell>
          <cell r="CH182" t="str">
            <v>NA</v>
          </cell>
          <cell r="CI182" t="str">
            <v>NA</v>
          </cell>
          <cell r="CJ182">
            <v>0.35000000000000009</v>
          </cell>
          <cell r="CK182">
            <v>0.28571428571428581</v>
          </cell>
          <cell r="CL182">
            <v>0.31999999999999984</v>
          </cell>
          <cell r="CM182">
            <v>0.31999999999999984</v>
          </cell>
          <cell r="CN182">
            <v>0.29629629629629628</v>
          </cell>
          <cell r="CO182">
            <v>0.29629629629629628</v>
          </cell>
          <cell r="CP182">
            <v>0.36363636363636376</v>
          </cell>
        </row>
        <row r="183">
          <cell r="A183" t="str">
            <v>% growth seq</v>
          </cell>
          <cell r="BS183" t="str">
            <v>NA</v>
          </cell>
          <cell r="BT183" t="str">
            <v>NA</v>
          </cell>
          <cell r="BU183" t="str">
            <v>NA</v>
          </cell>
          <cell r="BV183" t="str">
            <v>NA</v>
          </cell>
          <cell r="BW183" t="str">
            <v>NA</v>
          </cell>
          <cell r="BX183" t="str">
            <v>NA</v>
          </cell>
          <cell r="BY183" t="str">
            <v>NA</v>
          </cell>
          <cell r="BZ183" t="str">
            <v>NA</v>
          </cell>
          <cell r="CA183" t="str">
            <v>NA</v>
          </cell>
          <cell r="CB183" t="str">
            <v>NA</v>
          </cell>
          <cell r="CC183" t="str">
            <v>NA</v>
          </cell>
          <cell r="CD183" t="str">
            <v>NA</v>
          </cell>
          <cell r="CE183" t="str">
            <v>NA</v>
          </cell>
          <cell r="CF183" t="str">
            <v>NA</v>
          </cell>
          <cell r="CG183">
            <v>5.0000000000000044E-2</v>
          </cell>
          <cell r="CH183">
            <v>0.19047619047619047</v>
          </cell>
          <cell r="CI183">
            <v>0</v>
          </cell>
          <cell r="CJ183">
            <v>8.0000000000000071E-2</v>
          </cell>
          <cell r="CK183">
            <v>0</v>
          </cell>
          <cell r="CL183">
            <v>0.2222222222222221</v>
          </cell>
          <cell r="CM183">
            <v>0</v>
          </cell>
          <cell r="CN183">
            <v>6.0606060606060552E-2</v>
          </cell>
          <cell r="CO183">
            <v>0</v>
          </cell>
          <cell r="CP183">
            <v>0.28571428571428581</v>
          </cell>
        </row>
        <row r="187">
          <cell r="A187" t="str">
            <v>Source: Company data, Wells Fargo Securities, LLC estimates</v>
          </cell>
          <cell r="EB187" t="str">
            <v>Subscription billings/sales &amp; marketing headcount</v>
          </cell>
          <cell r="EC187">
            <v>670388.52479338844</v>
          </cell>
          <cell r="ED187">
            <v>761347.49399999983</v>
          </cell>
          <cell r="EE187">
            <v>722291.0569105692</v>
          </cell>
          <cell r="EF187">
            <v>727606.33036597411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Disclaimer"/>
      <sheetName val="BM"/>
      <sheetName val="Income Statement"/>
      <sheetName val="Revenue Build"/>
      <sheetName val="Balance Sheet"/>
      <sheetName val="Cash Flow"/>
      <sheetName val="VRNS Upgrade Charts"/>
      <sheetName val="Peer Comps-VRNS"/>
      <sheetName val="Valuation"/>
      <sheetName val="Revenue Build_old"/>
      <sheetName val="M&amp;A"/>
      <sheetName val="L-T Targets"/>
      <sheetName val="Estimates v Consensus"/>
      <sheetName val="VA Consensus"/>
      <sheetName val="Quarterly Estimates-VRNS"/>
      <sheetName val="Annual Estimates-VRNS"/>
      <sheetName val="Surprise History"/>
      <sheetName val="Charts"/>
      <sheetName val="DCF"/>
      <sheetName val="EP-VRNS_US"/>
      <sheetName val="RevisionAnalysis-VRNS_US"/>
      <sheetName val="vsConsensus-WF"/>
      <sheetName val="__APW_ACTIVE_FIELD_RESTORE__"/>
    </sheetNames>
    <sheetDataSet>
      <sheetData sheetId="0"/>
      <sheetData sheetId="1"/>
      <sheetData sheetId="2"/>
      <sheetData sheetId="3"/>
      <sheetData sheetId="4">
        <row r="4">
          <cell r="AH4" t="str">
            <v>Mar-25</v>
          </cell>
        </row>
      </sheetData>
      <sheetData sheetId="5"/>
      <sheetData sheetId="6"/>
      <sheetData sheetId="7"/>
      <sheetData sheetId="8"/>
      <sheetData sheetId="9"/>
      <sheetData sheetId="10">
        <row r="5">
          <cell r="B5">
            <v>39.593000000000004</v>
          </cell>
          <cell r="C5">
            <v>49.430999999999997</v>
          </cell>
          <cell r="D5">
            <v>53.364999999999995</v>
          </cell>
          <cell r="E5">
            <v>73.001000000000005</v>
          </cell>
          <cell r="F5">
            <v>53.527999999999999</v>
          </cell>
          <cell r="G5">
            <v>62.19</v>
          </cell>
          <cell r="H5">
            <v>67.052000000000007</v>
          </cell>
          <cell r="I5">
            <v>87.518000000000001</v>
          </cell>
          <cell r="J5">
            <v>56.36</v>
          </cell>
          <cell r="K5">
            <v>59.621000000000002</v>
          </cell>
          <cell r="L5">
            <v>65.649000000000001</v>
          </cell>
          <cell r="M5">
            <v>72.56</v>
          </cell>
          <cell r="N5">
            <v>54.176000000000002</v>
          </cell>
          <cell r="O5">
            <v>66.564999999999998</v>
          </cell>
          <cell r="P5">
            <v>76.751000000000005</v>
          </cell>
          <cell r="Q5">
            <v>95.197000000000003</v>
          </cell>
          <cell r="R5">
            <v>74.784999999999997</v>
          </cell>
          <cell r="S5">
            <v>88.418000000000006</v>
          </cell>
          <cell r="T5">
            <v>100.35299999999999</v>
          </cell>
          <cell r="U5">
            <v>126.578</v>
          </cell>
          <cell r="V5">
            <v>96.260999999999996</v>
          </cell>
          <cell r="W5">
            <v>111.44799999999999</v>
          </cell>
          <cell r="X5">
            <v>123.30800000000001</v>
          </cell>
          <cell r="Y5">
            <v>142.61700000000002</v>
          </cell>
          <cell r="Z5">
            <v>107.33500000000001</v>
          </cell>
          <cell r="AA5">
            <v>115.41800000000001</v>
          </cell>
          <cell r="AB5">
            <v>122.30800000000001</v>
          </cell>
          <cell r="AC5">
            <v>154.09899999999999</v>
          </cell>
          <cell r="AD5">
            <v>114.02200000000001</v>
          </cell>
          <cell r="AE5">
            <v>130.346</v>
          </cell>
          <cell r="AF5">
            <v>148.06800000000001</v>
          </cell>
          <cell r="AG5">
            <v>158.51400000000001</v>
          </cell>
          <cell r="AH5">
            <v>136.423</v>
          </cell>
          <cell r="AJ5">
            <v>165.47033200000001</v>
          </cell>
        </row>
        <row r="67">
          <cell r="B67">
            <v>58.837000000000003</v>
          </cell>
          <cell r="C67">
            <v>61.346000000000004</v>
          </cell>
          <cell r="D67">
            <v>63.43</v>
          </cell>
          <cell r="E67">
            <v>81.3</v>
          </cell>
          <cell r="F67">
            <v>74.727999999999994</v>
          </cell>
          <cell r="G67">
            <v>77.936999999999998</v>
          </cell>
          <cell r="H67">
            <v>78.917999999999992</v>
          </cell>
          <cell r="I67">
            <v>94.215999999999994</v>
          </cell>
          <cell r="J67">
            <v>88.831999999999994</v>
          </cell>
          <cell r="K67">
            <v>85.197000000000003</v>
          </cell>
          <cell r="L67">
            <v>82.466999999999999</v>
          </cell>
          <cell r="M67">
            <v>101.43499999999999</v>
          </cell>
          <cell r="N67">
            <v>88.832000000000008</v>
          </cell>
          <cell r="O67">
            <v>82.820999999999998</v>
          </cell>
          <cell r="P67">
            <v>84.49199999999999</v>
          </cell>
          <cell r="Q67">
            <v>101.366</v>
          </cell>
          <cell r="R67">
            <v>93.748000000000005</v>
          </cell>
          <cell r="S67">
            <v>88.473000000000013</v>
          </cell>
          <cell r="T67">
            <v>88.125</v>
          </cell>
          <cell r="U67">
            <v>106.78700000000001</v>
          </cell>
          <cell r="V67">
            <v>101.14100000000001</v>
          </cell>
          <cell r="W67">
            <v>100.646</v>
          </cell>
          <cell r="X67">
            <v>96.314999999999998</v>
          </cell>
          <cell r="Y67">
            <v>112.053</v>
          </cell>
          <cell r="Z67">
            <v>110.679</v>
          </cell>
          <cell r="AA67">
            <v>131.375</v>
          </cell>
          <cell r="AB67">
            <v>145.608</v>
          </cell>
          <cell r="AC67">
            <v>181.935</v>
          </cell>
          <cell r="AD67">
            <v>185.489</v>
          </cell>
          <cell r="AE67">
            <v>208.929</v>
          </cell>
          <cell r="AF67">
            <v>219.13499999999999</v>
          </cell>
          <cell r="AG67">
            <v>252.74</v>
          </cell>
          <cell r="AH67">
            <v>251.03800000000001</v>
          </cell>
          <cell r="AI67">
            <v>322.899</v>
          </cell>
          <cell r="AJ67">
            <v>336.67397299999999</v>
          </cell>
          <cell r="AK67">
            <v>418.48764399999999</v>
          </cell>
        </row>
        <row r="68">
          <cell r="B68">
            <v>-3.2029999999999959</v>
          </cell>
          <cell r="C68">
            <v>2.5090000000000003</v>
          </cell>
          <cell r="D68">
            <v>2.0839999999999961</v>
          </cell>
          <cell r="E68">
            <v>17.869999999999997</v>
          </cell>
          <cell r="F68">
            <v>-6.5720000000000027</v>
          </cell>
          <cell r="G68">
            <v>3.2090000000000032</v>
          </cell>
          <cell r="H68">
            <v>0.98099999999999454</v>
          </cell>
          <cell r="I68">
            <v>15.298000000000002</v>
          </cell>
          <cell r="J68">
            <v>-5.3840000000000003</v>
          </cell>
          <cell r="K68">
            <v>-3.6349999999999909</v>
          </cell>
          <cell r="L68">
            <v>-2.730000000000004</v>
          </cell>
          <cell r="M68">
            <v>18.967999999999989</v>
          </cell>
          <cell r="N68">
            <v>-12.60299999999998</v>
          </cell>
          <cell r="O68">
            <v>-6.0110000000000099</v>
          </cell>
          <cell r="P68">
            <v>1.6709999999999923</v>
          </cell>
          <cell r="Q68">
            <v>16.874000000000009</v>
          </cell>
          <cell r="R68">
            <v>-7.617999999999995</v>
          </cell>
          <cell r="S68">
            <v>-5.2749999999999915</v>
          </cell>
          <cell r="T68">
            <v>-0.34800000000001319</v>
          </cell>
          <cell r="U68">
            <v>18.662000000000006</v>
          </cell>
          <cell r="V68">
            <v>-5.6460000000000008</v>
          </cell>
          <cell r="W68">
            <v>-0.49500000000000455</v>
          </cell>
          <cell r="X68">
            <v>-4.3310000000000031</v>
          </cell>
          <cell r="Y68">
            <v>15.738</v>
          </cell>
          <cell r="Z68">
            <v>-1.3739999999999952</v>
          </cell>
          <cell r="AA68">
            <v>20.695999999999998</v>
          </cell>
          <cell r="AB68">
            <v>14.233000000000004</v>
          </cell>
          <cell r="AC68">
            <v>36.326999999999998</v>
          </cell>
          <cell r="AD68">
            <v>3.554000000000002</v>
          </cell>
          <cell r="AE68">
            <v>23.439999999999998</v>
          </cell>
          <cell r="AF68">
            <v>10.205999999999989</v>
          </cell>
          <cell r="AG68">
            <v>33.605000000000018</v>
          </cell>
          <cell r="AH68">
            <v>-1.7019999999999982</v>
          </cell>
          <cell r="AI68">
            <v>71.86099999999999</v>
          </cell>
          <cell r="AJ68">
            <v>13.774972999999989</v>
          </cell>
          <cell r="AK68">
            <v>81.813670999999999</v>
          </cell>
        </row>
        <row r="69">
          <cell r="B69">
            <v>36.390000000000008</v>
          </cell>
          <cell r="C69">
            <v>51.94</v>
          </cell>
          <cell r="D69">
            <v>55.448999999999991</v>
          </cell>
          <cell r="E69">
            <v>90.871000000000009</v>
          </cell>
          <cell r="F69">
            <v>46.955999999999996</v>
          </cell>
          <cell r="G69">
            <v>65.399000000000001</v>
          </cell>
          <cell r="H69">
            <v>68.033000000000001</v>
          </cell>
          <cell r="I69">
            <v>102.816</v>
          </cell>
          <cell r="J69">
            <v>50.975999999999999</v>
          </cell>
          <cell r="K69">
            <v>55.986000000000011</v>
          </cell>
          <cell r="L69">
            <v>62.918999999999997</v>
          </cell>
          <cell r="M69">
            <v>91.527999999999992</v>
          </cell>
          <cell r="N69">
            <v>41.573000000000022</v>
          </cell>
          <cell r="O69">
            <v>60.553999999999988</v>
          </cell>
          <cell r="P69">
            <v>78.421999999999997</v>
          </cell>
          <cell r="Q69">
            <v>112.07100000000001</v>
          </cell>
          <cell r="R69">
            <v>67.167000000000002</v>
          </cell>
          <cell r="S69">
            <v>83.143000000000015</v>
          </cell>
          <cell r="T69">
            <v>100.00499999999998</v>
          </cell>
          <cell r="U69">
            <v>145.24</v>
          </cell>
          <cell r="V69">
            <v>90.614999999999995</v>
          </cell>
          <cell r="W69">
            <v>110.95299999999999</v>
          </cell>
          <cell r="X69">
            <v>118.977</v>
          </cell>
          <cell r="Y69">
            <v>158.35500000000002</v>
          </cell>
          <cell r="Z69">
            <v>105.96100000000001</v>
          </cell>
          <cell r="AA69">
            <v>136.114</v>
          </cell>
          <cell r="AB69">
            <v>136.541</v>
          </cell>
          <cell r="AC69">
            <v>190.42599999999999</v>
          </cell>
          <cell r="AD69">
            <v>117.57600000000001</v>
          </cell>
          <cell r="AE69">
            <v>153.786</v>
          </cell>
          <cell r="AF69">
            <v>158.274</v>
          </cell>
          <cell r="AG69">
            <v>192.11900000000003</v>
          </cell>
          <cell r="AH69">
            <v>134.721</v>
          </cell>
          <cell r="AI69">
            <v>224.024</v>
          </cell>
          <cell r="AJ69">
            <v>179.245305</v>
          </cell>
          <cell r="AK69">
            <v>249.75470000000004</v>
          </cell>
        </row>
        <row r="208">
          <cell r="Z208">
            <v>80.906000000000006</v>
          </cell>
          <cell r="AA208">
            <v>85.436999999999998</v>
          </cell>
          <cell r="AB208">
            <v>83.962999999999994</v>
          </cell>
          <cell r="AC208">
            <v>106.2</v>
          </cell>
          <cell r="AD208">
            <v>55.98</v>
          </cell>
          <cell r="AE208">
            <v>62.728999999999999</v>
          </cell>
          <cell r="AF208">
            <v>68.751000000000005</v>
          </cell>
          <cell r="AG208">
            <v>66.781000000000006</v>
          </cell>
          <cell r="AH208">
            <v>31.488</v>
          </cell>
          <cell r="AI208">
            <v>32.374000000000002</v>
          </cell>
          <cell r="AJ208">
            <v>31.542157000000003</v>
          </cell>
          <cell r="AK208">
            <v>25.277679000000035</v>
          </cell>
          <cell r="AL208">
            <v>16.964159999999993</v>
          </cell>
          <cell r="AM208">
            <v>15.551900000000018</v>
          </cell>
          <cell r="AN208">
            <v>16.38701542000004</v>
          </cell>
          <cell r="AO208">
            <v>17.553087540000035</v>
          </cell>
          <cell r="AP208">
            <v>7.3999752000000001</v>
          </cell>
          <cell r="AQ208">
            <v>8.3230474000000356</v>
          </cell>
          <cell r="AR208">
            <v>8.6515719685000363</v>
          </cell>
          <cell r="AS208">
            <v>8.7173940779100292</v>
          </cell>
        </row>
      </sheetData>
      <sheetData sheetId="11"/>
      <sheetData sheetId="12"/>
      <sheetData sheetId="13"/>
      <sheetData sheetId="14">
        <row r="13">
          <cell r="C13" t="str">
            <v>-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-</v>
          </cell>
          <cell r="H13" t="str">
            <v>-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>
            <v>200.27116223873858</v>
          </cell>
          <cell r="AG13">
            <v>248.57289645694658</v>
          </cell>
          <cell r="AH13">
            <v>315.06721894874948</v>
          </cell>
          <cell r="AI13">
            <v>385.24916595670516</v>
          </cell>
          <cell r="AJ13">
            <v>459.4181206875561</v>
          </cell>
          <cell r="AK13">
            <v>540.53983013802679</v>
          </cell>
          <cell r="AL13">
            <v>615.67132033333337</v>
          </cell>
          <cell r="AM13">
            <v>669.209513854477</v>
          </cell>
          <cell r="AN13">
            <v>718.38785452385594</v>
          </cell>
          <cell r="AO13">
            <v>767.53258016176324</v>
          </cell>
          <cell r="AP13">
            <v>824.76300061074085</v>
          </cell>
          <cell r="AQ13">
            <v>849.57368057293786</v>
          </cell>
          <cell r="AR13">
            <v>875.35792727710657</v>
          </cell>
          <cell r="AS13">
            <v>910.65115648922244</v>
          </cell>
          <cell r="AT13">
            <v>955.00270593562118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 t="str">
            <v>-</v>
          </cell>
          <cell r="BB13" t="str">
            <v>-</v>
          </cell>
          <cell r="BC13">
            <v>315.06721894874948</v>
          </cell>
          <cell r="BD13">
            <v>615.67132033333337</v>
          </cell>
          <cell r="BE13">
            <v>824.76300061074085</v>
          </cell>
          <cell r="BF13">
            <v>955.00270593562118</v>
          </cell>
        </row>
        <row r="14">
          <cell r="C14" t="str">
            <v>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>
            <v>293.99536894930031</v>
          </cell>
          <cell r="AG14">
            <v>298.94460536327426</v>
          </cell>
          <cell r="AH14">
            <v>270.70924826649724</v>
          </cell>
          <cell r="AI14">
            <v>208.60237829943534</v>
          </cell>
          <cell r="AJ14">
            <v>185.49449742789551</v>
          </cell>
          <cell r="AK14">
            <v>142.46853913171606</v>
          </cell>
          <cell r="AL14">
            <v>99.604030324608857</v>
          </cell>
          <cell r="AM14">
            <v>66.633547560148543</v>
          </cell>
          <cell r="AN14">
            <v>40.612384215431362</v>
          </cell>
          <cell r="AO14">
            <v>16.997796211108831</v>
          </cell>
          <cell r="AP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>
            <v>270.70924826649724</v>
          </cell>
          <cell r="BD14">
            <v>97.957740278236159</v>
          </cell>
          <cell r="BE14" t="str">
            <v>-</v>
          </cell>
          <cell r="BF14" t="str">
            <v>-</v>
          </cell>
        </row>
        <row r="16">
          <cell r="C16" t="str">
            <v>-</v>
          </cell>
          <cell r="D16" t="str">
            <v>-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>
            <v>81.929538358572657</v>
          </cell>
          <cell r="AG16">
            <v>80.07952503778418</v>
          </cell>
          <cell r="AH16">
            <v>71.115855555890917</v>
          </cell>
          <cell r="AI16">
            <v>67.965390595791575</v>
          </cell>
          <cell r="AJ16">
            <v>57.9141754690298</v>
          </cell>
          <cell r="AK16">
            <v>45.53041908573578</v>
          </cell>
          <cell r="AL16">
            <v>29.383881392295699</v>
          </cell>
          <cell r="AM16">
            <v>20.097653369084949</v>
          </cell>
          <cell r="AN16">
            <v>13.63386090352164</v>
          </cell>
          <cell r="AO16">
            <v>7.7379602551608881</v>
          </cell>
          <cell r="AP16">
            <v>2.4220799999999998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  <cell r="BC16">
            <v>71.115855555890917</v>
          </cell>
          <cell r="BD16">
            <v>29.383881392295699</v>
          </cell>
          <cell r="BE16">
            <v>2.4220799999999998</v>
          </cell>
          <cell r="BF16">
            <v>2.4220800000000001E-2</v>
          </cell>
        </row>
        <row r="17"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>
            <v>153.27000000000001</v>
          </cell>
          <cell r="N17">
            <v>192.8007001232925</v>
          </cell>
          <cell r="O17">
            <v>209.76667012472666</v>
          </cell>
          <cell r="P17">
            <v>214.18603948456217</v>
          </cell>
          <cell r="Q17">
            <v>245.01064143405117</v>
          </cell>
          <cell r="R17">
            <v>279.98599553721198</v>
          </cell>
          <cell r="S17">
            <v>295.67935622119239</v>
          </cell>
          <cell r="T17">
            <v>319.29646772866852</v>
          </cell>
          <cell r="U17">
            <v>350.65779721436985</v>
          </cell>
          <cell r="V17">
            <v>380.49017180982685</v>
          </cell>
          <cell r="W17">
            <v>405.26243349694403</v>
          </cell>
          <cell r="X17">
            <v>427.02379128164335</v>
          </cell>
          <cell r="Y17">
            <v>452.12318295604831</v>
          </cell>
          <cell r="Z17">
            <v>460.84249940984</v>
          </cell>
          <cell r="AA17">
            <v>471.80276942476843</v>
          </cell>
          <cell r="AB17">
            <v>490.08810832118564</v>
          </cell>
          <cell r="AC17">
            <v>514.65411186487347</v>
          </cell>
          <cell r="AD17">
            <v>537.31447211350462</v>
          </cell>
          <cell r="AE17">
            <v>552.26750134171186</v>
          </cell>
          <cell r="AF17">
            <v>577.58044364709906</v>
          </cell>
          <cell r="AG17">
            <v>605.21391075061172</v>
          </cell>
          <cell r="AH17">
            <v>637.73931021374813</v>
          </cell>
          <cell r="AI17">
            <v>658.60991974135641</v>
          </cell>
          <cell r="AJ17">
            <v>687.82547345984733</v>
          </cell>
          <cell r="AK17">
            <v>720.02630212236147</v>
          </cell>
          <cell r="AL17">
            <v>734.46678726733194</v>
          </cell>
          <cell r="AM17">
            <v>749.02353757869923</v>
          </cell>
          <cell r="AN17">
            <v>771.26758591585019</v>
          </cell>
          <cell r="AO17">
            <v>794.54048840603411</v>
          </cell>
          <cell r="AP17">
            <v>821.17659737563042</v>
          </cell>
          <cell r="AQ17">
            <v>844.36148687682623</v>
          </cell>
          <cell r="AR17">
            <v>873.49520838904266</v>
          </cell>
          <cell r="AS17">
            <v>903.83882640775471</v>
          </cell>
          <cell r="AT17">
            <v>940.97821622897925</v>
          </cell>
          <cell r="AX17">
            <v>192.8007001232925</v>
          </cell>
          <cell r="AY17">
            <v>270.05942474618172</v>
          </cell>
          <cell r="AZ17">
            <v>380.49017180982685</v>
          </cell>
          <cell r="BA17">
            <v>453.507399527872</v>
          </cell>
          <cell r="BB17">
            <v>537.31447211350462</v>
          </cell>
          <cell r="BC17">
            <v>637.73931021374813</v>
          </cell>
          <cell r="BD17">
            <v>734.46678726733194</v>
          </cell>
          <cell r="BE17">
            <v>821.17659737563042</v>
          </cell>
          <cell r="BF17">
            <v>940.97821622897925</v>
          </cell>
        </row>
        <row r="20">
          <cell r="AA20">
            <v>98.754694890659479</v>
          </cell>
          <cell r="AB20">
            <v>120.25920452730732</v>
          </cell>
          <cell r="AC20">
            <v>128.35409101602929</v>
          </cell>
          <cell r="AD20">
            <v>172.95460624440091</v>
          </cell>
          <cell r="AE20">
            <v>113.50407673810699</v>
          </cell>
          <cell r="AF20">
            <v>145.76959496106286</v>
          </cell>
          <cell r="AG20">
            <v>155.28206689224993</v>
          </cell>
          <cell r="AH20">
            <v>206.75180014377685</v>
          </cell>
          <cell r="AI20">
            <v>134.53217919194213</v>
          </cell>
          <cell r="AJ20">
            <v>175.54636709432884</v>
          </cell>
          <cell r="AK20">
            <v>179.24538133578244</v>
          </cell>
          <cell r="AL20">
            <v>233.22518382743786</v>
          </cell>
          <cell r="AM20">
            <v>155.94176791200175</v>
          </cell>
          <cell r="AN20">
            <v>201.13260257431648</v>
          </cell>
          <cell r="AO20">
            <v>200.5665680147716</v>
          </cell>
          <cell r="AP20">
            <v>293.20481756812245</v>
          </cell>
          <cell r="AQ20">
            <v>181.72078971444913</v>
          </cell>
          <cell r="AR20">
            <v>231.36213501958952</v>
          </cell>
          <cell r="AS20">
            <v>231.68827705908276</v>
          </cell>
          <cell r="AT20">
            <v>338.24642672519457</v>
          </cell>
          <cell r="AV20">
            <v>226.75366354657191</v>
          </cell>
          <cell r="AW20">
            <v>289.34061613693268</v>
          </cell>
          <cell r="AX20">
            <v>260.42638017997382</v>
          </cell>
          <cell r="AY20">
            <v>274.89576907107164</v>
          </cell>
          <cell r="AZ20">
            <v>392.80943001067948</v>
          </cell>
          <cell r="BA20">
            <v>481.74901633660409</v>
          </cell>
          <cell r="BB20">
            <v>551.57060624440089</v>
          </cell>
          <cell r="BC20">
            <v>636.68396681044351</v>
          </cell>
          <cell r="BD20">
            <v>732.68377051868151</v>
          </cell>
          <cell r="BE20">
            <v>850.84575606921226</v>
          </cell>
          <cell r="BF20">
            <v>983.0176285183162</v>
          </cell>
        </row>
        <row r="24">
          <cell r="AF24">
            <v>42.775765019567601</v>
          </cell>
          <cell r="AG24">
            <v>55.331741818220102</v>
          </cell>
          <cell r="AH24">
            <v>69.114064230055675</v>
          </cell>
          <cell r="AI24">
            <v>78.121680843237058</v>
          </cell>
          <cell r="AJ24">
            <v>96.302923626194143</v>
          </cell>
          <cell r="AK24">
            <v>119.18905584904071</v>
          </cell>
          <cell r="AL24">
            <v>139.88285716666667</v>
          </cell>
          <cell r="AM24">
            <v>150.40358600734376</v>
          </cell>
          <cell r="AN24">
            <v>164.39726797465326</v>
          </cell>
          <cell r="AO24">
            <v>178.03896599372587</v>
          </cell>
          <cell r="AP24">
            <v>191.65899685098361</v>
          </cell>
          <cell r="AQ24">
            <v>195.35618701036549</v>
          </cell>
          <cell r="AR24">
            <v>206.2977925942975</v>
          </cell>
          <cell r="AS24">
            <v>215.36902682132137</v>
          </cell>
          <cell r="AT24">
            <v>226.36455185785039</v>
          </cell>
          <cell r="AV24">
            <v>118.32642133621417</v>
          </cell>
          <cell r="BC24">
            <v>205.0118802300556</v>
          </cell>
          <cell r="BD24">
            <v>460.16185716666666</v>
          </cell>
          <cell r="BE24">
            <v>684.49881682670662</v>
          </cell>
          <cell r="BF24">
            <v>843.38755828383501</v>
          </cell>
        </row>
        <row r="25">
          <cell r="AF25">
            <v>58.733072053350959</v>
          </cell>
          <cell r="AG25">
            <v>64.108555418054081</v>
          </cell>
          <cell r="AH25">
            <v>74.418905537591783</v>
          </cell>
          <cell r="AI25">
            <v>36.888185855696022</v>
          </cell>
          <cell r="AJ25">
            <v>35.375066498163228</v>
          </cell>
          <cell r="AK25">
            <v>33.21999494470537</v>
          </cell>
          <cell r="AL25">
            <v>19.857593101552634</v>
          </cell>
          <cell r="AV25">
            <v>118.22944400246928</v>
          </cell>
          <cell r="BC25">
            <v>262.44322553759167</v>
          </cell>
          <cell r="BD25">
            <v>108.53159310155267</v>
          </cell>
          <cell r="BE25">
            <v>21.360391465458218</v>
          </cell>
        </row>
        <row r="26"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  <cell r="I26" t="str">
            <v>-</v>
          </cell>
          <cell r="J26" t="str">
            <v>-</v>
          </cell>
          <cell r="K26" t="str">
            <v>-</v>
          </cell>
          <cell r="L26">
            <v>7.3808648301602977</v>
          </cell>
          <cell r="M26">
            <v>15.49168213604805</v>
          </cell>
          <cell r="N26">
            <v>28.539657321428571</v>
          </cell>
          <cell r="O26">
            <v>22.259331123943099</v>
          </cell>
          <cell r="P26">
            <v>23.847556100710154</v>
          </cell>
          <cell r="Q26">
            <v>37.085885116486409</v>
          </cell>
          <cell r="R26">
            <v>51.519462470397556</v>
          </cell>
          <cell r="S26">
            <v>36.796556444159322</v>
          </cell>
          <cell r="T26">
            <v>53.700180152346796</v>
          </cell>
          <cell r="U26">
            <v>67.212041496936308</v>
          </cell>
          <cell r="V26">
            <v>91.971942917433253</v>
          </cell>
          <cell r="W26">
            <v>67.771493375897634</v>
          </cell>
          <cell r="X26">
            <v>83.652206282046222</v>
          </cell>
          <cell r="Y26">
            <v>97.147066630104845</v>
          </cell>
          <cell r="Z26">
            <v>113.67635648548878</v>
          </cell>
          <cell r="AA26">
            <v>82.312810611962036</v>
          </cell>
          <cell r="AB26">
            <v>95.115098473937422</v>
          </cell>
          <cell r="AC26">
            <v>101.24484849415235</v>
          </cell>
          <cell r="AD26">
            <v>128.42366366160672</v>
          </cell>
          <cell r="AE26">
            <v>91.215472819247509</v>
          </cell>
          <cell r="AF26">
            <v>101.71392819831314</v>
          </cell>
          <cell r="AG26">
            <v>119.11769987824836</v>
          </cell>
          <cell r="AH26">
            <v>144.78503195983365</v>
          </cell>
          <cell r="AI26">
            <v>114.18064815302185</v>
          </cell>
          <cell r="AJ26">
            <v>131.46154817031663</v>
          </cell>
          <cell r="AK26">
            <v>152.17665295340268</v>
          </cell>
          <cell r="AL26">
            <v>158.89156627576139</v>
          </cell>
          <cell r="AM26">
            <v>158.03029262819328</v>
          </cell>
          <cell r="AN26">
            <v>170.84667037385606</v>
          </cell>
          <cell r="AO26">
            <v>182.06447927587627</v>
          </cell>
          <cell r="AP26">
            <v>194.66225816707367</v>
          </cell>
          <cell r="AQ26">
            <v>196.32113102570179</v>
          </cell>
          <cell r="AR26">
            <v>206.94701441050634</v>
          </cell>
          <cell r="AS26">
            <v>216.91098157952746</v>
          </cell>
          <cell r="AT26">
            <v>228.46285389762014</v>
          </cell>
          <cell r="AX26">
            <v>73.711943035714285</v>
          </cell>
          <cell r="AY26">
            <v>150.05446247039754</v>
          </cell>
          <cell r="AZ26">
            <v>264.88894291743333</v>
          </cell>
          <cell r="BA26">
            <v>363.06621362834591</v>
          </cell>
          <cell r="BB26">
            <v>400.16666366160672</v>
          </cell>
          <cell r="BC26">
            <v>468.82003195983367</v>
          </cell>
          <cell r="BD26">
            <v>567.84456627576139</v>
          </cell>
          <cell r="BE26">
            <v>705.60370044499916</v>
          </cell>
          <cell r="BF26">
            <v>848.64198091335595</v>
          </cell>
        </row>
        <row r="27">
          <cell r="C27">
            <v>21.225000000000001</v>
          </cell>
          <cell r="D27">
            <v>21.450574193726219</v>
          </cell>
          <cell r="E27">
            <v>22.84949681810782</v>
          </cell>
          <cell r="F27">
            <v>25.26507553662417</v>
          </cell>
          <cell r="G27">
            <v>27.406415378789813</v>
          </cell>
          <cell r="H27">
            <v>28.397139089234244</v>
          </cell>
          <cell r="I27">
            <v>29.973593938439787</v>
          </cell>
          <cell r="J27">
            <v>32.61085590030963</v>
          </cell>
          <cell r="K27">
            <v>33.561748230375997</v>
          </cell>
          <cell r="L27">
            <v>33.121015042764611</v>
          </cell>
          <cell r="M27">
            <v>33.631165879746689</v>
          </cell>
          <cell r="N27">
            <v>33.81385440115222</v>
          </cell>
          <cell r="O27">
            <v>31.29337849755979</v>
          </cell>
          <cell r="P27">
            <v>32.756568037646794</v>
          </cell>
          <cell r="Q27">
            <v>32.499775801664171</v>
          </cell>
          <cell r="R27">
            <v>32.461978340989397</v>
          </cell>
          <cell r="S27">
            <v>31.966023206599864</v>
          </cell>
          <cell r="T27">
            <v>29.852357800554547</v>
          </cell>
          <cell r="U27">
            <v>29.78867631605733</v>
          </cell>
          <cell r="V27">
            <v>29.635417359621854</v>
          </cell>
          <cell r="W27">
            <v>27.98263361380307</v>
          </cell>
          <cell r="X27">
            <v>27.505063432862592</v>
          </cell>
          <cell r="Y27">
            <v>27.272169377388238</v>
          </cell>
          <cell r="Z27">
            <v>26.490694075573472</v>
          </cell>
          <cell r="AA27">
            <v>24.589927765786499</v>
          </cell>
          <cell r="AB27">
            <v>24.130247764996419</v>
          </cell>
          <cell r="AC27">
            <v>24.0716102008858</v>
          </cell>
          <cell r="AD27">
            <v>23.600977212475645</v>
          </cell>
          <cell r="AE27">
            <v>22.580424024720266</v>
          </cell>
          <cell r="AF27">
            <v>23.034933223602184</v>
          </cell>
          <cell r="AG27">
            <v>22.445566091903466</v>
          </cell>
          <cell r="AH27">
            <v>20.755483424879763</v>
          </cell>
          <cell r="AI27">
            <v>19.208632360481683</v>
          </cell>
          <cell r="AJ27">
            <v>16.543913645673143</v>
          </cell>
          <cell r="AK27">
            <v>13.894347393525386</v>
          </cell>
          <cell r="AL27">
            <v>9.315383402881336</v>
          </cell>
          <cell r="AM27">
            <v>7.4911167919424901</v>
          </cell>
          <cell r="AN27">
            <v>5.7764412361623441</v>
          </cell>
          <cell r="AO27">
            <v>4.2173153333759057</v>
          </cell>
          <cell r="AP27">
            <v>3.462792823484393</v>
          </cell>
          <cell r="AQ27">
            <v>4.5812332080032014</v>
          </cell>
          <cell r="AR27">
            <v>3.8850381870688677</v>
          </cell>
          <cell r="AS27">
            <v>3.4453546706440412</v>
          </cell>
          <cell r="AT27">
            <v>3.2537106650313046</v>
          </cell>
          <cell r="AV27">
            <v>92.436075536624173</v>
          </cell>
          <cell r="AW27">
            <v>121.039427328881</v>
          </cell>
          <cell r="AX27">
            <v>134.97085440115222</v>
          </cell>
          <cell r="AY27">
            <v>130.41797834098938</v>
          </cell>
          <cell r="AZ27">
            <v>119.32441735962185</v>
          </cell>
          <cell r="BA27">
            <v>108.0906940755735</v>
          </cell>
          <cell r="BB27">
            <v>96.918977212475639</v>
          </cell>
          <cell r="BC27">
            <v>89.156483424879767</v>
          </cell>
          <cell r="BD27">
            <v>50.525383402881339</v>
          </cell>
          <cell r="BE27">
            <v>20.716813330066181</v>
          </cell>
          <cell r="BF27">
            <v>15.165336730747418</v>
          </cell>
        </row>
        <row r="28">
          <cell r="C28">
            <v>40.380000000000003</v>
          </cell>
          <cell r="D28">
            <v>47.53244424938736</v>
          </cell>
          <cell r="E28">
            <v>50.554272238336416</v>
          </cell>
          <cell r="F28">
            <v>66.510519539093451</v>
          </cell>
          <cell r="G28">
            <v>49.838929339531347</v>
          </cell>
          <cell r="H28">
            <v>62.105238149928326</v>
          </cell>
          <cell r="I28">
            <v>64.531609728844515</v>
          </cell>
          <cell r="J28">
            <v>87.408971022774054</v>
          </cell>
          <cell r="K28">
            <v>59.317965005854063</v>
          </cell>
          <cell r="L28">
            <v>62.374816473134302</v>
          </cell>
          <cell r="M28">
            <v>61.844204323254935</v>
          </cell>
          <cell r="N28">
            <v>71.838495521987738</v>
          </cell>
          <cell r="O28">
            <v>54.780687105063599</v>
          </cell>
          <cell r="P28">
            <v>57.084685198057798</v>
          </cell>
          <cell r="Q28">
            <v>69.8630309539016</v>
          </cell>
          <cell r="R28">
            <v>84.29186689639775</v>
          </cell>
          <cell r="S28">
            <v>68.951725202482677</v>
          </cell>
          <cell r="T28">
            <v>83.782022056727186</v>
          </cell>
          <cell r="U28">
            <v>97.278145965126825</v>
          </cell>
          <cell r="V28">
            <v>122.00165810638654</v>
          </cell>
          <cell r="W28">
            <v>96.01935519073966</v>
          </cell>
          <cell r="X28">
            <v>111.19805433029339</v>
          </cell>
          <cell r="Y28">
            <v>124.44171293057001</v>
          </cell>
          <cell r="Z28">
            <v>140.19137198963364</v>
          </cell>
          <cell r="AA28">
            <v>106.92041694917714</v>
          </cell>
          <cell r="AB28">
            <v>119.11054772657226</v>
          </cell>
          <cell r="AC28">
            <v>125.30549578207038</v>
          </cell>
          <cell r="AD28">
            <v>151.61371378817626</v>
          </cell>
          <cell r="AE28">
            <v>113.67511615946266</v>
          </cell>
          <cell r="AF28">
            <v>124.74886142191528</v>
          </cell>
          <cell r="AG28">
            <v>141.56326597015178</v>
          </cell>
          <cell r="AH28">
            <v>165.54051538471342</v>
          </cell>
          <cell r="AI28">
            <v>133.38928051350362</v>
          </cell>
          <cell r="AJ28">
            <v>148.00546181598972</v>
          </cell>
          <cell r="AK28">
            <v>166.07100034692806</v>
          </cell>
          <cell r="AL28">
            <v>168.20694967864267</v>
          </cell>
          <cell r="AM28">
            <v>165.5214094201358</v>
          </cell>
          <cell r="AN28">
            <v>176.62311161001847</v>
          </cell>
          <cell r="AO28">
            <v>186.28179460925213</v>
          </cell>
          <cell r="AP28">
            <v>197.89419813565914</v>
          </cell>
          <cell r="AQ28">
            <v>199.0698709505038</v>
          </cell>
          <cell r="AR28">
            <v>209.27803732274774</v>
          </cell>
          <cell r="AS28">
            <v>218.97819438191394</v>
          </cell>
          <cell r="AT28">
            <v>230.41508029663888</v>
          </cell>
          <cell r="AV28">
            <v>210.66551953909342</v>
          </cell>
          <cell r="AW28">
            <v>270.18211387991687</v>
          </cell>
          <cell r="AX28">
            <v>253.46849552198768</v>
          </cell>
          <cell r="AY28">
            <v>281.78386689639768</v>
          </cell>
          <cell r="AZ28">
            <v>385.55765810638655</v>
          </cell>
          <cell r="BA28">
            <v>471.20837198963363</v>
          </cell>
          <cell r="BB28">
            <v>496.67471378817623</v>
          </cell>
          <cell r="BC28">
            <v>557.97651538471348</v>
          </cell>
          <cell r="BD28">
            <v>618.36994967864268</v>
          </cell>
          <cell r="BE28">
            <v>726.32051377506548</v>
          </cell>
          <cell r="BF28">
            <v>857.74118295180438</v>
          </cell>
        </row>
        <row r="30">
          <cell r="C30">
            <v>35.935000000000002</v>
          </cell>
          <cell r="D30">
            <v>42.827975973633038</v>
          </cell>
          <cell r="E30">
            <v>45.832307271463542</v>
          </cell>
          <cell r="F30">
            <v>60.840642075685999</v>
          </cell>
          <cell r="G30">
            <v>44.527166518591969</v>
          </cell>
          <cell r="H30">
            <v>56.212895776526786</v>
          </cell>
          <cell r="I30">
            <v>58.323792241680572</v>
          </cell>
          <cell r="J30">
            <v>80.246522445339622</v>
          </cell>
          <cell r="K30">
            <v>52.639792030770948</v>
          </cell>
          <cell r="L30">
            <v>54.883009069673015</v>
          </cell>
          <cell r="M30">
            <v>53.991236372418484</v>
          </cell>
          <cell r="N30">
            <v>63.181276612923632</v>
          </cell>
          <cell r="O30">
            <v>47.286355128316281</v>
          </cell>
          <cell r="P30">
            <v>48.799646416338163</v>
          </cell>
          <cell r="Q30">
            <v>60.476535873230759</v>
          </cell>
          <cell r="R30">
            <v>73.834669895273308</v>
          </cell>
          <cell r="S30">
            <v>59.261763197504699</v>
          </cell>
          <cell r="T30">
            <v>72.778750658531166</v>
          </cell>
          <cell r="U30">
            <v>84.715260283461163</v>
          </cell>
          <cell r="V30">
            <v>107.52000772261462</v>
          </cell>
          <cell r="W30">
            <v>82.428310299212995</v>
          </cell>
          <cell r="X30">
            <v>96.467648716815958</v>
          </cell>
          <cell r="Y30">
            <v>109.16885231766592</v>
          </cell>
          <cell r="Z30">
            <v>124.41754653336422</v>
          </cell>
          <cell r="AA30">
            <v>92.003052045158711</v>
          </cell>
          <cell r="AB30">
            <v>103.33797255731886</v>
          </cell>
          <cell r="AC30">
            <v>108.96606866714694</v>
          </cell>
          <cell r="AD30">
            <v>133.292069469002</v>
          </cell>
          <cell r="AE30">
            <v>97.315320521184788</v>
          </cell>
          <cell r="AF30">
            <v>105.49960069701436</v>
          </cell>
          <cell r="AG30">
            <v>119.99607823721028</v>
          </cell>
          <cell r="AH30">
            <v>141.78396879639715</v>
          </cell>
          <cell r="AI30">
            <v>110.45043615426539</v>
          </cell>
          <cell r="AJ30">
            <v>120.74146059363235</v>
          </cell>
          <cell r="AK30">
            <v>135.31514516000172</v>
          </cell>
          <cell r="AL30">
            <v>135.20506905919873</v>
          </cell>
          <cell r="AM30">
            <v>131.43228336913933</v>
          </cell>
          <cell r="AN30">
            <v>140.28524707312053</v>
          </cell>
          <cell r="AO30">
            <v>148.10271208521399</v>
          </cell>
          <cell r="AP30">
            <v>158.04924450550359</v>
          </cell>
          <cell r="AQ30">
            <v>158.35586343584453</v>
          </cell>
          <cell r="AR30">
            <v>166.25456831731381</v>
          </cell>
          <cell r="AS30">
            <v>173.89659579356501</v>
          </cell>
          <cell r="AT30">
            <v>183.49853399476467</v>
          </cell>
          <cell r="AV30">
            <v>190.83621350425742</v>
          </cell>
          <cell r="AW30">
            <v>244.69337958819671</v>
          </cell>
          <cell r="AX30">
            <v>221.50527661292355</v>
          </cell>
          <cell r="AY30">
            <v>243.4075929721964</v>
          </cell>
          <cell r="AZ30">
            <v>336.2895242227579</v>
          </cell>
          <cell r="BA30">
            <v>412.79011796193566</v>
          </cell>
          <cell r="BB30">
            <v>433.41781946900198</v>
          </cell>
          <cell r="BC30">
            <v>472.21846879639713</v>
          </cell>
          <cell r="BD30">
            <v>495.47506905919874</v>
          </cell>
          <cell r="BE30">
            <v>577.86948703297742</v>
          </cell>
          <cell r="BF30">
            <v>682.00556154148796</v>
          </cell>
        </row>
        <row r="36">
          <cell r="C36">
            <v>-6.2189999999999968</v>
          </cell>
          <cell r="D36">
            <v>-1.8211361885281021</v>
          </cell>
          <cell r="E36">
            <v>0.34439955078781498</v>
          </cell>
          <cell r="F36">
            <v>9.5522177972615481</v>
          </cell>
          <cell r="G36">
            <v>-8.3391343397520608</v>
          </cell>
          <cell r="H36">
            <v>-0.98990950612142703</v>
          </cell>
          <cell r="I36">
            <v>0.35928966448771826</v>
          </cell>
          <cell r="J36">
            <v>11.506608708372243</v>
          </cell>
          <cell r="K36">
            <v>-10.527751659537749</v>
          </cell>
          <cell r="L36">
            <v>-9.0709004108768738</v>
          </cell>
          <cell r="M36">
            <v>-10.198912632626559</v>
          </cell>
          <cell r="N36">
            <v>-2.7305111651385356</v>
          </cell>
          <cell r="O36">
            <v>-17.450871004721741</v>
          </cell>
          <cell r="P36">
            <v>-10.743224214741053</v>
          </cell>
          <cell r="Q36">
            <v>-2.7495674989160173</v>
          </cell>
          <cell r="R36">
            <v>5.5357168467210141</v>
          </cell>
          <cell r="S36">
            <v>-11.461490477077337</v>
          </cell>
          <cell r="T36">
            <v>-1.975154208513286</v>
          </cell>
          <cell r="U36">
            <v>3.9758175593539007</v>
          </cell>
          <cell r="V36">
            <v>17.662003903061223</v>
          </cell>
          <cell r="W36">
            <v>-9.8297324086779536</v>
          </cell>
          <cell r="X36">
            <v>0.49917671165969602</v>
          </cell>
          <cell r="Y36">
            <v>9.2054164570886314</v>
          </cell>
          <cell r="Z36">
            <v>22.79064686044358</v>
          </cell>
          <cell r="AA36">
            <v>-6.5860925416231204</v>
          </cell>
          <cell r="AB36">
            <v>0.91847941663710431</v>
          </cell>
          <cell r="AC36">
            <v>1.6443161684560001</v>
          </cell>
          <cell r="AD36">
            <v>26.240711428830632</v>
          </cell>
          <cell r="AE36">
            <v>-13.690523927364447</v>
          </cell>
          <cell r="AF36">
            <v>-5.373011054479103</v>
          </cell>
          <cell r="AG36">
            <v>7.6552853814439201</v>
          </cell>
          <cell r="AH36">
            <v>21.572089861916872</v>
          </cell>
          <cell r="AI36">
            <v>-11.988596420771501</v>
          </cell>
          <cell r="AJ36">
            <v>-3.0538556679418116</v>
          </cell>
          <cell r="AK36">
            <v>3.4425575242674387</v>
          </cell>
          <cell r="AL36">
            <v>1.573074372333628</v>
          </cell>
          <cell r="AM36">
            <v>-10.54556900025716</v>
          </cell>
          <cell r="AN36">
            <v>-1.2192809663924185</v>
          </cell>
          <cell r="AO36">
            <v>4.0691958427391111</v>
          </cell>
          <cell r="AP36">
            <v>9.5546367993008534</v>
          </cell>
          <cell r="AQ36">
            <v>4.5673363886989238</v>
          </cell>
          <cell r="AR36">
            <v>8.795031815638449</v>
          </cell>
          <cell r="AS36">
            <v>12.875727641996813</v>
          </cell>
          <cell r="AT36">
            <v>17.41203767231055</v>
          </cell>
          <cell r="AV36">
            <v>5.2512177972615497</v>
          </cell>
          <cell r="AW36">
            <v>5.7860372798008068</v>
          </cell>
          <cell r="AX36">
            <v>-27.555533387360754</v>
          </cell>
          <cell r="AY36">
            <v>-13.076283153278984</v>
          </cell>
          <cell r="AZ36">
            <v>20.52877313383047</v>
          </cell>
          <cell r="BA36">
            <v>26.351861146157873</v>
          </cell>
          <cell r="BB36">
            <v>27.73246142883065</v>
          </cell>
          <cell r="BC36">
            <v>22.140589861916837</v>
          </cell>
          <cell r="BD36">
            <v>-6.6259256276634</v>
          </cell>
          <cell r="BE36">
            <v>1.8589826753881973</v>
          </cell>
          <cell r="BF36">
            <v>43.650133518644751</v>
          </cell>
        </row>
        <row r="38">
          <cell r="C38">
            <v>-6.0729999999999968</v>
          </cell>
          <cell r="D38">
            <v>-2.193472688528102</v>
          </cell>
          <cell r="E38">
            <v>-0.18276962401522973</v>
          </cell>
          <cell r="F38">
            <v>9.0058585986881301</v>
          </cell>
          <cell r="G38">
            <v>-8.7710331937814878</v>
          </cell>
          <cell r="H38">
            <v>-1.4526578575197286</v>
          </cell>
          <cell r="I38">
            <v>-6.5381036327575711E-3</v>
          </cell>
          <cell r="J38">
            <v>10.895775224394358</v>
          </cell>
          <cell r="K38">
            <v>-10.92412152932455</v>
          </cell>
          <cell r="L38">
            <v>-9.641176137681418</v>
          </cell>
          <cell r="M38">
            <v>-10.457976007119974</v>
          </cell>
          <cell r="N38">
            <v>-3.16458574039553</v>
          </cell>
          <cell r="O38">
            <v>-17.848885115157952</v>
          </cell>
          <cell r="P38">
            <v>-10.977326182231716</v>
          </cell>
          <cell r="Q38">
            <v>-4.1480727896592056</v>
          </cell>
          <cell r="R38">
            <v>4.2341014326864572</v>
          </cell>
          <cell r="S38">
            <v>-12.793829015895636</v>
          </cell>
          <cell r="T38">
            <v>-3.4737619228188663</v>
          </cell>
          <cell r="U38">
            <v>2.2889173842358379</v>
          </cell>
          <cell r="V38">
            <v>15.353785597112577</v>
          </cell>
          <cell r="W38">
            <v>-11.391799275758659</v>
          </cell>
          <cell r="X38">
            <v>-1.1791964829378623</v>
          </cell>
          <cell r="Y38">
            <v>7.3489321644584322</v>
          </cell>
          <cell r="Z38">
            <v>21.524856192605473</v>
          </cell>
          <cell r="AA38">
            <v>-4.9460023608545685</v>
          </cell>
          <cell r="AB38">
            <v>2.4695193584868922</v>
          </cell>
          <cell r="AC38">
            <v>3.4044252861020605</v>
          </cell>
          <cell r="AD38">
            <v>28.904649828236568</v>
          </cell>
          <cell r="AE38">
            <v>-9.7310189577718802</v>
          </cell>
          <cell r="AF38">
            <v>-2.4864772203526564</v>
          </cell>
          <cell r="AG38">
            <v>9.6247044036136895</v>
          </cell>
          <cell r="AH38">
            <v>18.511435614210829</v>
          </cell>
          <cell r="AI38">
            <v>-5.4256633814781674</v>
          </cell>
          <cell r="AJ38">
            <v>1.4567706453960592</v>
          </cell>
          <cell r="AK38">
            <v>7.7871832486879047</v>
          </cell>
          <cell r="AL38">
            <v>4.283012974086712</v>
          </cell>
          <cell r="AM38">
            <v>-6.5095998965317223</v>
          </cell>
          <cell r="AN38">
            <v>1.3746100366755341</v>
          </cell>
          <cell r="AO38">
            <v>5.9474320976207338</v>
          </cell>
          <cell r="AP38">
            <v>10.669273376980627</v>
          </cell>
          <cell r="AQ38">
            <v>7.6093050627048342</v>
          </cell>
          <cell r="AR38">
            <v>11.351351121317572</v>
          </cell>
          <cell r="AS38">
            <v>15.480288987732491</v>
          </cell>
          <cell r="AT38">
            <v>19.194258935066213</v>
          </cell>
          <cell r="AV38">
            <v>5.0968585986881303</v>
          </cell>
          <cell r="AW38">
            <v>3.754775224394356</v>
          </cell>
          <cell r="AX38">
            <v>-28.186719073728877</v>
          </cell>
          <cell r="AY38">
            <v>-15.724898567313538</v>
          </cell>
          <cell r="AZ38">
            <v>12.498400981727961</v>
          </cell>
          <cell r="BA38">
            <v>17.978070478319751</v>
          </cell>
          <cell r="BB38">
            <v>40.284399828236594</v>
          </cell>
          <cell r="BC38">
            <v>35.368007042782253</v>
          </cell>
          <cell r="BD38">
            <v>17.200346307420013</v>
          </cell>
          <cell r="BE38">
            <v>11.481715614745154</v>
          </cell>
          <cell r="BF38">
            <v>53.635204106821107</v>
          </cell>
        </row>
        <row r="40">
          <cell r="C40" t="str">
            <v>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>
            <v>-0.13188538462045599</v>
          </cell>
          <cell r="T40">
            <v>-3.2173177238716003E-2</v>
          </cell>
          <cell r="U40">
            <v>1.8705107994172E-2</v>
          </cell>
          <cell r="V40">
            <v>0.12814685845223001</v>
          </cell>
          <cell r="W40">
            <v>-0.104228074366362</v>
          </cell>
          <cell r="X40">
            <v>-1.0668419567648E-2</v>
          </cell>
          <cell r="Y40">
            <v>5.7722420127318E-2</v>
          </cell>
          <cell r="Z40">
            <v>0.16914938824534501</v>
          </cell>
          <cell r="AA40">
            <v>-4.4525251478411E-2</v>
          </cell>
          <cell r="AB40">
            <v>1.9487845686577E-2</v>
          </cell>
          <cell r="AC40">
            <v>2.6834840828209999E-2</v>
          </cell>
          <cell r="AD40">
            <v>0.22925088870398</v>
          </cell>
          <cell r="AE40">
            <v>-8.7281912717580998E-2</v>
          </cell>
          <cell r="AF40">
            <v>-2.2065253916241999E-2</v>
          </cell>
          <cell r="AG40">
            <v>7.4393043802090997E-2</v>
          </cell>
          <cell r="AH40">
            <v>0.137472825477509</v>
          </cell>
          <cell r="AI40">
            <v>-4.5399017434855998E-2</v>
          </cell>
          <cell r="AJ40">
            <v>1.2471963000000001E-2</v>
          </cell>
          <cell r="AK40">
            <v>5.8109173515789002E-2</v>
          </cell>
          <cell r="AL40">
            <v>3.2106675967660002E-2</v>
          </cell>
          <cell r="AM40">
            <v>-5.4842190457156E-2</v>
          </cell>
          <cell r="AN40">
            <v>1.0173602895553999E-2</v>
          </cell>
          <cell r="AO40">
            <v>4.3783119206630999E-2</v>
          </cell>
          <cell r="AP40">
            <v>7.6774763510771005E-2</v>
          </cell>
          <cell r="AQ40">
            <v>5.5386299546105001E-2</v>
          </cell>
          <cell r="AR40">
            <v>8.2003521779451E-2</v>
          </cell>
          <cell r="AS40">
            <v>0.111186978048479</v>
          </cell>
          <cell r="AT40">
            <v>0.13722020289376599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  <cell r="AZ40">
            <v>0.108045041399725</v>
          </cell>
          <cell r="BA40">
            <v>0.14261232491194101</v>
          </cell>
          <cell r="BB40">
            <v>0.320302948671431</v>
          </cell>
          <cell r="BC40">
            <v>0.26695731955707702</v>
          </cell>
          <cell r="BD40">
            <v>0.12758689534235201</v>
          </cell>
          <cell r="BE40">
            <v>8.4567913625720997E-2</v>
          </cell>
          <cell r="BF40">
            <v>0.38567577467930297</v>
          </cell>
        </row>
        <row r="42">
          <cell r="C42" t="str">
            <v>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-</v>
          </cell>
          <cell r="H42" t="str">
            <v>-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>
            <v>-0.300594171905194</v>
          </cell>
          <cell r="T42">
            <v>-0.25888231718348897</v>
          </cell>
          <cell r="U42">
            <v>-0.18436980348828599</v>
          </cell>
          <cell r="V42">
            <v>7.7821630334970002E-3</v>
          </cell>
          <cell r="W42">
            <v>-0.38437286006837601</v>
          </cell>
          <cell r="X42">
            <v>-0.34183858960973201</v>
          </cell>
          <cell r="Y42">
            <v>-0.26786232631835499</v>
          </cell>
          <cell r="Z42">
            <v>-0.15061110050222901</v>
          </cell>
          <cell r="AA42">
            <v>-0.35880511661126901</v>
          </cell>
          <cell r="AB42">
            <v>-0.30991138786531203</v>
          </cell>
          <cell r="AC42">
            <v>-0.31754724230867998</v>
          </cell>
          <cell r="AD42">
            <v>-6.8681241040024002E-2</v>
          </cell>
          <cell r="AE42">
            <v>-0.38440525178856499</v>
          </cell>
          <cell r="AF42">
            <v>-0.326456539685685</v>
          </cell>
          <cell r="AG42">
            <v>-0.18908756326704301</v>
          </cell>
          <cell r="AH42">
            <v>-0.124767721382966</v>
          </cell>
          <cell r="AI42">
            <v>-0.33734264081215098</v>
          </cell>
          <cell r="AJ42">
            <v>-0.28319216843772499</v>
          </cell>
          <cell r="AK42">
            <v>-0.23622166451856999</v>
          </cell>
          <cell r="AL42">
            <v>-0.24440402254119201</v>
          </cell>
          <cell r="AM42">
            <v>-0.34227206893714901</v>
          </cell>
          <cell r="AN42">
            <v>-0.27021861023619798</v>
          </cell>
          <cell r="AO42">
            <v>-0.23198912833297</v>
          </cell>
          <cell r="AP42">
            <v>-0.19489074104461199</v>
          </cell>
          <cell r="AQ42">
            <v>-0.226242048963405</v>
          </cell>
          <cell r="AR42">
            <v>-0.188728346692242</v>
          </cell>
          <cell r="AS42">
            <v>-0.15525646058661399</v>
          </cell>
          <cell r="AT42">
            <v>-0.125132782526722</v>
          </cell>
          <cell r="AV42" t="str">
            <v>-</v>
          </cell>
          <cell r="AW42" t="str">
            <v>-</v>
          </cell>
          <cell r="AX42" t="str">
            <v>-</v>
          </cell>
          <cell r="AY42" t="str">
            <v>-</v>
          </cell>
          <cell r="AZ42">
            <v>-0.92434964145907195</v>
          </cell>
          <cell r="BA42">
            <v>-1.1045463902292809</v>
          </cell>
          <cell r="BB42">
            <v>-0.94855141819639099</v>
          </cell>
          <cell r="BC42">
            <v>-0.82783359602171802</v>
          </cell>
          <cell r="BD42">
            <v>-1.0884997947961179</v>
          </cell>
          <cell r="BE42">
            <v>-1.0187243437433771</v>
          </cell>
          <cell r="BF42">
            <v>-0.67936020259288599</v>
          </cell>
        </row>
        <row r="44">
          <cell r="C44">
            <v>6.799000000000003</v>
          </cell>
          <cell r="D44">
            <v>-4.1203288628579902</v>
          </cell>
          <cell r="E44">
            <v>2.7196877494142115</v>
          </cell>
          <cell r="F44">
            <v>4.3032809167562567</v>
          </cell>
          <cell r="G44">
            <v>6.9908173141309202</v>
          </cell>
          <cell r="H44">
            <v>-3.0822945847449033</v>
          </cell>
          <cell r="I44">
            <v>-3.0378726275322854</v>
          </cell>
          <cell r="J44">
            <v>0.95026689693103528</v>
          </cell>
          <cell r="K44">
            <v>11.064292795138149</v>
          </cell>
          <cell r="L44">
            <v>-7.6260627342318417</v>
          </cell>
          <cell r="M44">
            <v>-6.2091837919184982</v>
          </cell>
          <cell r="N44">
            <v>0.56065301618265828</v>
          </cell>
          <cell r="O44">
            <v>7.1408153899068774</v>
          </cell>
          <cell r="P44">
            <v>-15.645370639279566</v>
          </cell>
          <cell r="Q44">
            <v>-7.5817995898569013</v>
          </cell>
          <cell r="R44">
            <v>7.443622914383524</v>
          </cell>
          <cell r="S44">
            <v>13.643773749131137</v>
          </cell>
          <cell r="T44">
            <v>-14.516188291200109</v>
          </cell>
          <cell r="U44">
            <v>-8.1021376750723313</v>
          </cell>
          <cell r="V44">
            <v>5.3881190110745143</v>
          </cell>
          <cell r="W44">
            <v>23.911539144497777</v>
          </cell>
          <cell r="X44">
            <v>-10.325214430567438</v>
          </cell>
          <cell r="Y44">
            <v>1.4753477399761106</v>
          </cell>
          <cell r="Z44">
            <v>4.4735297573418951</v>
          </cell>
          <cell r="AA44">
            <v>24.757781292981491</v>
          </cell>
          <cell r="AB44">
            <v>-11.692748255846036</v>
          </cell>
          <cell r="AC44">
            <v>0.87576683937685051</v>
          </cell>
          <cell r="AD44">
            <v>-0.76008878828121551</v>
          </cell>
          <cell r="AE44">
            <v>49.767270489551592</v>
          </cell>
          <cell r="AF44">
            <v>5.6124068332741412</v>
          </cell>
          <cell r="AG44">
            <v>10.734093278230496</v>
          </cell>
          <cell r="AH44">
            <v>9.580791533294013</v>
          </cell>
          <cell r="AI44">
            <v>61.365310046042467</v>
          </cell>
          <cell r="AJ44">
            <v>14.840009426170246</v>
          </cell>
          <cell r="AK44">
            <v>21.956653310078938</v>
          </cell>
          <cell r="AL44">
            <v>9.9047407926739179</v>
          </cell>
          <cell r="AM44">
            <v>56.795293960501532</v>
          </cell>
          <cell r="AN44">
            <v>14.886226069673913</v>
          </cell>
          <cell r="AO44">
            <v>19.951852877126814</v>
          </cell>
          <cell r="AP44">
            <v>11.484265216098857</v>
          </cell>
          <cell r="AQ44">
            <v>68.546409894956099</v>
          </cell>
          <cell r="AR44">
            <v>21.960099498307478</v>
          </cell>
          <cell r="AS44">
            <v>31.70668709068298</v>
          </cell>
          <cell r="AT44">
            <v>34.535038579550815</v>
          </cell>
          <cell r="AV44">
            <v>11.581280916756265</v>
          </cell>
          <cell r="AW44">
            <v>16.386978046419568</v>
          </cell>
          <cell r="AX44">
            <v>-18.336754557557729</v>
          </cell>
          <cell r="AY44">
            <v>-14.01867708561649</v>
          </cell>
          <cell r="AZ44">
            <v>7.5965190110745153</v>
          </cell>
          <cell r="BA44">
            <v>5.2822570300691671</v>
          </cell>
          <cell r="BB44">
            <v>45.055911211718801</v>
          </cell>
          <cell r="BC44">
            <v>97.650208199960701</v>
          </cell>
          <cell r="BD44">
            <v>122.66309793553124</v>
          </cell>
          <cell r="BE44">
            <v>103.11763812340106</v>
          </cell>
          <cell r="BF44">
            <v>156.74823506349736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Unger, David" id="{FC9A31EB-FE11-4ECC-B31F-DB17F8CFB9CA}" userId="S::David.Unger@wellsfargo.com::e6d0cbf0-34d4-4be6-8c5f-8d9f8e7fbd04" providerId="AD"/>
</personList>
</file>

<file path=xl/theme/theme1.xml><?xml version="1.0" encoding="utf-8"?>
<a:theme xmlns:a="http://schemas.openxmlformats.org/drawingml/2006/main" name="Theme1">
  <a:themeElements>
    <a:clrScheme name="WF CIB Full color Theme">
      <a:dk1>
        <a:srgbClr val="141414"/>
      </a:dk1>
      <a:lt1>
        <a:srgbClr val="FFFFFF"/>
      </a:lt1>
      <a:dk2>
        <a:srgbClr val="706D6B"/>
      </a:dk2>
      <a:lt2>
        <a:srgbClr val="E1E1E1"/>
      </a:lt2>
      <a:accent1>
        <a:srgbClr val="B42D19"/>
      </a:accent1>
      <a:accent2>
        <a:srgbClr val="87190A"/>
      </a:accent2>
      <a:accent3>
        <a:srgbClr val="640A4B"/>
      </a:accent3>
      <a:accent4>
        <a:srgbClr val="5A469B"/>
      </a:accent4>
      <a:accent5>
        <a:srgbClr val="352B6B"/>
      </a:accent5>
      <a:accent6>
        <a:srgbClr val="403C3A"/>
      </a:accent6>
      <a:hlink>
        <a:srgbClr val="5A469B"/>
      </a:hlink>
      <a:folHlink>
        <a:srgbClr val="5A469B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12" dT="2025-09-02T14:06:06.52" personId="{FC9A31EB-FE11-4ECC-B31F-DB17F8CFB9CA}" id="{33B43038-C9AD-4C15-9CE6-85D85545BD42}">
    <text xml:space="preserve">Revenues of $163.0 million to $168.0 million, or year-over-year growth of 10% to 13%.
</text>
  </threadedComment>
  <threadedComment ref="AJ43" dT="2025-09-02T14:06:33.58" personId="{FC9A31EB-FE11-4ECC-B31F-DB17F8CFB9CA}" id="{306BBF4C-7E44-48B1-879F-270F86AD23B8}">
    <text xml:space="preserve">Non-GAAP net income per diluted share in the range of $0.04 to $0.06, based on 134.0 million diluted shares outstanding.
</text>
  </threadedComment>
  <threadedComment ref="AJ46" dT="2025-07-29T20:16:00.38" personId="{FC9A31EB-FE11-4ECC-B31F-DB17F8CFB9CA}" id="{0CB0B4EB-2971-49BF-9335-CAFBBD14208C}">
    <text>134Mn</text>
  </threadedComment>
  <threadedComment ref="AK46" dT="2025-11-06T20:16:17.44" personId="{FC9A31EB-FE11-4ECC-B31F-DB17F8CFB9CA}" id="{9995CC59-6DA4-4471-B0E1-80909BA4C3CC}">
    <text>133.4</text>
  </threadedComment>
  <threadedComment ref="AL46" dT="2026-02-07T13:30:01.19" personId="{FC9A31EB-FE11-4ECC-B31F-DB17F8CFB9CA}" id="{81AA077E-F49C-4CB8-84BE-9DBDC9077B35}">
    <text>118</text>
  </threadedComment>
  <threadedComment ref="BD46" dT="2026-02-07T13:30:10.10" personId="{FC9A31EB-FE11-4ECC-B31F-DB17F8CFB9CA}" id="{1D5249FC-DA6A-4492-ABFB-20F8D857CEBC}">
    <text>134.2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L60" dT="2026-02-04T19:37:33.28" personId="{FC9A31EB-FE11-4ECC-B31F-DB17F8CFB9CA}" id="{A084AB45-8EBC-4C5E-8E5C-71D78D334749}">
    <text>664.8</text>
  </threadedComment>
  <threadedComment ref="AO60" dT="2026-02-04T19:44:00.57" personId="{FC9A31EB-FE11-4ECC-B31F-DB17F8CFB9CA}" id="{B2B8C96A-9776-45B9-9BB1-EED1890208B0}">
    <text>822.5</text>
  </threadedComment>
  <threadedComment ref="AI324" dT="2025-08-05T18:48:31.76" personId="{FC9A31EB-FE11-4ECC-B31F-DB17F8CFB9CA}" id="{C708DD77-0393-41B4-B1A9-27921D607CC4}">
    <text>Term license sub</text>
  </threadedComment>
  <threadedComment ref="AI373" dT="2025-08-05T18:48:31.76" personId="{FC9A31EB-FE11-4ECC-B31F-DB17F8CFB9CA}" id="{AE6600C9-806B-4F90-9AC7-D1A4BB422012}">
    <text>Term license sub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D51" dT="2026-02-07T13:31:03.84" personId="{FC9A31EB-FE11-4ECC-B31F-DB17F8CFB9CA}" id="{B8D5E5D2-99A5-4458-9204-B1C4658E8FC7}">
    <text>100-105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chard.d.poland@wellsfarg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02EF-CEC7-4E28-B2E3-57237C6C0667}">
  <sheetPr>
    <pageSetUpPr fitToPage="1"/>
  </sheetPr>
  <dimension ref="A1:L192"/>
  <sheetViews>
    <sheetView showGridLines="0" zoomScale="85" zoomScaleNormal="85" workbookViewId="0">
      <selection activeCell="E15" sqref="E14:E15"/>
    </sheetView>
  </sheetViews>
  <sheetFormatPr defaultColWidth="9.265625" defaultRowHeight="12.4"/>
  <cols>
    <col min="1" max="1" width="2.59765625" style="1" customWidth="1"/>
    <col min="2" max="2" width="0.59765625" style="1" customWidth="1"/>
    <col min="3" max="3" width="29.3984375" style="1" customWidth="1"/>
    <col min="4" max="4" width="6" style="1" customWidth="1"/>
    <col min="5" max="5" width="29.3984375" style="1" customWidth="1"/>
    <col min="6" max="6" width="2.59765625" style="1" customWidth="1"/>
    <col min="7" max="7" width="29.3984375" style="1" customWidth="1"/>
    <col min="8" max="8" width="2.59765625" style="1" customWidth="1"/>
    <col min="9" max="9" width="29.3984375" style="1" customWidth="1"/>
    <col min="10" max="10" width="2.59765625" style="1" customWidth="1"/>
    <col min="11" max="11" width="29.3984375" style="1" customWidth="1"/>
    <col min="12" max="12" width="2.59765625" style="1" customWidth="1"/>
    <col min="13" max="16384" width="9.265625" style="5"/>
  </cols>
  <sheetData>
    <row r="1" spans="2:12" s="1" customFormat="1"/>
    <row r="2" spans="2:12" s="1" customFormat="1"/>
    <row r="3" spans="2:12" s="1" customFormat="1" ht="3" customHeight="1"/>
    <row r="5" spans="2:12" ht="29.65">
      <c r="B5" s="2"/>
      <c r="C5" s="3" t="s">
        <v>0</v>
      </c>
      <c r="E5" s="4"/>
      <c r="G5" s="4"/>
      <c r="I5" s="4"/>
      <c r="K5" s="4"/>
    </row>
    <row r="6" spans="2:12" ht="49.15" customHeight="1">
      <c r="C6" s="6"/>
      <c r="E6" s="7"/>
      <c r="G6" s="7"/>
      <c r="I6" s="7"/>
      <c r="K6" s="7"/>
    </row>
    <row r="7" spans="2:12" ht="16.5">
      <c r="C7" s="8" t="s">
        <v>1</v>
      </c>
      <c r="E7" s="9"/>
      <c r="G7" s="9"/>
      <c r="I7" s="9"/>
      <c r="K7" s="9"/>
    </row>
    <row r="8" spans="2:12" ht="16.5">
      <c r="C8" s="10" t="s">
        <v>2</v>
      </c>
      <c r="E8" s="7"/>
      <c r="G8" s="7"/>
      <c r="I8" s="7"/>
      <c r="K8" s="7"/>
    </row>
    <row r="9" spans="2:12" ht="16.5">
      <c r="C9" s="11">
        <v>46083</v>
      </c>
      <c r="E9" s="7"/>
      <c r="G9" s="7"/>
      <c r="I9" s="7"/>
      <c r="K9" s="7"/>
    </row>
    <row r="10" spans="2:12" s="1" customFormat="1" ht="3" customHeight="1"/>
    <row r="11" spans="2:12" s="1" customFormat="1"/>
    <row r="12" spans="2:12" s="1" customFormat="1" ht="31.9">
      <c r="C12" s="12" t="s">
        <v>3</v>
      </c>
      <c r="E12" s="13"/>
      <c r="G12" s="13"/>
      <c r="I12" s="13"/>
      <c r="K12" s="13"/>
    </row>
    <row r="13" spans="2:12" s="1" customFormat="1">
      <c r="C13" s="14"/>
      <c r="E13" s="14"/>
      <c r="G13" s="14"/>
      <c r="I13" s="14"/>
      <c r="K13" s="14"/>
    </row>
    <row r="14" spans="2:12" s="1" customFormat="1"/>
    <row r="15" spans="2:12" ht="3" customHeight="1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2:12" s="1" customFormat="1"/>
    <row r="17" spans="3:11" s="1" customFormat="1" ht="16.5">
      <c r="C17" s="16" t="s">
        <v>4</v>
      </c>
      <c r="E17" s="17"/>
      <c r="G17" s="17"/>
      <c r="I17" s="17"/>
      <c r="K17" s="17"/>
    </row>
    <row r="18" spans="3:11" s="1" customFormat="1"/>
    <row r="19" spans="3:11" s="1" customFormat="1" ht="13.9">
      <c r="C19" s="18" t="s">
        <v>5</v>
      </c>
      <c r="D19" s="19"/>
      <c r="E19" s="18" t="s">
        <v>6</v>
      </c>
      <c r="F19" s="19"/>
      <c r="G19" s="19"/>
    </row>
    <row r="20" spans="3:11" s="1" customFormat="1" ht="13.5">
      <c r="C20" s="20" t="s">
        <v>7</v>
      </c>
      <c r="D20" s="19"/>
      <c r="E20" s="20" t="s">
        <v>8</v>
      </c>
      <c r="F20" s="19"/>
      <c r="G20" s="19"/>
    </row>
    <row r="21" spans="3:11" s="1" customFormat="1" ht="13.5">
      <c r="C21" s="21" t="s">
        <v>9</v>
      </c>
      <c r="D21" s="19"/>
      <c r="E21" s="21" t="s">
        <v>10</v>
      </c>
      <c r="F21" s="19"/>
      <c r="G21" s="19"/>
    </row>
    <row r="22" spans="3:11" s="1" customFormat="1" ht="13.5">
      <c r="C22" s="22" t="s">
        <v>11</v>
      </c>
      <c r="D22" s="19"/>
      <c r="E22" s="22" t="s">
        <v>12</v>
      </c>
      <c r="F22" s="19"/>
      <c r="G22" s="19"/>
    </row>
    <row r="23" spans="3:11" s="1" customFormat="1"/>
    <row r="24" spans="3:11" s="1" customFormat="1" ht="13.5">
      <c r="C24" s="23" t="s">
        <v>13</v>
      </c>
      <c r="D24" s="24"/>
      <c r="E24" s="25"/>
      <c r="F24" s="24"/>
      <c r="G24" s="25"/>
      <c r="H24" s="24"/>
      <c r="I24" s="24"/>
    </row>
    <row r="25" spans="3:11" s="1" customFormat="1">
      <c r="C25" s="25"/>
      <c r="D25" s="24"/>
      <c r="E25" s="25"/>
      <c r="F25" s="24"/>
      <c r="G25" s="25"/>
      <c r="H25" s="24"/>
      <c r="I25" s="24"/>
    </row>
    <row r="26" spans="3:11" s="1" customFormat="1">
      <c r="C26" s="25"/>
      <c r="D26" s="24"/>
      <c r="E26" s="25"/>
      <c r="F26" s="24"/>
      <c r="G26" s="25"/>
      <c r="H26" s="24"/>
      <c r="I26" s="24"/>
    </row>
    <row r="27" spans="3:11" s="1" customFormat="1">
      <c r="C27" s="25"/>
      <c r="D27" s="24"/>
      <c r="E27" s="25"/>
      <c r="F27" s="24"/>
      <c r="G27" s="25"/>
      <c r="H27" s="24"/>
      <c r="I27" s="24"/>
    </row>
    <row r="28" spans="3:11" s="1" customFormat="1">
      <c r="C28" s="25"/>
      <c r="D28" s="24"/>
      <c r="E28" s="25"/>
      <c r="F28" s="24"/>
      <c r="G28" s="25"/>
      <c r="H28" s="24"/>
      <c r="I28" s="24"/>
    </row>
    <row r="29" spans="3:11" s="1" customFormat="1">
      <c r="D29" s="26"/>
      <c r="E29" s="27"/>
      <c r="F29" s="24"/>
      <c r="G29" s="25"/>
      <c r="H29" s="24"/>
      <c r="I29" s="24"/>
    </row>
    <row r="30" spans="3:11" s="1" customFormat="1">
      <c r="C30" s="25"/>
      <c r="D30" s="24"/>
      <c r="E30" s="25"/>
      <c r="F30" s="24"/>
      <c r="G30" s="25"/>
      <c r="H30" s="24"/>
      <c r="I30" s="24"/>
    </row>
    <row r="31" spans="3:11" s="1" customFormat="1">
      <c r="C31" s="25"/>
      <c r="D31" s="24"/>
      <c r="E31" s="25"/>
      <c r="F31" s="24"/>
      <c r="G31" s="25"/>
      <c r="H31" s="24"/>
      <c r="I31" s="24"/>
    </row>
    <row r="32" spans="3:11" s="1" customFormat="1">
      <c r="C32" s="25"/>
      <c r="D32" s="24"/>
      <c r="E32" s="25"/>
      <c r="F32" s="24"/>
      <c r="G32" s="25"/>
      <c r="H32" s="24"/>
      <c r="I32" s="24"/>
    </row>
    <row r="33" spans="2:12" s="1" customFormat="1">
      <c r="C33" s="25"/>
      <c r="D33" s="24"/>
      <c r="E33" s="25"/>
      <c r="F33" s="24"/>
      <c r="G33" s="25"/>
      <c r="H33" s="24"/>
      <c r="I33" s="24"/>
    </row>
    <row r="34" spans="2:12" s="1" customFormat="1">
      <c r="C34" s="25"/>
      <c r="D34" s="24"/>
      <c r="E34" s="25"/>
      <c r="F34" s="24"/>
      <c r="G34" s="25"/>
      <c r="H34" s="24"/>
      <c r="I34" s="24"/>
    </row>
    <row r="35" spans="2:12" s="1" customFormat="1">
      <c r="C35" s="25"/>
      <c r="D35" s="24"/>
      <c r="E35" s="25"/>
      <c r="F35" s="24"/>
      <c r="G35" s="25"/>
      <c r="H35" s="24"/>
      <c r="I35" s="24"/>
    </row>
    <row r="36" spans="2:12" s="1" customFormat="1">
      <c r="C36" s="25"/>
      <c r="D36" s="24"/>
      <c r="E36" s="25"/>
      <c r="F36" s="24"/>
      <c r="G36" s="25"/>
      <c r="H36" s="24"/>
      <c r="I36" s="24"/>
    </row>
    <row r="37" spans="2:12" s="1" customFormat="1">
      <c r="C37" s="25"/>
      <c r="D37" s="24"/>
      <c r="E37" s="25"/>
      <c r="F37" s="24"/>
      <c r="G37" s="25"/>
      <c r="H37" s="24"/>
      <c r="I37" s="24"/>
    </row>
    <row r="38" spans="2:12" s="1" customFormat="1">
      <c r="C38" s="25"/>
      <c r="D38" s="24"/>
      <c r="E38" s="25"/>
      <c r="F38" s="24"/>
      <c r="G38" s="25"/>
      <c r="H38" s="24"/>
      <c r="I38" s="24"/>
    </row>
    <row r="39" spans="2:12" s="1" customFormat="1">
      <c r="C39" s="25"/>
      <c r="D39" s="24"/>
      <c r="E39" s="25"/>
      <c r="F39" s="24"/>
      <c r="G39" s="25"/>
      <c r="H39" s="24"/>
      <c r="I39" s="24"/>
    </row>
    <row r="40" spans="2:12" s="1" customFormat="1">
      <c r="C40" s="25"/>
      <c r="D40" s="24"/>
      <c r="E40" s="25"/>
      <c r="F40" s="24"/>
      <c r="G40" s="25"/>
      <c r="H40" s="24"/>
      <c r="I40" s="24"/>
    </row>
    <row r="41" spans="2:12" s="1" customFormat="1">
      <c r="C41" s="25"/>
      <c r="D41" s="24"/>
      <c r="E41" s="25"/>
      <c r="F41" s="24"/>
      <c r="G41" s="25"/>
      <c r="H41" s="24"/>
      <c r="I41" s="24"/>
    </row>
    <row r="42" spans="2:12" s="1" customFormat="1"/>
    <row r="43" spans="2:12" ht="3" customHeight="1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2:12" ht="3" customHeight="1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spans="2:12" s="1" customFormat="1"/>
    <row r="46" spans="2:12" s="1" customFormat="1"/>
    <row r="47" spans="2:12" s="1" customFormat="1"/>
    <row r="48" spans="2:12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</sheetData>
  <hyperlinks>
    <hyperlink ref="C22" r:id="rId1" xr:uid="{CA81C25E-906D-40B3-A9D4-EBA17F9B8A47}"/>
  </hyperlinks>
  <pageMargins left="0.7" right="0.7" top="0.75" bottom="0.75" header="0.3" footer="0.3"/>
  <pageSetup scale="6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698E-0ADC-49E0-807E-29C7A79E74DB}">
  <sheetPr>
    <tabColor rgb="FF008000"/>
    <pageSetUpPr fitToPage="1"/>
  </sheetPr>
  <dimension ref="A1:BH180"/>
  <sheetViews>
    <sheetView showGridLines="0" zoomScale="98" zoomScaleNormal="98" workbookViewId="0">
      <pane xSplit="1" ySplit="4" topLeftCell="AE5" activePane="bottomRight" state="frozen"/>
      <selection activeCell="C9" sqref="C9"/>
      <selection pane="topRight" activeCell="C9" sqref="C9"/>
      <selection pane="bottomLeft" activeCell="C9" sqref="C9"/>
      <selection pane="bottomRight" activeCell="AE24" sqref="AE24"/>
    </sheetView>
  </sheetViews>
  <sheetFormatPr defaultColWidth="6.73046875" defaultRowHeight="12.75" outlineLevelRow="2" outlineLevelCol="1"/>
  <cols>
    <col min="1" max="1" width="40" style="33" customWidth="1"/>
    <col min="2" max="5" width="7.73046875" style="33" hidden="1" customWidth="1" outlineLevel="1"/>
    <col min="6" max="7" width="8.265625" style="33" hidden="1" customWidth="1" outlineLevel="1"/>
    <col min="8" max="8" width="8.265625" style="31" hidden="1" customWidth="1" outlineLevel="1"/>
    <col min="9" max="9" width="7.59765625" style="33" hidden="1" customWidth="1" outlineLevel="1"/>
    <col min="10" max="17" width="8.265625" style="33" hidden="1" customWidth="1" outlineLevel="1"/>
    <col min="18" max="18" width="8.265625" style="33" hidden="1" customWidth="1" outlineLevel="1" collapsed="1"/>
    <col min="19" max="19" width="8.265625" style="33" hidden="1" customWidth="1" outlineLevel="1"/>
    <col min="20" max="20" width="8.73046875" style="33" hidden="1" customWidth="1" outlineLevel="1"/>
    <col min="21" max="21" width="8.265625" style="33" hidden="1" customWidth="1" outlineLevel="1"/>
    <col min="22" max="22" width="7.73046875" style="33" hidden="1" customWidth="1" outlineLevel="1"/>
    <col min="23" max="24" width="8.73046875" style="33" hidden="1" customWidth="1" outlineLevel="1"/>
    <col min="25" max="25" width="7.73046875" style="33" hidden="1" customWidth="1" outlineLevel="1"/>
    <col min="26" max="26" width="7.59765625" style="33" hidden="1" customWidth="1" outlineLevel="1" collapsed="1"/>
    <col min="27" max="29" width="7.73046875" style="33" hidden="1" customWidth="1" outlineLevel="1"/>
    <col min="30" max="30" width="7.59765625" style="33" customWidth="1" collapsed="1"/>
    <col min="31" max="31" width="7.73046875" style="33" bestFit="1" customWidth="1"/>
    <col min="32" max="33" width="7.73046875" style="33" customWidth="1"/>
    <col min="34" max="34" width="7.59765625" style="33" customWidth="1"/>
    <col min="35" max="37" width="7.73046875" style="33" customWidth="1"/>
    <col min="38" max="38" width="7.59765625" style="33" customWidth="1"/>
    <col min="39" max="41" width="7.73046875" style="33" customWidth="1"/>
    <col min="42" max="42" width="7.59765625" style="33" customWidth="1"/>
    <col min="43" max="45" width="7.73046875" style="33" customWidth="1"/>
    <col min="46" max="46" width="2.59765625" style="33" customWidth="1"/>
    <col min="47" max="47" width="9.265625" style="33" hidden="1" customWidth="1" outlineLevel="1" collapsed="1"/>
    <col min="48" max="50" width="9.265625" style="33" hidden="1" customWidth="1" outlineLevel="1"/>
    <col min="51" max="51" width="9.265625" style="33" hidden="1" customWidth="1" outlineLevel="1" collapsed="1"/>
    <col min="52" max="52" width="9.265625" style="33" hidden="1" customWidth="1" outlineLevel="1"/>
    <col min="53" max="53" width="9.265625" style="33" hidden="1" customWidth="1" outlineLevel="1" collapsed="1"/>
    <col min="54" max="54" width="9.265625" style="33" customWidth="1" collapsed="1"/>
    <col min="55" max="57" width="9.265625" style="33" customWidth="1"/>
    <col min="58" max="59" width="6.73046875" style="33"/>
    <col min="61" max="16384" width="6.73046875" style="33"/>
  </cols>
  <sheetData>
    <row r="1" spans="1:57" ht="15.75">
      <c r="A1" s="28" t="s">
        <v>3</v>
      </c>
      <c r="B1" s="29"/>
      <c r="C1" s="30"/>
      <c r="D1" s="29"/>
      <c r="E1" s="29"/>
      <c r="F1" s="31"/>
      <c r="G1" s="32"/>
      <c r="H1" s="32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</row>
    <row r="2" spans="1:57" s="38" customFormat="1" ht="15.75">
      <c r="A2" s="28" t="s">
        <v>14</v>
      </c>
      <c r="B2" s="34" t="s">
        <v>15</v>
      </c>
      <c r="C2" s="34" t="s">
        <v>16</v>
      </c>
      <c r="D2" s="34" t="s">
        <v>17</v>
      </c>
      <c r="E2" s="34" t="s">
        <v>18</v>
      </c>
      <c r="F2" s="34" t="s">
        <v>19</v>
      </c>
      <c r="G2" s="34" t="s">
        <v>20</v>
      </c>
      <c r="H2" s="34" t="s">
        <v>21</v>
      </c>
      <c r="I2" s="34" t="s">
        <v>22</v>
      </c>
      <c r="J2" s="34" t="s">
        <v>23</v>
      </c>
      <c r="K2" s="34" t="s">
        <v>24</v>
      </c>
      <c r="L2" s="34" t="s">
        <v>25</v>
      </c>
      <c r="M2" s="34" t="s">
        <v>26</v>
      </c>
      <c r="N2" s="34" t="s">
        <v>23</v>
      </c>
      <c r="O2" s="34" t="s">
        <v>24</v>
      </c>
      <c r="P2" s="34" t="s">
        <v>25</v>
      </c>
      <c r="Q2" s="34" t="s">
        <v>26</v>
      </c>
      <c r="R2" s="35" t="s">
        <v>27</v>
      </c>
      <c r="S2" s="35" t="s">
        <v>28</v>
      </c>
      <c r="T2" s="34" t="s">
        <v>29</v>
      </c>
      <c r="U2" s="34" t="s">
        <v>30</v>
      </c>
      <c r="V2" s="34" t="s">
        <v>31</v>
      </c>
      <c r="W2" s="34" t="s">
        <v>32</v>
      </c>
      <c r="X2" s="34" t="s">
        <v>33</v>
      </c>
      <c r="Y2" s="34" t="s">
        <v>34</v>
      </c>
      <c r="Z2" s="34" t="s">
        <v>35</v>
      </c>
      <c r="AA2" s="34" t="s">
        <v>36</v>
      </c>
      <c r="AB2" s="34" t="s">
        <v>37</v>
      </c>
      <c r="AC2" s="34" t="s">
        <v>38</v>
      </c>
      <c r="AD2" s="34" t="s">
        <v>39</v>
      </c>
      <c r="AE2" s="34" t="s">
        <v>40</v>
      </c>
      <c r="AF2" s="34" t="s">
        <v>41</v>
      </c>
      <c r="AG2" s="34" t="s">
        <v>42</v>
      </c>
      <c r="AH2" s="34" t="s">
        <v>43</v>
      </c>
      <c r="AI2" s="34" t="s">
        <v>44</v>
      </c>
      <c r="AJ2" s="34" t="s">
        <v>45</v>
      </c>
      <c r="AK2" s="34" t="s">
        <v>46</v>
      </c>
      <c r="AL2" s="34" t="s">
        <v>47</v>
      </c>
      <c r="AM2" s="34" t="s">
        <v>48</v>
      </c>
      <c r="AN2" s="34" t="s">
        <v>49</v>
      </c>
      <c r="AO2" s="34" t="s">
        <v>50</v>
      </c>
      <c r="AP2" s="34" t="s">
        <v>51</v>
      </c>
      <c r="AQ2" s="34" t="s">
        <v>52</v>
      </c>
      <c r="AR2" s="34" t="s">
        <v>53</v>
      </c>
      <c r="AS2" s="34" t="s">
        <v>54</v>
      </c>
      <c r="AT2" s="36"/>
      <c r="AU2" s="37">
        <v>2017</v>
      </c>
      <c r="AV2" s="37">
        <v>2018</v>
      </c>
      <c r="AW2" s="37">
        <v>2019</v>
      </c>
      <c r="AX2" s="37">
        <v>2020</v>
      </c>
      <c r="AY2" s="37">
        <v>2021</v>
      </c>
      <c r="AZ2" s="37">
        <v>2022</v>
      </c>
      <c r="BA2" s="37">
        <v>2023</v>
      </c>
      <c r="BB2" s="37">
        <v>2024</v>
      </c>
      <c r="BC2" s="37">
        <f>BB2+1</f>
        <v>2025</v>
      </c>
      <c r="BD2" s="37">
        <f>BC2+1</f>
        <v>2026</v>
      </c>
      <c r="BE2" s="37">
        <f>BD2+1</f>
        <v>2027</v>
      </c>
    </row>
    <row r="3" spans="1:57" s="44" customFormat="1" ht="12" customHeight="1">
      <c r="A3" s="39"/>
      <c r="B3" s="1683">
        <v>2017</v>
      </c>
      <c r="C3" s="1684"/>
      <c r="D3" s="1684"/>
      <c r="E3" s="1686"/>
      <c r="F3" s="1683">
        <v>2018</v>
      </c>
      <c r="G3" s="1684"/>
      <c r="H3" s="1684"/>
      <c r="I3" s="1685"/>
      <c r="J3" s="1687">
        <v>2019</v>
      </c>
      <c r="K3" s="1684"/>
      <c r="L3" s="1684"/>
      <c r="M3" s="1686"/>
      <c r="N3" s="1683">
        <v>2020</v>
      </c>
      <c r="O3" s="1684"/>
      <c r="P3" s="1684"/>
      <c r="Q3" s="1685"/>
      <c r="R3" s="1687">
        <v>2021</v>
      </c>
      <c r="S3" s="1684"/>
      <c r="T3" s="1684"/>
      <c r="U3" s="1686"/>
      <c r="V3" s="1683">
        <v>2022</v>
      </c>
      <c r="W3" s="1684"/>
      <c r="X3" s="1684"/>
      <c r="Y3" s="1685"/>
      <c r="Z3" s="1687">
        <v>2023</v>
      </c>
      <c r="AA3" s="1684"/>
      <c r="AB3" s="1684"/>
      <c r="AC3" s="1686"/>
      <c r="AD3" s="1687">
        <v>2024</v>
      </c>
      <c r="AE3" s="1684"/>
      <c r="AF3" s="1684"/>
      <c r="AG3" s="1686"/>
      <c r="AH3" s="1687">
        <f>AD3+1</f>
        <v>2025</v>
      </c>
      <c r="AI3" s="1684"/>
      <c r="AJ3" s="1684"/>
      <c r="AK3" s="1686"/>
      <c r="AL3" s="1687">
        <f>AH3+1</f>
        <v>2026</v>
      </c>
      <c r="AM3" s="1684"/>
      <c r="AN3" s="1684"/>
      <c r="AO3" s="1686"/>
      <c r="AP3" s="1687">
        <f>AL3+1</f>
        <v>2027</v>
      </c>
      <c r="AQ3" s="1684"/>
      <c r="AR3" s="1684"/>
      <c r="AS3" s="1686"/>
      <c r="AT3" s="40"/>
      <c r="AU3" s="41"/>
      <c r="AV3" s="42"/>
      <c r="AW3" s="41"/>
      <c r="AX3" s="41"/>
      <c r="AY3" s="41"/>
      <c r="AZ3" s="41"/>
      <c r="BA3" s="41"/>
      <c r="BB3" s="41"/>
      <c r="BC3" s="42"/>
      <c r="BD3" s="42"/>
      <c r="BE3" s="43"/>
    </row>
    <row r="4" spans="1:57" s="56" customFormat="1" ht="12" customHeight="1">
      <c r="A4" s="45" t="s">
        <v>55</v>
      </c>
      <c r="B4" s="46">
        <v>42825</v>
      </c>
      <c r="C4" s="46">
        <v>42916</v>
      </c>
      <c r="D4" s="47">
        <v>43008</v>
      </c>
      <c r="E4" s="48">
        <v>43100</v>
      </c>
      <c r="F4" s="46">
        <v>43190</v>
      </c>
      <c r="G4" s="46">
        <v>43281</v>
      </c>
      <c r="H4" s="47">
        <v>43373</v>
      </c>
      <c r="I4" s="46">
        <v>43465</v>
      </c>
      <c r="J4" s="49">
        <v>43555</v>
      </c>
      <c r="K4" s="46">
        <v>43646</v>
      </c>
      <c r="L4" s="47">
        <v>43738</v>
      </c>
      <c r="M4" s="48">
        <v>43830</v>
      </c>
      <c r="N4" s="46">
        <v>43921</v>
      </c>
      <c r="O4" s="46">
        <v>44012</v>
      </c>
      <c r="P4" s="47">
        <v>44104</v>
      </c>
      <c r="Q4" s="46">
        <v>44196</v>
      </c>
      <c r="R4" s="50">
        <v>44286</v>
      </c>
      <c r="S4" s="47">
        <v>44377</v>
      </c>
      <c r="T4" s="47">
        <v>44469</v>
      </c>
      <c r="U4" s="51">
        <v>44561</v>
      </c>
      <c r="V4" s="47">
        <v>44651</v>
      </c>
      <c r="W4" s="47">
        <v>44742</v>
      </c>
      <c r="X4" s="47">
        <v>44834</v>
      </c>
      <c r="Y4" s="47">
        <v>44926</v>
      </c>
      <c r="Z4" s="50">
        <v>45016</v>
      </c>
      <c r="AA4" s="47">
        <v>45107</v>
      </c>
      <c r="AB4" s="47">
        <v>45199</v>
      </c>
      <c r="AC4" s="51">
        <v>45291</v>
      </c>
      <c r="AD4" s="50">
        <v>45382</v>
      </c>
      <c r="AE4" s="47">
        <v>45473</v>
      </c>
      <c r="AF4" s="47" t="s">
        <v>56</v>
      </c>
      <c r="AG4" s="51" t="s">
        <v>57</v>
      </c>
      <c r="AH4" s="50" t="s">
        <v>58</v>
      </c>
      <c r="AI4" s="47" t="s">
        <v>59</v>
      </c>
      <c r="AJ4" s="47" t="s">
        <v>60</v>
      </c>
      <c r="AK4" s="51" t="s">
        <v>61</v>
      </c>
      <c r="AL4" s="50" t="s">
        <v>62</v>
      </c>
      <c r="AM4" s="47" t="s">
        <v>63</v>
      </c>
      <c r="AN4" s="47" t="s">
        <v>64</v>
      </c>
      <c r="AO4" s="51" t="s">
        <v>65</v>
      </c>
      <c r="AP4" s="50" t="s">
        <v>66</v>
      </c>
      <c r="AQ4" s="47" t="s">
        <v>67</v>
      </c>
      <c r="AR4" s="47" t="s">
        <v>68</v>
      </c>
      <c r="AS4" s="51" t="s">
        <v>69</v>
      </c>
      <c r="AT4" s="52"/>
      <c r="AU4" s="53">
        <v>2017</v>
      </c>
      <c r="AV4" s="54">
        <v>2018</v>
      </c>
      <c r="AW4" s="55">
        <v>2019</v>
      </c>
      <c r="AX4" s="55">
        <v>2020</v>
      </c>
      <c r="AY4" s="55">
        <v>2021</v>
      </c>
      <c r="AZ4" s="55">
        <v>2022</v>
      </c>
      <c r="BA4" s="55">
        <v>2023</v>
      </c>
      <c r="BB4" s="53">
        <v>2024</v>
      </c>
      <c r="BC4" s="53">
        <v>2025</v>
      </c>
      <c r="BD4" s="53" t="s">
        <v>70</v>
      </c>
      <c r="BE4" s="53" t="s">
        <v>71</v>
      </c>
    </row>
    <row r="5" spans="1:57" s="56" customFormat="1" ht="12" customHeight="1">
      <c r="A5" s="57" t="s">
        <v>72</v>
      </c>
      <c r="B5" s="58">
        <f>+'Revenue Build'!B13</f>
        <v>0</v>
      </c>
      <c r="C5" s="58">
        <f>+'Revenue Build'!C13</f>
        <v>0</v>
      </c>
      <c r="D5" s="58">
        <f>+'Revenue Build'!D13</f>
        <v>0</v>
      </c>
      <c r="E5" s="59">
        <f>+'Revenue Build'!E13</f>
        <v>0</v>
      </c>
      <c r="F5" s="58">
        <f>+'Revenue Build'!F13</f>
        <v>1.071</v>
      </c>
      <c r="G5" s="58">
        <f>+'Revenue Build'!G13</f>
        <v>1.2909999999999999</v>
      </c>
      <c r="H5" s="58">
        <f>+'Revenue Build'!H13</f>
        <v>2.5390000000000001</v>
      </c>
      <c r="I5" s="58">
        <f>+'Revenue Build'!I13</f>
        <v>3.8490000000000002</v>
      </c>
      <c r="J5" s="60">
        <f>+'Revenue Build'!J13</f>
        <v>7.0049999999999999</v>
      </c>
      <c r="K5" s="58">
        <f>+'Revenue Build'!K13</f>
        <v>14.837</v>
      </c>
      <c r="L5" s="58">
        <f>+'Revenue Build'!L13</f>
        <v>23.327000000000002</v>
      </c>
      <c r="M5" s="59">
        <f>+'Revenue Build'!M13</f>
        <v>31.561</v>
      </c>
      <c r="N5" s="58">
        <f>+'Revenue Build'!N13</f>
        <v>20.364999999999998</v>
      </c>
      <c r="O5" s="58">
        <f>+'Revenue Build'!O13</f>
        <v>34.085999999999999</v>
      </c>
      <c r="P5" s="58">
        <f>+'Revenue Build'!P13</f>
        <v>44.084000000000003</v>
      </c>
      <c r="Q5" s="58">
        <f>+'Revenue Build'!Q13</f>
        <v>62.652999999999999</v>
      </c>
      <c r="R5" s="60">
        <f>+'Revenue Build'!R13</f>
        <v>44.828000000000003</v>
      </c>
      <c r="S5" s="58">
        <f>+'Revenue Build'!S13</f>
        <v>58.063000000000002</v>
      </c>
      <c r="T5" s="58">
        <f>+'Revenue Build'!T13</f>
        <v>70.025999999999996</v>
      </c>
      <c r="U5" s="59">
        <f>+'Revenue Build'!U13</f>
        <v>96.025000000000006</v>
      </c>
      <c r="V5" s="58">
        <f>+'Revenue Build'!V13</f>
        <v>68.984999999999999</v>
      </c>
      <c r="W5" s="58">
        <f>+'Revenue Build'!W13</f>
        <v>84.38</v>
      </c>
      <c r="X5" s="58">
        <f>+'Revenue Build'!X13</f>
        <v>96.052000000000007</v>
      </c>
      <c r="Y5" s="58">
        <f>+'Revenue Build'!Y13</f>
        <v>116.727</v>
      </c>
      <c r="Z5" s="60">
        <f>+'Revenue Build'!Z13</f>
        <v>82.974000000000004</v>
      </c>
      <c r="AA5" s="58">
        <f>+'Revenue Build'!AA13</f>
        <v>91.09</v>
      </c>
      <c r="AB5" s="58">
        <f>+'Revenue Build'!AB13</f>
        <v>97.679000000000002</v>
      </c>
      <c r="AC5" s="59">
        <f>+'Revenue Build'!AC13</f>
        <v>129.16399999999999</v>
      </c>
      <c r="AD5" s="60">
        <f>+'Revenue Build'!AD13</f>
        <v>89.965000000000003</v>
      </c>
      <c r="AE5" s="58">
        <f>+'Revenue Build'!AE13</f>
        <v>107.514</v>
      </c>
      <c r="AF5" s="58">
        <f>+'Revenue Build'!AF13</f>
        <v>126.55600000000001</v>
      </c>
      <c r="AG5" s="59">
        <f>+'Revenue Build'!AG13</f>
        <v>138.98700000000002</v>
      </c>
      <c r="AH5" s="60">
        <f>+'Revenue Build'!AH13</f>
        <v>120.048</v>
      </c>
      <c r="AI5" s="58">
        <f>+'Revenue Build'!AI13</f>
        <v>138.26900000000001</v>
      </c>
      <c r="AJ5" s="58">
        <f>'Revenue Build'!AJ13</f>
        <v>150.636</v>
      </c>
      <c r="AK5" s="59">
        <f>'Revenue Build'!AK13</f>
        <v>163.27699999999999</v>
      </c>
      <c r="AL5" s="60">
        <f>'Revenue Build'!AL13</f>
        <v>159.38907424657532</v>
      </c>
      <c r="AM5" s="58">
        <f>'Revenue Build'!AM13</f>
        <v>171.24836328767122</v>
      </c>
      <c r="AN5" s="58">
        <f>'Revenue Build'!AN13</f>
        <v>183.01573041095889</v>
      </c>
      <c r="AO5" s="59">
        <f>'Revenue Build'!AO13</f>
        <v>195.52476876712328</v>
      </c>
      <c r="AP5" s="60">
        <f>'Revenue Build'!AP13</f>
        <v>206.8194605479452</v>
      </c>
      <c r="AQ5" s="58">
        <f>'Revenue Build'!AQ13</f>
        <v>214.59311684931507</v>
      </c>
      <c r="AR5" s="58">
        <f>'Revenue Build'!AR13</f>
        <v>223.32286452054794</v>
      </c>
      <c r="AS5" s="59">
        <f>'Revenue Build'!AS13</f>
        <v>231.88417657534245</v>
      </c>
      <c r="AT5" s="52"/>
      <c r="AU5" s="61">
        <f t="shared" ref="AU5" si="0">SUM(B5:E5)</f>
        <v>0</v>
      </c>
      <c r="AV5" s="59">
        <f t="shared" ref="AV5" si="1">SUM(F5:I5)</f>
        <v>8.75</v>
      </c>
      <c r="AW5" s="61">
        <f t="shared" ref="AW5" si="2">SUM(J5:M5)</f>
        <v>76.72999999999999</v>
      </c>
      <c r="AX5" s="60">
        <f>SUM(N5:Q5)</f>
        <v>161.18799999999999</v>
      </c>
      <c r="AY5" s="61">
        <f t="shared" ref="AY5" si="3">SUM(R5:U5)</f>
        <v>268.94200000000001</v>
      </c>
      <c r="AZ5" s="60">
        <f t="shared" ref="AZ5" si="4">SUM(V5:Y5)</f>
        <v>366.14400000000001</v>
      </c>
      <c r="BA5" s="60">
        <f t="shared" ref="BA5" si="5">SUM(Z5:AC5)</f>
        <v>400.90700000000004</v>
      </c>
      <c r="BB5" s="61">
        <f>SUM(AD5:AG5)</f>
        <v>463.02199999999999</v>
      </c>
      <c r="BC5" s="61">
        <f>SUM(AH5:AK5)</f>
        <v>572.23</v>
      </c>
      <c r="BD5" s="61">
        <f>SUM(AL5:AO5)</f>
        <v>709.1779367123288</v>
      </c>
      <c r="BE5" s="61">
        <f>SUM(AP5:AS5)</f>
        <v>876.61961849315071</v>
      </c>
    </row>
    <row r="6" spans="1:57" s="56" customFormat="1" ht="12" hidden="1" customHeight="1" outlineLevel="2">
      <c r="A6" s="57" t="s">
        <v>73</v>
      </c>
      <c r="B6" s="58">
        <f>'Revenue Build'!B28</f>
        <v>18.091999999999999</v>
      </c>
      <c r="C6" s="58">
        <f>'Revenue Build'!C28</f>
        <v>27.31</v>
      </c>
      <c r="D6" s="58">
        <f>'Revenue Build'!D28</f>
        <v>29</v>
      </c>
      <c r="E6" s="59">
        <f>'Revenue Build'!E28</f>
        <v>45.939</v>
      </c>
      <c r="F6" s="58">
        <f>'Revenue Build'!F28</f>
        <v>24.085999999999999</v>
      </c>
      <c r="G6" s="58">
        <f>'Revenue Build'!G28</f>
        <v>32.270000000000003</v>
      </c>
      <c r="H6" s="58">
        <f>'Revenue Build'!H28</f>
        <v>33.432000000000002</v>
      </c>
      <c r="I6" s="58">
        <f>'Revenue Build'!I28</f>
        <v>49.79</v>
      </c>
      <c r="J6" s="60">
        <f>'Revenue Build'!J28</f>
        <v>15.521000000000001</v>
      </c>
      <c r="K6" s="58">
        <f>'Revenue Build'!K28</f>
        <v>11.513999999999999</v>
      </c>
      <c r="L6" s="58">
        <f>'Revenue Build'!L28</f>
        <v>8.2690000000000001</v>
      </c>
      <c r="M6" s="59">
        <f>'Revenue Build'!M28</f>
        <v>6.7889999999999997</v>
      </c>
      <c r="N6" s="58">
        <f>'Revenue Build'!N28</f>
        <v>0.38800000000000001</v>
      </c>
      <c r="O6" s="58">
        <f>'Revenue Build'!O28</f>
        <v>0.24</v>
      </c>
      <c r="P6" s="58">
        <f>'Revenue Build'!P28</f>
        <v>0.373</v>
      </c>
      <c r="Q6" s="58">
        <f>'Revenue Build'!Q28</f>
        <v>0.47199999999999998</v>
      </c>
      <c r="R6" s="60">
        <f>'Revenue Build'!R28</f>
        <v>0.28599999999999998</v>
      </c>
      <c r="S6" s="58">
        <f>'Revenue Build'!S28</f>
        <v>0.34</v>
      </c>
      <c r="T6" s="58">
        <f>'Revenue Build'!T28</f>
        <v>0.32400000000000001</v>
      </c>
      <c r="U6" s="59">
        <f>'Revenue Build'!U28</f>
        <v>0.94</v>
      </c>
      <c r="V6" s="58">
        <f>'Revenue Build'!V28</f>
        <v>0</v>
      </c>
      <c r="W6" s="58">
        <f>'Revenue Build'!W28</f>
        <v>0</v>
      </c>
      <c r="X6" s="58">
        <f>'Revenue Build'!X28</f>
        <v>0</v>
      </c>
      <c r="Y6" s="58">
        <f>'Revenue Build'!Y28</f>
        <v>0</v>
      </c>
      <c r="Z6" s="60">
        <f>'Revenue Build'!Z28</f>
        <v>0</v>
      </c>
      <c r="AA6" s="58">
        <f>'Revenue Build'!AA28</f>
        <v>0</v>
      </c>
      <c r="AB6" s="58">
        <f>'Revenue Build'!AB28</f>
        <v>0</v>
      </c>
      <c r="AC6" s="59">
        <f>'Revenue Build'!AC28</f>
        <v>0</v>
      </c>
      <c r="AD6" s="60">
        <f>'Revenue Build'!AD28</f>
        <v>0</v>
      </c>
      <c r="AE6" s="58">
        <f>'Revenue Build'!AE28</f>
        <v>0</v>
      </c>
      <c r="AF6" s="58">
        <f>'Revenue Build'!AF28</f>
        <v>0</v>
      </c>
      <c r="AG6" s="59">
        <f>'Revenue Build'!AG28</f>
        <v>0</v>
      </c>
      <c r="AH6" s="60">
        <f>'Revenue Build'!AH28</f>
        <v>0</v>
      </c>
      <c r="AI6" s="58">
        <f>'Revenue Build'!AI28</f>
        <v>0</v>
      </c>
      <c r="AJ6" s="58">
        <f>'Revenue Build'!AJ28</f>
        <v>0</v>
      </c>
      <c r="AK6" s="59">
        <f>'Revenue Build'!AK28</f>
        <v>0</v>
      </c>
      <c r="AL6" s="60">
        <f>'Revenue Build'!AL28</f>
        <v>0</v>
      </c>
      <c r="AM6" s="58">
        <f>'Revenue Build'!AM28</f>
        <v>0</v>
      </c>
      <c r="AN6" s="58">
        <f>'Revenue Build'!AN28</f>
        <v>0</v>
      </c>
      <c r="AO6" s="59">
        <f>'Revenue Build'!AO28</f>
        <v>0</v>
      </c>
      <c r="AP6" s="60">
        <f>'Revenue Build'!AP28</f>
        <v>0</v>
      </c>
      <c r="AQ6" s="58">
        <f>'Revenue Build'!AQ28</f>
        <v>0</v>
      </c>
      <c r="AR6" s="58">
        <f>'Revenue Build'!AR28</f>
        <v>0</v>
      </c>
      <c r="AS6" s="59">
        <f>'Revenue Build'!AS28</f>
        <v>0</v>
      </c>
      <c r="AT6" s="52"/>
      <c r="AU6" s="61">
        <f>SUM(B6:E6)</f>
        <v>120.34100000000001</v>
      </c>
      <c r="AV6" s="59">
        <f>SUM(F6:I6)</f>
        <v>139.578</v>
      </c>
      <c r="AW6" s="61">
        <f>SUM(J6:M6)</f>
        <v>42.093000000000004</v>
      </c>
      <c r="AX6" s="60">
        <f>SUM(N6:Q6)</f>
        <v>1.4729999999999999</v>
      </c>
      <c r="AY6" s="61">
        <f>SUM(R6:U6)</f>
        <v>1.89</v>
      </c>
      <c r="AZ6" s="60">
        <f>SUM(V6:Y6)</f>
        <v>0</v>
      </c>
      <c r="BA6" s="60">
        <f>SUM(Z6:AC6)</f>
        <v>0</v>
      </c>
      <c r="BB6" s="61">
        <f t="shared" ref="BB6:BB8" si="6">SUM(AD6:AG6)</f>
        <v>0</v>
      </c>
      <c r="BC6" s="61">
        <f>SUM(AH6:AK6)</f>
        <v>0</v>
      </c>
      <c r="BD6" s="61">
        <f>SUM(AI6:AL6)</f>
        <v>0</v>
      </c>
      <c r="BE6" s="61">
        <f>SUM(AM6:AP6)</f>
        <v>0</v>
      </c>
    </row>
    <row r="7" spans="1:57" s="56" customFormat="1" ht="12" customHeight="1" collapsed="1">
      <c r="A7" s="57" t="s">
        <v>74</v>
      </c>
      <c r="B7" s="58">
        <f>+'Revenue Build'!B33</f>
        <v>21.501000000000001</v>
      </c>
      <c r="C7" s="58">
        <f>+'Revenue Build'!C33</f>
        <v>22.120999999999999</v>
      </c>
      <c r="D7" s="58">
        <f>+'Revenue Build'!D33</f>
        <v>24.364999999999998</v>
      </c>
      <c r="E7" s="59">
        <f>+'Revenue Build'!E33</f>
        <v>27.062000000000001</v>
      </c>
      <c r="F7" s="58">
        <f>+'Revenue Build'!F33</f>
        <v>28.370999999999999</v>
      </c>
      <c r="G7" s="58">
        <f>+'Revenue Build'!G33</f>
        <v>28.629000000000001</v>
      </c>
      <c r="H7" s="58">
        <f>+'Revenue Build'!H33</f>
        <v>31.081</v>
      </c>
      <c r="I7" s="58">
        <f>+'Revenue Build'!I33</f>
        <v>33.878999999999998</v>
      </c>
      <c r="J7" s="60">
        <f>+'Revenue Build'!J33</f>
        <v>33.834000000000003</v>
      </c>
      <c r="K7" s="58">
        <f>+'Revenue Build'!K33</f>
        <v>33.270000000000003</v>
      </c>
      <c r="L7" s="58">
        <f>+'Revenue Build'!L33</f>
        <v>34.052999999999997</v>
      </c>
      <c r="M7" s="59">
        <f>+'Revenue Build'!M33</f>
        <v>34.21</v>
      </c>
      <c r="N7" s="58">
        <f>+'Revenue Build'!N33</f>
        <v>33.423000000000002</v>
      </c>
      <c r="O7" s="58">
        <f>+'Revenue Build'!O33</f>
        <v>32.238999999999997</v>
      </c>
      <c r="P7" s="58">
        <f>+'Revenue Build'!P33</f>
        <v>32.293999999999997</v>
      </c>
      <c r="Q7" s="58">
        <f>+'Revenue Build'!Q33</f>
        <v>32.072000000000003</v>
      </c>
      <c r="R7" s="60">
        <f>+'Revenue Build'!R33</f>
        <v>29.670999999999999</v>
      </c>
      <c r="S7" s="58">
        <f>+'Revenue Build'!S33</f>
        <v>30.015000000000001</v>
      </c>
      <c r="T7" s="58">
        <f>+'Revenue Build'!T33</f>
        <v>30.003</v>
      </c>
      <c r="U7" s="59">
        <f>+'Revenue Build'!U33</f>
        <v>29.613</v>
      </c>
      <c r="V7" s="58">
        <f>+'Revenue Build'!V33</f>
        <v>27.276</v>
      </c>
      <c r="W7" s="58">
        <f>+'Revenue Build'!W33</f>
        <v>27.068000000000001</v>
      </c>
      <c r="X7" s="58">
        <f>+'Revenue Build'!X33</f>
        <v>27.256</v>
      </c>
      <c r="Y7" s="58">
        <f>+'Revenue Build'!Y33</f>
        <v>25.89</v>
      </c>
      <c r="Z7" s="60">
        <f>+'Revenue Build'!Z33</f>
        <v>24.361000000000001</v>
      </c>
      <c r="AA7" s="58">
        <f>+'Revenue Build'!AA33</f>
        <v>24.327999999999999</v>
      </c>
      <c r="AB7" s="58">
        <f>+'Revenue Build'!AB33</f>
        <v>24.629000000000001</v>
      </c>
      <c r="AC7" s="59">
        <f>+'Revenue Build'!AC33</f>
        <v>24.934999999999999</v>
      </c>
      <c r="AD7" s="60">
        <f>+'Revenue Build'!AD33</f>
        <v>24.056999999999999</v>
      </c>
      <c r="AE7" s="58">
        <f>+'Revenue Build'!AE33</f>
        <v>22.832000000000001</v>
      </c>
      <c r="AF7" s="58">
        <f>+'Revenue Build'!AF33</f>
        <v>21.512</v>
      </c>
      <c r="AG7" s="59">
        <f>+'Revenue Build'!AG33</f>
        <v>19.527000000000001</v>
      </c>
      <c r="AH7" s="60">
        <f>+'Revenue Build'!AH33</f>
        <v>16.375</v>
      </c>
      <c r="AI7" s="58">
        <f>+'Revenue Build'!AI33</f>
        <v>13.894</v>
      </c>
      <c r="AJ7" s="58">
        <f>'Revenue Build'!AJ33</f>
        <v>10.941000000000001</v>
      </c>
      <c r="AK7" s="59">
        <f>'Revenue Build'!AK33</f>
        <v>10.092000000000001</v>
      </c>
      <c r="AL7" s="60">
        <f>'Revenue Build'!AL33</f>
        <v>5.9497917808219167</v>
      </c>
      <c r="AM7" s="58">
        <f>'Revenue Build'!AM33</f>
        <v>4.662335890410958</v>
      </c>
      <c r="AN7" s="58">
        <f>'Revenue Build'!AN33</f>
        <v>3.3456197260273974</v>
      </c>
      <c r="AO7" s="59">
        <f>'Revenue Build'!AO33</f>
        <v>2</v>
      </c>
      <c r="AP7" s="60">
        <f>'Revenue Build'!AP33</f>
        <v>2</v>
      </c>
      <c r="AQ7" s="58">
        <f>'Revenue Build'!AQ33</f>
        <v>2</v>
      </c>
      <c r="AR7" s="58">
        <f>'Revenue Build'!AR33</f>
        <v>2</v>
      </c>
      <c r="AS7" s="59">
        <f>'Revenue Build'!AS33</f>
        <v>2</v>
      </c>
      <c r="AT7" s="52"/>
      <c r="AU7" s="61">
        <f t="shared" ref="AU7:AU8" si="7">SUM(B7:E7)</f>
        <v>95.048999999999992</v>
      </c>
      <c r="AV7" s="59">
        <f t="shared" ref="AV7:AV8" si="8">SUM(F7:I7)</f>
        <v>121.96000000000001</v>
      </c>
      <c r="AW7" s="61">
        <f t="shared" ref="AW7:AW8" si="9">SUM(J7:M7)</f>
        <v>135.36700000000002</v>
      </c>
      <c r="AX7" s="60">
        <f t="shared" ref="AX7:AX8" si="10">SUM(N7:Q7)</f>
        <v>130.02800000000002</v>
      </c>
      <c r="AY7" s="61">
        <f t="shared" ref="AY7:AY8" si="11">SUM(R7:U7)</f>
        <v>119.30199999999999</v>
      </c>
      <c r="AZ7" s="60">
        <f t="shared" ref="AZ7:AZ8" si="12">SUM(V7:Y7)</f>
        <v>107.49</v>
      </c>
      <c r="BA7" s="60">
        <f t="shared" ref="BA7:BA8" si="13">SUM(Z7:AC7)</f>
        <v>98.253</v>
      </c>
      <c r="BB7" s="61">
        <f t="shared" si="6"/>
        <v>87.927999999999997</v>
      </c>
      <c r="BC7" s="61">
        <f>SUM(AH7:AK7)</f>
        <v>51.302</v>
      </c>
      <c r="BD7" s="61">
        <f t="shared" ref="BD7:BD8" si="14">SUM(AL7:AO7)</f>
        <v>15.957747397260272</v>
      </c>
      <c r="BE7" s="61">
        <f>SUM(AP7:AS7)</f>
        <v>8</v>
      </c>
    </row>
    <row r="8" spans="1:57" s="68" customFormat="1" ht="12" customHeight="1">
      <c r="A8" s="62" t="s">
        <v>75</v>
      </c>
      <c r="B8" s="63">
        <f>+'Revenue Build'!B5</f>
        <v>39.593000000000004</v>
      </c>
      <c r="C8" s="63">
        <f>+'Revenue Build'!C5</f>
        <v>49.430999999999997</v>
      </c>
      <c r="D8" s="63">
        <f>+'Revenue Build'!D5</f>
        <v>53.364999999999995</v>
      </c>
      <c r="E8" s="64">
        <f>+'Revenue Build'!E5</f>
        <v>73.001000000000005</v>
      </c>
      <c r="F8" s="63">
        <f>+'Revenue Build'!F5</f>
        <v>53.527999999999999</v>
      </c>
      <c r="G8" s="63">
        <f>+'Revenue Build'!G5</f>
        <v>62.19</v>
      </c>
      <c r="H8" s="63">
        <f>+'Revenue Build'!H5</f>
        <v>67.052000000000007</v>
      </c>
      <c r="I8" s="63">
        <f>+'Revenue Build'!I5</f>
        <v>87.518000000000001</v>
      </c>
      <c r="J8" s="65">
        <f>+'Revenue Build'!J5</f>
        <v>56.36</v>
      </c>
      <c r="K8" s="63">
        <f>+'Revenue Build'!K5</f>
        <v>59.621000000000002</v>
      </c>
      <c r="L8" s="63">
        <f>+'Revenue Build'!L5</f>
        <v>65.649000000000001</v>
      </c>
      <c r="M8" s="64">
        <f>+'Revenue Build'!M5</f>
        <v>72.56</v>
      </c>
      <c r="N8" s="63">
        <f>+'Revenue Build'!N5</f>
        <v>54.176000000000002</v>
      </c>
      <c r="O8" s="63">
        <f>+'Revenue Build'!O5</f>
        <v>66.564999999999998</v>
      </c>
      <c r="P8" s="63">
        <f>+'Revenue Build'!P5</f>
        <v>76.751000000000005</v>
      </c>
      <c r="Q8" s="63">
        <f>+'Revenue Build'!Q5</f>
        <v>95.197000000000003</v>
      </c>
      <c r="R8" s="65">
        <f>+'Revenue Build'!R5</f>
        <v>74.784999999999997</v>
      </c>
      <c r="S8" s="63">
        <f>+'Revenue Build'!S5</f>
        <v>88.418000000000006</v>
      </c>
      <c r="T8" s="63">
        <f>+'Revenue Build'!T5</f>
        <v>100.35299999999999</v>
      </c>
      <c r="U8" s="64">
        <f>+'Revenue Build'!U5</f>
        <v>126.578</v>
      </c>
      <c r="V8" s="63">
        <f>+'Revenue Build'!V5</f>
        <v>96.260999999999996</v>
      </c>
      <c r="W8" s="63">
        <f>+'Revenue Build'!W5</f>
        <v>111.44799999999999</v>
      </c>
      <c r="X8" s="63">
        <f>+'Revenue Build'!X5</f>
        <v>123.30800000000001</v>
      </c>
      <c r="Y8" s="63">
        <f>+'Revenue Build'!Y5</f>
        <v>142.61700000000002</v>
      </c>
      <c r="Z8" s="65">
        <f>+'Revenue Build'!Z5</f>
        <v>107.33500000000001</v>
      </c>
      <c r="AA8" s="63">
        <f>+'Revenue Build'!AA5</f>
        <v>115.41800000000001</v>
      </c>
      <c r="AB8" s="63">
        <f>+'Revenue Build'!AB5</f>
        <v>122.30800000000001</v>
      </c>
      <c r="AC8" s="64">
        <f>+'Revenue Build'!AC5</f>
        <v>154.09899999999999</v>
      </c>
      <c r="AD8" s="65">
        <f>+'Revenue Build'!AD5</f>
        <v>114.02200000000001</v>
      </c>
      <c r="AE8" s="63">
        <f>+'Revenue Build'!AE5</f>
        <v>130.346</v>
      </c>
      <c r="AF8" s="63">
        <f>+'Revenue Build'!AF5</f>
        <v>148.06800000000001</v>
      </c>
      <c r="AG8" s="64">
        <f>+'Revenue Build'!AG5</f>
        <v>158.51400000000001</v>
      </c>
      <c r="AH8" s="65">
        <f>+'Revenue Build'!AH5</f>
        <v>136.423</v>
      </c>
      <c r="AI8" s="63">
        <f>+'Revenue Build'!AI5</f>
        <v>152.16300000000001</v>
      </c>
      <c r="AJ8" s="63">
        <f>+'Revenue Build'!AJ5</f>
        <v>161.577</v>
      </c>
      <c r="AK8" s="64">
        <f>+'Revenue Build'!AK5</f>
        <v>173.369</v>
      </c>
      <c r="AL8" s="65">
        <f>+'Revenue Build'!AL5</f>
        <v>165.33886602739724</v>
      </c>
      <c r="AM8" s="63">
        <f>+'Revenue Build'!AM5</f>
        <v>175.91069917808218</v>
      </c>
      <c r="AN8" s="63">
        <f>+'Revenue Build'!AN5</f>
        <v>186.36135013698629</v>
      </c>
      <c r="AO8" s="64">
        <f>+'Revenue Build'!AO5</f>
        <v>197.52476876712328</v>
      </c>
      <c r="AP8" s="65">
        <f>+'Revenue Build'!AP5</f>
        <v>208.8194605479452</v>
      </c>
      <c r="AQ8" s="63">
        <f>+'Revenue Build'!AQ5</f>
        <v>216.59311684931507</v>
      </c>
      <c r="AR8" s="63">
        <f>+'Revenue Build'!AR5</f>
        <v>225.32286452054794</v>
      </c>
      <c r="AS8" s="64">
        <f>+'Revenue Build'!AS5</f>
        <v>233.88417657534245</v>
      </c>
      <c r="AT8" s="66"/>
      <c r="AU8" s="65">
        <f t="shared" si="7"/>
        <v>215.39000000000001</v>
      </c>
      <c r="AV8" s="65">
        <f t="shared" si="8"/>
        <v>270.28800000000001</v>
      </c>
      <c r="AW8" s="67">
        <f t="shared" si="9"/>
        <v>254.19</v>
      </c>
      <c r="AX8" s="65">
        <f t="shared" si="10"/>
        <v>292.68900000000002</v>
      </c>
      <c r="AY8" s="67">
        <f t="shared" si="11"/>
        <v>390.13400000000001</v>
      </c>
      <c r="AZ8" s="65">
        <f t="shared" si="12"/>
        <v>473.63400000000001</v>
      </c>
      <c r="BA8" s="65">
        <f t="shared" si="13"/>
        <v>499.16</v>
      </c>
      <c r="BB8" s="67">
        <f t="shared" si="6"/>
        <v>550.95000000000005</v>
      </c>
      <c r="BC8" s="67">
        <f>SUM(AH8:AK8)</f>
        <v>623.53200000000004</v>
      </c>
      <c r="BD8" s="67">
        <f t="shared" si="14"/>
        <v>725.13568410958896</v>
      </c>
      <c r="BE8" s="67">
        <f>SUM(AP8:AS8)</f>
        <v>884.61961849315071</v>
      </c>
    </row>
    <row r="9" spans="1:57" s="75" customFormat="1" ht="12" hidden="1" customHeight="1" outlineLevel="1">
      <c r="A9" s="69" t="s">
        <v>76</v>
      </c>
      <c r="B9" s="70">
        <f>'Revenue Build'!B6</f>
        <v>40.380000000000003</v>
      </c>
      <c r="C9" s="70">
        <f>'Revenue Build'!C6</f>
        <v>47.53244424938736</v>
      </c>
      <c r="D9" s="70">
        <f>'Revenue Build'!D6</f>
        <v>50.554272238336416</v>
      </c>
      <c r="E9" s="71">
        <f>'Revenue Build'!E6</f>
        <v>66.510519539093451</v>
      </c>
      <c r="F9" s="70">
        <f>'Revenue Build'!F6</f>
        <v>49.838929339531347</v>
      </c>
      <c r="G9" s="70">
        <f>'Revenue Build'!G6</f>
        <v>62.105238149928326</v>
      </c>
      <c r="H9" s="70">
        <f>'Revenue Build'!H6</f>
        <v>64.531609728844515</v>
      </c>
      <c r="I9" s="70">
        <f>'Revenue Build'!I6</f>
        <v>87.408971022774054</v>
      </c>
      <c r="J9" s="72">
        <f>'Revenue Build'!J6</f>
        <v>59.317965005854063</v>
      </c>
      <c r="K9" s="70">
        <f>'Revenue Build'!K6</f>
        <v>62.374816473134302</v>
      </c>
      <c r="L9" s="70">
        <f>'Revenue Build'!L6</f>
        <v>61.844204323254935</v>
      </c>
      <c r="M9" s="71">
        <f>'Revenue Build'!M6</f>
        <v>71.838495521987738</v>
      </c>
      <c r="N9" s="70">
        <f>'Revenue Build'!N6</f>
        <v>54.780687105063599</v>
      </c>
      <c r="O9" s="70">
        <f>'Revenue Build'!O6</f>
        <v>57.084685198057798</v>
      </c>
      <c r="P9" s="70">
        <f>'Revenue Build'!P6</f>
        <v>69.8630309539016</v>
      </c>
      <c r="Q9" s="70">
        <f>'Revenue Build'!Q6</f>
        <v>84.29186689639775</v>
      </c>
      <c r="R9" s="72">
        <f>'Revenue Build'!R6</f>
        <v>68.951725202482677</v>
      </c>
      <c r="S9" s="70">
        <f>'Revenue Build'!S6</f>
        <v>83.782022056727186</v>
      </c>
      <c r="T9" s="70">
        <f>'Revenue Build'!T6</f>
        <v>97.278145965126825</v>
      </c>
      <c r="U9" s="71">
        <f>'Revenue Build'!U6</f>
        <v>122.00165810638654</v>
      </c>
      <c r="V9" s="70">
        <f>'Revenue Build'!V6</f>
        <v>96.01935519073966</v>
      </c>
      <c r="W9" s="70">
        <f>'Revenue Build'!W6</f>
        <v>111.19805433029339</v>
      </c>
      <c r="X9" s="70">
        <f>'Revenue Build'!X6</f>
        <v>124.44171293057001</v>
      </c>
      <c r="Y9" s="70">
        <f>'Revenue Build'!Y6</f>
        <v>140.19137198963364</v>
      </c>
      <c r="Z9" s="72">
        <f>'Revenue Build'!Z6</f>
        <v>106.92041694917714</v>
      </c>
      <c r="AA9" s="70">
        <f>'Revenue Build'!AA6</f>
        <v>119.11054772657226</v>
      </c>
      <c r="AB9" s="70">
        <f>'Revenue Build'!AB6</f>
        <v>125.30549578207038</v>
      </c>
      <c r="AC9" s="71">
        <f>'Revenue Build'!AC6</f>
        <v>151.61371378817626</v>
      </c>
      <c r="AD9" s="72">
        <f>'Revenue Build'!AD6</f>
        <v>113.67511615946266</v>
      </c>
      <c r="AE9" s="70">
        <f>'Revenue Build'!AE6</f>
        <v>124.74886142191528</v>
      </c>
      <c r="AF9" s="70">
        <f>'Revenue Build'!AF6</f>
        <v>141.56326597015178</v>
      </c>
      <c r="AG9" s="71">
        <f>'Revenue Build'!AG6</f>
        <v>165.54051538471342</v>
      </c>
      <c r="AH9" s="72">
        <f>'Revenue Build'!AH6</f>
        <v>133.38928051350362</v>
      </c>
      <c r="AI9" s="70">
        <f>'Revenue Build'!AI6</f>
        <v>148.00546181598972</v>
      </c>
      <c r="AJ9" s="70">
        <f>'Revenue Build'!AJ6</f>
        <v>166.07100034692806</v>
      </c>
      <c r="AK9" s="71">
        <f>'Revenue Build'!AK6</f>
        <v>168.20694967864267</v>
      </c>
      <c r="AL9" s="72">
        <f>'Revenue Build'!AL6</f>
        <v>165.5214094201358</v>
      </c>
      <c r="AM9" s="70">
        <f>'Revenue Build'!AM6</f>
        <v>176.62311161001847</v>
      </c>
      <c r="AN9" s="70">
        <f>'Revenue Build'!AN6</f>
        <v>186.28179460925213</v>
      </c>
      <c r="AO9" s="71">
        <f>'Revenue Build'!AO6</f>
        <v>197.89419813565914</v>
      </c>
      <c r="AP9" s="72">
        <f>'Revenue Build'!AP6</f>
        <v>199.0698709505038</v>
      </c>
      <c r="AQ9" s="70">
        <f>'Revenue Build'!AQ6</f>
        <v>209.27803732274774</v>
      </c>
      <c r="AR9" s="70">
        <f>'Revenue Build'!AR6</f>
        <v>218.97819438191394</v>
      </c>
      <c r="AS9" s="71">
        <f>'Revenue Build'!AS6</f>
        <v>230.41508029663888</v>
      </c>
      <c r="AT9" s="73"/>
      <c r="AU9" s="72">
        <f>'Revenue Build'!AU6</f>
        <v>210.66551953909342</v>
      </c>
      <c r="AV9" s="72">
        <f>'Revenue Build'!AV6</f>
        <v>270.18211387991687</v>
      </c>
      <c r="AW9" s="74">
        <f>'Revenue Build'!AW6</f>
        <v>253.46849552198768</v>
      </c>
      <c r="AX9" s="72">
        <f>'Revenue Build'!AX6</f>
        <v>281.78386689639768</v>
      </c>
      <c r="AY9" s="74">
        <f>'Revenue Build'!AY6</f>
        <v>385.55765810638655</v>
      </c>
      <c r="AZ9" s="72">
        <f>'Revenue Build'!AZ6</f>
        <v>471.20837198963363</v>
      </c>
      <c r="BA9" s="72">
        <f>'Revenue Build'!BA6</f>
        <v>496.67471378817623</v>
      </c>
      <c r="BB9" s="74">
        <f>'Revenue Build'!BB6</f>
        <v>557.97651538471348</v>
      </c>
      <c r="BC9" s="74">
        <f>'Revenue Build'!BC6</f>
        <v>618.36994967864268</v>
      </c>
      <c r="BD9" s="74">
        <f>'Revenue Build'!BD6</f>
        <v>726.32051377506548</v>
      </c>
      <c r="BE9" s="74">
        <f>'Revenue Build'!BE6</f>
        <v>857.74118295180438</v>
      </c>
    </row>
    <row r="10" spans="1:57" s="75" customFormat="1" ht="12" customHeight="1" collapsed="1" thickBot="1">
      <c r="A10" s="76" t="s">
        <v>77</v>
      </c>
      <c r="B10" s="77"/>
      <c r="C10" s="78"/>
      <c r="D10" s="78"/>
      <c r="E10" s="79"/>
      <c r="F10" s="78"/>
      <c r="G10" s="78"/>
      <c r="H10" s="78"/>
      <c r="I10" s="78"/>
      <c r="J10" s="77"/>
      <c r="K10" s="78"/>
      <c r="L10" s="78"/>
      <c r="M10" s="79"/>
      <c r="N10" s="78"/>
      <c r="O10" s="78"/>
      <c r="P10" s="78"/>
      <c r="Q10" s="78"/>
      <c r="R10" s="77"/>
      <c r="S10" s="78"/>
      <c r="T10" s="78"/>
      <c r="U10" s="79"/>
      <c r="V10" s="77"/>
      <c r="W10" s="78"/>
      <c r="X10" s="78"/>
      <c r="Y10" s="79"/>
      <c r="Z10" s="77"/>
      <c r="AA10" s="78"/>
      <c r="AB10" s="78"/>
      <c r="AC10" s="79"/>
      <c r="AD10" s="77"/>
      <c r="AE10" s="78"/>
      <c r="AF10" s="78"/>
      <c r="AG10" s="79"/>
      <c r="AH10" s="77"/>
      <c r="AI10" s="78"/>
      <c r="AJ10" s="78"/>
      <c r="AK10" s="79"/>
      <c r="AL10" s="77"/>
      <c r="AM10" s="78"/>
      <c r="AN10" s="78"/>
      <c r="AO10" s="79"/>
      <c r="AP10" s="77"/>
      <c r="AQ10" s="78"/>
      <c r="AR10" s="78"/>
      <c r="AS10" s="79"/>
      <c r="AT10" s="80"/>
      <c r="AU10" s="81"/>
      <c r="AV10" s="79"/>
      <c r="AW10" s="78"/>
      <c r="AX10" s="77"/>
      <c r="AY10" s="82"/>
      <c r="AZ10" s="83"/>
      <c r="BA10" s="77"/>
      <c r="BB10" s="82"/>
      <c r="BC10" s="82"/>
      <c r="BD10" s="82"/>
      <c r="BE10" s="82"/>
    </row>
    <row r="11" spans="1:57" s="92" customFormat="1" ht="12" customHeight="1" thickTop="1">
      <c r="A11" s="84" t="s">
        <v>78</v>
      </c>
      <c r="B11" s="85"/>
      <c r="C11" s="86"/>
      <c r="D11" s="86"/>
      <c r="E11" s="87"/>
      <c r="F11" s="86"/>
      <c r="G11" s="86"/>
      <c r="H11" s="86"/>
      <c r="I11" s="86"/>
      <c r="J11" s="85"/>
      <c r="K11" s="86"/>
      <c r="L11" s="86"/>
      <c r="M11" s="87"/>
      <c r="N11" s="86">
        <f>'Revenue Build'!N9</f>
        <v>53.9</v>
      </c>
      <c r="O11" s="86">
        <f>'Revenue Build'!O9</f>
        <v>56</v>
      </c>
      <c r="P11" s="86">
        <f>'Revenue Build'!P9</f>
        <v>68</v>
      </c>
      <c r="Q11" s="86">
        <f>'Revenue Build'!Q9</f>
        <v>82</v>
      </c>
      <c r="R11" s="85">
        <f>'Revenue Build'!R9</f>
        <v>68</v>
      </c>
      <c r="S11" s="86">
        <f>'Revenue Build'!S9</f>
        <v>82.5</v>
      </c>
      <c r="T11" s="86">
        <f>'Revenue Build'!T9</f>
        <v>96</v>
      </c>
      <c r="U11" s="87">
        <f>'Revenue Build'!U9</f>
        <v>120</v>
      </c>
      <c r="V11" s="88">
        <f>'Revenue Build'!V9</f>
        <v>94.5</v>
      </c>
      <c r="W11" s="86">
        <f>'Revenue Build'!W9</f>
        <v>110.5</v>
      </c>
      <c r="X11" s="86">
        <f>'Revenue Build'!X9</f>
        <v>123</v>
      </c>
      <c r="Y11" s="87">
        <f>'Revenue Build'!Y9</f>
        <v>139</v>
      </c>
      <c r="Z11" s="88">
        <f>'Revenue Build'!Z9</f>
        <v>106</v>
      </c>
      <c r="AA11" s="86">
        <f>'Revenue Build'!AA9</f>
        <v>118</v>
      </c>
      <c r="AB11" s="86">
        <f>'Revenue Build'!AB9</f>
        <v>123.5</v>
      </c>
      <c r="AC11" s="87">
        <f>'Revenue Build'!AC9</f>
        <v>150</v>
      </c>
      <c r="AD11" s="85">
        <f>'Revenue Build'!AD9</f>
        <v>111</v>
      </c>
      <c r="AE11" s="86">
        <f>'Revenue Build'!AE9</f>
        <v>123</v>
      </c>
      <c r="AF11" s="86">
        <f>'Revenue Build'!AF9</f>
        <v>140</v>
      </c>
      <c r="AG11" s="86">
        <f>'Revenue Build'!AG9</f>
        <v>162</v>
      </c>
      <c r="AH11" s="85">
        <f>'Revenue Build'!AH9</f>
        <v>130</v>
      </c>
      <c r="AI11" s="86">
        <f>'Revenue Build'!AI9</f>
        <v>145</v>
      </c>
      <c r="AJ11" s="86">
        <f>'Revenue Build'!AJ9</f>
        <v>163</v>
      </c>
      <c r="AK11" s="87">
        <f>'Revenue Build'!AK9</f>
        <v>165</v>
      </c>
      <c r="AL11" s="85">
        <f>'Revenue Build'!AL9</f>
        <v>164</v>
      </c>
      <c r="AM11" s="86" t="str">
        <f>'Revenue Build'!AM9</f>
        <v/>
      </c>
      <c r="AN11" s="86" t="str">
        <f>'Revenue Build'!AN9</f>
        <v/>
      </c>
      <c r="AO11" s="87" t="str">
        <f>'Revenue Build'!AO9</f>
        <v/>
      </c>
      <c r="AP11" s="85" t="str">
        <f>'Revenue Build'!AP9</f>
        <v/>
      </c>
      <c r="AQ11" s="86" t="str">
        <f>'Revenue Build'!AQ9</f>
        <v/>
      </c>
      <c r="AR11" s="86" t="str">
        <f>'Revenue Build'!AR9</f>
        <v/>
      </c>
      <c r="AS11" s="87" t="str">
        <f>'Revenue Build'!AS9</f>
        <v/>
      </c>
      <c r="AT11" s="89"/>
      <c r="AU11" s="90"/>
      <c r="AV11" s="87"/>
      <c r="AW11" s="86"/>
      <c r="AX11" s="85"/>
      <c r="AY11" s="91">
        <f>'Revenue Build'!AY9</f>
        <v>383.5</v>
      </c>
      <c r="AZ11" s="85">
        <f>'Revenue Build'!AZ9</f>
        <v>519</v>
      </c>
      <c r="BA11" s="85">
        <f>'Revenue Build'!BA9</f>
        <v>495</v>
      </c>
      <c r="BB11" s="91">
        <f>'Revenue Build'!BB9</f>
        <v>554.4</v>
      </c>
      <c r="BC11" s="87">
        <f>'Revenue Build'!BC9</f>
        <v>615.20000000000005</v>
      </c>
      <c r="BD11" s="87">
        <f>'Revenue Build'!BD9</f>
        <v>722</v>
      </c>
      <c r="BE11" s="87"/>
    </row>
    <row r="12" spans="1:57" s="92" customFormat="1" ht="12" customHeight="1">
      <c r="A12" s="84" t="s">
        <v>79</v>
      </c>
      <c r="B12" s="85"/>
      <c r="C12" s="86"/>
      <c r="D12" s="86"/>
      <c r="E12" s="87"/>
      <c r="F12" s="86"/>
      <c r="G12" s="86"/>
      <c r="H12" s="86"/>
      <c r="I12" s="86"/>
      <c r="J12" s="85"/>
      <c r="K12" s="86"/>
      <c r="L12" s="86"/>
      <c r="M12" s="87"/>
      <c r="N12" s="86">
        <f>'Revenue Build'!N10</f>
        <v>54.099999999999994</v>
      </c>
      <c r="O12" s="86">
        <f>'Revenue Build'!O10</f>
        <v>57</v>
      </c>
      <c r="P12" s="86">
        <f>'Revenue Build'!P10</f>
        <v>69.5</v>
      </c>
      <c r="Q12" s="86">
        <f>'Revenue Build'!Q10</f>
        <v>83.5</v>
      </c>
      <c r="R12" s="85">
        <f>'Revenue Build'!R10</f>
        <v>68.75</v>
      </c>
      <c r="S12" s="86">
        <f>'Revenue Build'!S10</f>
        <v>83.25</v>
      </c>
      <c r="T12" s="86">
        <f>'Revenue Build'!T10</f>
        <v>97</v>
      </c>
      <c r="U12" s="87">
        <f>'Revenue Build'!U10</f>
        <v>121.5</v>
      </c>
      <c r="V12" s="85">
        <f>'Revenue Build'!V10</f>
        <v>95.5</v>
      </c>
      <c r="W12" s="86">
        <f>'Revenue Build'!W10</f>
        <v>111.25</v>
      </c>
      <c r="X12" s="86">
        <f>'Revenue Build'!X10</f>
        <v>124.25</v>
      </c>
      <c r="Y12" s="87">
        <f>'Revenue Build'!Y10</f>
        <v>140.5</v>
      </c>
      <c r="Z12" s="85">
        <f>'Revenue Build'!Z10</f>
        <v>107</v>
      </c>
      <c r="AA12" s="86">
        <f>'Revenue Build'!AA10</f>
        <v>119</v>
      </c>
      <c r="AB12" s="86">
        <f>'Revenue Build'!AB10</f>
        <v>125.25</v>
      </c>
      <c r="AC12" s="87">
        <f>'Revenue Build'!AC10</f>
        <v>152</v>
      </c>
      <c r="AD12" s="85">
        <f>'Revenue Build'!AD10</f>
        <v>113</v>
      </c>
      <c r="AE12" s="86">
        <f>'Revenue Build'!AE10</f>
        <v>124.5</v>
      </c>
      <c r="AF12" s="86">
        <f>'Revenue Build'!AF10</f>
        <v>141.5</v>
      </c>
      <c r="AG12" s="86">
        <f>'Revenue Build'!AG10</f>
        <v>164.5</v>
      </c>
      <c r="AH12" s="85">
        <f>'Revenue Build'!AH10</f>
        <v>132.5</v>
      </c>
      <c r="AI12" s="86">
        <f>'Revenue Build'!AI10</f>
        <v>147.5</v>
      </c>
      <c r="AJ12" s="86">
        <f>'Revenue Build'!AJ10</f>
        <v>165.5</v>
      </c>
      <c r="AK12" s="87">
        <f>'Revenue Build'!AK10</f>
        <v>168</v>
      </c>
      <c r="AL12" s="85">
        <f>'Revenue Build'!AL10</f>
        <v>165</v>
      </c>
      <c r="AM12" s="86" t="str">
        <f>'Revenue Build'!AM10</f>
        <v/>
      </c>
      <c r="AN12" s="86" t="str">
        <f>'Revenue Build'!AN10</f>
        <v/>
      </c>
      <c r="AO12" s="87" t="str">
        <f>'Revenue Build'!AO10</f>
        <v/>
      </c>
      <c r="AP12" s="85" t="str">
        <f>'Revenue Build'!AP10</f>
        <v/>
      </c>
      <c r="AQ12" s="86" t="str">
        <f>'Revenue Build'!AQ10</f>
        <v/>
      </c>
      <c r="AR12" s="86" t="str">
        <f>'Revenue Build'!AR10</f>
        <v/>
      </c>
      <c r="AS12" s="87" t="str">
        <f>'Revenue Build'!AS10</f>
        <v/>
      </c>
      <c r="AT12" s="89"/>
      <c r="AU12" s="90"/>
      <c r="AV12" s="87"/>
      <c r="AW12" s="86"/>
      <c r="AX12" s="85"/>
      <c r="AY12" s="91">
        <f>'Revenue Build'!AY10</f>
        <v>385</v>
      </c>
      <c r="AZ12" s="85">
        <f>'Revenue Build'!AZ10</f>
        <v>496</v>
      </c>
      <c r="BA12" s="85">
        <f>'Revenue Build'!BA10</f>
        <v>497</v>
      </c>
      <c r="BB12" s="91">
        <f>'Revenue Build'!BB10</f>
        <v>556.9</v>
      </c>
      <c r="BC12" s="87">
        <f>'Revenue Build'!BC10</f>
        <v>618.20000000000005</v>
      </c>
      <c r="BD12" s="87">
        <f>'Revenue Build'!BD10</f>
        <v>726</v>
      </c>
      <c r="BE12" s="87"/>
    </row>
    <row r="13" spans="1:57" s="92" customFormat="1" ht="12" customHeight="1" thickBot="1">
      <c r="A13" s="93" t="s">
        <v>80</v>
      </c>
      <c r="B13" s="94"/>
      <c r="C13" s="95"/>
      <c r="D13" s="95"/>
      <c r="E13" s="96"/>
      <c r="F13" s="95"/>
      <c r="G13" s="95"/>
      <c r="H13" s="95"/>
      <c r="I13" s="95"/>
      <c r="J13" s="94"/>
      <c r="K13" s="95"/>
      <c r="L13" s="95"/>
      <c r="M13" s="96"/>
      <c r="N13" s="95">
        <f>'Revenue Build'!N11</f>
        <v>54.3</v>
      </c>
      <c r="O13" s="95">
        <f>'Revenue Build'!O11</f>
        <v>58</v>
      </c>
      <c r="P13" s="95">
        <f>'Revenue Build'!P11</f>
        <v>71</v>
      </c>
      <c r="Q13" s="95">
        <f>'Revenue Build'!Q11</f>
        <v>85</v>
      </c>
      <c r="R13" s="94">
        <f>'Revenue Build'!R11</f>
        <v>69.5</v>
      </c>
      <c r="S13" s="95">
        <f>'Revenue Build'!S11</f>
        <v>84</v>
      </c>
      <c r="T13" s="95">
        <f>'Revenue Build'!T11</f>
        <v>98</v>
      </c>
      <c r="U13" s="96">
        <f>'Revenue Build'!U11</f>
        <v>123</v>
      </c>
      <c r="V13" s="94">
        <f>'Revenue Build'!V11</f>
        <v>96.5</v>
      </c>
      <c r="W13" s="95">
        <f>'Revenue Build'!W11</f>
        <v>112</v>
      </c>
      <c r="X13" s="95">
        <f>'Revenue Build'!X11</f>
        <v>125.5</v>
      </c>
      <c r="Y13" s="96">
        <f>'Revenue Build'!Y11</f>
        <v>142</v>
      </c>
      <c r="Z13" s="94">
        <f>'Revenue Build'!Z11</f>
        <v>108</v>
      </c>
      <c r="AA13" s="95">
        <f>'Revenue Build'!AA11</f>
        <v>120</v>
      </c>
      <c r="AB13" s="95">
        <f>'Revenue Build'!AB11</f>
        <v>127</v>
      </c>
      <c r="AC13" s="96">
        <f>'Revenue Build'!AC11</f>
        <v>154</v>
      </c>
      <c r="AD13" s="94">
        <f>'Revenue Build'!AD11</f>
        <v>115</v>
      </c>
      <c r="AE13" s="95">
        <f>'Revenue Build'!AE11</f>
        <v>126</v>
      </c>
      <c r="AF13" s="95">
        <f>'Revenue Build'!AF11</f>
        <v>143</v>
      </c>
      <c r="AG13" s="95">
        <f>'Revenue Build'!AG11</f>
        <v>167</v>
      </c>
      <c r="AH13" s="94">
        <f>'Revenue Build'!AH11</f>
        <v>135</v>
      </c>
      <c r="AI13" s="95">
        <f>'Revenue Build'!AI11</f>
        <v>150</v>
      </c>
      <c r="AJ13" s="95">
        <f>'Revenue Build'!AJ11</f>
        <v>168</v>
      </c>
      <c r="AK13" s="96">
        <f>'Revenue Build'!AK11</f>
        <v>171</v>
      </c>
      <c r="AL13" s="94">
        <f>'Revenue Build'!AL11</f>
        <v>166</v>
      </c>
      <c r="AM13" s="95" t="str">
        <f>'Revenue Build'!AM11</f>
        <v/>
      </c>
      <c r="AN13" s="95" t="str">
        <f>'Revenue Build'!AN11</f>
        <v/>
      </c>
      <c r="AO13" s="96" t="str">
        <f>'Revenue Build'!AO11</f>
        <v/>
      </c>
      <c r="AP13" s="94" t="str">
        <f>'Revenue Build'!AP11</f>
        <v/>
      </c>
      <c r="AQ13" s="95" t="str">
        <f>'Revenue Build'!AQ11</f>
        <v/>
      </c>
      <c r="AR13" s="95" t="str">
        <f>'Revenue Build'!AR11</f>
        <v/>
      </c>
      <c r="AS13" s="96" t="str">
        <f>'Revenue Build'!AS11</f>
        <v/>
      </c>
      <c r="AT13" s="89"/>
      <c r="AU13" s="81"/>
      <c r="AV13" s="96"/>
      <c r="AW13" s="95"/>
      <c r="AX13" s="94"/>
      <c r="AY13" s="97">
        <f>'Revenue Build'!AY11</f>
        <v>386.5</v>
      </c>
      <c r="AZ13" s="94">
        <f>'Revenue Build'!AZ11</f>
        <v>473</v>
      </c>
      <c r="BA13" s="94">
        <f>'Revenue Build'!BA11</f>
        <v>499</v>
      </c>
      <c r="BB13" s="97">
        <f>'Revenue Build'!BB11</f>
        <v>559.4</v>
      </c>
      <c r="BC13" s="96">
        <f>'Revenue Build'!BC11</f>
        <v>621.20000000000005</v>
      </c>
      <c r="BD13" s="96">
        <f>'Revenue Build'!BD11</f>
        <v>730</v>
      </c>
      <c r="BE13" s="96"/>
    </row>
    <row r="14" spans="1:57" s="103" customFormat="1" ht="12" customHeight="1" thickTop="1">
      <c r="A14" s="57"/>
      <c r="B14" s="58"/>
      <c r="C14" s="58"/>
      <c r="D14" s="58"/>
      <c r="E14" s="98"/>
      <c r="F14" s="58"/>
      <c r="G14" s="58"/>
      <c r="H14" s="58"/>
      <c r="I14" s="99"/>
      <c r="J14" s="60"/>
      <c r="K14" s="58"/>
      <c r="L14" s="58"/>
      <c r="M14" s="98"/>
      <c r="N14" s="58"/>
      <c r="O14" s="58"/>
      <c r="P14" s="58"/>
      <c r="Q14" s="99"/>
      <c r="R14" s="60"/>
      <c r="S14" s="58"/>
      <c r="T14" s="58"/>
      <c r="U14" s="98"/>
      <c r="V14" s="58"/>
      <c r="W14" s="58"/>
      <c r="X14" s="58"/>
      <c r="Y14" s="99"/>
      <c r="Z14" s="60"/>
      <c r="AA14" s="58"/>
      <c r="AB14" s="58"/>
      <c r="AC14" s="98"/>
      <c r="AD14" s="60"/>
      <c r="AE14" s="58"/>
      <c r="AF14" s="58"/>
      <c r="AG14" s="98"/>
      <c r="AH14" s="60"/>
      <c r="AI14" s="58"/>
      <c r="AJ14" s="58"/>
      <c r="AK14" s="98"/>
      <c r="AL14" s="60"/>
      <c r="AM14" s="58"/>
      <c r="AN14" s="58"/>
      <c r="AO14" s="98"/>
      <c r="AP14" s="60"/>
      <c r="AQ14" s="58"/>
      <c r="AR14" s="58"/>
      <c r="AS14" s="98"/>
      <c r="AT14" s="100"/>
      <c r="AU14" s="101"/>
      <c r="AV14" s="101"/>
      <c r="AW14" s="61"/>
      <c r="AX14" s="101"/>
      <c r="AY14" s="102"/>
      <c r="AZ14" s="101"/>
      <c r="BA14" s="101"/>
      <c r="BB14" s="102"/>
      <c r="BC14" s="102"/>
      <c r="BD14" s="102"/>
      <c r="BE14" s="102"/>
    </row>
    <row r="15" spans="1:57" s="106" customFormat="1" ht="12" customHeight="1">
      <c r="A15" s="104" t="s">
        <v>81</v>
      </c>
      <c r="B15" s="58">
        <f t="shared" ref="B15:AK15" si="15">B105-B129-B138-B147</f>
        <v>4.4329999999999989</v>
      </c>
      <c r="C15" s="58">
        <f t="shared" si="15"/>
        <v>4.596000000000001</v>
      </c>
      <c r="D15" s="58">
        <f t="shared" si="15"/>
        <v>5.1149999999999993</v>
      </c>
      <c r="E15" s="59">
        <f t="shared" si="15"/>
        <v>5.4009999999999998</v>
      </c>
      <c r="F15" s="58">
        <f t="shared" si="15"/>
        <v>5.8129999999999997</v>
      </c>
      <c r="G15" s="58">
        <f t="shared" si="15"/>
        <v>5.8940000000000001</v>
      </c>
      <c r="H15" s="58">
        <f t="shared" si="15"/>
        <v>6.5709999999999997</v>
      </c>
      <c r="I15" s="58">
        <f t="shared" si="15"/>
        <v>7.2850000000000001</v>
      </c>
      <c r="J15" s="60">
        <f t="shared" si="15"/>
        <v>7.5850000000000009</v>
      </c>
      <c r="K15" s="58">
        <f t="shared" si="15"/>
        <v>7.6</v>
      </c>
      <c r="L15" s="58">
        <f t="shared" si="15"/>
        <v>8.1210000000000004</v>
      </c>
      <c r="M15" s="59">
        <f t="shared" si="15"/>
        <v>9.0419999999999998</v>
      </c>
      <c r="N15" s="58">
        <f t="shared" si="15"/>
        <v>9.1280000000000001</v>
      </c>
      <c r="O15" s="58">
        <f t="shared" si="15"/>
        <v>8.9780000000000015</v>
      </c>
      <c r="P15" s="58">
        <f t="shared" si="15"/>
        <v>9.7910000000000004</v>
      </c>
      <c r="Q15" s="58">
        <f t="shared" si="15"/>
        <v>10.789</v>
      </c>
      <c r="R15" s="60">
        <f t="shared" si="15"/>
        <v>10.946999999999999</v>
      </c>
      <c r="S15" s="58">
        <f t="shared" si="15"/>
        <v>11.558000000000002</v>
      </c>
      <c r="T15" s="58">
        <f t="shared" si="15"/>
        <v>12.090999999999999</v>
      </c>
      <c r="U15" s="59">
        <f t="shared" si="15"/>
        <v>13.224</v>
      </c>
      <c r="V15" s="58">
        <f t="shared" si="15"/>
        <v>13.903</v>
      </c>
      <c r="W15" s="58">
        <f t="shared" si="15"/>
        <v>14.312999999999999</v>
      </c>
      <c r="X15" s="58">
        <f t="shared" si="15"/>
        <v>14.428000000000001</v>
      </c>
      <c r="Y15" s="59">
        <f t="shared" si="15"/>
        <v>14.352</v>
      </c>
      <c r="Z15" s="58">
        <f t="shared" si="15"/>
        <v>14.47</v>
      </c>
      <c r="AA15" s="58">
        <f t="shared" si="15"/>
        <v>14.9</v>
      </c>
      <c r="AB15" s="58">
        <f t="shared" si="15"/>
        <v>15.559000000000001</v>
      </c>
      <c r="AC15" s="59">
        <f t="shared" si="15"/>
        <v>17.671000000000003</v>
      </c>
      <c r="AD15" s="58">
        <f t="shared" si="15"/>
        <v>18.999000000000002</v>
      </c>
      <c r="AE15" s="58">
        <f t="shared" si="15"/>
        <v>20.747999999999998</v>
      </c>
      <c r="AF15" s="58">
        <f t="shared" si="15"/>
        <v>22.254000000000001</v>
      </c>
      <c r="AG15" s="58">
        <f t="shared" si="15"/>
        <v>24.754999999999999</v>
      </c>
      <c r="AH15" s="60">
        <f t="shared" si="15"/>
        <v>26.998000000000001</v>
      </c>
      <c r="AI15" s="58">
        <f t="shared" si="15"/>
        <v>29.585999999999995</v>
      </c>
      <c r="AJ15" s="58">
        <f t="shared" si="15"/>
        <v>33.309000000000005</v>
      </c>
      <c r="AK15" s="58">
        <f t="shared" si="15"/>
        <v>34.684999999999995</v>
      </c>
      <c r="AL15" s="60">
        <f t="shared" ref="AL15:AS15" si="16">AL8*(1-AL63)</f>
        <v>36.374550526027392</v>
      </c>
      <c r="AM15" s="58">
        <f t="shared" si="16"/>
        <v>38.348532420821911</v>
      </c>
      <c r="AN15" s="58">
        <f t="shared" si="16"/>
        <v>40.254051629589036</v>
      </c>
      <c r="AO15" s="59">
        <f t="shared" si="16"/>
        <v>42.270300516164376</v>
      </c>
      <c r="AP15" s="60">
        <f t="shared" si="16"/>
        <v>44.269725636164374</v>
      </c>
      <c r="AQ15" s="58">
        <f t="shared" si="16"/>
        <v>45.484554538356157</v>
      </c>
      <c r="AR15" s="58">
        <f t="shared" si="16"/>
        <v>46.867155820273965</v>
      </c>
      <c r="AS15" s="59">
        <f t="shared" si="16"/>
        <v>48.180140374520533</v>
      </c>
      <c r="AT15" s="105"/>
      <c r="AU15" s="60">
        <f t="shared" ref="AU15:AU16" si="17">SUM(B15:E15)</f>
        <v>19.544999999999998</v>
      </c>
      <c r="AV15" s="60">
        <f t="shared" ref="AV15:AV16" si="18">SUM(F15:I15)</f>
        <v>25.562999999999999</v>
      </c>
      <c r="AW15" s="61">
        <f t="shared" ref="AW15:AW16" si="19">SUM(J15:M15)</f>
        <v>32.347999999999999</v>
      </c>
      <c r="AX15" s="60">
        <f t="shared" ref="AX15:AX16" si="20">SUM(N15:Q15)</f>
        <v>38.686</v>
      </c>
      <c r="AY15" s="61">
        <f t="shared" ref="AY15:AY16" si="21">SUM(R15:U15)</f>
        <v>47.820000000000007</v>
      </c>
      <c r="AZ15" s="60">
        <f t="shared" ref="AZ15:AZ16" si="22">SUM(V15:Y15)</f>
        <v>56.996000000000009</v>
      </c>
      <c r="BA15" s="60">
        <f t="shared" ref="BA15:BA16" si="23">SUM(Z15:AC15)</f>
        <v>62.600000000000009</v>
      </c>
      <c r="BB15" s="61">
        <f t="shared" ref="BB15:BB16" si="24">SUM(AD15:AG15)</f>
        <v>86.756</v>
      </c>
      <c r="BC15" s="61">
        <f>SUM(AH15:AK15)</f>
        <v>124.578</v>
      </c>
      <c r="BD15" s="61">
        <f t="shared" ref="BD15:BD16" si="25">SUM(AL15:AO15)</f>
        <v>157.24743509260273</v>
      </c>
      <c r="BE15" s="61">
        <f>SUM(AP15:AS15)</f>
        <v>184.80157636931503</v>
      </c>
    </row>
    <row r="16" spans="1:57" s="113" customFormat="1" ht="12" customHeight="1">
      <c r="A16" s="107" t="s">
        <v>82</v>
      </c>
      <c r="B16" s="63">
        <f t="shared" ref="B16:AS16" si="26">B8-B15</f>
        <v>35.160000000000004</v>
      </c>
      <c r="C16" s="63">
        <f t="shared" si="26"/>
        <v>44.834999999999994</v>
      </c>
      <c r="D16" s="63">
        <f t="shared" si="26"/>
        <v>48.249999999999993</v>
      </c>
      <c r="E16" s="64">
        <f t="shared" si="26"/>
        <v>67.600000000000009</v>
      </c>
      <c r="F16" s="63">
        <f t="shared" si="26"/>
        <v>47.714999999999996</v>
      </c>
      <c r="G16" s="63">
        <f t="shared" si="26"/>
        <v>56.295999999999999</v>
      </c>
      <c r="H16" s="63">
        <f t="shared" si="26"/>
        <v>60.481000000000009</v>
      </c>
      <c r="I16" s="63">
        <f t="shared" si="26"/>
        <v>80.233000000000004</v>
      </c>
      <c r="J16" s="65">
        <f t="shared" si="26"/>
        <v>48.774999999999999</v>
      </c>
      <c r="K16" s="63">
        <f t="shared" si="26"/>
        <v>52.021000000000001</v>
      </c>
      <c r="L16" s="63">
        <f t="shared" si="26"/>
        <v>57.527999999999999</v>
      </c>
      <c r="M16" s="64">
        <f t="shared" si="26"/>
        <v>63.518000000000001</v>
      </c>
      <c r="N16" s="63">
        <f t="shared" si="26"/>
        <v>45.048000000000002</v>
      </c>
      <c r="O16" s="63">
        <f t="shared" si="26"/>
        <v>57.586999999999996</v>
      </c>
      <c r="P16" s="63">
        <f t="shared" si="26"/>
        <v>66.960000000000008</v>
      </c>
      <c r="Q16" s="63">
        <f t="shared" si="26"/>
        <v>84.408000000000001</v>
      </c>
      <c r="R16" s="108">
        <f t="shared" si="26"/>
        <v>63.837999999999994</v>
      </c>
      <c r="S16" s="109">
        <f t="shared" si="26"/>
        <v>76.86</v>
      </c>
      <c r="T16" s="109">
        <f t="shared" si="26"/>
        <v>88.262</v>
      </c>
      <c r="U16" s="110">
        <f t="shared" si="26"/>
        <v>113.354</v>
      </c>
      <c r="V16" s="109">
        <f t="shared" si="26"/>
        <v>82.35799999999999</v>
      </c>
      <c r="W16" s="109">
        <f t="shared" si="26"/>
        <v>97.134999999999991</v>
      </c>
      <c r="X16" s="109">
        <f t="shared" si="26"/>
        <v>108.88000000000001</v>
      </c>
      <c r="Y16" s="109">
        <f t="shared" si="26"/>
        <v>128.26500000000001</v>
      </c>
      <c r="Z16" s="108">
        <f t="shared" si="26"/>
        <v>92.865000000000009</v>
      </c>
      <c r="AA16" s="109">
        <f t="shared" si="26"/>
        <v>100.518</v>
      </c>
      <c r="AB16" s="109">
        <f t="shared" si="26"/>
        <v>106.74900000000001</v>
      </c>
      <c r="AC16" s="110">
        <f t="shared" si="26"/>
        <v>136.428</v>
      </c>
      <c r="AD16" s="108">
        <f t="shared" si="26"/>
        <v>95.022999999999996</v>
      </c>
      <c r="AE16" s="109">
        <f t="shared" si="26"/>
        <v>109.59800000000001</v>
      </c>
      <c r="AF16" s="109">
        <f t="shared" si="26"/>
        <v>125.81400000000001</v>
      </c>
      <c r="AG16" s="110">
        <f t="shared" si="26"/>
        <v>133.75900000000001</v>
      </c>
      <c r="AH16" s="108">
        <f t="shared" si="26"/>
        <v>109.425</v>
      </c>
      <c r="AI16" s="109">
        <f t="shared" si="26"/>
        <v>122.57700000000001</v>
      </c>
      <c r="AJ16" s="109">
        <f t="shared" si="26"/>
        <v>128.268</v>
      </c>
      <c r="AK16" s="110">
        <f t="shared" si="26"/>
        <v>138.684</v>
      </c>
      <c r="AL16" s="108">
        <f t="shared" si="26"/>
        <v>128.96431550136987</v>
      </c>
      <c r="AM16" s="109">
        <f t="shared" si="26"/>
        <v>137.56216675726029</v>
      </c>
      <c r="AN16" s="109">
        <f t="shared" si="26"/>
        <v>146.10729850739725</v>
      </c>
      <c r="AO16" s="110">
        <f t="shared" si="26"/>
        <v>155.25446825095889</v>
      </c>
      <c r="AP16" s="108">
        <f t="shared" si="26"/>
        <v>164.54973491178083</v>
      </c>
      <c r="AQ16" s="109">
        <f t="shared" si="26"/>
        <v>171.10856231095892</v>
      </c>
      <c r="AR16" s="109">
        <f t="shared" si="26"/>
        <v>178.45570870027399</v>
      </c>
      <c r="AS16" s="110">
        <f t="shared" si="26"/>
        <v>185.70403620082192</v>
      </c>
      <c r="AT16" s="111"/>
      <c r="AU16" s="112">
        <f t="shared" si="17"/>
        <v>195.84500000000003</v>
      </c>
      <c r="AV16" s="112">
        <f t="shared" si="18"/>
        <v>244.72500000000002</v>
      </c>
      <c r="AW16" s="112">
        <f t="shared" si="19"/>
        <v>221.84199999999998</v>
      </c>
      <c r="AX16" s="108">
        <f t="shared" si="20"/>
        <v>254.00299999999999</v>
      </c>
      <c r="AY16" s="112">
        <f t="shared" si="21"/>
        <v>342.31399999999996</v>
      </c>
      <c r="AZ16" s="108">
        <f t="shared" si="22"/>
        <v>416.63800000000003</v>
      </c>
      <c r="BA16" s="108">
        <f t="shared" si="23"/>
        <v>436.56</v>
      </c>
      <c r="BB16" s="112">
        <f t="shared" si="24"/>
        <v>464.19400000000002</v>
      </c>
      <c r="BC16" s="112">
        <f>SUM(AH16:AK16)</f>
        <v>498.95399999999995</v>
      </c>
      <c r="BD16" s="112">
        <f t="shared" si="25"/>
        <v>567.88824901698626</v>
      </c>
      <c r="BE16" s="112">
        <f>SUM(AP16:AS16)</f>
        <v>699.81804212383577</v>
      </c>
    </row>
    <row r="17" spans="1:60" s="75" customFormat="1" ht="12" hidden="1" customHeight="1" outlineLevel="1">
      <c r="A17" s="114" t="s">
        <v>83</v>
      </c>
      <c r="B17" s="70">
        <f>'[2]VA Consensus'!C30</f>
        <v>35.935000000000002</v>
      </c>
      <c r="C17" s="70">
        <f>'[2]VA Consensus'!D30</f>
        <v>42.827975973633038</v>
      </c>
      <c r="D17" s="70">
        <f>'[2]VA Consensus'!E30</f>
        <v>45.832307271463542</v>
      </c>
      <c r="E17" s="71">
        <f>'[2]VA Consensus'!F30</f>
        <v>60.840642075685999</v>
      </c>
      <c r="F17" s="70">
        <f>'[2]VA Consensus'!G30</f>
        <v>44.527166518591969</v>
      </c>
      <c r="G17" s="70">
        <f>'[2]VA Consensus'!H30</f>
        <v>56.212895776526786</v>
      </c>
      <c r="H17" s="70">
        <f>'[2]VA Consensus'!I30</f>
        <v>58.323792241680572</v>
      </c>
      <c r="I17" s="70">
        <f>'[2]VA Consensus'!J30</f>
        <v>80.246522445339622</v>
      </c>
      <c r="J17" s="72">
        <f>'[2]VA Consensus'!K30</f>
        <v>52.639792030770948</v>
      </c>
      <c r="K17" s="70">
        <f>'[2]VA Consensus'!L30</f>
        <v>54.883009069673015</v>
      </c>
      <c r="L17" s="70">
        <f>'[2]VA Consensus'!M30</f>
        <v>53.991236372418484</v>
      </c>
      <c r="M17" s="71">
        <f>'[2]VA Consensus'!N30</f>
        <v>63.181276612923632</v>
      </c>
      <c r="N17" s="70">
        <f>'[2]VA Consensus'!O30</f>
        <v>47.286355128316281</v>
      </c>
      <c r="O17" s="70">
        <f>'[2]VA Consensus'!P30</f>
        <v>48.799646416338163</v>
      </c>
      <c r="P17" s="70">
        <f>'[2]VA Consensus'!Q30</f>
        <v>60.476535873230759</v>
      </c>
      <c r="Q17" s="70">
        <f>'[2]VA Consensus'!R30</f>
        <v>73.834669895273308</v>
      </c>
      <c r="R17" s="72">
        <f>'[2]VA Consensus'!S30</f>
        <v>59.261763197504699</v>
      </c>
      <c r="S17" s="70">
        <f>'[2]VA Consensus'!T30</f>
        <v>72.778750658531166</v>
      </c>
      <c r="T17" s="70">
        <f>'[2]VA Consensus'!U30</f>
        <v>84.715260283461163</v>
      </c>
      <c r="U17" s="71">
        <f>'[2]VA Consensus'!V30</f>
        <v>107.52000772261462</v>
      </c>
      <c r="V17" s="70">
        <f>'[2]VA Consensus'!W30</f>
        <v>82.428310299212995</v>
      </c>
      <c r="W17" s="70">
        <f>'[2]VA Consensus'!X30</f>
        <v>96.467648716815958</v>
      </c>
      <c r="X17" s="70">
        <f>'[2]VA Consensus'!Y30</f>
        <v>109.16885231766592</v>
      </c>
      <c r="Y17" s="70">
        <f>'[2]VA Consensus'!Z30</f>
        <v>124.41754653336422</v>
      </c>
      <c r="Z17" s="72">
        <f>'[2]VA Consensus'!AA30</f>
        <v>92.003052045158711</v>
      </c>
      <c r="AA17" s="70">
        <f>'[2]VA Consensus'!AB30</f>
        <v>103.33797255731886</v>
      </c>
      <c r="AB17" s="70">
        <f>'[2]VA Consensus'!AC30</f>
        <v>108.96606866714694</v>
      </c>
      <c r="AC17" s="71">
        <f>'[2]VA Consensus'!AD30</f>
        <v>133.292069469002</v>
      </c>
      <c r="AD17" s="72">
        <f>'[2]VA Consensus'!AE30</f>
        <v>97.315320521184788</v>
      </c>
      <c r="AE17" s="70">
        <f>'[2]VA Consensus'!AF30</f>
        <v>105.49960069701436</v>
      </c>
      <c r="AF17" s="70">
        <f>'[2]VA Consensus'!AG30</f>
        <v>119.99607823721028</v>
      </c>
      <c r="AG17" s="71">
        <f>'[2]VA Consensus'!AH30</f>
        <v>141.78396879639715</v>
      </c>
      <c r="AH17" s="72">
        <f>'[2]VA Consensus'!AI30</f>
        <v>110.45043615426539</v>
      </c>
      <c r="AI17" s="70">
        <f>'[2]VA Consensus'!AJ30</f>
        <v>120.74146059363235</v>
      </c>
      <c r="AJ17" s="70">
        <f>'[2]VA Consensus'!AK30</f>
        <v>135.31514516000172</v>
      </c>
      <c r="AK17" s="71">
        <f>'[2]VA Consensus'!AL30</f>
        <v>135.20506905919873</v>
      </c>
      <c r="AL17" s="72">
        <f>'[2]VA Consensus'!AM30</f>
        <v>131.43228336913933</v>
      </c>
      <c r="AM17" s="70">
        <f>'[2]VA Consensus'!AN30</f>
        <v>140.28524707312053</v>
      </c>
      <c r="AN17" s="70">
        <f>'[2]VA Consensus'!AO30</f>
        <v>148.10271208521399</v>
      </c>
      <c r="AO17" s="71">
        <f>'[2]VA Consensus'!AP30</f>
        <v>158.04924450550359</v>
      </c>
      <c r="AP17" s="72">
        <f>'[2]VA Consensus'!AQ30</f>
        <v>158.35586343584453</v>
      </c>
      <c r="AQ17" s="70">
        <f>'[2]VA Consensus'!AR30</f>
        <v>166.25456831731381</v>
      </c>
      <c r="AR17" s="70">
        <f>'[2]VA Consensus'!AS30</f>
        <v>173.89659579356501</v>
      </c>
      <c r="AS17" s="71">
        <f>'[2]VA Consensus'!AT30</f>
        <v>183.49853399476467</v>
      </c>
      <c r="AT17" s="73"/>
      <c r="AU17" s="72">
        <f>'[2]VA Consensus'!AV30</f>
        <v>190.83621350425742</v>
      </c>
      <c r="AV17" s="74">
        <f>'[2]VA Consensus'!AW30</f>
        <v>244.69337958819671</v>
      </c>
      <c r="AW17" s="74">
        <f>'[2]VA Consensus'!AX30</f>
        <v>221.50527661292355</v>
      </c>
      <c r="AX17" s="72">
        <f>'[2]VA Consensus'!AY30</f>
        <v>243.4075929721964</v>
      </c>
      <c r="AY17" s="74">
        <f>'[2]VA Consensus'!AZ30</f>
        <v>336.2895242227579</v>
      </c>
      <c r="AZ17" s="72">
        <f>'[2]VA Consensus'!BA30</f>
        <v>412.79011796193566</v>
      </c>
      <c r="BA17" s="72">
        <f>'[2]VA Consensus'!BB30</f>
        <v>433.41781946900198</v>
      </c>
      <c r="BB17" s="74">
        <f>'[2]VA Consensus'!BC30</f>
        <v>472.21846879639713</v>
      </c>
      <c r="BC17" s="74">
        <f>'[2]VA Consensus'!BD30</f>
        <v>495.47506905919874</v>
      </c>
      <c r="BD17" s="74">
        <f>'[2]VA Consensus'!BE30</f>
        <v>577.86948703297742</v>
      </c>
      <c r="BE17" s="74">
        <f>'[2]VA Consensus'!BF30</f>
        <v>682.00556154148796</v>
      </c>
    </row>
    <row r="18" spans="1:60" s="113" customFormat="1" ht="12" customHeight="1" collapsed="1">
      <c r="A18" s="62"/>
      <c r="B18" s="63"/>
      <c r="C18" s="63"/>
      <c r="D18" s="63"/>
      <c r="E18" s="64"/>
      <c r="F18" s="63"/>
      <c r="G18" s="63"/>
      <c r="H18" s="63"/>
      <c r="I18" s="63"/>
      <c r="J18" s="65"/>
      <c r="K18" s="63"/>
      <c r="L18" s="63"/>
      <c r="M18" s="64"/>
      <c r="N18" s="63"/>
      <c r="O18" s="63"/>
      <c r="P18" s="63"/>
      <c r="Q18" s="63"/>
      <c r="R18" s="65"/>
      <c r="S18" s="63"/>
      <c r="T18" s="63"/>
      <c r="U18" s="64"/>
      <c r="V18" s="63"/>
      <c r="W18" s="63"/>
      <c r="X18" s="63"/>
      <c r="Y18" s="63"/>
      <c r="Z18" s="65"/>
      <c r="AA18" s="63"/>
      <c r="AB18" s="63"/>
      <c r="AC18" s="64"/>
      <c r="AD18" s="65"/>
      <c r="AE18" s="63"/>
      <c r="AF18" s="63"/>
      <c r="AG18" s="64"/>
      <c r="AH18" s="65"/>
      <c r="AI18" s="63"/>
      <c r="AJ18" s="63"/>
      <c r="AK18" s="64"/>
      <c r="AL18" s="65"/>
      <c r="AM18" s="63"/>
      <c r="AN18" s="63"/>
      <c r="AO18" s="64"/>
      <c r="AP18" s="65"/>
      <c r="AQ18" s="63"/>
      <c r="AR18" s="63"/>
      <c r="AS18" s="64"/>
      <c r="AT18" s="111"/>
      <c r="AU18" s="67"/>
      <c r="AV18" s="67"/>
      <c r="AW18" s="67"/>
      <c r="AX18" s="65"/>
      <c r="AY18" s="67"/>
      <c r="AZ18" s="115"/>
      <c r="BA18" s="115"/>
      <c r="BB18" s="116"/>
      <c r="BC18" s="116"/>
      <c r="BD18" s="116"/>
      <c r="BE18" s="116"/>
    </row>
    <row r="19" spans="1:60" s="118" customFormat="1" ht="12" customHeight="1">
      <c r="A19" s="107" t="s">
        <v>84</v>
      </c>
      <c r="B19" s="58"/>
      <c r="C19" s="58"/>
      <c r="D19" s="58"/>
      <c r="E19" s="59"/>
      <c r="F19" s="58"/>
      <c r="G19" s="58"/>
      <c r="H19" s="58"/>
      <c r="I19" s="58"/>
      <c r="J19" s="60"/>
      <c r="K19" s="58"/>
      <c r="L19" s="58"/>
      <c r="M19" s="59"/>
      <c r="N19" s="58"/>
      <c r="O19" s="58"/>
      <c r="P19" s="58"/>
      <c r="Q19" s="58"/>
      <c r="R19" s="60"/>
      <c r="S19" s="58"/>
      <c r="T19" s="58"/>
      <c r="U19" s="59"/>
      <c r="V19" s="58"/>
      <c r="W19" s="58"/>
      <c r="X19" s="58"/>
      <c r="Y19" s="58"/>
      <c r="Z19" s="60"/>
      <c r="AA19" s="58"/>
      <c r="AB19" s="58"/>
      <c r="AC19" s="59"/>
      <c r="AD19" s="60"/>
      <c r="AE19" s="58"/>
      <c r="AF19" s="58"/>
      <c r="AG19" s="59"/>
      <c r="AH19" s="60"/>
      <c r="AI19" s="58"/>
      <c r="AJ19" s="58"/>
      <c r="AK19" s="59"/>
      <c r="AL19" s="60"/>
      <c r="AM19" s="58"/>
      <c r="AN19" s="58"/>
      <c r="AO19" s="59"/>
      <c r="AP19" s="60"/>
      <c r="AQ19" s="58"/>
      <c r="AR19" s="58"/>
      <c r="AS19" s="59"/>
      <c r="AT19" s="117"/>
      <c r="AU19" s="61"/>
      <c r="AV19" s="61"/>
      <c r="AW19" s="61"/>
      <c r="AX19" s="60"/>
      <c r="AY19" s="61"/>
      <c r="AZ19" s="60"/>
      <c r="BA19" s="60"/>
      <c r="BB19" s="61"/>
      <c r="BC19" s="61"/>
      <c r="BD19" s="61"/>
      <c r="BE19" s="61"/>
    </row>
    <row r="20" spans="1:60" s="118" customFormat="1" ht="12" customHeight="1">
      <c r="A20" s="104" t="s">
        <v>85</v>
      </c>
      <c r="B20" s="58">
        <f t="shared" ref="B20:AG22" si="27">B109-B130-B139-B148</f>
        <v>9.2639999999999993</v>
      </c>
      <c r="C20" s="58">
        <f t="shared" si="27"/>
        <v>10.183999999999999</v>
      </c>
      <c r="D20" s="58">
        <f t="shared" si="27"/>
        <v>10.502000000000001</v>
      </c>
      <c r="E20" s="59">
        <f t="shared" si="27"/>
        <v>12.142999999999999</v>
      </c>
      <c r="F20" s="58">
        <f t="shared" si="27"/>
        <v>13.401</v>
      </c>
      <c r="G20" s="58">
        <f t="shared" si="27"/>
        <v>14.627999999999998</v>
      </c>
      <c r="H20" s="58">
        <f t="shared" si="27"/>
        <v>15.154</v>
      </c>
      <c r="I20" s="58">
        <f t="shared" si="27"/>
        <v>16.963000000000001</v>
      </c>
      <c r="J20" s="60">
        <f t="shared" si="27"/>
        <v>16.033999999999999</v>
      </c>
      <c r="K20" s="58">
        <f t="shared" si="27"/>
        <v>16.182000000000002</v>
      </c>
      <c r="L20" s="58">
        <f t="shared" si="27"/>
        <v>16.888999999999999</v>
      </c>
      <c r="M20" s="59">
        <f t="shared" si="27"/>
        <v>18.309000000000001</v>
      </c>
      <c r="N20" s="58">
        <f t="shared" si="27"/>
        <v>18.506999999999998</v>
      </c>
      <c r="O20" s="58">
        <f t="shared" si="27"/>
        <v>18.343</v>
      </c>
      <c r="P20" s="58">
        <f t="shared" si="27"/>
        <v>18.518000000000001</v>
      </c>
      <c r="Q20" s="58">
        <f t="shared" si="27"/>
        <v>20.783000000000001</v>
      </c>
      <c r="R20" s="60">
        <f t="shared" si="27"/>
        <v>21.436</v>
      </c>
      <c r="S20" s="58">
        <f t="shared" si="27"/>
        <v>23.040999999999997</v>
      </c>
      <c r="T20" s="58">
        <f t="shared" si="27"/>
        <v>24.586000000000002</v>
      </c>
      <c r="U20" s="119">
        <f t="shared" si="27"/>
        <v>27.175000000000001</v>
      </c>
      <c r="V20" s="120">
        <f t="shared" si="27"/>
        <v>30.292000000000002</v>
      </c>
      <c r="W20" s="120">
        <f t="shared" si="27"/>
        <v>30.555</v>
      </c>
      <c r="X20" s="120">
        <f t="shared" si="27"/>
        <v>31.380000000000003</v>
      </c>
      <c r="Y20" s="119">
        <f t="shared" si="27"/>
        <v>32.268000000000001</v>
      </c>
      <c r="Z20" s="121">
        <f t="shared" si="27"/>
        <v>31.690000000000005</v>
      </c>
      <c r="AA20" s="120">
        <f t="shared" si="27"/>
        <v>32.048999999999999</v>
      </c>
      <c r="AB20" s="120">
        <f t="shared" si="27"/>
        <v>33.007999999999996</v>
      </c>
      <c r="AC20" s="119">
        <f t="shared" si="27"/>
        <v>36.683999999999997</v>
      </c>
      <c r="AD20" s="121">
        <f t="shared" si="27"/>
        <v>35.754999999999995</v>
      </c>
      <c r="AE20" s="120">
        <f t="shared" si="27"/>
        <v>36.010999999999996</v>
      </c>
      <c r="AF20" s="120">
        <f t="shared" si="27"/>
        <v>42.830000000000005</v>
      </c>
      <c r="AG20" s="120">
        <f t="shared" si="27"/>
        <v>39.799000000000007</v>
      </c>
      <c r="AH20" s="121">
        <f>AH109-AH130-AH139-AH148</f>
        <v>42.04</v>
      </c>
      <c r="AI20" s="120">
        <f t="shared" ref="AI20:AK22" si="28">AI109-AI130-AI139-AI148</f>
        <v>44.913000000000004</v>
      </c>
      <c r="AJ20" s="120">
        <f t="shared" si="28"/>
        <v>48.542000000000002</v>
      </c>
      <c r="AK20" s="120">
        <f t="shared" si="28"/>
        <v>51.862000000000009</v>
      </c>
      <c r="AL20" s="121">
        <f t="shared" ref="AL20:AS22" si="29">AL$8*AL65</f>
        <v>52.908437128767119</v>
      </c>
      <c r="AM20" s="120">
        <f t="shared" si="29"/>
        <v>46.792245981369867</v>
      </c>
      <c r="AN20" s="120">
        <f t="shared" si="29"/>
        <v>51.249371287671231</v>
      </c>
      <c r="AO20" s="119">
        <f t="shared" si="29"/>
        <v>49.381192191780819</v>
      </c>
      <c r="AP20" s="121">
        <f t="shared" si="29"/>
        <v>60.557643558904104</v>
      </c>
      <c r="AQ20" s="120">
        <f t="shared" si="29"/>
        <v>57.397175965068499</v>
      </c>
      <c r="AR20" s="120">
        <f t="shared" si="29"/>
        <v>60.837173420547948</v>
      </c>
      <c r="AS20" s="119">
        <f t="shared" si="29"/>
        <v>56.132202378082184</v>
      </c>
      <c r="AT20" s="117"/>
      <c r="AU20" s="61">
        <f t="shared" ref="AU20:AU24" si="30">SUM(B20:E20)</f>
        <v>42.093000000000004</v>
      </c>
      <c r="AV20" s="61">
        <f t="shared" ref="AV20:AV24" si="31">SUM(F20:I20)</f>
        <v>60.145999999999994</v>
      </c>
      <c r="AW20" s="61">
        <f t="shared" ref="AW20:AW24" si="32">SUM(J20:M20)</f>
        <v>67.414000000000001</v>
      </c>
      <c r="AX20" s="60">
        <f t="shared" ref="AX20:AX24" si="33">SUM(N20:Q20)</f>
        <v>76.150999999999996</v>
      </c>
      <c r="AY20" s="61">
        <f t="shared" ref="AY20:AY24" si="34">SUM(R20:U20)</f>
        <v>96.238</v>
      </c>
      <c r="AZ20" s="60">
        <f t="shared" ref="AZ20:AZ24" si="35">SUM(V20:Y20)</f>
        <v>124.495</v>
      </c>
      <c r="BA20" s="60">
        <f t="shared" ref="BA20:BA24" si="36">SUM(Z20:AC20)</f>
        <v>133.43099999999998</v>
      </c>
      <c r="BB20" s="61">
        <f t="shared" ref="BB20:BB24" si="37">SUM(AD20:AG20)</f>
        <v>154.39500000000001</v>
      </c>
      <c r="BC20" s="61">
        <f t="shared" ref="BC20:BC24" si="38">SUM(AH20:AK20)</f>
        <v>187.35700000000003</v>
      </c>
      <c r="BD20" s="61">
        <f t="shared" ref="BD20:BD24" si="39">SUM(AL20:AO20)</f>
        <v>200.33124658958906</v>
      </c>
      <c r="BE20" s="61">
        <f>SUM(AP20:AS20)</f>
        <v>234.92419532260274</v>
      </c>
    </row>
    <row r="21" spans="1:60" s="123" customFormat="1" ht="12" customHeight="1">
      <c r="A21" s="104" t="s">
        <v>86</v>
      </c>
      <c r="B21" s="58">
        <f t="shared" si="27"/>
        <v>28.536000000000001</v>
      </c>
      <c r="C21" s="58">
        <f t="shared" si="27"/>
        <v>30.051999999999996</v>
      </c>
      <c r="D21" s="58">
        <f t="shared" si="27"/>
        <v>30.388999999999996</v>
      </c>
      <c r="E21" s="59">
        <f t="shared" si="27"/>
        <v>35.464999999999996</v>
      </c>
      <c r="F21" s="58">
        <f t="shared" si="27"/>
        <v>35.401000000000003</v>
      </c>
      <c r="G21" s="58">
        <f t="shared" si="27"/>
        <v>36.643999999999991</v>
      </c>
      <c r="H21" s="58">
        <f t="shared" si="27"/>
        <v>36.798000000000002</v>
      </c>
      <c r="I21" s="58">
        <f t="shared" si="27"/>
        <v>40.25</v>
      </c>
      <c r="J21" s="60">
        <f t="shared" si="27"/>
        <v>37.180000000000007</v>
      </c>
      <c r="K21" s="58">
        <f t="shared" si="27"/>
        <v>37.820999999999998</v>
      </c>
      <c r="L21" s="58">
        <f t="shared" si="27"/>
        <v>38.023999999999994</v>
      </c>
      <c r="M21" s="59">
        <f t="shared" si="27"/>
        <v>40.182999999999993</v>
      </c>
      <c r="N21" s="58">
        <f t="shared" si="27"/>
        <v>36.234000000000002</v>
      </c>
      <c r="O21" s="58">
        <f t="shared" si="27"/>
        <v>35.683999999999997</v>
      </c>
      <c r="P21" s="58">
        <f t="shared" si="27"/>
        <v>37.635000000000005</v>
      </c>
      <c r="Q21" s="58">
        <f t="shared" si="27"/>
        <v>41.980000000000004</v>
      </c>
      <c r="R21" s="60">
        <f t="shared" si="27"/>
        <v>40.533000000000001</v>
      </c>
      <c r="S21" s="58">
        <f t="shared" si="27"/>
        <v>44.263999999999989</v>
      </c>
      <c r="T21" s="58">
        <f t="shared" si="27"/>
        <v>46.891999999999996</v>
      </c>
      <c r="U21" s="119">
        <f t="shared" si="27"/>
        <v>53.951000000000008</v>
      </c>
      <c r="V21" s="120">
        <f t="shared" si="27"/>
        <v>49.619</v>
      </c>
      <c r="W21" s="120">
        <f t="shared" si="27"/>
        <v>54.814999999999998</v>
      </c>
      <c r="X21" s="120">
        <f t="shared" si="27"/>
        <v>57.184000000000005</v>
      </c>
      <c r="Y21" s="119">
        <f t="shared" si="27"/>
        <v>59.017999999999994</v>
      </c>
      <c r="Z21" s="121">
        <f t="shared" si="27"/>
        <v>54.21</v>
      </c>
      <c r="AA21" s="120">
        <f t="shared" si="27"/>
        <v>56.146000000000001</v>
      </c>
      <c r="AB21" s="120">
        <f t="shared" si="27"/>
        <v>57.286999999999999</v>
      </c>
      <c r="AC21" s="119">
        <f t="shared" si="27"/>
        <v>60.231000000000002</v>
      </c>
      <c r="AD21" s="121">
        <f t="shared" si="27"/>
        <v>57.903000000000006</v>
      </c>
      <c r="AE21" s="120">
        <f t="shared" si="27"/>
        <v>59.339999999999996</v>
      </c>
      <c r="AF21" s="120">
        <f t="shared" si="27"/>
        <v>61.368000000000002</v>
      </c>
      <c r="AG21" s="120">
        <f t="shared" si="27"/>
        <v>65.468000000000004</v>
      </c>
      <c r="AH21" s="121">
        <f t="shared" ref="AH21:AI22" si="40">AH110-AH131-AH140-AH149</f>
        <v>60.370000000000005</v>
      </c>
      <c r="AI21" s="120">
        <f t="shared" si="40"/>
        <v>65.864000000000004</v>
      </c>
      <c r="AJ21" s="120">
        <f t="shared" si="28"/>
        <v>65.296000000000006</v>
      </c>
      <c r="AK21" s="120">
        <f t="shared" si="28"/>
        <v>67.992000000000004</v>
      </c>
      <c r="AL21" s="121">
        <f t="shared" si="29"/>
        <v>71.922406721917795</v>
      </c>
      <c r="AM21" s="120">
        <f t="shared" si="29"/>
        <v>72.12338666301369</v>
      </c>
      <c r="AN21" s="120">
        <f t="shared" si="29"/>
        <v>76.408153556164379</v>
      </c>
      <c r="AO21" s="119">
        <f t="shared" si="29"/>
        <v>80.985155194520544</v>
      </c>
      <c r="AP21" s="121">
        <f t="shared" si="29"/>
        <v>85.615978824657532</v>
      </c>
      <c r="AQ21" s="120">
        <f t="shared" si="29"/>
        <v>85.554281155479458</v>
      </c>
      <c r="AR21" s="120">
        <f t="shared" si="29"/>
        <v>86.974625704931512</v>
      </c>
      <c r="AS21" s="119">
        <f t="shared" si="29"/>
        <v>90.045407981506841</v>
      </c>
      <c r="AT21" s="122"/>
      <c r="AU21" s="61">
        <f t="shared" si="30"/>
        <v>124.44199999999998</v>
      </c>
      <c r="AV21" s="61">
        <f t="shared" si="31"/>
        <v>149.09299999999999</v>
      </c>
      <c r="AW21" s="61">
        <f t="shared" si="32"/>
        <v>153.208</v>
      </c>
      <c r="AX21" s="60">
        <f t="shared" si="33"/>
        <v>151.53300000000002</v>
      </c>
      <c r="AY21" s="61">
        <f t="shared" si="34"/>
        <v>185.64</v>
      </c>
      <c r="AZ21" s="60">
        <f t="shared" si="35"/>
        <v>220.636</v>
      </c>
      <c r="BA21" s="60">
        <f t="shared" si="36"/>
        <v>227.874</v>
      </c>
      <c r="BB21" s="61">
        <f t="shared" si="37"/>
        <v>244.07900000000001</v>
      </c>
      <c r="BC21" s="61">
        <f t="shared" si="38"/>
        <v>259.52200000000005</v>
      </c>
      <c r="BD21" s="61">
        <f t="shared" si="39"/>
        <v>301.43910213561639</v>
      </c>
      <c r="BE21" s="61">
        <f>SUM(AP21:AS21)</f>
        <v>348.19029366657537</v>
      </c>
    </row>
    <row r="22" spans="1:60" s="123" customFormat="1" ht="12" customHeight="1">
      <c r="A22" s="104" t="s">
        <v>87</v>
      </c>
      <c r="B22" s="58">
        <f t="shared" si="27"/>
        <v>4.4860000000000007</v>
      </c>
      <c r="C22" s="58">
        <f t="shared" si="27"/>
        <v>5.2480000000000002</v>
      </c>
      <c r="D22" s="58">
        <f t="shared" si="27"/>
        <v>5.431</v>
      </c>
      <c r="E22" s="59">
        <f t="shared" si="27"/>
        <v>6.5710000000000006</v>
      </c>
      <c r="F22" s="58">
        <f t="shared" si="27"/>
        <v>5.6150000000000002</v>
      </c>
      <c r="G22" s="58">
        <f t="shared" si="27"/>
        <v>6.0479999999999992</v>
      </c>
      <c r="H22" s="58">
        <f t="shared" si="27"/>
        <v>6.5329999999999986</v>
      </c>
      <c r="I22" s="58">
        <f t="shared" si="27"/>
        <v>7.4889999999999999</v>
      </c>
      <c r="J22" s="60">
        <f t="shared" si="27"/>
        <v>6.7060000000000004</v>
      </c>
      <c r="K22" s="58">
        <f t="shared" si="27"/>
        <v>6.9670000000000014</v>
      </c>
      <c r="L22" s="58">
        <f t="shared" si="27"/>
        <v>7.3460000000000001</v>
      </c>
      <c r="M22" s="59">
        <f t="shared" si="27"/>
        <v>7.4010000000000007</v>
      </c>
      <c r="N22" s="58">
        <f t="shared" si="27"/>
        <v>7.7299999999999995</v>
      </c>
      <c r="O22" s="58">
        <f t="shared" si="27"/>
        <v>7.5429999999999993</v>
      </c>
      <c r="P22" s="58">
        <f t="shared" si="27"/>
        <v>7.7280000000000006</v>
      </c>
      <c r="Q22" s="58">
        <f t="shared" si="27"/>
        <v>7.7660000000000009</v>
      </c>
      <c r="R22" s="60">
        <f t="shared" si="27"/>
        <v>8.1479999999999997</v>
      </c>
      <c r="S22" s="58">
        <f t="shared" si="27"/>
        <v>8.4930000000000003</v>
      </c>
      <c r="T22" s="58">
        <f t="shared" si="27"/>
        <v>8.7010000000000005</v>
      </c>
      <c r="U22" s="119">
        <f t="shared" si="27"/>
        <v>9.852999999999998</v>
      </c>
      <c r="V22" s="120">
        <f t="shared" si="27"/>
        <v>10.343</v>
      </c>
      <c r="W22" s="120">
        <f t="shared" si="27"/>
        <v>10.105</v>
      </c>
      <c r="X22" s="120">
        <f t="shared" si="27"/>
        <v>10.519</v>
      </c>
      <c r="Y22" s="119">
        <f t="shared" si="27"/>
        <v>11.006000000000002</v>
      </c>
      <c r="Z22" s="121">
        <f t="shared" si="27"/>
        <v>11.246</v>
      </c>
      <c r="AA22" s="120">
        <f t="shared" si="27"/>
        <v>11.410000000000002</v>
      </c>
      <c r="AB22" s="120">
        <f t="shared" si="27"/>
        <v>11.588000000000001</v>
      </c>
      <c r="AC22" s="119">
        <f t="shared" si="27"/>
        <v>12.268000000000001</v>
      </c>
      <c r="AD22" s="121">
        <f t="shared" si="27"/>
        <v>11.936999999999998</v>
      </c>
      <c r="AE22" s="120">
        <f t="shared" si="27"/>
        <v>12.179</v>
      </c>
      <c r="AF22" s="120">
        <f t="shared" si="27"/>
        <v>12.543000000000001</v>
      </c>
      <c r="AG22" s="120">
        <f t="shared" si="27"/>
        <v>13.149999999999999</v>
      </c>
      <c r="AH22" s="121">
        <f t="shared" si="40"/>
        <v>13.473000000000001</v>
      </c>
      <c r="AI22" s="120">
        <f t="shared" si="40"/>
        <v>13.702</v>
      </c>
      <c r="AJ22" s="120">
        <f t="shared" si="28"/>
        <v>14.269000000000002</v>
      </c>
      <c r="AK22" s="120">
        <f t="shared" si="28"/>
        <v>14.276999999999999</v>
      </c>
      <c r="AL22" s="121">
        <f t="shared" si="29"/>
        <v>14.880497942465752</v>
      </c>
      <c r="AM22" s="120">
        <f t="shared" si="29"/>
        <v>15.831962926027396</v>
      </c>
      <c r="AN22" s="120">
        <f t="shared" si="29"/>
        <v>15.840714761643836</v>
      </c>
      <c r="AO22" s="119">
        <f t="shared" si="29"/>
        <v>16.78960534520548</v>
      </c>
      <c r="AP22" s="121">
        <f t="shared" si="29"/>
        <v>18.793751449315067</v>
      </c>
      <c r="AQ22" s="120">
        <f t="shared" si="29"/>
        <v>18.410414932191781</v>
      </c>
      <c r="AR22" s="120">
        <f t="shared" si="29"/>
        <v>18.025829161643834</v>
      </c>
      <c r="AS22" s="119">
        <f t="shared" si="29"/>
        <v>17.541313243150682</v>
      </c>
      <c r="AT22" s="122"/>
      <c r="AU22" s="61">
        <f t="shared" si="30"/>
        <v>21.736000000000004</v>
      </c>
      <c r="AV22" s="61">
        <f t="shared" si="31"/>
        <v>25.684999999999999</v>
      </c>
      <c r="AW22" s="61">
        <f t="shared" si="32"/>
        <v>28.42</v>
      </c>
      <c r="AX22" s="60">
        <f t="shared" si="33"/>
        <v>30.767000000000003</v>
      </c>
      <c r="AY22" s="61">
        <f t="shared" si="34"/>
        <v>35.194999999999993</v>
      </c>
      <c r="AZ22" s="60">
        <f t="shared" si="35"/>
        <v>41.972999999999999</v>
      </c>
      <c r="BA22" s="60">
        <f t="shared" si="36"/>
        <v>46.512</v>
      </c>
      <c r="BB22" s="61">
        <f t="shared" si="37"/>
        <v>49.808999999999997</v>
      </c>
      <c r="BC22" s="61">
        <f t="shared" si="38"/>
        <v>55.721000000000004</v>
      </c>
      <c r="BD22" s="61">
        <f t="shared" si="39"/>
        <v>63.342780975342464</v>
      </c>
      <c r="BE22" s="61">
        <f>SUM(AP22:AS22)</f>
        <v>72.771308786301375</v>
      </c>
    </row>
    <row r="23" spans="1:60" s="125" customFormat="1" ht="12" customHeight="1">
      <c r="A23" s="124" t="s">
        <v>88</v>
      </c>
      <c r="B23" s="63">
        <f t="shared" ref="B23:AS23" si="41">B20+B21+B22</f>
        <v>42.286000000000001</v>
      </c>
      <c r="C23" s="63">
        <f t="shared" si="41"/>
        <v>45.483999999999995</v>
      </c>
      <c r="D23" s="63">
        <f t="shared" si="41"/>
        <v>46.321999999999996</v>
      </c>
      <c r="E23" s="64">
        <f t="shared" si="41"/>
        <v>54.178999999999995</v>
      </c>
      <c r="F23" s="63">
        <f t="shared" si="41"/>
        <v>54.417000000000009</v>
      </c>
      <c r="G23" s="63">
        <f t="shared" si="41"/>
        <v>57.319999999999993</v>
      </c>
      <c r="H23" s="63">
        <f t="shared" si="41"/>
        <v>58.484999999999999</v>
      </c>
      <c r="I23" s="63">
        <f t="shared" si="41"/>
        <v>64.701999999999998</v>
      </c>
      <c r="J23" s="65">
        <f t="shared" si="41"/>
        <v>59.920000000000009</v>
      </c>
      <c r="K23" s="63">
        <f t="shared" si="41"/>
        <v>60.97</v>
      </c>
      <c r="L23" s="63">
        <f t="shared" si="41"/>
        <v>62.259</v>
      </c>
      <c r="M23" s="64">
        <f t="shared" si="41"/>
        <v>65.892999999999986</v>
      </c>
      <c r="N23" s="63">
        <f t="shared" si="41"/>
        <v>62.470999999999997</v>
      </c>
      <c r="O23" s="63">
        <f t="shared" si="41"/>
        <v>61.57</v>
      </c>
      <c r="P23" s="63">
        <f t="shared" si="41"/>
        <v>63.881000000000007</v>
      </c>
      <c r="Q23" s="63">
        <f t="shared" si="41"/>
        <v>70.529000000000011</v>
      </c>
      <c r="R23" s="65">
        <f t="shared" si="41"/>
        <v>70.117000000000004</v>
      </c>
      <c r="S23" s="63">
        <f t="shared" si="41"/>
        <v>75.797999999999973</v>
      </c>
      <c r="T23" s="63">
        <f t="shared" si="41"/>
        <v>80.179000000000002</v>
      </c>
      <c r="U23" s="64">
        <f t="shared" si="41"/>
        <v>90.978999999999999</v>
      </c>
      <c r="V23" s="63">
        <f t="shared" si="41"/>
        <v>90.254000000000005</v>
      </c>
      <c r="W23" s="63">
        <f t="shared" si="41"/>
        <v>95.475000000000009</v>
      </c>
      <c r="X23" s="63">
        <f t="shared" si="41"/>
        <v>99.083000000000013</v>
      </c>
      <c r="Y23" s="63">
        <f t="shared" si="41"/>
        <v>102.292</v>
      </c>
      <c r="Z23" s="65">
        <f t="shared" si="41"/>
        <v>97.146000000000001</v>
      </c>
      <c r="AA23" s="63">
        <f t="shared" si="41"/>
        <v>99.60499999999999</v>
      </c>
      <c r="AB23" s="63">
        <f t="shared" si="41"/>
        <v>101.88299999999998</v>
      </c>
      <c r="AC23" s="63">
        <f t="shared" si="41"/>
        <v>109.18299999999999</v>
      </c>
      <c r="AD23" s="65">
        <f t="shared" si="41"/>
        <v>105.595</v>
      </c>
      <c r="AE23" s="63">
        <f t="shared" si="41"/>
        <v>107.53</v>
      </c>
      <c r="AF23" s="63">
        <f t="shared" si="41"/>
        <v>116.74100000000001</v>
      </c>
      <c r="AG23" s="64">
        <f t="shared" si="41"/>
        <v>118.417</v>
      </c>
      <c r="AH23" s="65">
        <f t="shared" si="41"/>
        <v>115.883</v>
      </c>
      <c r="AI23" s="109">
        <f t="shared" si="41"/>
        <v>124.47900000000001</v>
      </c>
      <c r="AJ23" s="63">
        <f t="shared" si="41"/>
        <v>128.107</v>
      </c>
      <c r="AK23" s="64">
        <f t="shared" si="41"/>
        <v>134.131</v>
      </c>
      <c r="AL23" s="65">
        <f t="shared" si="41"/>
        <v>139.71134179315067</v>
      </c>
      <c r="AM23" s="63">
        <f t="shared" si="41"/>
        <v>134.74759557041094</v>
      </c>
      <c r="AN23" s="63">
        <f t="shared" si="41"/>
        <v>143.49823960547943</v>
      </c>
      <c r="AO23" s="64">
        <f t="shared" si="41"/>
        <v>147.15595273150683</v>
      </c>
      <c r="AP23" s="65">
        <f t="shared" si="41"/>
        <v>164.96737383287669</v>
      </c>
      <c r="AQ23" s="63">
        <f t="shared" si="41"/>
        <v>161.36187205273973</v>
      </c>
      <c r="AR23" s="63">
        <f t="shared" si="41"/>
        <v>165.83762828712329</v>
      </c>
      <c r="AS23" s="64">
        <f t="shared" si="41"/>
        <v>163.71892360273972</v>
      </c>
      <c r="AT23" s="111"/>
      <c r="AU23" s="67">
        <f t="shared" si="30"/>
        <v>188.27099999999999</v>
      </c>
      <c r="AV23" s="67">
        <f t="shared" si="31"/>
        <v>234.92399999999998</v>
      </c>
      <c r="AW23" s="67">
        <f t="shared" si="32"/>
        <v>249.04199999999997</v>
      </c>
      <c r="AX23" s="65">
        <f t="shared" si="33"/>
        <v>258.45100000000002</v>
      </c>
      <c r="AY23" s="67">
        <f t="shared" si="34"/>
        <v>317.07299999999998</v>
      </c>
      <c r="AZ23" s="65">
        <f t="shared" si="35"/>
        <v>387.10400000000004</v>
      </c>
      <c r="BA23" s="65">
        <f t="shared" si="36"/>
        <v>407.81699999999995</v>
      </c>
      <c r="BB23" s="67">
        <f t="shared" si="37"/>
        <v>448.28300000000002</v>
      </c>
      <c r="BC23" s="67">
        <f t="shared" si="38"/>
        <v>502.6</v>
      </c>
      <c r="BD23" s="67">
        <f t="shared" si="39"/>
        <v>565.11312970054792</v>
      </c>
      <c r="BE23" s="67">
        <f>SUM(AP23:AS23)</f>
        <v>655.88579777547943</v>
      </c>
    </row>
    <row r="24" spans="1:60" s="132" customFormat="1" ht="12" customHeight="1">
      <c r="A24" s="107" t="s">
        <v>89</v>
      </c>
      <c r="B24" s="126">
        <f t="shared" ref="B24:AS24" si="42">B16-B23</f>
        <v>-7.1259999999999977</v>
      </c>
      <c r="C24" s="126">
        <f t="shared" si="42"/>
        <v>-0.64900000000000091</v>
      </c>
      <c r="D24" s="126">
        <f t="shared" si="42"/>
        <v>1.9279999999999973</v>
      </c>
      <c r="E24" s="127">
        <f t="shared" si="42"/>
        <v>13.421000000000014</v>
      </c>
      <c r="F24" s="126">
        <f t="shared" si="42"/>
        <v>-6.7020000000000124</v>
      </c>
      <c r="G24" s="126">
        <f t="shared" si="42"/>
        <v>-1.0239999999999938</v>
      </c>
      <c r="H24" s="126">
        <f t="shared" si="42"/>
        <v>1.9960000000000093</v>
      </c>
      <c r="I24" s="126">
        <f t="shared" si="42"/>
        <v>15.531000000000006</v>
      </c>
      <c r="J24" s="128">
        <f t="shared" si="42"/>
        <v>-11.14500000000001</v>
      </c>
      <c r="K24" s="126">
        <f t="shared" si="42"/>
        <v>-8.9489999999999981</v>
      </c>
      <c r="L24" s="126">
        <f t="shared" si="42"/>
        <v>-4.7310000000000016</v>
      </c>
      <c r="M24" s="127">
        <f t="shared" si="42"/>
        <v>-2.3749999999999858</v>
      </c>
      <c r="N24" s="126">
        <f t="shared" si="42"/>
        <v>-17.422999999999995</v>
      </c>
      <c r="O24" s="126">
        <f t="shared" si="42"/>
        <v>-3.9830000000000041</v>
      </c>
      <c r="P24" s="126">
        <f t="shared" si="42"/>
        <v>3.0790000000000006</v>
      </c>
      <c r="Q24" s="126">
        <f t="shared" si="42"/>
        <v>13.878999999999991</v>
      </c>
      <c r="R24" s="128">
        <f t="shared" si="42"/>
        <v>-6.2790000000000106</v>
      </c>
      <c r="S24" s="126">
        <f t="shared" si="42"/>
        <v>1.062000000000026</v>
      </c>
      <c r="T24" s="126">
        <f t="shared" si="42"/>
        <v>8.0829999999999984</v>
      </c>
      <c r="U24" s="129">
        <f t="shared" si="42"/>
        <v>22.375</v>
      </c>
      <c r="V24" s="130">
        <f t="shared" si="42"/>
        <v>-7.896000000000015</v>
      </c>
      <c r="W24" s="130">
        <f t="shared" si="42"/>
        <v>1.6599999999999824</v>
      </c>
      <c r="X24" s="130">
        <f t="shared" si="42"/>
        <v>9.796999999999997</v>
      </c>
      <c r="Y24" s="130">
        <f t="shared" si="42"/>
        <v>25.973000000000013</v>
      </c>
      <c r="Z24" s="131">
        <f t="shared" si="42"/>
        <v>-4.2809999999999917</v>
      </c>
      <c r="AA24" s="130">
        <f t="shared" si="42"/>
        <v>0.91300000000001091</v>
      </c>
      <c r="AB24" s="130">
        <f t="shared" si="42"/>
        <v>4.8660000000000281</v>
      </c>
      <c r="AC24" s="130">
        <f t="shared" si="42"/>
        <v>27.245000000000005</v>
      </c>
      <c r="AD24" s="131">
        <f t="shared" si="42"/>
        <v>-10.572000000000003</v>
      </c>
      <c r="AE24" s="130">
        <f t="shared" si="42"/>
        <v>2.0680000000000121</v>
      </c>
      <c r="AF24" s="130">
        <f t="shared" si="42"/>
        <v>9.0729999999999933</v>
      </c>
      <c r="AG24" s="129">
        <f t="shared" si="42"/>
        <v>15.342000000000013</v>
      </c>
      <c r="AH24" s="131">
        <f t="shared" si="42"/>
        <v>-6.4579999999999984</v>
      </c>
      <c r="AI24" s="130">
        <f t="shared" si="42"/>
        <v>-1.902000000000001</v>
      </c>
      <c r="AJ24" s="130">
        <f t="shared" si="42"/>
        <v>0.16100000000000136</v>
      </c>
      <c r="AK24" s="129">
        <f t="shared" si="42"/>
        <v>4.5529999999999973</v>
      </c>
      <c r="AL24" s="131">
        <f t="shared" si="42"/>
        <v>-10.747026291780799</v>
      </c>
      <c r="AM24" s="130">
        <f t="shared" si="42"/>
        <v>2.8145711868493493</v>
      </c>
      <c r="AN24" s="130">
        <f t="shared" si="42"/>
        <v>2.6090589019178196</v>
      </c>
      <c r="AO24" s="129">
        <f t="shared" si="42"/>
        <v>8.0985155194520644</v>
      </c>
      <c r="AP24" s="131">
        <f t="shared" si="42"/>
        <v>-0.41763892109585754</v>
      </c>
      <c r="AQ24" s="130">
        <f t="shared" si="42"/>
        <v>9.7466902582191892</v>
      </c>
      <c r="AR24" s="130">
        <f t="shared" si="42"/>
        <v>12.618080413150693</v>
      </c>
      <c r="AS24" s="129">
        <f t="shared" si="42"/>
        <v>21.985112598082196</v>
      </c>
      <c r="AT24" s="111"/>
      <c r="AU24" s="67">
        <f t="shared" si="30"/>
        <v>7.5740000000000123</v>
      </c>
      <c r="AV24" s="67">
        <f t="shared" si="31"/>
        <v>9.801000000000009</v>
      </c>
      <c r="AW24" s="67">
        <f t="shared" si="32"/>
        <v>-27.199999999999996</v>
      </c>
      <c r="AX24" s="65">
        <f t="shared" si="33"/>
        <v>-4.4480000000000075</v>
      </c>
      <c r="AY24" s="67">
        <f t="shared" si="34"/>
        <v>25.241000000000014</v>
      </c>
      <c r="AZ24" s="65">
        <f t="shared" si="35"/>
        <v>29.533999999999978</v>
      </c>
      <c r="BA24" s="65">
        <f t="shared" si="36"/>
        <v>28.743000000000052</v>
      </c>
      <c r="BB24" s="67">
        <f t="shared" si="37"/>
        <v>15.911000000000016</v>
      </c>
      <c r="BC24" s="67">
        <f t="shared" si="38"/>
        <v>-3.6460000000000008</v>
      </c>
      <c r="BD24" s="67">
        <f t="shared" si="39"/>
        <v>2.7751193164384347</v>
      </c>
      <c r="BE24" s="67">
        <f>SUM(AP24:AS24)</f>
        <v>43.932244348356221</v>
      </c>
      <c r="BH24" s="133">
        <f>+BD24/BD8</f>
        <v>3.8270345498802316E-3</v>
      </c>
    </row>
    <row r="25" spans="1:60" s="141" customFormat="1" ht="12" hidden="1" customHeight="1" outlineLevel="1">
      <c r="A25" s="114" t="s">
        <v>90</v>
      </c>
      <c r="B25" s="70">
        <f>'[2]VA Consensus'!C36</f>
        <v>-6.2189999999999968</v>
      </c>
      <c r="C25" s="70">
        <f>'[2]VA Consensus'!D36</f>
        <v>-1.8211361885281021</v>
      </c>
      <c r="D25" s="70">
        <f>'[2]VA Consensus'!E36</f>
        <v>0.34439955078781498</v>
      </c>
      <c r="E25" s="71">
        <f>'[2]VA Consensus'!F36</f>
        <v>9.5522177972615481</v>
      </c>
      <c r="F25" s="70">
        <f>'[2]VA Consensus'!G36</f>
        <v>-8.3391343397520608</v>
      </c>
      <c r="G25" s="70">
        <f>'[2]VA Consensus'!H36</f>
        <v>-0.98990950612142703</v>
      </c>
      <c r="H25" s="70">
        <f>'[2]VA Consensus'!I36</f>
        <v>0.35928966448771826</v>
      </c>
      <c r="I25" s="70">
        <f>'[2]VA Consensus'!J36</f>
        <v>11.506608708372243</v>
      </c>
      <c r="J25" s="72">
        <f>'[2]VA Consensus'!K36</f>
        <v>-10.527751659537749</v>
      </c>
      <c r="K25" s="70">
        <f>'[2]VA Consensus'!L36</f>
        <v>-9.0709004108768738</v>
      </c>
      <c r="L25" s="70">
        <f>'[2]VA Consensus'!M36</f>
        <v>-10.198912632626559</v>
      </c>
      <c r="M25" s="71">
        <f>'[2]VA Consensus'!N36</f>
        <v>-2.7305111651385356</v>
      </c>
      <c r="N25" s="70">
        <f>'[2]VA Consensus'!O36</f>
        <v>-17.450871004721741</v>
      </c>
      <c r="O25" s="70">
        <f>'[2]VA Consensus'!P36</f>
        <v>-10.743224214741053</v>
      </c>
      <c r="P25" s="70">
        <f>'[2]VA Consensus'!Q36</f>
        <v>-2.7495674989160173</v>
      </c>
      <c r="Q25" s="70">
        <f>'[2]VA Consensus'!R36</f>
        <v>5.5357168467210141</v>
      </c>
      <c r="R25" s="134">
        <f>'[2]VA Consensus'!S36</f>
        <v>-11.461490477077337</v>
      </c>
      <c r="S25" s="135">
        <f>'[2]VA Consensus'!T36</f>
        <v>-1.975154208513286</v>
      </c>
      <c r="T25" s="136">
        <f>'[2]VA Consensus'!U36</f>
        <v>3.9758175593539007</v>
      </c>
      <c r="U25" s="137">
        <f>'[2]VA Consensus'!V36</f>
        <v>17.662003903061223</v>
      </c>
      <c r="V25" s="136">
        <f>'[2]VA Consensus'!W36</f>
        <v>-9.8297324086779536</v>
      </c>
      <c r="W25" s="136">
        <f>'[2]VA Consensus'!X36</f>
        <v>0.49917671165969602</v>
      </c>
      <c r="X25" s="136">
        <f>'[2]VA Consensus'!Y36</f>
        <v>9.2054164570886314</v>
      </c>
      <c r="Y25" s="136">
        <f>'[2]VA Consensus'!Z36</f>
        <v>22.79064686044358</v>
      </c>
      <c r="Z25" s="138">
        <f>'[2]VA Consensus'!AA36</f>
        <v>-6.5860925416231204</v>
      </c>
      <c r="AA25" s="136">
        <f>'[2]VA Consensus'!AB36</f>
        <v>0.91847941663710431</v>
      </c>
      <c r="AB25" s="136">
        <f>'[2]VA Consensus'!AC36</f>
        <v>1.6443161684560001</v>
      </c>
      <c r="AC25" s="137">
        <f>'[2]VA Consensus'!AD36</f>
        <v>26.240711428830632</v>
      </c>
      <c r="AD25" s="138">
        <f>'[2]VA Consensus'!AE36</f>
        <v>-13.690523927364447</v>
      </c>
      <c r="AE25" s="136">
        <f>'[2]VA Consensus'!AF36</f>
        <v>-5.373011054479103</v>
      </c>
      <c r="AF25" s="136">
        <f>'[2]VA Consensus'!AG36</f>
        <v>7.6552853814439201</v>
      </c>
      <c r="AG25" s="137">
        <f>'[2]VA Consensus'!AH36</f>
        <v>21.572089861916872</v>
      </c>
      <c r="AH25" s="138">
        <f>'[2]VA Consensus'!AI36</f>
        <v>-11.988596420771501</v>
      </c>
      <c r="AI25" s="136">
        <f>'[2]VA Consensus'!AJ36</f>
        <v>-3.0538556679418116</v>
      </c>
      <c r="AJ25" s="136">
        <f>'[2]VA Consensus'!AK36</f>
        <v>3.4425575242674387</v>
      </c>
      <c r="AK25" s="137">
        <f>'[2]VA Consensus'!AL36</f>
        <v>1.573074372333628</v>
      </c>
      <c r="AL25" s="138">
        <f>'[2]VA Consensus'!AM36</f>
        <v>-10.54556900025716</v>
      </c>
      <c r="AM25" s="136">
        <f>'[2]VA Consensus'!AN36</f>
        <v>-1.2192809663924185</v>
      </c>
      <c r="AN25" s="136">
        <f>'[2]VA Consensus'!AO36</f>
        <v>4.0691958427391111</v>
      </c>
      <c r="AO25" s="137">
        <f>'[2]VA Consensus'!AP36</f>
        <v>9.5546367993008534</v>
      </c>
      <c r="AP25" s="138">
        <f>'[2]VA Consensus'!AQ36</f>
        <v>4.5673363886989238</v>
      </c>
      <c r="AQ25" s="136">
        <f>'[2]VA Consensus'!AR36</f>
        <v>8.795031815638449</v>
      </c>
      <c r="AR25" s="136">
        <f>'[2]VA Consensus'!AS36</f>
        <v>12.875727641996813</v>
      </c>
      <c r="AS25" s="137">
        <f>'[2]VA Consensus'!AT36</f>
        <v>17.41203767231055</v>
      </c>
      <c r="AT25" s="73"/>
      <c r="AU25" s="72">
        <f>'[2]VA Consensus'!AV36</f>
        <v>5.2512177972615497</v>
      </c>
      <c r="AV25" s="74">
        <f>'[2]VA Consensus'!AW36</f>
        <v>5.7860372798008068</v>
      </c>
      <c r="AW25" s="74">
        <f>'[2]VA Consensus'!AX36</f>
        <v>-27.555533387360754</v>
      </c>
      <c r="AX25" s="72">
        <f>'[2]VA Consensus'!AY36</f>
        <v>-13.076283153278984</v>
      </c>
      <c r="AY25" s="139">
        <f>'[2]VA Consensus'!AZ36</f>
        <v>20.52877313383047</v>
      </c>
      <c r="AZ25" s="140">
        <f>'[2]VA Consensus'!BA36</f>
        <v>26.351861146157873</v>
      </c>
      <c r="BA25" s="140">
        <f>'[2]VA Consensus'!BB36</f>
        <v>27.73246142883065</v>
      </c>
      <c r="BB25" s="139">
        <f>'[2]VA Consensus'!BC36</f>
        <v>22.140589861916837</v>
      </c>
      <c r="BC25" s="139">
        <f>'[2]VA Consensus'!BD36</f>
        <v>-6.6259256276634</v>
      </c>
      <c r="BD25" s="139">
        <f>'[2]VA Consensus'!BE36</f>
        <v>1.8589826753881973</v>
      </c>
      <c r="BE25" s="139">
        <f>'[2]VA Consensus'!BF36</f>
        <v>43.650133518644751</v>
      </c>
      <c r="BH25" s="142">
        <f>+BD25/BD9</f>
        <v>2.5594522530089331E-3</v>
      </c>
    </row>
    <row r="26" spans="1:60" s="75" customFormat="1" ht="12" customHeight="1" collapsed="1" thickBot="1">
      <c r="A26" s="76" t="s">
        <v>91</v>
      </c>
      <c r="B26" s="77"/>
      <c r="C26" s="78"/>
      <c r="D26" s="78"/>
      <c r="E26" s="79"/>
      <c r="F26" s="78"/>
      <c r="G26" s="78"/>
      <c r="H26" s="78"/>
      <c r="I26" s="78"/>
      <c r="J26" s="77"/>
      <c r="K26" s="78"/>
      <c r="L26" s="78"/>
      <c r="M26" s="79"/>
      <c r="N26" s="78"/>
      <c r="O26" s="78"/>
      <c r="P26" s="78"/>
      <c r="Q26" s="78"/>
      <c r="R26" s="77"/>
      <c r="S26" s="78"/>
      <c r="T26" s="78"/>
      <c r="U26" s="79"/>
      <c r="V26" s="77"/>
      <c r="W26" s="78"/>
      <c r="X26" s="78"/>
      <c r="Y26" s="79"/>
      <c r="Z26" s="77"/>
      <c r="AA26" s="78"/>
      <c r="AB26" s="78"/>
      <c r="AC26" s="79"/>
      <c r="AD26" s="77"/>
      <c r="AE26" s="78"/>
      <c r="AF26" s="78"/>
      <c r="AG26" s="79"/>
      <c r="AH26" s="77"/>
      <c r="AI26" s="78"/>
      <c r="AJ26" s="78"/>
      <c r="AK26" s="79"/>
      <c r="AL26" s="77"/>
      <c r="AM26" s="78"/>
      <c r="AN26" s="78"/>
      <c r="AO26" s="79"/>
      <c r="AP26" s="77"/>
      <c r="AQ26" s="78"/>
      <c r="AR26" s="78"/>
      <c r="AS26" s="79"/>
      <c r="AT26" s="80"/>
      <c r="AU26" s="81"/>
      <c r="AV26" s="79"/>
      <c r="AW26" s="78"/>
      <c r="AX26" s="77"/>
      <c r="AY26" s="82"/>
      <c r="AZ26" s="77"/>
      <c r="BA26" s="77"/>
      <c r="BB26" s="82"/>
      <c r="BC26" s="82"/>
      <c r="BD26" s="82"/>
      <c r="BE26" s="82"/>
    </row>
    <row r="27" spans="1:60" s="92" customFormat="1" ht="12" customHeight="1" thickTop="1">
      <c r="A27" s="84" t="s">
        <v>78</v>
      </c>
      <c r="B27" s="85"/>
      <c r="C27" s="86"/>
      <c r="D27" s="86"/>
      <c r="E27" s="87"/>
      <c r="F27" s="86"/>
      <c r="G27" s="86"/>
      <c r="H27" s="86"/>
      <c r="I27" s="86"/>
      <c r="J27" s="85"/>
      <c r="K27" s="86"/>
      <c r="L27" s="86"/>
      <c r="M27" s="87"/>
      <c r="N27" s="86">
        <v>-17.600000000000001</v>
      </c>
      <c r="O27" s="86">
        <v>-11</v>
      </c>
      <c r="P27" s="86">
        <v>-3</v>
      </c>
      <c r="Q27" s="86">
        <v>5</v>
      </c>
      <c r="R27" s="85">
        <v>-12</v>
      </c>
      <c r="S27" s="86">
        <v>-2.5</v>
      </c>
      <c r="T27" s="86">
        <v>3.5</v>
      </c>
      <c r="U27" s="87">
        <v>16.5</v>
      </c>
      <c r="V27" s="85">
        <v>-10.5</v>
      </c>
      <c r="W27" s="86">
        <v>0</v>
      </c>
      <c r="X27" s="86">
        <v>8.5</v>
      </c>
      <c r="Y27" s="87">
        <v>22</v>
      </c>
      <c r="Z27" s="85">
        <v>-7</v>
      </c>
      <c r="AA27" s="86">
        <v>0.5</v>
      </c>
      <c r="AB27" s="86">
        <v>1</v>
      </c>
      <c r="AC27" s="87">
        <v>25</v>
      </c>
      <c r="AD27" s="85">
        <v>-15</v>
      </c>
      <c r="AE27" s="86">
        <v>-6</v>
      </c>
      <c r="AF27" s="86">
        <v>7</v>
      </c>
      <c r="AG27" s="87">
        <v>20</v>
      </c>
      <c r="AH27" s="85">
        <v>-14</v>
      </c>
      <c r="AI27" s="86">
        <v>-5</v>
      </c>
      <c r="AJ27" s="86">
        <v>1</v>
      </c>
      <c r="AK27" s="87">
        <v>0</v>
      </c>
      <c r="AL27" s="85">
        <v>-11</v>
      </c>
      <c r="AM27" s="86"/>
      <c r="AN27" s="86"/>
      <c r="AO27" s="87"/>
      <c r="AP27" s="85"/>
      <c r="AQ27" s="86"/>
      <c r="AR27" s="86"/>
      <c r="AS27" s="87"/>
      <c r="AT27" s="89"/>
      <c r="AU27" s="90"/>
      <c r="AV27" s="87"/>
      <c r="AW27" s="86"/>
      <c r="AX27" s="85"/>
      <c r="AY27" s="91">
        <v>19.5</v>
      </c>
      <c r="AZ27" s="85">
        <v>25.5</v>
      </c>
      <c r="BA27" s="85">
        <v>26.5</v>
      </c>
      <c r="BB27" s="91">
        <v>20.6</v>
      </c>
      <c r="BC27" s="87">
        <v>-8.1999999999999993</v>
      </c>
      <c r="BD27" s="87">
        <v>0</v>
      </c>
      <c r="BE27" s="87"/>
    </row>
    <row r="28" spans="1:60" s="92" customFormat="1" ht="12" customHeight="1">
      <c r="A28" s="84" t="s">
        <v>79</v>
      </c>
      <c r="B28" s="85"/>
      <c r="C28" s="86"/>
      <c r="D28" s="86"/>
      <c r="E28" s="87"/>
      <c r="F28" s="86"/>
      <c r="G28" s="86"/>
      <c r="H28" s="86"/>
      <c r="I28" s="86"/>
      <c r="J28" s="85"/>
      <c r="K28" s="86"/>
      <c r="L28" s="86"/>
      <c r="M28" s="87"/>
      <c r="N28" s="86">
        <f t="shared" ref="N28:S28" si="43">AVERAGE(N27,N29)</f>
        <v>-17.450000000000003</v>
      </c>
      <c r="O28" s="86">
        <f t="shared" si="43"/>
        <v>-10.5</v>
      </c>
      <c r="P28" s="86">
        <f t="shared" si="43"/>
        <v>-2.5</v>
      </c>
      <c r="Q28" s="86">
        <f t="shared" si="43"/>
        <v>5.5</v>
      </c>
      <c r="R28" s="85">
        <f t="shared" si="43"/>
        <v>-11.5</v>
      </c>
      <c r="S28" s="86">
        <f t="shared" si="43"/>
        <v>-2</v>
      </c>
      <c r="T28" s="86">
        <f>AVERAGE(T27,T29)</f>
        <v>4</v>
      </c>
      <c r="U28" s="87">
        <f>AVERAGE(U27,U29)</f>
        <v>17.5</v>
      </c>
      <c r="V28" s="85">
        <f>AVERAGE(V27,V29)</f>
        <v>-10</v>
      </c>
      <c r="W28" s="86">
        <f>AVERAGE(W27,W29)</f>
        <v>0.5</v>
      </c>
      <c r="X28" s="86">
        <f t="shared" ref="X28:Y28" si="44">AVERAGE(X27,X29)</f>
        <v>9.25</v>
      </c>
      <c r="Y28" s="87">
        <f t="shared" si="44"/>
        <v>23</v>
      </c>
      <c r="Z28" s="85">
        <f>AVERAGE(Z27,Z29)</f>
        <v>-6.5</v>
      </c>
      <c r="AA28" s="86">
        <f>AVERAGE(AA27,AA29)</f>
        <v>1</v>
      </c>
      <c r="AB28" s="86">
        <f>AVERAGE(AB27,AB29)</f>
        <v>1.5</v>
      </c>
      <c r="AC28" s="86">
        <f>IFERROR(AVERAGE(AC27,AC29),"")</f>
        <v>26</v>
      </c>
      <c r="AD28" s="85">
        <f>IFERROR(AVERAGE(AD27,AD29),"")</f>
        <v>-14</v>
      </c>
      <c r="AE28" s="86">
        <f t="shared" ref="AE28:AG28" si="45">IFERROR(AVERAGE(AE27,AE29),"")</f>
        <v>-5.5</v>
      </c>
      <c r="AF28" s="86">
        <f t="shared" si="45"/>
        <v>7.5</v>
      </c>
      <c r="AG28" s="87">
        <f t="shared" si="45"/>
        <v>21</v>
      </c>
      <c r="AH28" s="85">
        <f>IFERROR(AVERAGE(AH27,AH29),"")</f>
        <v>-12.5</v>
      </c>
      <c r="AI28" s="86">
        <f t="shared" ref="AI28:AK28" si="46">IFERROR(AVERAGE(AI27,AI29),"")</f>
        <v>-3.5</v>
      </c>
      <c r="AJ28" s="86">
        <f t="shared" si="46"/>
        <v>2.5</v>
      </c>
      <c r="AK28" s="87">
        <f t="shared" si="46"/>
        <v>1.5</v>
      </c>
      <c r="AL28" s="85">
        <f>IFERROR(AVERAGE(AL27,AL29),"")</f>
        <v>-10.5</v>
      </c>
      <c r="AM28" s="86">
        <f>+'Income Statement'!AM$24-AM24</f>
        <v>0</v>
      </c>
      <c r="AN28" s="86">
        <f>+'Income Statement'!AN$24-AN24</f>
        <v>0</v>
      </c>
      <c r="AO28" s="87">
        <f>+'Income Statement'!AO$24-AO24</f>
        <v>0</v>
      </c>
      <c r="AP28" s="85">
        <f>+'Income Statement'!AP$24-AP24</f>
        <v>0</v>
      </c>
      <c r="AQ28" s="86">
        <f>+'Income Statement'!AQ$24-AQ24</f>
        <v>0</v>
      </c>
      <c r="AR28" s="86">
        <f>+'Income Statement'!AR$24-AR24</f>
        <v>0</v>
      </c>
      <c r="AS28" s="87">
        <f>+'Income Statement'!AS$24-AS24</f>
        <v>0</v>
      </c>
      <c r="AT28" s="89"/>
      <c r="AU28" s="90"/>
      <c r="AV28" s="87"/>
      <c r="AW28" s="86"/>
      <c r="AX28" s="85"/>
      <c r="AY28" s="91">
        <f>AVERAGE(AY27,AY29)</f>
        <v>20.5</v>
      </c>
      <c r="AZ28" s="85">
        <f>AVERAGE(AZ27,AZ29)</f>
        <v>26.5</v>
      </c>
      <c r="BA28" s="85">
        <f t="shared" ref="BA28" si="47">AVERAGE(BA27,BA29)</f>
        <v>27.5</v>
      </c>
      <c r="BB28" s="91">
        <f>IFERROR(AVERAGE(BB27,BB29),"")</f>
        <v>21.6</v>
      </c>
      <c r="BC28" s="87">
        <f>IFERROR(AVERAGE(BC27,BC29),"")</f>
        <v>-6.6999999999999993</v>
      </c>
      <c r="BD28" s="87">
        <f>IFERROR(AVERAGE(BD27,BD29),"")</f>
        <v>2</v>
      </c>
      <c r="BE28" s="87" t="str">
        <f t="shared" ref="BE28" si="48">IFERROR(AVERAGE(BE27,BE29),"")</f>
        <v/>
      </c>
    </row>
    <row r="29" spans="1:60" s="92" customFormat="1" ht="12" customHeight="1" thickBot="1">
      <c r="A29" s="93" t="s">
        <v>80</v>
      </c>
      <c r="B29" s="94"/>
      <c r="C29" s="95"/>
      <c r="D29" s="95"/>
      <c r="E29" s="96"/>
      <c r="F29" s="95"/>
      <c r="G29" s="95"/>
      <c r="H29" s="95"/>
      <c r="I29" s="95"/>
      <c r="J29" s="94"/>
      <c r="K29" s="95"/>
      <c r="L29" s="95"/>
      <c r="M29" s="96"/>
      <c r="N29" s="95">
        <v>-17.3</v>
      </c>
      <c r="O29" s="95">
        <v>-10</v>
      </c>
      <c r="P29" s="95">
        <v>-2</v>
      </c>
      <c r="Q29" s="95">
        <v>6</v>
      </c>
      <c r="R29" s="94">
        <v>-11</v>
      </c>
      <c r="S29" s="95">
        <v>-1.5</v>
      </c>
      <c r="T29" s="95">
        <v>4.5</v>
      </c>
      <c r="U29" s="96">
        <v>18.5</v>
      </c>
      <c r="V29" s="94">
        <v>-9.5</v>
      </c>
      <c r="W29" s="95">
        <v>1</v>
      </c>
      <c r="X29" s="95">
        <v>10</v>
      </c>
      <c r="Y29" s="96">
        <v>24</v>
      </c>
      <c r="Z29" s="94">
        <v>-6</v>
      </c>
      <c r="AA29" s="95">
        <v>1.5</v>
      </c>
      <c r="AB29" s="95">
        <v>2</v>
      </c>
      <c r="AC29" s="96">
        <v>27</v>
      </c>
      <c r="AD29" s="94">
        <v>-13</v>
      </c>
      <c r="AE29" s="95">
        <v>-5</v>
      </c>
      <c r="AF29" s="95">
        <v>8</v>
      </c>
      <c r="AG29" s="96">
        <v>22</v>
      </c>
      <c r="AH29" s="94">
        <v>-11</v>
      </c>
      <c r="AI29" s="95">
        <v>-2</v>
      </c>
      <c r="AJ29" s="95">
        <v>4</v>
      </c>
      <c r="AK29" s="96">
        <v>3</v>
      </c>
      <c r="AL29" s="94">
        <v>-10</v>
      </c>
      <c r="AM29" s="95"/>
      <c r="AN29" s="95"/>
      <c r="AO29" s="96"/>
      <c r="AP29" s="94"/>
      <c r="AQ29" s="95"/>
      <c r="AR29" s="95"/>
      <c r="AS29" s="96"/>
      <c r="AT29" s="89"/>
      <c r="AU29" s="81"/>
      <c r="AV29" s="96"/>
      <c r="AW29" s="95"/>
      <c r="AX29" s="94"/>
      <c r="AY29" s="97">
        <v>21.5</v>
      </c>
      <c r="AZ29" s="94">
        <v>27.5</v>
      </c>
      <c r="BA29" s="94">
        <v>28.5</v>
      </c>
      <c r="BB29" s="97">
        <v>22.6</v>
      </c>
      <c r="BC29" s="96">
        <v>-5.2</v>
      </c>
      <c r="BD29" s="96">
        <v>4</v>
      </c>
      <c r="BE29" s="96"/>
    </row>
    <row r="30" spans="1:60" s="132" customFormat="1" ht="12" hidden="1" customHeight="1" outlineLevel="1" collapsed="1" thickTop="1">
      <c r="A30" s="124" t="s">
        <v>92</v>
      </c>
      <c r="B30" s="130">
        <f>B24+'Cash Flow'!B7-'Income Statement'!B82</f>
        <v>15.044470166827629</v>
      </c>
      <c r="C30" s="130">
        <f>C24+'Cash Flow'!C7-'Income Statement'!C82</f>
        <v>-21.535470166827629</v>
      </c>
      <c r="D30" s="130">
        <f>D24+'Cash Flow'!D7-'Income Statement'!D82</f>
        <v>2.6139999999999972</v>
      </c>
      <c r="E30" s="129">
        <f>E24+'Cash Flow'!E7-'Income Statement'!E82</f>
        <v>14.779000000000014</v>
      </c>
      <c r="F30" s="130">
        <f>F24+'Cash Flow'!F7-'Income Statement'!F82</f>
        <v>-5.9050000000000127</v>
      </c>
      <c r="G30" s="130">
        <f>G24+'Cash Flow'!G7-'Income Statement'!G82</f>
        <v>-0.19499999999999396</v>
      </c>
      <c r="H30" s="130">
        <f>H24+'Cash Flow'!H7-'Income Statement'!H82</f>
        <v>2.8500000000000094</v>
      </c>
      <c r="I30" s="130">
        <f>I24+'Cash Flow'!I7-'Income Statement'!I82</f>
        <v>17.207000000000004</v>
      </c>
      <c r="J30" s="131">
        <f>J24+'Cash Flow'!J7-'Income Statement'!J82</f>
        <v>-9.8080000000000105</v>
      </c>
      <c r="K30" s="130">
        <f>K24+'Cash Flow'!K7-'Income Statement'!K82</f>
        <v>-7.469999999999998</v>
      </c>
      <c r="L30" s="130">
        <f>L24+'Cash Flow'!L7-'Income Statement'!L82</f>
        <v>-3.2270000000000012</v>
      </c>
      <c r="M30" s="129">
        <f>M24+'Cash Flow'!M7-'Income Statement'!M82</f>
        <v>-0.37399999999998634</v>
      </c>
      <c r="N30" s="130">
        <f>N24+'Cash Flow'!N7-'Income Statement'!N82</f>
        <v>-15.324999999999996</v>
      </c>
      <c r="O30" s="130">
        <f>O24+'Cash Flow'!O7-'Income Statement'!O82</f>
        <v>-1.8730000000000038</v>
      </c>
      <c r="P30" s="130">
        <f>P24+'Cash Flow'!P7-'Income Statement'!P82</f>
        <v>6.19</v>
      </c>
      <c r="Q30" s="130">
        <f>Q24+'Cash Flow'!Q7-'Income Statement'!Q82</f>
        <v>14.97399999999999</v>
      </c>
      <c r="R30" s="131">
        <f>R24+'Cash Flow'!R7-'Income Statement'!R82</f>
        <v>-5.6220000000000105</v>
      </c>
      <c r="S30" s="130">
        <f>S24+'Cash Flow'!S7-'Income Statement'!S82</f>
        <v>2.4770000000000261</v>
      </c>
      <c r="T30" s="130">
        <f>T24+'Cash Flow'!T7-'Income Statement'!T82</f>
        <v>9.2080000000000002</v>
      </c>
      <c r="U30" s="129">
        <f>U24+'Cash Flow'!U7-'Income Statement'!U82</f>
        <v>23.271999999999998</v>
      </c>
      <c r="V30" s="130">
        <f>V24+'Cash Flow'!V7-'Income Statement'!V82</f>
        <v>-6.1870000000000145</v>
      </c>
      <c r="W30" s="130">
        <f>W24+'Cash Flow'!W7-'Income Statement'!W82</f>
        <v>3.1869999999999816</v>
      </c>
      <c r="X30" s="130">
        <f>X24+'Cash Flow'!X7-'Income Statement'!X82</f>
        <v>11.773999999999997</v>
      </c>
      <c r="Y30" s="130">
        <f>Y24+'Cash Flow'!Y7-'Income Statement'!Y82</f>
        <v>29.176000000000016</v>
      </c>
      <c r="Z30" s="131">
        <f>Z24+'Cash Flow'!Z7-'Income Statement'!Z82</f>
        <v>-2.1829999999999918</v>
      </c>
      <c r="AA30" s="130">
        <f>AA24+'Cash Flow'!AA7-'Income Statement'!AA82</f>
        <v>3.0370000000000115</v>
      </c>
      <c r="AB30" s="130">
        <f>AB24+'Cash Flow'!AB7-'Income Statement'!AB82</f>
        <v>7.0010000000000279</v>
      </c>
      <c r="AC30" s="129">
        <f>AC24+'Cash Flow'!AC7-'Income Statement'!AC82</f>
        <v>29.703000000000003</v>
      </c>
      <c r="AD30" s="131">
        <f>AD24+'Cash Flow'!AT7-'Income Statement'!AD82</f>
        <v>-10.953000000000003</v>
      </c>
      <c r="AE30" s="130">
        <f>AE24+'Cash Flow'!AU7-'Income Statement'!AE82</f>
        <v>5.0150000000000103</v>
      </c>
      <c r="AF30" s="130">
        <f>AF24+'Cash Flow'!AV7-'Income Statement'!AF82</f>
        <v>12.847999999999992</v>
      </c>
      <c r="AG30" s="129">
        <f>AG24+'Cash Flow'!AW7-'Income Statement'!AG82</f>
        <v>21.544000000000011</v>
      </c>
      <c r="AH30" s="131">
        <f>AH24+'Cash Flow'!AX7-'Income Statement'!AH82</f>
        <v>1.4590000000000021</v>
      </c>
      <c r="AI30" s="130">
        <f>AI24+'Cash Flow'!AY7-'Income Statement'!AI82</f>
        <v>8.4539999999999988</v>
      </c>
      <c r="AJ30" s="130">
        <f>AJ24+'Cash Flow'!AZ7-'Income Statement'!AJ82</f>
        <v>8.2700000000000014</v>
      </c>
      <c r="AK30" s="129">
        <f>AK24+'Cash Flow'!BA7-'Income Statement'!AK82</f>
        <v>14.194999999999997</v>
      </c>
      <c r="AL30" s="131">
        <f>AL24+'Cash Flow'!BB7-'Income Statement'!AL82</f>
        <v>-1.6820262917807991</v>
      </c>
      <c r="AM30" s="130">
        <f>AM24+'Cash Flow'!BC7-'Income Statement'!AM82</f>
        <v>13.062571186849349</v>
      </c>
      <c r="AN30" s="130">
        <f>AN24+'Cash Flow'!BD7-'Income Statement'!AN82</f>
        <v>18.721518675326926</v>
      </c>
      <c r="AO30" s="129">
        <f>AO24+'Cash Flow'!BF7-'Income Statement'!AO82</f>
        <v>6.0375155194520644</v>
      </c>
      <c r="AP30" s="131">
        <f>AP24+'Cash Flow'!BF7-'Income Statement'!AP82</f>
        <v>-2.4786389210958575</v>
      </c>
      <c r="AQ30" s="130">
        <f>AQ24+'Cash Flow'!BE7-'Income Statement'!AQ82</f>
        <v>29.856160425046816</v>
      </c>
      <c r="AR30" s="130">
        <f>AR24+'Cash Flow'!BH7-'Income Statement'!AR82</f>
        <v>11.841080413150694</v>
      </c>
      <c r="AS30" s="129">
        <f>AS24+'Cash Flow'!BJ7-'Income Statement'!AS82</f>
        <v>23.252112598082196</v>
      </c>
      <c r="AT30" s="111"/>
      <c r="AU30" s="67">
        <f t="shared" ref="AU30" si="49">SUM(B30:E30)</f>
        <v>10.902000000000012</v>
      </c>
      <c r="AV30" s="67">
        <f t="shared" ref="AV30" si="50">SUM(F30:I30)</f>
        <v>13.957000000000008</v>
      </c>
      <c r="AW30" s="67">
        <f t="shared" ref="AW30" si="51">SUM(J30:M30)</f>
        <v>-20.878999999999998</v>
      </c>
      <c r="AX30" s="65">
        <f t="shared" ref="AX30" si="52">SUM(N30:Q30)</f>
        <v>3.9659999999999904</v>
      </c>
      <c r="AY30" s="67">
        <f t="shared" ref="AY30" si="53">SUM(R30:U30)</f>
        <v>29.335000000000015</v>
      </c>
      <c r="AZ30" s="65">
        <f t="shared" ref="AZ30" si="54">SUM(V30:Y30)</f>
        <v>37.949999999999982</v>
      </c>
      <c r="BA30" s="65">
        <f t="shared" ref="BA30" si="55">SUM(Z30:AC30)</f>
        <v>37.55800000000005</v>
      </c>
      <c r="BB30" s="67">
        <f>SUM(AD30:AG30)</f>
        <v>28.454000000000011</v>
      </c>
      <c r="BC30" s="67">
        <f>SUM(AH30:AK30)</f>
        <v>32.378</v>
      </c>
      <c r="BD30" s="67">
        <f t="shared" ref="BD30" si="56">SUM(AL30:AO30)</f>
        <v>36.139579089847544</v>
      </c>
      <c r="BE30" s="67">
        <f>SUM(AP30:AS30)</f>
        <v>62.470714515183843</v>
      </c>
    </row>
    <row r="31" spans="1:60" s="155" customFormat="1" ht="12" customHeight="1" collapsed="1" thickTop="1">
      <c r="A31" s="143"/>
      <c r="B31" s="144"/>
      <c r="C31" s="144"/>
      <c r="D31" s="144"/>
      <c r="E31" s="145"/>
      <c r="F31" s="144"/>
      <c r="G31" s="144"/>
      <c r="H31" s="144"/>
      <c r="I31" s="99"/>
      <c r="J31" s="146"/>
      <c r="K31" s="144"/>
      <c r="L31" s="144"/>
      <c r="M31" s="98"/>
      <c r="N31" s="144"/>
      <c r="O31" s="144"/>
      <c r="P31" s="144"/>
      <c r="Q31" s="99"/>
      <c r="R31" s="146"/>
      <c r="S31" s="144"/>
      <c r="T31" s="147"/>
      <c r="U31" s="148"/>
      <c r="V31" s="147"/>
      <c r="W31" s="147"/>
      <c r="X31" s="147"/>
      <c r="Y31" s="149"/>
      <c r="Z31" s="150"/>
      <c r="AA31" s="147"/>
      <c r="AB31" s="147"/>
      <c r="AC31" s="148"/>
      <c r="AD31" s="150"/>
      <c r="AE31" s="147"/>
      <c r="AF31" s="147"/>
      <c r="AG31" s="148"/>
      <c r="AH31" s="150"/>
      <c r="AI31" s="147"/>
      <c r="AJ31" s="147"/>
      <c r="AK31" s="148"/>
      <c r="AL31" s="150"/>
      <c r="AM31" s="147"/>
      <c r="AN31" s="147"/>
      <c r="AO31" s="148"/>
      <c r="AP31" s="150"/>
      <c r="AQ31" s="147"/>
      <c r="AR31" s="147"/>
      <c r="AS31" s="148"/>
      <c r="AT31" s="151"/>
      <c r="AU31" s="152"/>
      <c r="AV31" s="152"/>
      <c r="AW31" s="153"/>
      <c r="AX31" s="154"/>
      <c r="AY31" s="152"/>
      <c r="AZ31" s="154"/>
      <c r="BA31" s="154"/>
      <c r="BB31" s="152"/>
      <c r="BC31" s="152"/>
      <c r="BD31" s="152"/>
      <c r="BE31" s="152"/>
    </row>
    <row r="32" spans="1:60" s="132" customFormat="1" ht="12" customHeight="1">
      <c r="A32" s="156" t="s">
        <v>93</v>
      </c>
      <c r="B32" s="58">
        <f t="shared" ref="B32:AK32" si="57">B115+B155+B156</f>
        <v>0.46899999999999997</v>
      </c>
      <c r="C32" s="58">
        <f t="shared" si="57"/>
        <v>0.95</v>
      </c>
      <c r="D32" s="58">
        <f t="shared" si="57"/>
        <v>0.622</v>
      </c>
      <c r="E32" s="59">
        <f t="shared" si="57"/>
        <v>0.32100000000000001</v>
      </c>
      <c r="F32" s="58">
        <f t="shared" si="57"/>
        <v>0.25300000000000011</v>
      </c>
      <c r="G32" s="58">
        <f t="shared" si="57"/>
        <v>0.32099999999999984</v>
      </c>
      <c r="H32" s="58">
        <f t="shared" si="57"/>
        <v>0.43600000000000005</v>
      </c>
      <c r="I32" s="58">
        <f t="shared" si="57"/>
        <v>0.53399999999999992</v>
      </c>
      <c r="J32" s="60">
        <f t="shared" si="57"/>
        <v>0.59399999999999997</v>
      </c>
      <c r="K32" s="58">
        <f t="shared" si="57"/>
        <v>0.49099999999999999</v>
      </c>
      <c r="L32" s="58">
        <f t="shared" si="57"/>
        <v>0.41200000000000003</v>
      </c>
      <c r="M32" s="59">
        <f t="shared" si="57"/>
        <v>0.33899999999999997</v>
      </c>
      <c r="N32" s="58">
        <f t="shared" si="57"/>
        <v>0.21399999999999997</v>
      </c>
      <c r="O32" s="58">
        <f t="shared" si="57"/>
        <v>-0.29600000000000004</v>
      </c>
      <c r="P32" s="58">
        <f t="shared" si="57"/>
        <v>-0.7330000000000001</v>
      </c>
      <c r="Q32" s="58">
        <f t="shared" si="57"/>
        <v>-0.84600000000000053</v>
      </c>
      <c r="R32" s="60">
        <f t="shared" si="57"/>
        <v>-0.89700000000000024</v>
      </c>
      <c r="S32" s="58">
        <f t="shared" si="57"/>
        <v>-0.91799999999999993</v>
      </c>
      <c r="T32" s="58">
        <f t="shared" si="57"/>
        <v>-0.9079999999999997</v>
      </c>
      <c r="U32" s="119">
        <f t="shared" si="57"/>
        <v>-0.85399999999999987</v>
      </c>
      <c r="V32" s="120">
        <f t="shared" si="57"/>
        <v>-0.8580000000000001</v>
      </c>
      <c r="W32" s="120">
        <f t="shared" si="57"/>
        <v>-6.800000000000006E-2</v>
      </c>
      <c r="X32" s="120">
        <f t="shared" si="57"/>
        <v>2.5009999999999999</v>
      </c>
      <c r="Y32" s="120">
        <f t="shared" si="57"/>
        <v>5.1759999999999993</v>
      </c>
      <c r="Z32" s="121">
        <f t="shared" si="57"/>
        <v>7.165</v>
      </c>
      <c r="AA32" s="120">
        <f t="shared" si="57"/>
        <v>7.6230000000000002</v>
      </c>
      <c r="AB32" s="120">
        <f t="shared" si="57"/>
        <v>8.011000000000001</v>
      </c>
      <c r="AC32" s="120">
        <f t="shared" si="57"/>
        <v>8.1039999999999992</v>
      </c>
      <c r="AD32" s="121">
        <f t="shared" si="57"/>
        <v>8.2469999999999999</v>
      </c>
      <c r="AE32" s="120">
        <f t="shared" si="57"/>
        <v>8.0650000000000013</v>
      </c>
      <c r="AF32" s="120">
        <f t="shared" si="57"/>
        <v>9.6890000000000001</v>
      </c>
      <c r="AG32" s="120">
        <f t="shared" si="57"/>
        <v>11.614000000000001</v>
      </c>
      <c r="AH32" s="121">
        <f t="shared" si="57"/>
        <v>10.703000000000001</v>
      </c>
      <c r="AI32" s="120">
        <f t="shared" si="57"/>
        <v>9.9699999999999989</v>
      </c>
      <c r="AJ32" s="120">
        <f t="shared" si="57"/>
        <v>10.071999999999999</v>
      </c>
      <c r="AK32" s="120">
        <f t="shared" si="57"/>
        <v>9.572000000000001</v>
      </c>
      <c r="AL32" s="157">
        <f t="shared" ref="AL32:AS32" si="58">AK32+0.5</f>
        <v>10.072000000000001</v>
      </c>
      <c r="AM32" s="158">
        <f>AL32</f>
        <v>10.072000000000001</v>
      </c>
      <c r="AN32" s="158">
        <f t="shared" ref="AN32:AO32" si="59">AM32</f>
        <v>10.072000000000001</v>
      </c>
      <c r="AO32" s="158">
        <f t="shared" si="59"/>
        <v>10.072000000000001</v>
      </c>
      <c r="AP32" s="157">
        <f t="shared" si="58"/>
        <v>10.572000000000001</v>
      </c>
      <c r="AQ32" s="158">
        <f t="shared" si="58"/>
        <v>11.072000000000001</v>
      </c>
      <c r="AR32" s="158">
        <f t="shared" si="58"/>
        <v>11.572000000000001</v>
      </c>
      <c r="AS32" s="158">
        <f t="shared" si="58"/>
        <v>12.072000000000001</v>
      </c>
      <c r="AT32" s="159"/>
      <c r="AU32" s="61">
        <f t="shared" ref="AU32" si="60">SUM(B32:E32)</f>
        <v>2.3620000000000001</v>
      </c>
      <c r="AV32" s="61">
        <f t="shared" ref="AV32" si="61">SUM(F32:I32)</f>
        <v>1.544</v>
      </c>
      <c r="AW32" s="61">
        <f t="shared" ref="AW32" si="62">SUM(J32:M32)</f>
        <v>1.8359999999999999</v>
      </c>
      <c r="AX32" s="60">
        <f t="shared" ref="AX32" si="63">SUM(N32:Q32)</f>
        <v>-1.6610000000000007</v>
      </c>
      <c r="AY32" s="61">
        <f t="shared" ref="AY32" si="64">SUM(R32:U32)</f>
        <v>-3.577</v>
      </c>
      <c r="AZ32" s="60">
        <f t="shared" ref="AZ32" si="65">SUM(V32:Y32)</f>
        <v>6.7509999999999994</v>
      </c>
      <c r="BA32" s="60">
        <f t="shared" ref="BA32" si="66">SUM(Z32:AC32)</f>
        <v>30.902999999999999</v>
      </c>
      <c r="BB32" s="61">
        <f t="shared" ref="BB32:BB34" si="67">SUM(AD32:AG32)</f>
        <v>37.615000000000002</v>
      </c>
      <c r="BC32" s="61">
        <f>SUM(AH32:AK32)</f>
        <v>40.317</v>
      </c>
      <c r="BD32" s="61">
        <f t="shared" ref="BD32:BD34" si="68">SUM(AL32:AO32)</f>
        <v>40.288000000000004</v>
      </c>
      <c r="BE32" s="61">
        <f>SUM(AP32:AS32)</f>
        <v>45.288000000000004</v>
      </c>
    </row>
    <row r="33" spans="1:58" s="160" customFormat="1" ht="12" customHeight="1">
      <c r="A33" s="62" t="s">
        <v>94</v>
      </c>
      <c r="B33" s="63">
        <f t="shared" ref="B33:AJ33" si="69">B24+B32</f>
        <v>-6.6569999999999974</v>
      </c>
      <c r="C33" s="63">
        <f t="shared" si="69"/>
        <v>0.30099999999999905</v>
      </c>
      <c r="D33" s="63">
        <f t="shared" si="69"/>
        <v>2.5499999999999972</v>
      </c>
      <c r="E33" s="64">
        <f t="shared" si="69"/>
        <v>13.742000000000013</v>
      </c>
      <c r="F33" s="63">
        <f t="shared" si="69"/>
        <v>-6.4490000000000123</v>
      </c>
      <c r="G33" s="63">
        <f t="shared" si="69"/>
        <v>-0.70299999999999396</v>
      </c>
      <c r="H33" s="63">
        <f t="shared" si="69"/>
        <v>2.4320000000000093</v>
      </c>
      <c r="I33" s="63">
        <f t="shared" si="69"/>
        <v>16.065000000000005</v>
      </c>
      <c r="J33" s="65">
        <f t="shared" si="69"/>
        <v>-10.551000000000011</v>
      </c>
      <c r="K33" s="63">
        <f t="shared" si="69"/>
        <v>-8.4579999999999984</v>
      </c>
      <c r="L33" s="63">
        <f t="shared" si="69"/>
        <v>-4.3190000000000017</v>
      </c>
      <c r="M33" s="64">
        <f t="shared" si="69"/>
        <v>-2.0359999999999858</v>
      </c>
      <c r="N33" s="63">
        <f t="shared" si="69"/>
        <v>-17.208999999999996</v>
      </c>
      <c r="O33" s="63">
        <f t="shared" si="69"/>
        <v>-4.2790000000000044</v>
      </c>
      <c r="P33" s="63">
        <f t="shared" si="69"/>
        <v>2.3460000000000005</v>
      </c>
      <c r="Q33" s="63">
        <f t="shared" si="69"/>
        <v>13.032999999999991</v>
      </c>
      <c r="R33" s="65">
        <f t="shared" si="69"/>
        <v>-7.1760000000000108</v>
      </c>
      <c r="S33" s="63">
        <f t="shared" si="69"/>
        <v>0.14400000000002611</v>
      </c>
      <c r="T33" s="63">
        <f t="shared" si="69"/>
        <v>7.1749999999999989</v>
      </c>
      <c r="U33" s="64">
        <f t="shared" si="69"/>
        <v>21.521000000000001</v>
      </c>
      <c r="V33" s="63">
        <f t="shared" si="69"/>
        <v>-8.7540000000000155</v>
      </c>
      <c r="W33" s="63">
        <f t="shared" si="69"/>
        <v>1.5919999999999823</v>
      </c>
      <c r="X33" s="63">
        <f t="shared" si="69"/>
        <v>12.297999999999996</v>
      </c>
      <c r="Y33" s="63">
        <f t="shared" si="69"/>
        <v>31.149000000000012</v>
      </c>
      <c r="Z33" s="65">
        <f t="shared" si="69"/>
        <v>2.8840000000000083</v>
      </c>
      <c r="AA33" s="63">
        <f t="shared" si="69"/>
        <v>8.536000000000012</v>
      </c>
      <c r="AB33" s="63">
        <f t="shared" si="69"/>
        <v>12.877000000000029</v>
      </c>
      <c r="AC33" s="63">
        <f t="shared" si="69"/>
        <v>35.349000000000004</v>
      </c>
      <c r="AD33" s="65">
        <f t="shared" si="69"/>
        <v>-2.3250000000000028</v>
      </c>
      <c r="AE33" s="63">
        <f t="shared" si="69"/>
        <v>10.133000000000013</v>
      </c>
      <c r="AF33" s="63">
        <f t="shared" si="69"/>
        <v>18.761999999999993</v>
      </c>
      <c r="AG33" s="64">
        <f t="shared" si="69"/>
        <v>26.956000000000014</v>
      </c>
      <c r="AH33" s="65">
        <f t="shared" si="69"/>
        <v>4.2450000000000028</v>
      </c>
      <c r="AI33" s="63">
        <f t="shared" si="69"/>
        <v>8.0679999999999978</v>
      </c>
      <c r="AJ33" s="63">
        <f t="shared" si="69"/>
        <v>10.233000000000001</v>
      </c>
      <c r="AK33" s="64">
        <f>AK24+AK32</f>
        <v>14.124999999999998</v>
      </c>
      <c r="AL33" s="65">
        <f t="shared" ref="AL33:AS33" si="70">AL24+AL32</f>
        <v>-0.67502629178079765</v>
      </c>
      <c r="AM33" s="63">
        <f t="shared" si="70"/>
        <v>12.88657118684935</v>
      </c>
      <c r="AN33" s="63">
        <f t="shared" si="70"/>
        <v>12.681058901917821</v>
      </c>
      <c r="AO33" s="64">
        <f t="shared" si="70"/>
        <v>18.170515519452067</v>
      </c>
      <c r="AP33" s="65">
        <f t="shared" si="70"/>
        <v>10.154361078904143</v>
      </c>
      <c r="AQ33" s="63">
        <f t="shared" si="70"/>
        <v>20.818690258219192</v>
      </c>
      <c r="AR33" s="63">
        <f t="shared" si="70"/>
        <v>24.190080413150696</v>
      </c>
      <c r="AS33" s="64">
        <f t="shared" si="70"/>
        <v>34.057112598082199</v>
      </c>
      <c r="AT33" s="63"/>
      <c r="AU33" s="65">
        <f t="shared" ref="AU33:BA33" si="71">AU24-AU32</f>
        <v>5.2120000000000122</v>
      </c>
      <c r="AV33" s="65">
        <f t="shared" si="71"/>
        <v>8.2570000000000086</v>
      </c>
      <c r="AW33" s="65">
        <f t="shared" si="71"/>
        <v>-29.035999999999994</v>
      </c>
      <c r="AX33" s="65">
        <f t="shared" si="71"/>
        <v>-2.787000000000007</v>
      </c>
      <c r="AY33" s="65">
        <f t="shared" si="71"/>
        <v>28.818000000000012</v>
      </c>
      <c r="AZ33" s="65">
        <f t="shared" si="71"/>
        <v>22.78299999999998</v>
      </c>
      <c r="BA33" s="65">
        <f t="shared" si="71"/>
        <v>-2.1599999999999469</v>
      </c>
      <c r="BB33" s="67">
        <f t="shared" si="67"/>
        <v>53.526000000000018</v>
      </c>
      <c r="BC33" s="67">
        <f t="shared" ref="BC33:BC34" si="72">SUM(AH33:AK33)</f>
        <v>36.670999999999999</v>
      </c>
      <c r="BD33" s="67">
        <f t="shared" si="68"/>
        <v>43.063119316438438</v>
      </c>
      <c r="BE33" s="67">
        <f>SUM(AP33:AS33)</f>
        <v>89.220244348356232</v>
      </c>
    </row>
    <row r="34" spans="1:58" s="160" customFormat="1" ht="12" customHeight="1">
      <c r="A34" s="104" t="s">
        <v>95</v>
      </c>
      <c r="B34" s="58">
        <f t="shared" ref="B34:AK34" si="73">B118-B157</f>
        <v>0.2</v>
      </c>
      <c r="C34" s="58">
        <f t="shared" si="73"/>
        <v>0.57999999999999996</v>
      </c>
      <c r="D34" s="58">
        <f t="shared" si="73"/>
        <v>0.75900000000000001</v>
      </c>
      <c r="E34" s="59">
        <f t="shared" si="73"/>
        <v>1.248</v>
      </c>
      <c r="F34" s="58">
        <f t="shared" si="73"/>
        <v>0.52700000000000002</v>
      </c>
      <c r="G34" s="58">
        <f t="shared" si="73"/>
        <v>0.56699999999999995</v>
      </c>
      <c r="H34" s="58">
        <f t="shared" si="73"/>
        <v>0.58299999999999996</v>
      </c>
      <c r="I34" s="58">
        <f t="shared" si="73"/>
        <v>-1.264</v>
      </c>
      <c r="J34" s="60">
        <f t="shared" si="73"/>
        <v>0.51</v>
      </c>
      <c r="K34" s="58">
        <f t="shared" si="73"/>
        <v>0.54700000000000004</v>
      </c>
      <c r="L34" s="58">
        <f t="shared" si="73"/>
        <v>0.53</v>
      </c>
      <c r="M34" s="59">
        <f t="shared" si="73"/>
        <v>0.80100000000000005</v>
      </c>
      <c r="N34" s="58">
        <f t="shared" si="73"/>
        <v>0.21299999999999999</v>
      </c>
      <c r="O34" s="58">
        <f t="shared" si="73"/>
        <v>0.38400000000000001</v>
      </c>
      <c r="P34" s="58">
        <f t="shared" si="73"/>
        <v>0.22</v>
      </c>
      <c r="Q34" s="58">
        <f t="shared" si="73"/>
        <v>0.72900000000000009</v>
      </c>
      <c r="R34" s="60">
        <f t="shared" si="73"/>
        <v>0.55900000000000005</v>
      </c>
      <c r="S34" s="58">
        <f t="shared" si="73"/>
        <v>0.91500000000000004</v>
      </c>
      <c r="T34" s="58">
        <f t="shared" si="73"/>
        <v>1.5249999999999999</v>
      </c>
      <c r="U34" s="119">
        <f t="shared" si="73"/>
        <v>3.0230000000000001</v>
      </c>
      <c r="V34" s="120">
        <f t="shared" si="73"/>
        <v>1.4139999999999999</v>
      </c>
      <c r="W34" s="120">
        <f t="shared" si="73"/>
        <v>1.698</v>
      </c>
      <c r="X34" s="120">
        <f t="shared" si="73"/>
        <v>5.5659999999999998</v>
      </c>
      <c r="Y34" s="120">
        <f t="shared" si="73"/>
        <v>5.0250000000000004</v>
      </c>
      <c r="Z34" s="121">
        <f t="shared" si="73"/>
        <v>2.9609999999999999</v>
      </c>
      <c r="AA34" s="120">
        <f t="shared" si="73"/>
        <v>7.4459999999999997</v>
      </c>
      <c r="AB34" s="120">
        <f t="shared" si="73"/>
        <v>2.504</v>
      </c>
      <c r="AC34" s="120">
        <f t="shared" si="73"/>
        <v>1.087</v>
      </c>
      <c r="AD34" s="121">
        <f t="shared" si="73"/>
        <v>1.4019999999999999</v>
      </c>
      <c r="AE34" s="120">
        <f t="shared" si="73"/>
        <v>3.371</v>
      </c>
      <c r="AF34" s="120">
        <f t="shared" si="73"/>
        <v>4.9379999999999997</v>
      </c>
      <c r="AG34" s="120">
        <f t="shared" si="73"/>
        <v>3.0470000000000002</v>
      </c>
      <c r="AH34" s="121">
        <f t="shared" si="73"/>
        <v>3.577</v>
      </c>
      <c r="AI34" s="120">
        <f t="shared" si="73"/>
        <v>4.2389999999999999</v>
      </c>
      <c r="AJ34" s="120">
        <f t="shared" si="73"/>
        <v>1.8140000000000001</v>
      </c>
      <c r="AK34" s="120">
        <f t="shared" si="73"/>
        <v>2.9830000000000001</v>
      </c>
      <c r="AL34" s="157">
        <v>7</v>
      </c>
      <c r="AM34" s="158">
        <v>7</v>
      </c>
      <c r="AN34" s="158">
        <v>9</v>
      </c>
      <c r="AO34" s="158">
        <v>10</v>
      </c>
      <c r="AP34" s="157">
        <v>9</v>
      </c>
      <c r="AQ34" s="158">
        <v>8</v>
      </c>
      <c r="AR34" s="158">
        <v>9</v>
      </c>
      <c r="AS34" s="158">
        <v>12</v>
      </c>
      <c r="AT34" s="161"/>
      <c r="AU34" s="61">
        <f t="shared" ref="AU34:AU36" si="74">SUM(B34:E34)</f>
        <v>2.7869999999999999</v>
      </c>
      <c r="AV34" s="61">
        <f t="shared" ref="AV34:AV36" si="75">SUM(F34:I34)</f>
        <v>0.41299999999999981</v>
      </c>
      <c r="AW34" s="61">
        <f t="shared" ref="AW34" si="76">SUM(J34:M34)</f>
        <v>2.3879999999999999</v>
      </c>
      <c r="AX34" s="60">
        <f t="shared" ref="AX34" si="77">SUM(N34:Q34)</f>
        <v>1.546</v>
      </c>
      <c r="AY34" s="61">
        <f t="shared" ref="AY34" si="78">SUM(R34:U34)</f>
        <v>6.0220000000000002</v>
      </c>
      <c r="AZ34" s="60">
        <f t="shared" ref="AZ34" si="79">SUM(V34:Y34)</f>
        <v>13.703000000000001</v>
      </c>
      <c r="BA34" s="60">
        <f t="shared" ref="BA34" si="80">SUM(Z34:AC34)</f>
        <v>13.997999999999999</v>
      </c>
      <c r="BB34" s="61">
        <f t="shared" si="67"/>
        <v>12.757999999999999</v>
      </c>
      <c r="BC34" s="61">
        <f t="shared" si="72"/>
        <v>12.613</v>
      </c>
      <c r="BD34" s="61">
        <f t="shared" si="68"/>
        <v>33</v>
      </c>
      <c r="BE34" s="61">
        <f>SUM(AP34:AS34)</f>
        <v>38</v>
      </c>
    </row>
    <row r="35" spans="1:58" s="160" customFormat="1" ht="12" customHeight="1">
      <c r="A35" s="104" t="s">
        <v>96</v>
      </c>
      <c r="B35" s="162">
        <f t="shared" ref="B35:S35" si="81">+B34/B33</f>
        <v>-3.0043563166591573E-2</v>
      </c>
      <c r="C35" s="162">
        <f t="shared" si="81"/>
        <v>1.9269102990033282</v>
      </c>
      <c r="D35" s="162">
        <f t="shared" si="81"/>
        <v>0.29764705882352976</v>
      </c>
      <c r="E35" s="163">
        <f t="shared" si="81"/>
        <v>9.0816475040023201E-2</v>
      </c>
      <c r="F35" s="162">
        <f t="shared" si="81"/>
        <v>-8.1718095828810511E-2</v>
      </c>
      <c r="G35" s="162">
        <f t="shared" si="81"/>
        <v>-0.80654338549076077</v>
      </c>
      <c r="H35" s="162">
        <f t="shared" si="81"/>
        <v>0.23972039473684117</v>
      </c>
      <c r="I35" s="162">
        <f t="shared" si="81"/>
        <v>-7.8680361033302185E-2</v>
      </c>
      <c r="J35" s="164">
        <f t="shared" si="81"/>
        <v>-4.8336650554449766E-2</v>
      </c>
      <c r="K35" s="162">
        <f t="shared" si="81"/>
        <v>-6.4672499408843717E-2</v>
      </c>
      <c r="L35" s="162">
        <f t="shared" si="81"/>
        <v>-0.12271359110905297</v>
      </c>
      <c r="M35" s="163">
        <f t="shared" si="81"/>
        <v>-0.3934184675834998</v>
      </c>
      <c r="N35" s="162">
        <f t="shared" si="81"/>
        <v>-1.2377244465105471E-2</v>
      </c>
      <c r="O35" s="162">
        <f t="shared" si="81"/>
        <v>-8.9740593596634638E-2</v>
      </c>
      <c r="P35" s="162">
        <f t="shared" si="81"/>
        <v>9.3776641091219082E-2</v>
      </c>
      <c r="Q35" s="162">
        <f t="shared" si="81"/>
        <v>5.5934934397299213E-2</v>
      </c>
      <c r="R35" s="164">
        <f t="shared" si="81"/>
        <v>-7.7898550724637569E-2</v>
      </c>
      <c r="S35" s="162">
        <f t="shared" si="81"/>
        <v>6.354166666665515</v>
      </c>
      <c r="T35" s="165">
        <f>T34/T33</f>
        <v>0.21254355400696867</v>
      </c>
      <c r="U35" s="166">
        <f t="shared" ref="U35:AK35" si="82">U34/U33</f>
        <v>0.14046745039728636</v>
      </c>
      <c r="V35" s="165">
        <f t="shared" si="82"/>
        <v>-0.1615261594699563</v>
      </c>
      <c r="W35" s="165">
        <f t="shared" si="82"/>
        <v>1.0665829145728762</v>
      </c>
      <c r="X35" s="165">
        <f t="shared" si="82"/>
        <v>0.45259391771019691</v>
      </c>
      <c r="Y35" s="165">
        <f t="shared" si="82"/>
        <v>0.16132139073485499</v>
      </c>
      <c r="Z35" s="167">
        <f t="shared" si="82"/>
        <v>1.0266990291262106</v>
      </c>
      <c r="AA35" s="165">
        <f t="shared" si="82"/>
        <v>0.87230552952202312</v>
      </c>
      <c r="AB35" s="165">
        <f t="shared" si="82"/>
        <v>0.19445523025549385</v>
      </c>
      <c r="AC35" s="165">
        <f t="shared" si="82"/>
        <v>3.0750516280517125E-2</v>
      </c>
      <c r="AD35" s="167">
        <f t="shared" si="82"/>
        <v>-0.60301075268817128</v>
      </c>
      <c r="AE35" s="165">
        <f t="shared" si="82"/>
        <v>0.33267541695450464</v>
      </c>
      <c r="AF35" s="165">
        <f t="shared" si="82"/>
        <v>0.263191557403262</v>
      </c>
      <c r="AG35" s="166">
        <f t="shared" si="82"/>
        <v>0.1130360587624276</v>
      </c>
      <c r="AH35" s="167">
        <f t="shared" si="82"/>
        <v>0.8426383981154294</v>
      </c>
      <c r="AI35" s="165">
        <f t="shared" si="82"/>
        <v>0.52540902330193373</v>
      </c>
      <c r="AJ35" s="165">
        <f t="shared" si="82"/>
        <v>0.17726961790286327</v>
      </c>
      <c r="AK35" s="166">
        <f t="shared" si="82"/>
        <v>0.21118584070796464</v>
      </c>
      <c r="AL35" s="168" t="s">
        <v>97</v>
      </c>
      <c r="AM35" s="165">
        <f t="shared" ref="AM35:AO35" si="83">AM34/AM33</f>
        <v>0.5432011276314872</v>
      </c>
      <c r="AN35" s="165">
        <f t="shared" si="83"/>
        <v>0.7097199113741901</v>
      </c>
      <c r="AO35" s="166">
        <f t="shared" si="83"/>
        <v>0.55034211821314083</v>
      </c>
      <c r="AP35" s="168" t="s">
        <v>97</v>
      </c>
      <c r="AQ35" s="165">
        <f t="shared" ref="AQ35:AS35" si="84">AQ34/AQ33</f>
        <v>0.3842700909987174</v>
      </c>
      <c r="AR35" s="165">
        <f t="shared" si="84"/>
        <v>0.3720533312120467</v>
      </c>
      <c r="AS35" s="166">
        <f t="shared" si="84"/>
        <v>0.35234930634359579</v>
      </c>
      <c r="AT35" s="161"/>
      <c r="AU35" s="169">
        <f t="shared" si="74"/>
        <v>2.2853302697002893</v>
      </c>
      <c r="AV35" s="170">
        <f t="shared" si="75"/>
        <v>-0.72722144761603236</v>
      </c>
      <c r="AW35" s="170">
        <f t="shared" ref="AW35:BB35" si="85">+AW34/AW33</f>
        <v>-8.2242733158837317E-2</v>
      </c>
      <c r="AX35" s="171">
        <f t="shared" si="85"/>
        <v>-0.55471833512737567</v>
      </c>
      <c r="AY35" s="169">
        <f t="shared" si="85"/>
        <v>0.20896661808591843</v>
      </c>
      <c r="AZ35" s="172">
        <f t="shared" si="85"/>
        <v>0.60145722687969161</v>
      </c>
      <c r="BA35" s="172">
        <f t="shared" si="85"/>
        <v>-6.4805555555557151</v>
      </c>
      <c r="BB35" s="169">
        <f t="shared" si="85"/>
        <v>0.23835145536748487</v>
      </c>
      <c r="BC35" s="169">
        <f>+BC34/BC33</f>
        <v>0.34395026042376808</v>
      </c>
      <c r="BD35" s="169">
        <f>+BD34/BD33</f>
        <v>0.76631699059020431</v>
      </c>
      <c r="BE35" s="169">
        <f>+BE34/BE33</f>
        <v>0.42591230586223006</v>
      </c>
    </row>
    <row r="36" spans="1:58" s="160" customFormat="1" ht="12" customHeight="1">
      <c r="A36" s="173" t="s">
        <v>98</v>
      </c>
      <c r="B36" s="63">
        <f t="shared" ref="B36:U36" si="86">B33-B34</f>
        <v>-6.8569999999999975</v>
      </c>
      <c r="C36" s="63">
        <f t="shared" si="86"/>
        <v>-0.27900000000000091</v>
      </c>
      <c r="D36" s="63">
        <f t="shared" si="86"/>
        <v>1.7909999999999973</v>
      </c>
      <c r="E36" s="64">
        <f t="shared" si="86"/>
        <v>12.494000000000014</v>
      </c>
      <c r="F36" s="63">
        <f t="shared" si="86"/>
        <v>-6.9760000000000124</v>
      </c>
      <c r="G36" s="63">
        <f t="shared" si="86"/>
        <v>-1.2699999999999938</v>
      </c>
      <c r="H36" s="109">
        <f t="shared" si="86"/>
        <v>1.8490000000000093</v>
      </c>
      <c r="I36" s="63">
        <f t="shared" si="86"/>
        <v>17.329000000000004</v>
      </c>
      <c r="J36" s="65">
        <f t="shared" si="86"/>
        <v>-11.061000000000011</v>
      </c>
      <c r="K36" s="63">
        <f t="shared" si="86"/>
        <v>-9.004999999999999</v>
      </c>
      <c r="L36" s="109">
        <f t="shared" si="86"/>
        <v>-4.849000000000002</v>
      </c>
      <c r="M36" s="64">
        <f t="shared" si="86"/>
        <v>-2.836999999999986</v>
      </c>
      <c r="N36" s="63">
        <f t="shared" si="86"/>
        <v>-17.421999999999997</v>
      </c>
      <c r="O36" s="63">
        <f t="shared" si="86"/>
        <v>-4.6630000000000047</v>
      </c>
      <c r="P36" s="109">
        <f t="shared" si="86"/>
        <v>2.1260000000000003</v>
      </c>
      <c r="Q36" s="63">
        <f t="shared" si="86"/>
        <v>12.303999999999991</v>
      </c>
      <c r="R36" s="65">
        <f t="shared" si="86"/>
        <v>-7.735000000000011</v>
      </c>
      <c r="S36" s="63">
        <f t="shared" si="86"/>
        <v>-0.77099999999997393</v>
      </c>
      <c r="T36" s="174">
        <f t="shared" si="86"/>
        <v>5.6499999999999986</v>
      </c>
      <c r="U36" s="175">
        <f t="shared" si="86"/>
        <v>18.498000000000001</v>
      </c>
      <c r="V36" s="174">
        <f>V33-V34</f>
        <v>-10.168000000000015</v>
      </c>
      <c r="W36" s="174">
        <f t="shared" ref="W36:AB36" si="87">W33-W34</f>
        <v>-0.10600000000001764</v>
      </c>
      <c r="X36" s="174">
        <f t="shared" si="87"/>
        <v>6.7319999999999967</v>
      </c>
      <c r="Y36" s="174">
        <f t="shared" si="87"/>
        <v>26.124000000000009</v>
      </c>
      <c r="Z36" s="176">
        <f t="shared" si="87"/>
        <v>-7.699999999999152E-2</v>
      </c>
      <c r="AA36" s="174">
        <f t="shared" si="87"/>
        <v>1.0900000000000123</v>
      </c>
      <c r="AB36" s="174">
        <f t="shared" si="87"/>
        <v>10.37300000000003</v>
      </c>
      <c r="AC36" s="174">
        <f>AC33-AC34</f>
        <v>34.262</v>
      </c>
      <c r="AD36" s="176">
        <f t="shared" ref="AD36:AS36" si="88">AD33-AD34</f>
        <v>-3.727000000000003</v>
      </c>
      <c r="AE36" s="174">
        <f t="shared" si="88"/>
        <v>6.7620000000000129</v>
      </c>
      <c r="AF36" s="174">
        <f t="shared" si="88"/>
        <v>13.823999999999995</v>
      </c>
      <c r="AG36" s="175">
        <f t="shared" si="88"/>
        <v>23.909000000000013</v>
      </c>
      <c r="AH36" s="176">
        <f t="shared" si="88"/>
        <v>0.66800000000000281</v>
      </c>
      <c r="AI36" s="174">
        <f t="shared" si="88"/>
        <v>3.828999999999998</v>
      </c>
      <c r="AJ36" s="174">
        <f t="shared" si="88"/>
        <v>8.4190000000000005</v>
      </c>
      <c r="AK36" s="175">
        <f t="shared" si="88"/>
        <v>11.141999999999998</v>
      </c>
      <c r="AL36" s="176">
        <f t="shared" si="88"/>
        <v>-7.6750262917807976</v>
      </c>
      <c r="AM36" s="174">
        <f t="shared" si="88"/>
        <v>5.8865711868493502</v>
      </c>
      <c r="AN36" s="174">
        <f t="shared" si="88"/>
        <v>3.6810589019178206</v>
      </c>
      <c r="AO36" s="175">
        <f t="shared" si="88"/>
        <v>8.1705155194520671</v>
      </c>
      <c r="AP36" s="176">
        <f t="shared" si="88"/>
        <v>1.1543610789041434</v>
      </c>
      <c r="AQ36" s="174">
        <f t="shared" si="88"/>
        <v>12.818690258219192</v>
      </c>
      <c r="AR36" s="174">
        <f t="shared" si="88"/>
        <v>15.190080413150696</v>
      </c>
      <c r="AS36" s="175">
        <f t="shared" si="88"/>
        <v>22.057112598082199</v>
      </c>
      <c r="AT36" s="161"/>
      <c r="AU36" s="67">
        <f t="shared" si="74"/>
        <v>7.1490000000000133</v>
      </c>
      <c r="AV36" s="67">
        <f t="shared" si="75"/>
        <v>10.932000000000007</v>
      </c>
      <c r="AW36" s="67">
        <f t="shared" ref="AW36" si="89">SUM(J36:M36)</f>
        <v>-27.751999999999999</v>
      </c>
      <c r="AX36" s="65">
        <f t="shared" ref="AX36" si="90">SUM(N36:Q36)</f>
        <v>-7.6550000000000082</v>
      </c>
      <c r="AY36" s="67">
        <f t="shared" ref="AY36" si="91">SUM(R36:U36)</f>
        <v>15.642000000000015</v>
      </c>
      <c r="AZ36" s="65">
        <f>SUM(V36:Y36)</f>
        <v>22.581999999999972</v>
      </c>
      <c r="BA36" s="65">
        <f t="shared" ref="BA36" si="92">SUM(Z36:AC36)</f>
        <v>45.648000000000053</v>
      </c>
      <c r="BB36" s="67">
        <f>SUM(AD36:AG36)</f>
        <v>40.768000000000015</v>
      </c>
      <c r="BC36" s="67">
        <f>SUM(AH36:AK36)</f>
        <v>24.058</v>
      </c>
      <c r="BD36" s="67">
        <f>SUM(AL36:AO36)</f>
        <v>10.06311931643844</v>
      </c>
      <c r="BE36" s="67">
        <f>SUM(AP36:AS36)</f>
        <v>51.220244348356232</v>
      </c>
    </row>
    <row r="37" spans="1:58" s="141" customFormat="1" ht="12" hidden="1" customHeight="1" outlineLevel="1">
      <c r="A37" s="114" t="s">
        <v>99</v>
      </c>
      <c r="B37" s="70">
        <f>'[2]VA Consensus'!C38</f>
        <v>-6.0729999999999968</v>
      </c>
      <c r="C37" s="70">
        <f>'[2]VA Consensus'!D38</f>
        <v>-2.193472688528102</v>
      </c>
      <c r="D37" s="70">
        <f>'[2]VA Consensus'!E38</f>
        <v>-0.18276962401522973</v>
      </c>
      <c r="E37" s="71">
        <f>'[2]VA Consensus'!F38</f>
        <v>9.0058585986881301</v>
      </c>
      <c r="F37" s="70">
        <f>'[2]VA Consensus'!G38</f>
        <v>-8.7710331937814878</v>
      </c>
      <c r="G37" s="70">
        <f>'[2]VA Consensus'!H38</f>
        <v>-1.4526578575197286</v>
      </c>
      <c r="H37" s="70">
        <f>'[2]VA Consensus'!I38</f>
        <v>-6.5381036327575711E-3</v>
      </c>
      <c r="I37" s="70">
        <f>'[2]VA Consensus'!J38</f>
        <v>10.895775224394358</v>
      </c>
      <c r="J37" s="72">
        <f>'[2]VA Consensus'!K38</f>
        <v>-10.92412152932455</v>
      </c>
      <c r="K37" s="70">
        <f>'[2]VA Consensus'!L38</f>
        <v>-9.641176137681418</v>
      </c>
      <c r="L37" s="70">
        <f>'[2]VA Consensus'!M38</f>
        <v>-10.457976007119974</v>
      </c>
      <c r="M37" s="71">
        <f>'[2]VA Consensus'!N38</f>
        <v>-3.16458574039553</v>
      </c>
      <c r="N37" s="70">
        <f>'[2]VA Consensus'!O38</f>
        <v>-17.848885115157952</v>
      </c>
      <c r="O37" s="70">
        <f>'[2]VA Consensus'!P38</f>
        <v>-10.977326182231716</v>
      </c>
      <c r="P37" s="70">
        <f>'[2]VA Consensus'!Q38</f>
        <v>-4.1480727896592056</v>
      </c>
      <c r="Q37" s="70">
        <f>'[2]VA Consensus'!R38</f>
        <v>4.2341014326864572</v>
      </c>
      <c r="R37" s="134">
        <f>'[2]VA Consensus'!S38</f>
        <v>-12.793829015895636</v>
      </c>
      <c r="S37" s="135">
        <f>'[2]VA Consensus'!T38</f>
        <v>-3.4737619228188663</v>
      </c>
      <c r="T37" s="136">
        <f>'[2]VA Consensus'!U38</f>
        <v>2.2889173842358379</v>
      </c>
      <c r="U37" s="137">
        <f>'[2]VA Consensus'!V38</f>
        <v>15.353785597112577</v>
      </c>
      <c r="V37" s="136">
        <f>'[2]VA Consensus'!W38</f>
        <v>-11.391799275758659</v>
      </c>
      <c r="W37" s="136">
        <f>'[2]VA Consensus'!X38</f>
        <v>-1.1791964829378623</v>
      </c>
      <c r="X37" s="136">
        <f>'[2]VA Consensus'!Y38</f>
        <v>7.3489321644584322</v>
      </c>
      <c r="Y37" s="136">
        <f>'[2]VA Consensus'!Z38</f>
        <v>21.524856192605473</v>
      </c>
      <c r="Z37" s="138">
        <f>'[2]VA Consensus'!AA38</f>
        <v>-4.9460023608545685</v>
      </c>
      <c r="AA37" s="136">
        <f>'[2]VA Consensus'!AB38</f>
        <v>2.4695193584868922</v>
      </c>
      <c r="AB37" s="136">
        <f>'[2]VA Consensus'!AC38</f>
        <v>3.4044252861020605</v>
      </c>
      <c r="AC37" s="137">
        <f>'[2]VA Consensus'!AD38</f>
        <v>28.904649828236568</v>
      </c>
      <c r="AD37" s="138">
        <f>'[2]VA Consensus'!AE38</f>
        <v>-9.7310189577718802</v>
      </c>
      <c r="AE37" s="136">
        <f>'[2]VA Consensus'!AF38</f>
        <v>-2.4864772203526564</v>
      </c>
      <c r="AF37" s="136">
        <f>'[2]VA Consensus'!AG38</f>
        <v>9.6247044036136895</v>
      </c>
      <c r="AG37" s="137">
        <f>'[2]VA Consensus'!AH38</f>
        <v>18.511435614210829</v>
      </c>
      <c r="AH37" s="138">
        <f>'[2]VA Consensus'!AI38</f>
        <v>-5.4256633814781674</v>
      </c>
      <c r="AI37" s="136">
        <f>'[2]VA Consensus'!AJ38</f>
        <v>1.4567706453960592</v>
      </c>
      <c r="AJ37" s="136">
        <f>'[2]VA Consensus'!AK38</f>
        <v>7.7871832486879047</v>
      </c>
      <c r="AK37" s="137">
        <f>'[2]VA Consensus'!AL38</f>
        <v>4.283012974086712</v>
      </c>
      <c r="AL37" s="138">
        <f>'[2]VA Consensus'!AM38</f>
        <v>-6.5095998965317223</v>
      </c>
      <c r="AM37" s="136">
        <f>'[2]VA Consensus'!AN38</f>
        <v>1.3746100366755341</v>
      </c>
      <c r="AN37" s="136">
        <f>'[2]VA Consensus'!AO38</f>
        <v>5.9474320976207338</v>
      </c>
      <c r="AO37" s="137">
        <f>'[2]VA Consensus'!AP38</f>
        <v>10.669273376980627</v>
      </c>
      <c r="AP37" s="138">
        <f>'[2]VA Consensus'!AQ38</f>
        <v>7.6093050627048342</v>
      </c>
      <c r="AQ37" s="136">
        <f>'[2]VA Consensus'!AR38</f>
        <v>11.351351121317572</v>
      </c>
      <c r="AR37" s="136">
        <f>'[2]VA Consensus'!AS38</f>
        <v>15.480288987732491</v>
      </c>
      <c r="AS37" s="137">
        <f>'[2]VA Consensus'!AT38</f>
        <v>19.194258935066213</v>
      </c>
      <c r="AT37" s="73"/>
      <c r="AU37" s="72">
        <f>'[2]VA Consensus'!AV38</f>
        <v>5.0968585986881303</v>
      </c>
      <c r="AV37" s="74">
        <f>'[2]VA Consensus'!AW38</f>
        <v>3.754775224394356</v>
      </c>
      <c r="AW37" s="74">
        <f>'[2]VA Consensus'!AX38</f>
        <v>-28.186719073728877</v>
      </c>
      <c r="AX37" s="72">
        <f>'[2]VA Consensus'!AY38</f>
        <v>-15.724898567313538</v>
      </c>
      <c r="AY37" s="139">
        <f>'[2]VA Consensus'!AZ38</f>
        <v>12.498400981727961</v>
      </c>
      <c r="AZ37" s="140">
        <f>'[2]VA Consensus'!BA38</f>
        <v>17.978070478319751</v>
      </c>
      <c r="BA37" s="140">
        <f>'[2]VA Consensus'!BB38</f>
        <v>40.284399828236594</v>
      </c>
      <c r="BB37" s="139">
        <f>'[2]VA Consensus'!BC38</f>
        <v>35.368007042782253</v>
      </c>
      <c r="BC37" s="139">
        <f>'[2]VA Consensus'!BD38</f>
        <v>17.200346307420013</v>
      </c>
      <c r="BD37" s="139">
        <f>'[2]VA Consensus'!BE38</f>
        <v>11.481715614745154</v>
      </c>
      <c r="BE37" s="139">
        <f>'[2]VA Consensus'!BF38</f>
        <v>53.635204106821107</v>
      </c>
    </row>
    <row r="38" spans="1:58" s="160" customFormat="1" ht="12" customHeight="1" collapsed="1">
      <c r="A38" s="173"/>
      <c r="B38" s="177"/>
      <c r="C38" s="177"/>
      <c r="D38" s="177"/>
      <c r="E38" s="178"/>
      <c r="F38" s="177"/>
      <c r="G38" s="177"/>
      <c r="H38" s="177"/>
      <c r="I38" s="177"/>
      <c r="J38" s="179"/>
      <c r="K38" s="177"/>
      <c r="L38" s="177"/>
      <c r="M38" s="178"/>
      <c r="N38" s="177"/>
      <c r="O38" s="177"/>
      <c r="P38" s="177"/>
      <c r="Q38" s="177"/>
      <c r="R38" s="179"/>
      <c r="S38" s="177"/>
      <c r="T38" s="177"/>
      <c r="U38" s="178"/>
      <c r="V38" s="177"/>
      <c r="W38" s="177"/>
      <c r="X38" s="177"/>
      <c r="Y38" s="177"/>
      <c r="Z38" s="179"/>
      <c r="AA38" s="177"/>
      <c r="AB38" s="177"/>
      <c r="AC38" s="178"/>
      <c r="AD38" s="179"/>
      <c r="AE38" s="177"/>
      <c r="AF38" s="177"/>
      <c r="AG38" s="178"/>
      <c r="AH38" s="179"/>
      <c r="AI38" s="177"/>
      <c r="AJ38" s="177"/>
      <c r="AK38" s="178"/>
      <c r="AL38" s="179"/>
      <c r="AM38" s="177"/>
      <c r="AN38" s="177"/>
      <c r="AO38" s="178"/>
      <c r="AP38" s="179"/>
      <c r="AQ38" s="177"/>
      <c r="AR38" s="177"/>
      <c r="AS38" s="178"/>
      <c r="AT38" s="180"/>
      <c r="AU38" s="181"/>
      <c r="AV38" s="181"/>
      <c r="AW38" s="182"/>
      <c r="AX38" s="179"/>
      <c r="AY38" s="181"/>
      <c r="AZ38" s="179"/>
      <c r="BA38" s="179"/>
      <c r="BB38" s="181"/>
      <c r="BC38" s="181"/>
      <c r="BD38" s="181"/>
      <c r="BE38" s="181"/>
    </row>
    <row r="39" spans="1:58" s="132" customFormat="1" ht="12" customHeight="1">
      <c r="A39" s="183" t="s">
        <v>100</v>
      </c>
      <c r="B39" s="184">
        <f t="shared" ref="B39:AN39" si="93">IF(B36&lt;0,B36/B45,B36/B46)</f>
        <v>-0.25442276143126058</v>
      </c>
      <c r="C39" s="184">
        <f t="shared" si="93"/>
        <v>-1.021161205229359E-2</v>
      </c>
      <c r="D39" s="184">
        <f t="shared" si="93"/>
        <v>5.812641902215776E-2</v>
      </c>
      <c r="E39" s="185">
        <f t="shared" si="93"/>
        <v>0.40145485130265302</v>
      </c>
      <c r="F39" s="184">
        <f t="shared" si="93"/>
        <v>-0.24595875416954957</v>
      </c>
      <c r="G39" s="184">
        <f t="shared" si="93"/>
        <v>-4.3913769400982086E-2</v>
      </c>
      <c r="H39" s="184">
        <f t="shared" si="93"/>
        <v>5.684847314655251E-2</v>
      </c>
      <c r="I39" s="184">
        <f t="shared" si="93"/>
        <v>0.53309466049508625</v>
      </c>
      <c r="J39" s="186">
        <f t="shared" si="93"/>
        <v>-0.3708269770138572</v>
      </c>
      <c r="K39" s="184">
        <f t="shared" si="93"/>
        <v>-0.2973476032445857</v>
      </c>
      <c r="L39" s="184">
        <f t="shared" si="93"/>
        <v>-0.1596107774832215</v>
      </c>
      <c r="M39" s="185">
        <f t="shared" si="93"/>
        <v>-9.2941144635225043E-2</v>
      </c>
      <c r="N39" s="184">
        <f t="shared" si="93"/>
        <v>-0.18798217503425799</v>
      </c>
      <c r="O39" s="184">
        <f t="shared" si="93"/>
        <v>-4.9352859962249508E-2</v>
      </c>
      <c r="P39" s="184">
        <f t="shared" si="93"/>
        <v>2.0031374635182363E-2</v>
      </c>
      <c r="Q39" s="184">
        <f t="shared" si="93"/>
        <v>0.1135351568386135</v>
      </c>
      <c r="R39" s="186">
        <f t="shared" si="93"/>
        <v>-7.7159437793293262E-2</v>
      </c>
      <c r="S39" s="184">
        <f t="shared" si="93"/>
        <v>-7.2466881389824734E-3</v>
      </c>
      <c r="T39" s="184">
        <f t="shared" si="93"/>
        <v>4.7450836503238163E-2</v>
      </c>
      <c r="U39" s="185">
        <f t="shared" si="93"/>
        <v>0.1559039558812538</v>
      </c>
      <c r="V39" s="184">
        <f t="shared" si="93"/>
        <v>-9.3969814322744677E-2</v>
      </c>
      <c r="W39" s="184">
        <f t="shared" si="93"/>
        <v>-9.6648917609640347E-4</v>
      </c>
      <c r="X39" s="184">
        <f t="shared" si="93"/>
        <v>5.3032997458733099E-2</v>
      </c>
      <c r="Y39" s="184">
        <f t="shared" si="93"/>
        <v>0.20731657195302797</v>
      </c>
      <c r="Z39" s="186">
        <f t="shared" si="93"/>
        <v>-7.1041466608814485E-4</v>
      </c>
      <c r="AA39" s="184">
        <f t="shared" si="93"/>
        <v>8.5627952313338685E-3</v>
      </c>
      <c r="AB39" s="184">
        <f t="shared" si="93"/>
        <v>8.1839164369192585E-2</v>
      </c>
      <c r="AC39" s="185">
        <f t="shared" si="93"/>
        <v>0.27178718094366822</v>
      </c>
      <c r="AD39" s="186">
        <f t="shared" si="93"/>
        <v>-3.3884862582699161E-2</v>
      </c>
      <c r="AE39" s="184">
        <f t="shared" si="93"/>
        <v>5.2818368869568984E-2</v>
      </c>
      <c r="AF39" s="184">
        <f t="shared" si="93"/>
        <v>0.10261812203967055</v>
      </c>
      <c r="AG39" s="185">
        <f t="shared" si="93"/>
        <v>0.17697603450334667</v>
      </c>
      <c r="AH39" s="186">
        <f t="shared" si="93"/>
        <v>4.8852228947667831E-3</v>
      </c>
      <c r="AI39" s="184">
        <f t="shared" si="93"/>
        <v>2.8329761741302667E-2</v>
      </c>
      <c r="AJ39" s="184">
        <f t="shared" si="93"/>
        <v>6.2847956453047374E-2</v>
      </c>
      <c r="AK39" s="185">
        <f t="shared" si="93"/>
        <v>8.3587221453855429E-2</v>
      </c>
      <c r="AL39" s="186">
        <f t="shared" si="93"/>
        <v>-6.4520523502861429E-2</v>
      </c>
      <c r="AM39" s="184">
        <f t="shared" si="93"/>
        <v>4.4161023999197753E-2</v>
      </c>
      <c r="AN39" s="184">
        <f t="shared" si="93"/>
        <v>2.6425805740454774E-2</v>
      </c>
      <c r="AO39" s="185">
        <f>IF(AO36&lt;0,AO36/AO45,AO36/AO46)</f>
        <v>5.6232858496091324E-2</v>
      </c>
      <c r="AP39" s="186">
        <f t="shared" ref="AP39:AR39" si="94">IF(AP36&lt;0,AP36/AP45,AP36/AP46)</f>
        <v>7.9202594470830535E-3</v>
      </c>
      <c r="AQ39" s="184">
        <f t="shared" si="94"/>
        <v>8.7680407160872262E-2</v>
      </c>
      <c r="AR39" s="184">
        <f t="shared" si="94"/>
        <v>0.10358199305763402</v>
      </c>
      <c r="AS39" s="185">
        <f>IF(AS36&lt;0,AS36/AS45,AS36/AS46)</f>
        <v>0.14994853459779614</v>
      </c>
      <c r="AT39" s="184"/>
      <c r="AU39" s="187">
        <f t="shared" ref="AU39:BB39" si="95">IF(AU36&lt;0,AU36/AU45,AU36/AU46)</f>
        <v>0.23170088087171689</v>
      </c>
      <c r="AV39" s="187">
        <f t="shared" si="95"/>
        <v>0.33863561998801411</v>
      </c>
      <c r="AW39" s="187">
        <f t="shared" si="95"/>
        <v>-0.91719681228499061</v>
      </c>
      <c r="AX39" s="186">
        <f t="shared" si="95"/>
        <v>-8.1145347875724597E-2</v>
      </c>
      <c r="AY39" s="187">
        <f t="shared" si="95"/>
        <v>0.1337844176921606</v>
      </c>
      <c r="AZ39" s="186">
        <f t="shared" si="95"/>
        <v>0.17888502997454045</v>
      </c>
      <c r="BA39" s="186">
        <f t="shared" si="95"/>
        <v>0.36063612173204068</v>
      </c>
      <c r="BB39" s="187">
        <f t="shared" si="95"/>
        <v>0.31088220321168142</v>
      </c>
      <c r="BC39" s="187">
        <f>IF(BC36&lt;0,BC36/BC45,BC36/BC46)</f>
        <v>0.17848729730469531</v>
      </c>
      <c r="BD39" s="187">
        <f>IF(BD36&lt;0,BD36/BD45,BD36/BD46)</f>
        <v>7.5071077520516533E-2</v>
      </c>
      <c r="BE39" s="187">
        <f>IF(BE36&lt;0,BE36/BE45,BE36/BE46)</f>
        <v>0.34981037048092245</v>
      </c>
    </row>
    <row r="40" spans="1:58" s="141" customFormat="1" ht="12" hidden="1" customHeight="1" outlineLevel="1">
      <c r="A40" s="188" t="s">
        <v>101</v>
      </c>
      <c r="B40" s="189" t="str">
        <f>'[2]VA Consensus'!C40</f>
        <v>-</v>
      </c>
      <c r="C40" s="189" t="str">
        <f>'[2]VA Consensus'!D40</f>
        <v>-</v>
      </c>
      <c r="D40" s="189" t="str">
        <f>'[2]VA Consensus'!E40</f>
        <v>-</v>
      </c>
      <c r="E40" s="190" t="str">
        <f>'[2]VA Consensus'!F40</f>
        <v>-</v>
      </c>
      <c r="F40" s="189" t="str">
        <f>'[2]VA Consensus'!G40</f>
        <v>-</v>
      </c>
      <c r="G40" s="189" t="str">
        <f>'[2]VA Consensus'!H40</f>
        <v>-</v>
      </c>
      <c r="H40" s="189" t="str">
        <f>'[2]VA Consensus'!I40</f>
        <v>-</v>
      </c>
      <c r="I40" s="189" t="str">
        <f>'[2]VA Consensus'!J40</f>
        <v>-</v>
      </c>
      <c r="J40" s="191" t="str">
        <f>'[2]VA Consensus'!K40</f>
        <v>-</v>
      </c>
      <c r="K40" s="189" t="str">
        <f>'[2]VA Consensus'!L40</f>
        <v>-</v>
      </c>
      <c r="L40" s="189" t="str">
        <f>'[2]VA Consensus'!M40</f>
        <v>-</v>
      </c>
      <c r="M40" s="190" t="str">
        <f>'[2]VA Consensus'!N40</f>
        <v>-</v>
      </c>
      <c r="N40" s="189" t="str">
        <f>'[2]VA Consensus'!O40</f>
        <v>-</v>
      </c>
      <c r="O40" s="189" t="str">
        <f>'[2]VA Consensus'!P40</f>
        <v>-</v>
      </c>
      <c r="P40" s="189" t="str">
        <f>'[2]VA Consensus'!Q40</f>
        <v>-</v>
      </c>
      <c r="Q40" s="189" t="str">
        <f>'[2]VA Consensus'!R40</f>
        <v>-</v>
      </c>
      <c r="R40" s="191">
        <f>'[2]VA Consensus'!S40</f>
        <v>-0.13188538462045599</v>
      </c>
      <c r="S40" s="189">
        <f>'[2]VA Consensus'!T40</f>
        <v>-3.2173177238716003E-2</v>
      </c>
      <c r="T40" s="189">
        <f>'[2]VA Consensus'!U40</f>
        <v>1.8705107994172E-2</v>
      </c>
      <c r="U40" s="190">
        <f>'[2]VA Consensus'!V40</f>
        <v>0.12814685845223001</v>
      </c>
      <c r="V40" s="189">
        <f>'[2]VA Consensus'!W40</f>
        <v>-0.104228074366362</v>
      </c>
      <c r="W40" s="189">
        <f>'[2]VA Consensus'!X40</f>
        <v>-1.0668419567648E-2</v>
      </c>
      <c r="X40" s="189">
        <f>'[2]VA Consensus'!Y40</f>
        <v>5.7722420127318E-2</v>
      </c>
      <c r="Y40" s="189">
        <f>'[2]VA Consensus'!Z40</f>
        <v>0.16914938824534501</v>
      </c>
      <c r="Z40" s="191">
        <f>'[2]VA Consensus'!AA40</f>
        <v>-4.4525251478411E-2</v>
      </c>
      <c r="AA40" s="189">
        <f>'[2]VA Consensus'!AB40</f>
        <v>1.9487845686577E-2</v>
      </c>
      <c r="AB40" s="189">
        <f>'[2]VA Consensus'!AC40</f>
        <v>2.6834840828209999E-2</v>
      </c>
      <c r="AC40" s="190">
        <f>'[2]VA Consensus'!AD40</f>
        <v>0.22925088870398</v>
      </c>
      <c r="AD40" s="191">
        <f>'[2]VA Consensus'!AE40</f>
        <v>-8.7281912717580998E-2</v>
      </c>
      <c r="AE40" s="189">
        <f>'[2]VA Consensus'!AF40</f>
        <v>-2.2065253916241999E-2</v>
      </c>
      <c r="AF40" s="189">
        <f>'[2]VA Consensus'!AG40</f>
        <v>7.4393043802090997E-2</v>
      </c>
      <c r="AG40" s="190">
        <f>'[2]VA Consensus'!AH40</f>
        <v>0.137472825477509</v>
      </c>
      <c r="AH40" s="191">
        <f>'[2]VA Consensus'!AI40</f>
        <v>-4.5399017434855998E-2</v>
      </c>
      <c r="AI40" s="189">
        <f>'[2]VA Consensus'!AJ40</f>
        <v>1.2471963000000001E-2</v>
      </c>
      <c r="AJ40" s="189">
        <f>'[2]VA Consensus'!AK40</f>
        <v>5.8109173515789002E-2</v>
      </c>
      <c r="AK40" s="190">
        <f>'[2]VA Consensus'!AL40</f>
        <v>3.2106675967660002E-2</v>
      </c>
      <c r="AL40" s="191">
        <f>'[2]VA Consensus'!AM40</f>
        <v>-5.4842190457156E-2</v>
      </c>
      <c r="AM40" s="189">
        <f>'[2]VA Consensus'!AN40</f>
        <v>1.0173602895553999E-2</v>
      </c>
      <c r="AN40" s="189">
        <f>'[2]VA Consensus'!AO40</f>
        <v>4.3783119206630999E-2</v>
      </c>
      <c r="AO40" s="190">
        <f>'[2]VA Consensus'!AP40</f>
        <v>7.6774763510771005E-2</v>
      </c>
      <c r="AP40" s="191">
        <f>'[2]VA Consensus'!AQ40</f>
        <v>5.5386299546105001E-2</v>
      </c>
      <c r="AQ40" s="189">
        <f>'[2]VA Consensus'!AR40</f>
        <v>8.2003521779451E-2</v>
      </c>
      <c r="AR40" s="189">
        <f>'[2]VA Consensus'!AS40</f>
        <v>0.111186978048479</v>
      </c>
      <c r="AS40" s="190">
        <f>'[2]VA Consensus'!AT40</f>
        <v>0.13722020289376599</v>
      </c>
      <c r="AT40" s="189"/>
      <c r="AU40" s="192" t="str">
        <f>'[2]VA Consensus'!AV40</f>
        <v>-</v>
      </c>
      <c r="AV40" s="192" t="str">
        <f>'[2]VA Consensus'!AW40</f>
        <v>-</v>
      </c>
      <c r="AW40" s="193" t="str">
        <f>'[2]VA Consensus'!AX40</f>
        <v>-</v>
      </c>
      <c r="AX40" s="193" t="str">
        <f>'[2]VA Consensus'!AY40</f>
        <v>-</v>
      </c>
      <c r="AY40" s="192">
        <f>'[2]VA Consensus'!AZ40</f>
        <v>0.108045041399725</v>
      </c>
      <c r="AZ40" s="193">
        <f>'[2]VA Consensus'!BA40</f>
        <v>0.14261232491194101</v>
      </c>
      <c r="BA40" s="193">
        <f>'[2]VA Consensus'!BB40</f>
        <v>0.320302948671431</v>
      </c>
      <c r="BB40" s="192">
        <f>'[2]VA Consensus'!BC40</f>
        <v>0.26695731955707702</v>
      </c>
      <c r="BC40" s="192">
        <f>'[2]VA Consensus'!BD40</f>
        <v>0.12758689534235201</v>
      </c>
      <c r="BD40" s="192">
        <f>'[2]VA Consensus'!BE40</f>
        <v>8.4567913625720997E-2</v>
      </c>
      <c r="BE40" s="192">
        <f>'[2]VA Consensus'!BF40</f>
        <v>0.38567577467930297</v>
      </c>
    </row>
    <row r="41" spans="1:58" s="75" customFormat="1" ht="12" customHeight="1" collapsed="1" thickBot="1">
      <c r="A41" s="76" t="s">
        <v>102</v>
      </c>
      <c r="B41" s="77"/>
      <c r="C41" s="78"/>
      <c r="D41" s="78"/>
      <c r="E41" s="79"/>
      <c r="F41" s="78"/>
      <c r="G41" s="78"/>
      <c r="H41" s="78"/>
      <c r="I41" s="78"/>
      <c r="J41" s="77"/>
      <c r="K41" s="78"/>
      <c r="L41" s="78"/>
      <c r="M41" s="79"/>
      <c r="N41" s="78"/>
      <c r="O41" s="78"/>
      <c r="P41" s="78"/>
      <c r="Q41" s="78"/>
      <c r="R41" s="77"/>
      <c r="S41" s="78"/>
      <c r="T41" s="78"/>
      <c r="U41" s="79"/>
      <c r="V41" s="77"/>
      <c r="W41" s="78"/>
      <c r="X41" s="78"/>
      <c r="Y41" s="79"/>
      <c r="Z41" s="77"/>
      <c r="AA41" s="78"/>
      <c r="AB41" s="78"/>
      <c r="AC41" s="79"/>
      <c r="AD41" s="77"/>
      <c r="AE41" s="78"/>
      <c r="AF41" s="78"/>
      <c r="AG41" s="79"/>
      <c r="AH41" s="77"/>
      <c r="AI41" s="78"/>
      <c r="AJ41" s="78"/>
      <c r="AK41" s="79"/>
      <c r="AL41" s="77"/>
      <c r="AM41" s="78"/>
      <c r="AN41" s="78"/>
      <c r="AO41" s="79"/>
      <c r="AP41" s="77"/>
      <c r="AQ41" s="78"/>
      <c r="AR41" s="78"/>
      <c r="AS41" s="79"/>
      <c r="AT41" s="80"/>
      <c r="AU41" s="81"/>
      <c r="AV41" s="79"/>
      <c r="AW41" s="78"/>
      <c r="AX41" s="77"/>
      <c r="AY41" s="82"/>
      <c r="AZ41" s="77"/>
      <c r="BA41" s="77"/>
      <c r="BB41" s="82"/>
      <c r="BC41" s="82"/>
      <c r="BD41" s="82"/>
      <c r="BE41" s="82"/>
    </row>
    <row r="42" spans="1:58" s="92" customFormat="1" ht="12" customHeight="1" thickTop="1">
      <c r="A42" s="194" t="s">
        <v>78</v>
      </c>
      <c r="B42" s="85"/>
      <c r="C42" s="86"/>
      <c r="D42" s="86"/>
      <c r="E42" s="87"/>
      <c r="F42" s="86"/>
      <c r="G42" s="86"/>
      <c r="H42" s="86"/>
      <c r="I42" s="86"/>
      <c r="J42" s="85"/>
      <c r="K42" s="86"/>
      <c r="L42" s="86"/>
      <c r="M42" s="87"/>
      <c r="N42" s="195">
        <v>-0.19</v>
      </c>
      <c r="O42" s="195">
        <v>-0.12</v>
      </c>
      <c r="P42" s="195">
        <v>-0.05</v>
      </c>
      <c r="Q42" s="195">
        <v>0.03</v>
      </c>
      <c r="R42" s="196">
        <v>-0.14000000000000001</v>
      </c>
      <c r="S42" s="195">
        <v>-0.04</v>
      </c>
      <c r="T42" s="195">
        <v>0.01</v>
      </c>
      <c r="U42" s="197">
        <v>0.12</v>
      </c>
      <c r="V42" s="196">
        <v>-0.11</v>
      </c>
      <c r="W42" s="195">
        <v>-0.02</v>
      </c>
      <c r="X42" s="195">
        <v>0.05</v>
      </c>
      <c r="Y42" s="197">
        <v>0.17</v>
      </c>
      <c r="Z42" s="196">
        <v>-0.05</v>
      </c>
      <c r="AA42" s="195">
        <v>0.01</v>
      </c>
      <c r="AB42" s="195">
        <v>0.02</v>
      </c>
      <c r="AC42" s="197">
        <v>0.22</v>
      </c>
      <c r="AD42" s="196">
        <v>-0.1</v>
      </c>
      <c r="AE42" s="195">
        <v>-0.03</v>
      </c>
      <c r="AF42" s="195">
        <v>7.0000000000000007E-2</v>
      </c>
      <c r="AG42" s="197">
        <v>0.13</v>
      </c>
      <c r="AH42" s="196">
        <v>-0.06</v>
      </c>
      <c r="AI42" s="195">
        <v>0</v>
      </c>
      <c r="AJ42" s="195">
        <v>0.04</v>
      </c>
      <c r="AK42" s="197">
        <v>0.02</v>
      </c>
      <c r="AL42" s="196">
        <v>-0.06</v>
      </c>
      <c r="AM42" s="195"/>
      <c r="AN42" s="195"/>
      <c r="AO42" s="197"/>
      <c r="AP42" s="196"/>
      <c r="AQ42" s="195"/>
      <c r="AR42" s="195"/>
      <c r="AS42" s="197"/>
      <c r="AT42" s="89"/>
      <c r="AU42" s="90"/>
      <c r="AV42" s="87"/>
      <c r="AW42" s="86"/>
      <c r="AX42" s="85"/>
      <c r="AY42" s="198">
        <v>0.1</v>
      </c>
      <c r="AZ42" s="196">
        <v>0.14000000000000001</v>
      </c>
      <c r="BA42" s="196">
        <v>0.31</v>
      </c>
      <c r="BB42" s="198">
        <v>0.26</v>
      </c>
      <c r="BC42" s="197">
        <v>0.12</v>
      </c>
      <c r="BD42" s="197">
        <v>0.06</v>
      </c>
      <c r="BE42" s="197"/>
    </row>
    <row r="43" spans="1:58" s="92" customFormat="1" ht="12" customHeight="1">
      <c r="A43" s="194" t="s">
        <v>79</v>
      </c>
      <c r="B43" s="85"/>
      <c r="C43" s="86"/>
      <c r="D43" s="86"/>
      <c r="E43" s="87"/>
      <c r="F43" s="86"/>
      <c r="G43" s="86"/>
      <c r="H43" s="86"/>
      <c r="I43" s="86"/>
      <c r="J43" s="85"/>
      <c r="K43" s="86"/>
      <c r="L43" s="86"/>
      <c r="M43" s="87"/>
      <c r="N43" s="195">
        <f t="shared" ref="N43:S43" si="96">AVERAGE(N42,N44)</f>
        <v>-0.185</v>
      </c>
      <c r="O43" s="195">
        <f t="shared" si="96"/>
        <v>-0.11499999999999999</v>
      </c>
      <c r="P43" s="195">
        <f t="shared" si="96"/>
        <v>-4.4999999999999998E-2</v>
      </c>
      <c r="Q43" s="195">
        <f t="shared" si="96"/>
        <v>3.5000000000000003E-2</v>
      </c>
      <c r="R43" s="196">
        <f t="shared" si="96"/>
        <v>-0.13500000000000001</v>
      </c>
      <c r="S43" s="195">
        <f t="shared" si="96"/>
        <v>-3.5000000000000003E-2</v>
      </c>
      <c r="T43" s="195">
        <f>AVERAGE(T42,T44)</f>
        <v>1.4999999999999999E-2</v>
      </c>
      <c r="U43" s="197">
        <f t="shared" ref="U43:AB43" si="97">AVERAGE(U42,U44)</f>
        <v>0.125</v>
      </c>
      <c r="V43" s="196">
        <f t="shared" si="97"/>
        <v>-0.10500000000000001</v>
      </c>
      <c r="W43" s="195">
        <f t="shared" si="97"/>
        <v>-1.4999999999999999E-2</v>
      </c>
      <c r="X43" s="195">
        <f t="shared" si="97"/>
        <v>5.5E-2</v>
      </c>
      <c r="Y43" s="197">
        <f t="shared" si="97"/>
        <v>0.17499999999999999</v>
      </c>
      <c r="Z43" s="196">
        <f t="shared" si="97"/>
        <v>-4.4999999999999998E-2</v>
      </c>
      <c r="AA43" s="195">
        <f t="shared" si="97"/>
        <v>1.4999999999999999E-2</v>
      </c>
      <c r="AB43" s="195">
        <f t="shared" si="97"/>
        <v>2.5000000000000001E-2</v>
      </c>
      <c r="AC43" s="197">
        <f>IFERROR(AVERAGE(AC42,AC44),"")</f>
        <v>0.22999999999999998</v>
      </c>
      <c r="AD43" s="196">
        <f>IFERROR(AVERAGE(AD42,AD44),"")</f>
        <v>-9.5000000000000001E-2</v>
      </c>
      <c r="AE43" s="195">
        <f t="shared" ref="AE43:AK43" si="98">IFERROR(AVERAGE(AE42,AE44),"")</f>
        <v>-2.5000000000000001E-2</v>
      </c>
      <c r="AF43" s="195">
        <f t="shared" si="98"/>
        <v>7.5000000000000011E-2</v>
      </c>
      <c r="AG43" s="197">
        <f t="shared" si="98"/>
        <v>0.13500000000000001</v>
      </c>
      <c r="AH43" s="196">
        <f>IFERROR(AVERAGE(AH42,AH44),"")</f>
        <v>-0.05</v>
      </c>
      <c r="AI43" s="195">
        <f t="shared" si="98"/>
        <v>5.0000000000000001E-3</v>
      </c>
      <c r="AJ43" s="195">
        <f t="shared" si="98"/>
        <v>0.05</v>
      </c>
      <c r="AK43" s="197">
        <f t="shared" si="98"/>
        <v>0.03</v>
      </c>
      <c r="AL43" s="196">
        <f>IFERROR(AVERAGE(AL42,AL44),"")</f>
        <v>-5.5E-2</v>
      </c>
      <c r="AM43" s="195" t="str">
        <f t="shared" ref="AM43:AS43" si="99">IFERROR(AVERAGE(AM42,AM44),"")</f>
        <v/>
      </c>
      <c r="AN43" s="195" t="str">
        <f t="shared" si="99"/>
        <v/>
      </c>
      <c r="AO43" s="197" t="str">
        <f t="shared" si="99"/>
        <v/>
      </c>
      <c r="AP43" s="196" t="str">
        <f t="shared" si="99"/>
        <v/>
      </c>
      <c r="AQ43" s="195" t="str">
        <f t="shared" si="99"/>
        <v/>
      </c>
      <c r="AR43" s="195" t="str">
        <f t="shared" si="99"/>
        <v/>
      </c>
      <c r="AS43" s="197" t="str">
        <f t="shared" si="99"/>
        <v/>
      </c>
      <c r="AT43" s="89"/>
      <c r="AU43" s="90"/>
      <c r="AV43" s="87"/>
      <c r="AW43" s="86"/>
      <c r="AX43" s="85"/>
      <c r="AY43" s="198">
        <f>AVERAGE(AY42,AY44)</f>
        <v>0.10500000000000001</v>
      </c>
      <c r="AZ43" s="196">
        <f t="shared" ref="AZ43:BA43" si="100">AVERAGE(AZ42,AZ44)</f>
        <v>0.14500000000000002</v>
      </c>
      <c r="BA43" s="196">
        <f t="shared" si="100"/>
        <v>0.32</v>
      </c>
      <c r="BB43" s="198">
        <f>IFERROR(AVERAGE(BB42,BB44),"")</f>
        <v>0.26500000000000001</v>
      </c>
      <c r="BC43" s="197">
        <f>IFERROR(AVERAGE(BC42,BC44),"")</f>
        <v>0.125</v>
      </c>
      <c r="BD43" s="197">
        <f>IFERROR(AVERAGE(BD42,BD44),"")</f>
        <v>0.08</v>
      </c>
      <c r="BE43" s="197" t="str">
        <f t="shared" ref="BE43" si="101">IFERROR(AVERAGE(BE42,BE44),"")</f>
        <v/>
      </c>
    </row>
    <row r="44" spans="1:58" s="92" customFormat="1" ht="12" customHeight="1" thickBot="1">
      <c r="A44" s="199" t="s">
        <v>80</v>
      </c>
      <c r="B44" s="94"/>
      <c r="C44" s="95"/>
      <c r="D44" s="95"/>
      <c r="E44" s="96"/>
      <c r="F44" s="95"/>
      <c r="G44" s="95"/>
      <c r="H44" s="95"/>
      <c r="I44" s="95"/>
      <c r="J44" s="94"/>
      <c r="K44" s="95"/>
      <c r="L44" s="95"/>
      <c r="M44" s="96"/>
      <c r="N44" s="200">
        <v>-0.18</v>
      </c>
      <c r="O44" s="200">
        <v>-0.11</v>
      </c>
      <c r="P44" s="200">
        <v>-0.04</v>
      </c>
      <c r="Q44" s="200">
        <v>0.04</v>
      </c>
      <c r="R44" s="201">
        <v>-0.13</v>
      </c>
      <c r="S44" s="200">
        <v>-0.03</v>
      </c>
      <c r="T44" s="200">
        <v>0.02</v>
      </c>
      <c r="U44" s="202">
        <v>0.13</v>
      </c>
      <c r="V44" s="201">
        <v>-0.1</v>
      </c>
      <c r="W44" s="200">
        <v>-0.01</v>
      </c>
      <c r="X44" s="200">
        <v>0.06</v>
      </c>
      <c r="Y44" s="202">
        <v>0.18</v>
      </c>
      <c r="Z44" s="201">
        <v>-0.04</v>
      </c>
      <c r="AA44" s="200">
        <v>0.02</v>
      </c>
      <c r="AB44" s="200">
        <v>0.03</v>
      </c>
      <c r="AC44" s="202">
        <v>0.24</v>
      </c>
      <c r="AD44" s="201">
        <v>-0.09</v>
      </c>
      <c r="AE44" s="200">
        <v>-0.02</v>
      </c>
      <c r="AF44" s="200">
        <v>0.08</v>
      </c>
      <c r="AG44" s="202">
        <v>0.14000000000000001</v>
      </c>
      <c r="AH44" s="201">
        <v>-0.04</v>
      </c>
      <c r="AI44" s="200">
        <v>0.01</v>
      </c>
      <c r="AJ44" s="200">
        <v>0.06</v>
      </c>
      <c r="AK44" s="202">
        <v>0.04</v>
      </c>
      <c r="AL44" s="201">
        <v>-0.05</v>
      </c>
      <c r="AM44" s="200"/>
      <c r="AN44" s="200"/>
      <c r="AO44" s="202"/>
      <c r="AP44" s="201"/>
      <c r="AQ44" s="200"/>
      <c r="AR44" s="200"/>
      <c r="AS44" s="202"/>
      <c r="AT44" s="89"/>
      <c r="AU44" s="81"/>
      <c r="AV44" s="96"/>
      <c r="AW44" s="95"/>
      <c r="AX44" s="94"/>
      <c r="AY44" s="203">
        <v>0.11</v>
      </c>
      <c r="AZ44" s="201">
        <v>0.15</v>
      </c>
      <c r="BA44" s="201">
        <v>0.33</v>
      </c>
      <c r="BB44" s="203">
        <v>0.27</v>
      </c>
      <c r="BC44" s="202">
        <v>0.13</v>
      </c>
      <c r="BD44" s="202">
        <v>0.1</v>
      </c>
      <c r="BE44" s="202"/>
    </row>
    <row r="45" spans="1:58" s="141" customFormat="1" ht="12" customHeight="1" thickTop="1">
      <c r="A45" s="204" t="s">
        <v>103</v>
      </c>
      <c r="B45" s="58">
        <f>B123</f>
        <v>26.951205000000002</v>
      </c>
      <c r="C45" s="58">
        <f t="shared" ref="C45:AK46" si="102">C123</f>
        <v>27.321836999999999</v>
      </c>
      <c r="D45" s="58">
        <f t="shared" si="102"/>
        <v>27.595461</v>
      </c>
      <c r="E45" s="59">
        <f t="shared" si="102"/>
        <v>27.987216</v>
      </c>
      <c r="F45" s="58">
        <f t="shared" si="102"/>
        <v>28.362479</v>
      </c>
      <c r="G45" s="58">
        <f t="shared" si="102"/>
        <v>28.920314000000001</v>
      </c>
      <c r="H45" s="58">
        <f t="shared" si="102"/>
        <v>29.281701000000002</v>
      </c>
      <c r="I45" s="58">
        <f t="shared" si="102"/>
        <v>29.498904</v>
      </c>
      <c r="J45" s="60">
        <f t="shared" si="102"/>
        <v>29.827926999999999</v>
      </c>
      <c r="K45" s="58">
        <f t="shared" si="102"/>
        <v>30.284420999999998</v>
      </c>
      <c r="L45" s="58">
        <f t="shared" si="102"/>
        <v>30.380154000000001</v>
      </c>
      <c r="M45" s="59">
        <f t="shared" si="102"/>
        <v>30.524694</v>
      </c>
      <c r="N45" s="120">
        <f t="shared" si="102"/>
        <v>92.679000000000002</v>
      </c>
      <c r="O45" s="120">
        <f t="shared" si="102"/>
        <v>94.482872999999998</v>
      </c>
      <c r="P45" s="120">
        <f t="shared" si="102"/>
        <v>94.842725999999999</v>
      </c>
      <c r="Q45" s="120">
        <f t="shared" si="102"/>
        <v>95.313233999999994</v>
      </c>
      <c r="R45" s="60">
        <f t="shared" si="102"/>
        <v>100.246972</v>
      </c>
      <c r="S45" s="58">
        <f t="shared" si="102"/>
        <v>106.393429</v>
      </c>
      <c r="T45" s="205">
        <f t="shared" si="102"/>
        <v>107.028021</v>
      </c>
      <c r="U45" s="206">
        <f t="shared" si="102"/>
        <v>107.40693</v>
      </c>
      <c r="V45" s="205">
        <f t="shared" si="102"/>
        <v>108.20496</v>
      </c>
      <c r="W45" s="205">
        <f t="shared" si="102"/>
        <v>109.67531</v>
      </c>
      <c r="X45" s="205">
        <f t="shared" si="102"/>
        <v>109.996589</v>
      </c>
      <c r="Y45" s="205">
        <f t="shared" si="102"/>
        <v>109.214698</v>
      </c>
      <c r="Z45" s="207">
        <f t="shared" si="102"/>
        <v>108.38740199999999</v>
      </c>
      <c r="AA45" s="205">
        <f t="shared" si="102"/>
        <v>109.740289</v>
      </c>
      <c r="AB45" s="205">
        <f t="shared" si="102"/>
        <v>109.429722</v>
      </c>
      <c r="AC45" s="205">
        <f t="shared" si="102"/>
        <v>109.007589</v>
      </c>
      <c r="AD45" s="208">
        <f t="shared" si="102"/>
        <v>109.990117</v>
      </c>
      <c r="AE45" s="205">
        <f t="shared" si="102"/>
        <v>111.885305</v>
      </c>
      <c r="AF45" s="205">
        <f t="shared" si="102"/>
        <v>112.26821</v>
      </c>
      <c r="AG45" s="205">
        <f t="shared" si="102"/>
        <v>112.488376</v>
      </c>
      <c r="AH45" s="208">
        <f t="shared" si="102"/>
        <v>112.651178</v>
      </c>
      <c r="AI45" s="205">
        <f t="shared" si="102"/>
        <v>112.054715</v>
      </c>
      <c r="AJ45" s="205">
        <f t="shared" ref="AJ45" si="103">AI45+1.1</f>
        <v>113.154715</v>
      </c>
      <c r="AK45" s="205">
        <f t="shared" si="102"/>
        <v>117.854805</v>
      </c>
      <c r="AL45" s="209">
        <f t="shared" ref="AL45:AS45" si="104">AK45+1.1</f>
        <v>118.95480499999999</v>
      </c>
      <c r="AM45" s="210">
        <f t="shared" si="104"/>
        <v>120.05480499999999</v>
      </c>
      <c r="AN45" s="210">
        <f t="shared" si="104"/>
        <v>121.15480499999998</v>
      </c>
      <c r="AO45" s="210">
        <f t="shared" si="104"/>
        <v>122.25480499999998</v>
      </c>
      <c r="AP45" s="209">
        <f t="shared" si="104"/>
        <v>123.35480499999997</v>
      </c>
      <c r="AQ45" s="210">
        <f t="shared" si="104"/>
        <v>124.45480499999996</v>
      </c>
      <c r="AR45" s="210">
        <f t="shared" si="104"/>
        <v>125.55480499999996</v>
      </c>
      <c r="AS45" s="210">
        <f t="shared" si="104"/>
        <v>126.65480499999995</v>
      </c>
      <c r="AT45" s="211"/>
      <c r="AU45" s="61">
        <f>AU123</f>
        <v>27.46744</v>
      </c>
      <c r="AV45" s="61">
        <f t="shared" ref="AV45:AY46" si="105">AV123</f>
        <v>29.020644999999998</v>
      </c>
      <c r="AW45" s="61">
        <f t="shared" si="105"/>
        <v>30.25741</v>
      </c>
      <c r="AX45" s="60">
        <f t="shared" si="105"/>
        <v>94.336893000000003</v>
      </c>
      <c r="AY45" s="61">
        <f t="shared" si="105"/>
        <v>105.30595700000001</v>
      </c>
      <c r="AZ45" s="60">
        <f t="shared" ref="AZ45" si="106">AVERAGE(V45:Y45)</f>
        <v>109.27288924999999</v>
      </c>
      <c r="BA45" s="60">
        <f t="shared" ref="BA45" si="107">AVERAGE(Z45:AC45)</f>
        <v>109.1412505</v>
      </c>
      <c r="BB45" s="61">
        <f>AVERAGE(AD45:AG45)</f>
        <v>111.65800200000001</v>
      </c>
      <c r="BC45" s="61">
        <f>AVERAGE(AH45:AK45)</f>
        <v>113.92885325</v>
      </c>
      <c r="BD45" s="61">
        <f>AVERAGE(AL45:AO45)</f>
        <v>120.60480499999998</v>
      </c>
      <c r="BE45" s="61">
        <f>AVERAGE(AP45:AS45)</f>
        <v>125.00480499999996</v>
      </c>
    </row>
    <row r="46" spans="1:58" s="118" customFormat="1" ht="12" customHeight="1">
      <c r="A46" s="212" t="s">
        <v>104</v>
      </c>
      <c r="B46" s="213">
        <f>B124</f>
        <v>26.951205000000002</v>
      </c>
      <c r="C46" s="213">
        <f t="shared" si="102"/>
        <v>30.545216</v>
      </c>
      <c r="D46" s="213">
        <f t="shared" si="102"/>
        <v>30.812151</v>
      </c>
      <c r="E46" s="214">
        <f t="shared" si="102"/>
        <v>31.121805999999999</v>
      </c>
      <c r="F46" s="213">
        <f>F45</f>
        <v>28.362479</v>
      </c>
      <c r="G46" s="213">
        <f t="shared" ref="G46" si="108">G45</f>
        <v>28.920314000000001</v>
      </c>
      <c r="H46" s="213">
        <f t="shared" si="102"/>
        <v>32.525060000000003</v>
      </c>
      <c r="I46" s="213">
        <f t="shared" si="102"/>
        <v>32.506422000000001</v>
      </c>
      <c r="J46" s="215">
        <f>J45</f>
        <v>29.827926999999999</v>
      </c>
      <c r="K46" s="213">
        <f t="shared" ref="K46:L46" si="109">K45</f>
        <v>30.284420999999998</v>
      </c>
      <c r="L46" s="213">
        <f t="shared" si="109"/>
        <v>30.380154000000001</v>
      </c>
      <c r="M46" s="214">
        <f t="shared" si="102"/>
        <v>30.524694</v>
      </c>
      <c r="N46" s="213">
        <f t="shared" si="102"/>
        <v>92.679000000000002</v>
      </c>
      <c r="O46" s="213">
        <f t="shared" si="102"/>
        <v>94.482872999999998</v>
      </c>
      <c r="P46" s="216">
        <f t="shared" si="102"/>
        <v>106.133505</v>
      </c>
      <c r="Q46" s="216">
        <f t="shared" si="102"/>
        <v>108.37171799999999</v>
      </c>
      <c r="R46" s="217">
        <v>116.5</v>
      </c>
      <c r="S46" s="216">
        <v>118</v>
      </c>
      <c r="T46" s="213">
        <f t="shared" si="102"/>
        <v>119.070609</v>
      </c>
      <c r="U46" s="214">
        <f t="shared" si="102"/>
        <v>118.64997200000001</v>
      </c>
      <c r="V46" s="213">
        <v>125.1</v>
      </c>
      <c r="W46" s="216">
        <v>126.9</v>
      </c>
      <c r="X46" s="213">
        <f>X124</f>
        <v>126.939836</v>
      </c>
      <c r="Y46" s="213">
        <f>Y124</f>
        <v>126.010187</v>
      </c>
      <c r="Z46" s="215">
        <f>Z124</f>
        <v>126.2</v>
      </c>
      <c r="AA46" s="213">
        <f t="shared" si="102"/>
        <v>127.294881</v>
      </c>
      <c r="AB46" s="213">
        <f t="shared" si="102"/>
        <v>126.748606</v>
      </c>
      <c r="AC46" s="213">
        <f>AC124</f>
        <v>126.061869</v>
      </c>
      <c r="AD46" s="215">
        <f>AD124</f>
        <v>126.71186900000001</v>
      </c>
      <c r="AE46" s="213">
        <f t="shared" si="102"/>
        <v>128.02364299999999</v>
      </c>
      <c r="AF46" s="213">
        <f t="shared" si="102"/>
        <v>134.71304799999999</v>
      </c>
      <c r="AG46" s="213">
        <f t="shared" si="102"/>
        <v>135.097388</v>
      </c>
      <c r="AH46" s="215">
        <f>AH124</f>
        <v>136.738899</v>
      </c>
      <c r="AI46" s="213">
        <f t="shared" si="102"/>
        <v>135.15821399999999</v>
      </c>
      <c r="AJ46" s="213">
        <f>AI46-1.2</f>
        <v>133.958214</v>
      </c>
      <c r="AK46" s="213">
        <f t="shared" si="102"/>
        <v>133.297887</v>
      </c>
      <c r="AL46" s="218">
        <f>AK46-15</f>
        <v>118.297887</v>
      </c>
      <c r="AM46" s="219">
        <f>AL46+15</f>
        <v>133.297887</v>
      </c>
      <c r="AN46" s="219">
        <f>AM46+6</f>
        <v>139.297887</v>
      </c>
      <c r="AO46" s="219">
        <f>AN46+6</f>
        <v>145.297887</v>
      </c>
      <c r="AP46" s="218">
        <f t="shared" ref="AP46:AS46" si="110">AO46+0.45</f>
        <v>145.74788699999999</v>
      </c>
      <c r="AQ46" s="219">
        <f t="shared" si="110"/>
        <v>146.19788699999998</v>
      </c>
      <c r="AR46" s="219">
        <f t="shared" si="110"/>
        <v>146.64788699999997</v>
      </c>
      <c r="AS46" s="219">
        <f t="shared" si="110"/>
        <v>147.09788699999996</v>
      </c>
      <c r="AT46" s="220"/>
      <c r="AU46" s="221">
        <f t="shared" ref="AU46" si="111">AU124</f>
        <v>30.854436</v>
      </c>
      <c r="AV46" s="221">
        <f t="shared" si="105"/>
        <v>32.282487000000003</v>
      </c>
      <c r="AW46" s="221">
        <f t="shared" si="105"/>
        <v>30.25741</v>
      </c>
      <c r="AX46" s="217">
        <f t="shared" si="105"/>
        <v>94.336893000000003</v>
      </c>
      <c r="AY46" s="221">
        <f t="shared" si="105"/>
        <v>116.91944599999999</v>
      </c>
      <c r="AZ46" s="217">
        <f>AVERAGE(V46:Y46)</f>
        <v>126.23750575</v>
      </c>
      <c r="BA46" s="217">
        <f>AVERAGE(Z46:AC46)</f>
        <v>126.576339</v>
      </c>
      <c r="BB46" s="221">
        <f>AVERAGE(AD46:AG46)</f>
        <v>131.13648699999999</v>
      </c>
      <c r="BC46" s="221">
        <f>AVERAGE(AH46:AK46)</f>
        <v>134.78830349999998</v>
      </c>
      <c r="BD46" s="221">
        <f>AVERAGE(AL46:AO46)</f>
        <v>134.047887</v>
      </c>
      <c r="BE46" s="221">
        <f>AVERAGE(AP46:AS46)</f>
        <v>146.42288699999997</v>
      </c>
    </row>
    <row r="47" spans="1:58" s="160" customFormat="1" ht="12" customHeight="1">
      <c r="A47" s="222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223"/>
      <c r="AU47" s="224"/>
      <c r="AV47" s="225"/>
      <c r="AW47" s="224"/>
      <c r="AX47" s="225"/>
      <c r="AY47" s="224"/>
      <c r="AZ47" s="224"/>
      <c r="BA47" s="224"/>
      <c r="BB47" s="224"/>
      <c r="BC47" s="224"/>
      <c r="BD47" s="226"/>
      <c r="BE47" s="226"/>
    </row>
    <row r="48" spans="1:58" s="44" customFormat="1" ht="12" customHeight="1">
      <c r="A48" s="227"/>
      <c r="B48" s="1684">
        <f>B3</f>
        <v>2017</v>
      </c>
      <c r="C48" s="1684"/>
      <c r="D48" s="1684"/>
      <c r="E48" s="1686"/>
      <c r="F48" s="1684">
        <f>F3</f>
        <v>2018</v>
      </c>
      <c r="G48" s="1684"/>
      <c r="H48" s="1684"/>
      <c r="I48" s="1684"/>
      <c r="J48" s="1684">
        <f>J3</f>
        <v>2019</v>
      </c>
      <c r="K48" s="1684"/>
      <c r="L48" s="1684"/>
      <c r="M48" s="1686"/>
      <c r="N48" s="1684">
        <f>N3</f>
        <v>2020</v>
      </c>
      <c r="O48" s="1684"/>
      <c r="P48" s="1684"/>
      <c r="Q48" s="1686"/>
      <c r="R48" s="1684">
        <f>R3</f>
        <v>2021</v>
      </c>
      <c r="S48" s="1684"/>
      <c r="T48" s="1684"/>
      <c r="U48" s="1686"/>
      <c r="V48" s="1684">
        <f>V3</f>
        <v>2022</v>
      </c>
      <c r="W48" s="1684"/>
      <c r="X48" s="1684"/>
      <c r="Y48" s="1686"/>
      <c r="Z48" s="1684">
        <f>Z3</f>
        <v>2023</v>
      </c>
      <c r="AA48" s="1684"/>
      <c r="AB48" s="1684"/>
      <c r="AC48" s="1686"/>
      <c r="AD48" s="1684">
        <f>AD3</f>
        <v>2024</v>
      </c>
      <c r="AE48" s="1684"/>
      <c r="AF48" s="1684"/>
      <c r="AG48" s="1686"/>
      <c r="AH48" s="1684">
        <f>AH3</f>
        <v>2025</v>
      </c>
      <c r="AI48" s="1684"/>
      <c r="AJ48" s="1684"/>
      <c r="AK48" s="1686"/>
      <c r="AL48" s="1684">
        <f>AL3</f>
        <v>2026</v>
      </c>
      <c r="AM48" s="1684"/>
      <c r="AN48" s="1684"/>
      <c r="AO48" s="1686"/>
      <c r="AP48" s="1684">
        <f>AP3</f>
        <v>2027</v>
      </c>
      <c r="AQ48" s="1684"/>
      <c r="AR48" s="1684"/>
      <c r="AS48" s="1686"/>
      <c r="AT48" s="228"/>
      <c r="AU48" s="229"/>
      <c r="AV48" s="229"/>
      <c r="AW48" s="229"/>
      <c r="AX48" s="41"/>
      <c r="AY48" s="229"/>
      <c r="AZ48" s="41"/>
      <c r="BA48" s="41"/>
      <c r="BB48" s="229"/>
      <c r="BC48" s="229"/>
      <c r="BD48" s="230"/>
      <c r="BE48" s="230"/>
      <c r="BF48" s="231"/>
    </row>
    <row r="49" spans="1:60" s="56" customFormat="1" ht="12" hidden="1" customHeight="1" outlineLevel="1">
      <c r="A49" s="53"/>
      <c r="B49" s="232">
        <f>B4</f>
        <v>42825</v>
      </c>
      <c r="C49" s="46">
        <f>C4</f>
        <v>42916</v>
      </c>
      <c r="D49" s="46">
        <f>D4</f>
        <v>43008</v>
      </c>
      <c r="E49" s="48">
        <f>E4</f>
        <v>43100</v>
      </c>
      <c r="F49" s="232">
        <f>F4</f>
        <v>43190</v>
      </c>
      <c r="G49" s="46">
        <f>G4</f>
        <v>43281</v>
      </c>
      <c r="H49" s="233">
        <f>H4</f>
        <v>43373</v>
      </c>
      <c r="I49" s="234">
        <f>I4</f>
        <v>43465</v>
      </c>
      <c r="J49" s="232">
        <f>J4</f>
        <v>43555</v>
      </c>
      <c r="K49" s="46">
        <f>K4</f>
        <v>43646</v>
      </c>
      <c r="L49" s="46">
        <f>L4</f>
        <v>43738</v>
      </c>
      <c r="M49" s="235">
        <f>M4</f>
        <v>43830</v>
      </c>
      <c r="N49" s="232">
        <f>N4</f>
        <v>43921</v>
      </c>
      <c r="O49" s="46">
        <f>O4</f>
        <v>44012</v>
      </c>
      <c r="P49" s="46">
        <f>P4</f>
        <v>44104</v>
      </c>
      <c r="Q49" s="235">
        <f>Q4</f>
        <v>44196</v>
      </c>
      <c r="R49" s="232">
        <f>R4</f>
        <v>44286</v>
      </c>
      <c r="S49" s="46">
        <f>S4</f>
        <v>44377</v>
      </c>
      <c r="T49" s="46">
        <f>T4</f>
        <v>44469</v>
      </c>
      <c r="U49" s="235">
        <f>U4</f>
        <v>44561</v>
      </c>
      <c r="V49" s="232">
        <f>V4</f>
        <v>44651</v>
      </c>
      <c r="W49" s="46">
        <f>W4</f>
        <v>44742</v>
      </c>
      <c r="X49" s="46">
        <f>X4</f>
        <v>44834</v>
      </c>
      <c r="Y49" s="235">
        <f>Y4</f>
        <v>44926</v>
      </c>
      <c r="Z49" s="232">
        <f>Z4</f>
        <v>45016</v>
      </c>
      <c r="AA49" s="46">
        <f>AA4</f>
        <v>45107</v>
      </c>
      <c r="AB49" s="46">
        <f>AB4</f>
        <v>45199</v>
      </c>
      <c r="AC49" s="235">
        <f>AC4</f>
        <v>45291</v>
      </c>
      <c r="AD49" s="232">
        <f>AD4</f>
        <v>45382</v>
      </c>
      <c r="AE49" s="46">
        <f>AE4</f>
        <v>45473</v>
      </c>
      <c r="AF49" s="46" t="str">
        <f>AF4</f>
        <v>Sep-24</v>
      </c>
      <c r="AG49" s="235" t="str">
        <f>AG4</f>
        <v>Dec-24</v>
      </c>
      <c r="AH49" s="232" t="str">
        <f>AH4</f>
        <v>Mar-25</v>
      </c>
      <c r="AI49" s="46" t="str">
        <f>AI4</f>
        <v>Jun-25</v>
      </c>
      <c r="AJ49" s="46" t="str">
        <f>AJ4</f>
        <v>Sep-25</v>
      </c>
      <c r="AK49" s="235" t="str">
        <f>AK4</f>
        <v>Dec-25</v>
      </c>
      <c r="AL49" s="232" t="str">
        <f>AL4</f>
        <v>Mar-26E</v>
      </c>
      <c r="AM49" s="46" t="str">
        <f>AM4</f>
        <v>Jun-26E</v>
      </c>
      <c r="AN49" s="46" t="str">
        <f>AN4</f>
        <v>Sep-26E</v>
      </c>
      <c r="AO49" s="235" t="str">
        <f>AO4</f>
        <v>Dec-26E</v>
      </c>
      <c r="AP49" s="232" t="str">
        <f>AP4</f>
        <v>Mar-27E</v>
      </c>
      <c r="AQ49" s="46" t="str">
        <f>AQ4</f>
        <v>Jun-27E</v>
      </c>
      <c r="AR49" s="46" t="str">
        <f>AR4</f>
        <v>Sep-27E</v>
      </c>
      <c r="AS49" s="235" t="str">
        <f>AS4</f>
        <v>Dec-27E</v>
      </c>
      <c r="AT49" s="52"/>
      <c r="AU49" s="54">
        <f t="shared" ref="AU49:BE49" si="112">AU4</f>
        <v>2017</v>
      </c>
      <c r="AV49" s="54">
        <f t="shared" si="112"/>
        <v>2018</v>
      </c>
      <c r="AW49" s="236">
        <f t="shared" si="112"/>
        <v>2019</v>
      </c>
      <c r="AX49" s="53">
        <f t="shared" si="112"/>
        <v>2020</v>
      </c>
      <c r="AY49" s="54">
        <f t="shared" si="112"/>
        <v>2021</v>
      </c>
      <c r="AZ49" s="54">
        <f t="shared" si="112"/>
        <v>2022</v>
      </c>
      <c r="BA49" s="54">
        <f t="shared" si="112"/>
        <v>2023</v>
      </c>
      <c r="BB49" s="54">
        <f t="shared" si="112"/>
        <v>2024</v>
      </c>
      <c r="BC49" s="54">
        <f t="shared" si="112"/>
        <v>2025</v>
      </c>
      <c r="BD49" s="54" t="str">
        <f t="shared" si="112"/>
        <v>2026E</v>
      </c>
      <c r="BE49" s="54" t="str">
        <f t="shared" si="112"/>
        <v>2027E</v>
      </c>
    </row>
    <row r="50" spans="1:60" ht="12" hidden="1" customHeight="1" outlineLevel="1">
      <c r="A50" s="237" t="s">
        <v>105</v>
      </c>
      <c r="B50" s="238"/>
      <c r="C50" s="239"/>
      <c r="D50" s="239"/>
      <c r="E50" s="240"/>
      <c r="F50" s="238"/>
      <c r="G50" s="239"/>
      <c r="H50" s="241"/>
      <c r="I50" s="242"/>
      <c r="J50" s="238"/>
      <c r="K50" s="239"/>
      <c r="L50" s="239"/>
      <c r="M50" s="240"/>
      <c r="N50" s="238"/>
      <c r="O50" s="239"/>
      <c r="P50" s="239"/>
      <c r="Q50" s="240"/>
      <c r="R50" s="238"/>
      <c r="S50" s="239"/>
      <c r="T50" s="239"/>
      <c r="U50" s="240"/>
      <c r="V50" s="238"/>
      <c r="W50" s="239"/>
      <c r="X50" s="239"/>
      <c r="Y50" s="240"/>
      <c r="Z50" s="238"/>
      <c r="AA50" s="239"/>
      <c r="AB50" s="239"/>
      <c r="AC50" s="240"/>
      <c r="AD50" s="238"/>
      <c r="AE50" s="239"/>
      <c r="AF50" s="239"/>
      <c r="AG50" s="240"/>
      <c r="AH50" s="238"/>
      <c r="AI50" s="239"/>
      <c r="AJ50" s="239"/>
      <c r="AK50" s="240"/>
      <c r="AL50" s="238"/>
      <c r="AM50" s="239"/>
      <c r="AN50" s="239"/>
      <c r="AO50" s="240"/>
      <c r="AP50" s="238"/>
      <c r="AQ50" s="239"/>
      <c r="AR50" s="239"/>
      <c r="AS50" s="240"/>
      <c r="AT50" s="243"/>
      <c r="AU50" s="244"/>
      <c r="AV50" s="244"/>
      <c r="AW50" s="245"/>
      <c r="AX50" s="246"/>
      <c r="AY50" s="244"/>
      <c r="AZ50" s="244"/>
      <c r="BA50" s="244"/>
      <c r="BB50" s="244"/>
      <c r="BC50" s="244"/>
      <c r="BD50" s="244"/>
      <c r="BE50" s="244"/>
    </row>
    <row r="51" spans="1:60" s="44" customFormat="1" ht="12" hidden="1" customHeight="1" outlineLevel="1">
      <c r="A51" s="247" t="s">
        <v>106</v>
      </c>
      <c r="B51" s="248"/>
      <c r="C51" s="249"/>
      <c r="D51" s="249"/>
      <c r="E51" s="250"/>
      <c r="F51" s="248">
        <f t="shared" ref="F51:AS51" si="113">IF(OR(B8&lt;=0,F8&lt;=0),"NM",(F8-B8)/B8)</f>
        <v>0.35195615386558216</v>
      </c>
      <c r="G51" s="249">
        <f t="shared" si="113"/>
        <v>0.25811737573587429</v>
      </c>
      <c r="H51" s="249">
        <f t="shared" si="113"/>
        <v>0.25647896561416683</v>
      </c>
      <c r="I51" s="250">
        <f t="shared" si="113"/>
        <v>0.1988602895850741</v>
      </c>
      <c r="J51" s="248">
        <f t="shared" si="113"/>
        <v>5.2906889852040069E-2</v>
      </c>
      <c r="K51" s="249">
        <f t="shared" si="113"/>
        <v>-4.1308892104839935E-2</v>
      </c>
      <c r="L51" s="249">
        <f t="shared" si="113"/>
        <v>-2.0924058939330754E-2</v>
      </c>
      <c r="M51" s="250">
        <f t="shared" si="113"/>
        <v>-0.17091341209808267</v>
      </c>
      <c r="N51" s="248">
        <f t="shared" si="113"/>
        <v>-3.8750887154009893E-2</v>
      </c>
      <c r="O51" s="249">
        <f t="shared" si="113"/>
        <v>0.11646902936884647</v>
      </c>
      <c r="P51" s="249">
        <f t="shared" si="113"/>
        <v>0.16911148684671518</v>
      </c>
      <c r="Q51" s="250">
        <f t="shared" si="113"/>
        <v>0.31197629547960309</v>
      </c>
      <c r="R51" s="248">
        <f t="shared" si="113"/>
        <v>0.3804082988777317</v>
      </c>
      <c r="S51" s="249">
        <f t="shared" si="113"/>
        <v>0.32829565086757317</v>
      </c>
      <c r="T51" s="249">
        <f t="shared" si="113"/>
        <v>0.30751390861356842</v>
      </c>
      <c r="U51" s="250">
        <f t="shared" si="113"/>
        <v>0.32964274084267359</v>
      </c>
      <c r="V51" s="248">
        <f t="shared" si="113"/>
        <v>0.28716988700942703</v>
      </c>
      <c r="W51" s="249">
        <f t="shared" si="113"/>
        <v>0.26046732565767133</v>
      </c>
      <c r="X51" s="249">
        <f t="shared" si="113"/>
        <v>0.22874253883790235</v>
      </c>
      <c r="Y51" s="250">
        <f t="shared" si="113"/>
        <v>0.12671238287854142</v>
      </c>
      <c r="Z51" s="248">
        <f t="shared" si="113"/>
        <v>0.11504139786621802</v>
      </c>
      <c r="AA51" s="249">
        <f t="shared" si="113"/>
        <v>3.5621994113846936E-2</v>
      </c>
      <c r="AB51" s="249">
        <f t="shared" si="113"/>
        <v>-8.1097738995036805E-3</v>
      </c>
      <c r="AC51" s="250">
        <f t="shared" si="113"/>
        <v>8.0509336194142134E-2</v>
      </c>
      <c r="AD51" s="248">
        <f t="shared" si="113"/>
        <v>6.2300274840452759E-2</v>
      </c>
      <c r="AE51" s="249">
        <f t="shared" si="113"/>
        <v>0.12933857803808763</v>
      </c>
      <c r="AF51" s="249">
        <f t="shared" si="113"/>
        <v>0.21061582235013249</v>
      </c>
      <c r="AG51" s="250">
        <f t="shared" si="113"/>
        <v>2.8650413046158774E-2</v>
      </c>
      <c r="AH51" s="248">
        <f t="shared" si="113"/>
        <v>0.19646208626405426</v>
      </c>
      <c r="AI51" s="249">
        <f t="shared" si="113"/>
        <v>0.16737759501634117</v>
      </c>
      <c r="AJ51" s="249">
        <f t="shared" si="113"/>
        <v>9.1235108193532602E-2</v>
      </c>
      <c r="AK51" s="250">
        <f t="shared" si="113"/>
        <v>9.3714119888464037E-2</v>
      </c>
      <c r="AL51" s="248">
        <f t="shared" si="113"/>
        <v>0.21195741207419014</v>
      </c>
      <c r="AM51" s="249">
        <f t="shared" si="113"/>
        <v>0.15606750115390844</v>
      </c>
      <c r="AN51" s="249">
        <f t="shared" si="113"/>
        <v>0.1533903348681204</v>
      </c>
      <c r="AO51" s="250">
        <f t="shared" si="113"/>
        <v>0.1393315342830799</v>
      </c>
      <c r="AP51" s="248">
        <f t="shared" si="113"/>
        <v>0.26297866657282543</v>
      </c>
      <c r="AQ51" s="249">
        <f t="shared" si="113"/>
        <v>0.23126744343189878</v>
      </c>
      <c r="AR51" s="249">
        <f t="shared" si="113"/>
        <v>0.20906434920611328</v>
      </c>
      <c r="AS51" s="250">
        <f t="shared" si="113"/>
        <v>0.18407518224251662</v>
      </c>
      <c r="AT51" s="251"/>
      <c r="AU51" s="252"/>
      <c r="AV51" s="252">
        <f t="shared" ref="AV51:BE51" si="114">IF(OR(AU8&lt;=0,AV8&lt;=0),"NM",(AV8-AU8)/AU8)</f>
        <v>0.25487719949858395</v>
      </c>
      <c r="AW51" s="253">
        <f t="shared" si="114"/>
        <v>-5.9558692949742545E-2</v>
      </c>
      <c r="AX51" s="254">
        <f t="shared" si="114"/>
        <v>0.15145757110822622</v>
      </c>
      <c r="AY51" s="252">
        <f t="shared" si="114"/>
        <v>0.33293017503220135</v>
      </c>
      <c r="AZ51" s="252">
        <f t="shared" si="114"/>
        <v>0.21402902592442596</v>
      </c>
      <c r="BA51" s="252">
        <f t="shared" si="114"/>
        <v>5.3893934979330052E-2</v>
      </c>
      <c r="BB51" s="252">
        <f t="shared" si="114"/>
        <v>0.10375430723615678</v>
      </c>
      <c r="BC51" s="252">
        <f t="shared" si="114"/>
        <v>0.13173972229784914</v>
      </c>
      <c r="BD51" s="252">
        <f t="shared" si="114"/>
        <v>0.16294862831352508</v>
      </c>
      <c r="BE51" s="252">
        <f t="shared" si="114"/>
        <v>0.21993667927043997</v>
      </c>
    </row>
    <row r="52" spans="1:60" ht="12" hidden="1" customHeight="1" outlineLevel="1">
      <c r="A52" s="255" t="s">
        <v>81</v>
      </c>
      <c r="B52" s="256"/>
      <c r="C52" s="257"/>
      <c r="D52" s="257"/>
      <c r="E52" s="258"/>
      <c r="F52" s="256">
        <f t="shared" ref="F52:AS53" si="115">IF(OR(B15&lt;=0,F15&lt;=0),"NM",(F15-B15)/B15)</f>
        <v>0.31130160162418252</v>
      </c>
      <c r="G52" s="257">
        <f t="shared" si="115"/>
        <v>0.28241949521322868</v>
      </c>
      <c r="H52" s="257">
        <f t="shared" si="115"/>
        <v>0.2846529814271751</v>
      </c>
      <c r="I52" s="258">
        <f t="shared" si="115"/>
        <v>0.34882429179781532</v>
      </c>
      <c r="J52" s="256">
        <f t="shared" si="115"/>
        <v>0.30483399277481527</v>
      </c>
      <c r="K52" s="257">
        <f t="shared" si="115"/>
        <v>0.28944689514760763</v>
      </c>
      <c r="L52" s="257">
        <f t="shared" si="115"/>
        <v>0.23588494901841436</v>
      </c>
      <c r="M52" s="258">
        <f t="shared" si="115"/>
        <v>0.24118050789293063</v>
      </c>
      <c r="N52" s="256">
        <f t="shared" si="115"/>
        <v>0.20342781806196428</v>
      </c>
      <c r="O52" s="257">
        <f t="shared" si="115"/>
        <v>0.18131578947368446</v>
      </c>
      <c r="P52" s="257">
        <f t="shared" si="115"/>
        <v>0.20563969954439107</v>
      </c>
      <c r="Q52" s="258">
        <f t="shared" si="115"/>
        <v>0.19320946693209465</v>
      </c>
      <c r="R52" s="256">
        <f t="shared" si="115"/>
        <v>0.19927695004382109</v>
      </c>
      <c r="S52" s="257">
        <f t="shared" si="115"/>
        <v>0.28736912452662061</v>
      </c>
      <c r="T52" s="257">
        <f t="shared" si="115"/>
        <v>0.23490961086712275</v>
      </c>
      <c r="U52" s="258">
        <f t="shared" si="115"/>
        <v>0.22569283529520814</v>
      </c>
      <c r="V52" s="256">
        <f t="shared" si="115"/>
        <v>0.27002831826071083</v>
      </c>
      <c r="W52" s="257">
        <f t="shared" si="115"/>
        <v>0.23836303858799074</v>
      </c>
      <c r="X52" s="257">
        <f t="shared" si="115"/>
        <v>0.19328426102059396</v>
      </c>
      <c r="Y52" s="258">
        <f t="shared" si="115"/>
        <v>8.5299455535390201E-2</v>
      </c>
      <c r="Z52" s="256">
        <f t="shared" si="115"/>
        <v>4.0782564914047338E-2</v>
      </c>
      <c r="AA52" s="257">
        <f t="shared" si="115"/>
        <v>4.10116677146651E-2</v>
      </c>
      <c r="AB52" s="257">
        <f t="shared" si="115"/>
        <v>7.8389243138342127E-2</v>
      </c>
      <c r="AC52" s="258">
        <f t="shared" si="115"/>
        <v>0.23125696767001133</v>
      </c>
      <c r="AD52" s="256">
        <f t="shared" si="115"/>
        <v>0.3129923980649621</v>
      </c>
      <c r="AE52" s="257">
        <f t="shared" si="115"/>
        <v>0.39248322147650988</v>
      </c>
      <c r="AF52" s="257">
        <f t="shared" si="115"/>
        <v>0.43029757696510057</v>
      </c>
      <c r="AG52" s="258">
        <f t="shared" si="115"/>
        <v>0.40088280233150331</v>
      </c>
      <c r="AH52" s="256">
        <f t="shared" si="115"/>
        <v>0.4210221590610031</v>
      </c>
      <c r="AI52" s="257">
        <f t="shared" si="115"/>
        <v>0.42596876807403117</v>
      </c>
      <c r="AJ52" s="257">
        <f t="shared" si="115"/>
        <v>0.49676462658398501</v>
      </c>
      <c r="AK52" s="258">
        <f t="shared" si="115"/>
        <v>0.40113108462936764</v>
      </c>
      <c r="AL52" s="256">
        <f t="shared" si="115"/>
        <v>0.34730537543623197</v>
      </c>
      <c r="AM52" s="257">
        <f t="shared" si="115"/>
        <v>0.29617158185702419</v>
      </c>
      <c r="AN52" s="257">
        <f t="shared" si="115"/>
        <v>0.20850375663001081</v>
      </c>
      <c r="AO52" s="258">
        <f t="shared" si="115"/>
        <v>0.2186910917158536</v>
      </c>
      <c r="AP52" s="256">
        <f t="shared" si="115"/>
        <v>0.21705216960654072</v>
      </c>
      <c r="AQ52" s="257">
        <f t="shared" si="115"/>
        <v>0.1860833170674254</v>
      </c>
      <c r="AR52" s="257">
        <f t="shared" si="115"/>
        <v>0.16428418812440532</v>
      </c>
      <c r="AS52" s="258">
        <f t="shared" si="115"/>
        <v>0.13981068944840372</v>
      </c>
      <c r="AT52" s="259"/>
      <c r="AU52" s="260"/>
      <c r="AV52" s="260">
        <f t="shared" ref="AV52:BE53" si="116">IF(OR(AU15&lt;=0,AV15&lt;=0),"NM",(AV15-AU15)/AU15)</f>
        <v>0.30790483499616278</v>
      </c>
      <c r="AW52" s="261">
        <f t="shared" si="116"/>
        <v>0.2654226812189493</v>
      </c>
      <c r="AX52" s="262">
        <f t="shared" si="116"/>
        <v>0.19593174230246077</v>
      </c>
      <c r="AY52" s="260">
        <f t="shared" si="116"/>
        <v>0.23610608488859039</v>
      </c>
      <c r="AZ52" s="260">
        <f t="shared" si="116"/>
        <v>0.19188624006691762</v>
      </c>
      <c r="BA52" s="260">
        <f t="shared" si="116"/>
        <v>9.8322689311530598E-2</v>
      </c>
      <c r="BB52" s="260">
        <f t="shared" si="116"/>
        <v>0.38587859424920107</v>
      </c>
      <c r="BC52" s="260">
        <f t="shared" si="116"/>
        <v>0.43595831988565636</v>
      </c>
      <c r="BD52" s="260">
        <f>IF(OR(BC15&lt;=0,BD15&lt;=0),"NM",(BD15-BC15)/BC15)</f>
        <v>0.26224080570086794</v>
      </c>
      <c r="BE52" s="260">
        <f>IF(OR(BD15&lt;=0,BE15&lt;=0),"NM",(BE15-BD15)/BD15)</f>
        <v>0.17522792190846048</v>
      </c>
      <c r="BH52" s="33"/>
    </row>
    <row r="53" spans="1:60" ht="12" hidden="1" customHeight="1" outlineLevel="1">
      <c r="A53" s="255" t="s">
        <v>82</v>
      </c>
      <c r="B53" s="256"/>
      <c r="C53" s="257"/>
      <c r="D53" s="257"/>
      <c r="E53" s="258"/>
      <c r="F53" s="256">
        <f t="shared" si="115"/>
        <v>0.35708191126279837</v>
      </c>
      <c r="G53" s="257">
        <f t="shared" si="115"/>
        <v>0.25562618490018973</v>
      </c>
      <c r="H53" s="257">
        <f t="shared" si="115"/>
        <v>0.25349222797927495</v>
      </c>
      <c r="I53" s="258">
        <f t="shared" si="115"/>
        <v>0.18687869822485198</v>
      </c>
      <c r="J53" s="256">
        <f t="shared" si="115"/>
        <v>2.2215236298857851E-2</v>
      </c>
      <c r="K53" s="257">
        <f t="shared" si="115"/>
        <v>-7.5937899673156145E-2</v>
      </c>
      <c r="L53" s="257">
        <f t="shared" si="115"/>
        <v>-4.8825250905243131E-2</v>
      </c>
      <c r="M53" s="258">
        <f t="shared" si="115"/>
        <v>-0.20833073672927602</v>
      </c>
      <c r="N53" s="256">
        <f t="shared" si="115"/>
        <v>-7.6412096360840537E-2</v>
      </c>
      <c r="O53" s="257">
        <f t="shared" si="115"/>
        <v>0.10699525191749477</v>
      </c>
      <c r="P53" s="257">
        <f t="shared" si="115"/>
        <v>0.16395494367959967</v>
      </c>
      <c r="Q53" s="258">
        <f t="shared" si="115"/>
        <v>0.32888315123272144</v>
      </c>
      <c r="R53" s="256">
        <f t="shared" si="115"/>
        <v>0.41711063754217703</v>
      </c>
      <c r="S53" s="257">
        <f t="shared" si="115"/>
        <v>0.3346762290100197</v>
      </c>
      <c r="T53" s="257">
        <f t="shared" si="115"/>
        <v>0.31813022700119459</v>
      </c>
      <c r="U53" s="258">
        <f t="shared" si="115"/>
        <v>0.34292958013458436</v>
      </c>
      <c r="V53" s="256">
        <f t="shared" si="115"/>
        <v>0.29010933926501453</v>
      </c>
      <c r="W53" s="257">
        <f t="shared" si="115"/>
        <v>0.26379130887327595</v>
      </c>
      <c r="X53" s="257">
        <f t="shared" si="115"/>
        <v>0.23359996374430683</v>
      </c>
      <c r="Y53" s="258">
        <f t="shared" si="115"/>
        <v>0.13154365968558687</v>
      </c>
      <c r="Z53" s="256">
        <f t="shared" si="115"/>
        <v>0.12757716311712305</v>
      </c>
      <c r="AA53" s="257">
        <f t="shared" si="115"/>
        <v>3.482781695578329E-2</v>
      </c>
      <c r="AB53" s="257">
        <f t="shared" si="115"/>
        <v>-1.957200587803086E-2</v>
      </c>
      <c r="AC53" s="258">
        <f t="shared" si="115"/>
        <v>6.3641679335750059E-2</v>
      </c>
      <c r="AD53" s="256">
        <f t="shared" si="115"/>
        <v>2.3238033704840219E-2</v>
      </c>
      <c r="AE53" s="257">
        <f t="shared" si="115"/>
        <v>9.0332079826498865E-2</v>
      </c>
      <c r="AF53" s="257">
        <f t="shared" si="115"/>
        <v>0.17859652081049937</v>
      </c>
      <c r="AG53" s="258">
        <f t="shared" si="115"/>
        <v>-1.956343272641967E-2</v>
      </c>
      <c r="AH53" s="256">
        <f t="shared" si="115"/>
        <v>0.15156330572598214</v>
      </c>
      <c r="AI53" s="257">
        <f t="shared" si="115"/>
        <v>0.11842369386302667</v>
      </c>
      <c r="AJ53" s="257">
        <f t="shared" si="115"/>
        <v>1.9504983547140965E-2</v>
      </c>
      <c r="AK53" s="258">
        <f t="shared" si="115"/>
        <v>3.6819952302274854E-2</v>
      </c>
      <c r="AL53" s="256">
        <f t="shared" si="115"/>
        <v>0.17856354125080987</v>
      </c>
      <c r="AM53" s="257">
        <f t="shared" si="115"/>
        <v>0.12225104837987773</v>
      </c>
      <c r="AN53" s="257">
        <f t="shared" si="115"/>
        <v>0.13907832434743853</v>
      </c>
      <c r="AO53" s="258">
        <f t="shared" si="115"/>
        <v>0.11948363366328413</v>
      </c>
      <c r="AP53" s="256">
        <f t="shared" si="115"/>
        <v>0.27593229392229024</v>
      </c>
      <c r="AQ53" s="257">
        <f t="shared" si="115"/>
        <v>0.24386352980971865</v>
      </c>
      <c r="AR53" s="257">
        <f t="shared" si="115"/>
        <v>0.2214017405245432</v>
      </c>
      <c r="AS53" s="258">
        <f t="shared" si="115"/>
        <v>0.19612683804142275</v>
      </c>
      <c r="AT53" s="259"/>
      <c r="AU53" s="260"/>
      <c r="AV53" s="260">
        <f t="shared" si="116"/>
        <v>0.2495851310985728</v>
      </c>
      <c r="AW53" s="261">
        <f t="shared" si="116"/>
        <v>-9.3504954540811258E-2</v>
      </c>
      <c r="AX53" s="262">
        <f t="shared" si="116"/>
        <v>0.14497254802967879</v>
      </c>
      <c r="AY53" s="260">
        <f t="shared" si="116"/>
        <v>0.34767699594099277</v>
      </c>
      <c r="AZ53" s="260">
        <f t="shared" si="116"/>
        <v>0.21712229122968993</v>
      </c>
      <c r="BA53" s="260">
        <f t="shared" si="116"/>
        <v>4.7816089746974516E-2</v>
      </c>
      <c r="BB53" s="260">
        <f t="shared" si="116"/>
        <v>6.3299431922301669E-2</v>
      </c>
      <c r="BC53" s="260">
        <f t="shared" si="116"/>
        <v>7.4882484478472219E-2</v>
      </c>
      <c r="BD53" s="260">
        <f t="shared" si="116"/>
        <v>0.13815752357328795</v>
      </c>
      <c r="BE53" s="260">
        <f t="shared" si="116"/>
        <v>0.23231646954347054</v>
      </c>
      <c r="BH53" s="33"/>
    </row>
    <row r="54" spans="1:60" ht="12" hidden="1" customHeight="1" outlineLevel="1">
      <c r="A54" s="263" t="s">
        <v>85</v>
      </c>
      <c r="B54" s="264"/>
      <c r="C54" s="265"/>
      <c r="D54" s="265"/>
      <c r="E54" s="266"/>
      <c r="F54" s="264">
        <f t="shared" ref="F54:AS58" si="117">IF(OR(B20&lt;=0,F20&lt;=0),"NM",(F20-B20)/B20)</f>
        <v>0.44656735751295346</v>
      </c>
      <c r="G54" s="265">
        <f t="shared" si="117"/>
        <v>0.43637077769049482</v>
      </c>
      <c r="H54" s="265">
        <f t="shared" si="117"/>
        <v>0.44296324509617208</v>
      </c>
      <c r="I54" s="266">
        <f t="shared" si="117"/>
        <v>0.396936506629334</v>
      </c>
      <c r="J54" s="264">
        <f t="shared" si="117"/>
        <v>0.19647787478546372</v>
      </c>
      <c r="K54" s="265">
        <f t="shared" si="117"/>
        <v>0.10623461853978698</v>
      </c>
      <c r="L54" s="265">
        <f t="shared" si="117"/>
        <v>0.1144912234393559</v>
      </c>
      <c r="M54" s="266">
        <f t="shared" si="117"/>
        <v>7.9349171726699294E-2</v>
      </c>
      <c r="N54" s="264">
        <f t="shared" si="117"/>
        <v>0.15423475115379812</v>
      </c>
      <c r="O54" s="265">
        <f t="shared" si="117"/>
        <v>0.13354344333209725</v>
      </c>
      <c r="P54" s="265">
        <f t="shared" si="117"/>
        <v>9.6453312807152664E-2</v>
      </c>
      <c r="Q54" s="266">
        <f t="shared" si="117"/>
        <v>0.13512480200994048</v>
      </c>
      <c r="R54" s="264">
        <f t="shared" si="117"/>
        <v>0.15826444048197991</v>
      </c>
      <c r="S54" s="265">
        <f t="shared" si="117"/>
        <v>0.256119500626942</v>
      </c>
      <c r="T54" s="265">
        <f t="shared" si="117"/>
        <v>0.32768117507290212</v>
      </c>
      <c r="U54" s="266">
        <f t="shared" si="117"/>
        <v>0.30755906269547223</v>
      </c>
      <c r="V54" s="264">
        <f t="shared" si="117"/>
        <v>0.41313677924986014</v>
      </c>
      <c r="W54" s="265">
        <f t="shared" si="117"/>
        <v>0.32611431795495005</v>
      </c>
      <c r="X54" s="265">
        <f t="shared" si="117"/>
        <v>0.2763361262507118</v>
      </c>
      <c r="Y54" s="266">
        <f t="shared" si="117"/>
        <v>0.18741490340386385</v>
      </c>
      <c r="Z54" s="264">
        <f t="shared" si="117"/>
        <v>4.6150798890796353E-2</v>
      </c>
      <c r="AA54" s="265">
        <f t="shared" si="117"/>
        <v>4.8895434462444765E-2</v>
      </c>
      <c r="AB54" s="265">
        <f t="shared" si="117"/>
        <v>5.188017845761609E-2</v>
      </c>
      <c r="AC54" s="266">
        <f t="shared" si="117"/>
        <v>0.13685384901450343</v>
      </c>
      <c r="AD54" s="264">
        <f t="shared" si="117"/>
        <v>0.12827390343957051</v>
      </c>
      <c r="AE54" s="265">
        <f t="shared" si="117"/>
        <v>0.12362320197198029</v>
      </c>
      <c r="AF54" s="265">
        <f t="shared" si="117"/>
        <v>0.29756422685409634</v>
      </c>
      <c r="AG54" s="266">
        <f t="shared" si="117"/>
        <v>8.4914404099880311E-2</v>
      </c>
      <c r="AH54" s="264">
        <f t="shared" si="117"/>
        <v>0.17577961124318289</v>
      </c>
      <c r="AI54" s="265">
        <f t="shared" si="117"/>
        <v>0.24720224375885172</v>
      </c>
      <c r="AJ54" s="265">
        <f t="shared" si="117"/>
        <v>0.13336446416063497</v>
      </c>
      <c r="AK54" s="266">
        <f t="shared" si="117"/>
        <v>0.30309806779064802</v>
      </c>
      <c r="AL54" s="264">
        <f t="shared" si="117"/>
        <v>0.25852609725897052</v>
      </c>
      <c r="AM54" s="265">
        <f t="shared" si="117"/>
        <v>4.1841916179499533E-2</v>
      </c>
      <c r="AN54" s="265">
        <f t="shared" si="117"/>
        <v>5.5773789453900317E-2</v>
      </c>
      <c r="AO54" s="266">
        <f t="shared" si="117"/>
        <v>-4.7834788635594254E-2</v>
      </c>
      <c r="AP54" s="264">
        <f t="shared" si="117"/>
        <v>0.14457441658162296</v>
      </c>
      <c r="AQ54" s="265">
        <f t="shared" si="117"/>
        <v>0.22663861845659086</v>
      </c>
      <c r="AR54" s="265">
        <f t="shared" si="117"/>
        <v>0.18708136103872947</v>
      </c>
      <c r="AS54" s="266">
        <f t="shared" si="117"/>
        <v>0.13671217495281587</v>
      </c>
      <c r="AT54" s="259"/>
      <c r="AU54" s="267"/>
      <c r="AV54" s="267">
        <f t="shared" ref="AV54:BE58" si="118">IF(OR(AU20&lt;=0,AV20&lt;=0),"NM",(AV20-AU20)/AU20)</f>
        <v>0.42888366236666403</v>
      </c>
      <c r="AW54" s="268">
        <f t="shared" si="118"/>
        <v>0.12083929105842464</v>
      </c>
      <c r="AX54" s="269">
        <f t="shared" si="118"/>
        <v>0.12960215978876782</v>
      </c>
      <c r="AY54" s="267">
        <f t="shared" si="118"/>
        <v>0.26377854525876226</v>
      </c>
      <c r="AZ54" s="267">
        <f t="shared" si="118"/>
        <v>0.29361582742783521</v>
      </c>
      <c r="BA54" s="267">
        <f t="shared" si="118"/>
        <v>7.1777983051527994E-2</v>
      </c>
      <c r="BB54" s="267">
        <f t="shared" si="118"/>
        <v>0.15711491332598893</v>
      </c>
      <c r="BC54" s="267">
        <f t="shared" si="118"/>
        <v>0.21349136953916911</v>
      </c>
      <c r="BD54" s="267">
        <f t="shared" si="118"/>
        <v>6.924879555922131E-2</v>
      </c>
      <c r="BE54" s="267">
        <f t="shared" si="118"/>
        <v>0.17267874743415806</v>
      </c>
      <c r="BH54" s="33"/>
    </row>
    <row r="55" spans="1:60" ht="12" hidden="1" customHeight="1" outlineLevel="1">
      <c r="A55" s="263" t="s">
        <v>86</v>
      </c>
      <c r="B55" s="264"/>
      <c r="C55" s="265"/>
      <c r="D55" s="265"/>
      <c r="E55" s="266"/>
      <c r="F55" s="264">
        <f t="shared" si="117"/>
        <v>0.24057331090552292</v>
      </c>
      <c r="G55" s="265">
        <f t="shared" si="117"/>
        <v>0.21935312125648862</v>
      </c>
      <c r="H55" s="265">
        <f t="shared" si="117"/>
        <v>0.21089868044358179</v>
      </c>
      <c r="I55" s="266">
        <f t="shared" si="117"/>
        <v>0.13492175384181598</v>
      </c>
      <c r="J55" s="264">
        <f t="shared" si="117"/>
        <v>5.0252817717013738E-2</v>
      </c>
      <c r="K55" s="265">
        <f t="shared" si="117"/>
        <v>3.2119855910926948E-2</v>
      </c>
      <c r="L55" s="265">
        <f t="shared" si="117"/>
        <v>3.3317028099353004E-2</v>
      </c>
      <c r="M55" s="266">
        <f t="shared" si="117"/>
        <v>-1.6645962732921061E-3</v>
      </c>
      <c r="N55" s="264">
        <f t="shared" si="117"/>
        <v>-2.5443786982248653E-2</v>
      </c>
      <c r="O55" s="265">
        <f t="shared" si="117"/>
        <v>-5.65030009782925E-2</v>
      </c>
      <c r="P55" s="265">
        <f t="shared" si="117"/>
        <v>-1.0230380812118366E-2</v>
      </c>
      <c r="Q55" s="266">
        <f t="shared" si="117"/>
        <v>4.4720404151009419E-2</v>
      </c>
      <c r="R55" s="264">
        <f t="shared" si="117"/>
        <v>0.11864547110448748</v>
      </c>
      <c r="S55" s="265">
        <f t="shared" si="117"/>
        <v>0.24044389642416747</v>
      </c>
      <c r="T55" s="265">
        <f t="shared" si="117"/>
        <v>0.24596784907665709</v>
      </c>
      <c r="U55" s="266">
        <f t="shared" si="117"/>
        <v>0.28515959980943312</v>
      </c>
      <c r="V55" s="264">
        <f t="shared" si="117"/>
        <v>0.22416302765647739</v>
      </c>
      <c r="W55" s="265">
        <f t="shared" si="117"/>
        <v>0.23836526296764893</v>
      </c>
      <c r="X55" s="265">
        <f t="shared" si="117"/>
        <v>0.21948306747419624</v>
      </c>
      <c r="Y55" s="266">
        <f t="shared" si="117"/>
        <v>9.3918555726492284E-2</v>
      </c>
      <c r="Z55" s="264">
        <f t="shared" si="117"/>
        <v>9.2525040810979689E-2</v>
      </c>
      <c r="AA55" s="265">
        <f t="shared" si="117"/>
        <v>2.4281674724071934E-2</v>
      </c>
      <c r="AB55" s="265">
        <f t="shared" si="117"/>
        <v>1.801203133743607E-3</v>
      </c>
      <c r="AC55" s="266">
        <f t="shared" si="117"/>
        <v>2.0553051611372941E-2</v>
      </c>
      <c r="AD55" s="264">
        <f t="shared" si="117"/>
        <v>6.8123962368566771E-2</v>
      </c>
      <c r="AE55" s="265">
        <f t="shared" si="117"/>
        <v>5.6887400705303945E-2</v>
      </c>
      <c r="AF55" s="265">
        <f t="shared" si="117"/>
        <v>7.1237802642833511E-2</v>
      </c>
      <c r="AG55" s="266">
        <f t="shared" si="117"/>
        <v>8.6948581295346272E-2</v>
      </c>
      <c r="AH55" s="264">
        <f t="shared" si="117"/>
        <v>4.2605737181147754E-2</v>
      </c>
      <c r="AI55" s="265">
        <f t="shared" si="117"/>
        <v>0.10994270306707125</v>
      </c>
      <c r="AJ55" s="265">
        <f t="shared" si="117"/>
        <v>6.4007300221613939E-2</v>
      </c>
      <c r="AK55" s="266">
        <f t="shared" si="117"/>
        <v>3.8553186289484953E-2</v>
      </c>
      <c r="AL55" s="264">
        <f t="shared" si="117"/>
        <v>0.19136005833887346</v>
      </c>
      <c r="AM55" s="265">
        <f t="shared" si="117"/>
        <v>9.5035021605333503E-2</v>
      </c>
      <c r="AN55" s="265">
        <f t="shared" si="117"/>
        <v>0.17018122941932692</v>
      </c>
      <c r="AO55" s="266">
        <f t="shared" si="117"/>
        <v>0.19109829383634161</v>
      </c>
      <c r="AP55" s="264">
        <f t="shared" si="117"/>
        <v>0.19039368573530682</v>
      </c>
      <c r="AQ55" s="265">
        <f t="shared" si="117"/>
        <v>0.18622107355024412</v>
      </c>
      <c r="AR55" s="265">
        <f t="shared" si="117"/>
        <v>0.13828985071599942</v>
      </c>
      <c r="AS55" s="266">
        <f t="shared" si="117"/>
        <v>0.11187547600821679</v>
      </c>
      <c r="AT55" s="259"/>
      <c r="AU55" s="267"/>
      <c r="AV55" s="267">
        <f t="shared" si="118"/>
        <v>0.19809228395557782</v>
      </c>
      <c r="AW55" s="268">
        <f t="shared" si="118"/>
        <v>2.7600222679803943E-2</v>
      </c>
      <c r="AX55" s="269">
        <f t="shared" si="118"/>
        <v>-1.0932849459558136E-2</v>
      </c>
      <c r="AY55" s="267">
        <f t="shared" si="118"/>
        <v>0.22507968561303457</v>
      </c>
      <c r="AZ55" s="267">
        <f t="shared" si="118"/>
        <v>0.18851540616246504</v>
      </c>
      <c r="BA55" s="267">
        <f t="shared" si="118"/>
        <v>3.2805163255316447E-2</v>
      </c>
      <c r="BB55" s="267">
        <f t="shared" si="118"/>
        <v>7.1113861168891637E-2</v>
      </c>
      <c r="BC55" s="267">
        <f t="shared" si="118"/>
        <v>6.3270498486146048E-2</v>
      </c>
      <c r="BD55" s="267">
        <f t="shared" si="118"/>
        <v>0.16151656559219002</v>
      </c>
      <c r="BE55" s="267">
        <f t="shared" si="118"/>
        <v>0.15509332133667841</v>
      </c>
      <c r="BH55" s="33"/>
    </row>
    <row r="56" spans="1:60" ht="12" hidden="1" customHeight="1" outlineLevel="1">
      <c r="A56" s="263" t="s">
        <v>87</v>
      </c>
      <c r="B56" s="264"/>
      <c r="C56" s="265"/>
      <c r="D56" s="265"/>
      <c r="E56" s="266"/>
      <c r="F56" s="264">
        <f t="shared" si="117"/>
        <v>0.25167186803388308</v>
      </c>
      <c r="G56" s="265">
        <f t="shared" si="117"/>
        <v>0.1524390243902437</v>
      </c>
      <c r="H56" s="265">
        <f t="shared" si="117"/>
        <v>0.20290922482047477</v>
      </c>
      <c r="I56" s="266">
        <f t="shared" si="117"/>
        <v>0.13970476335413168</v>
      </c>
      <c r="J56" s="264">
        <f t="shared" si="117"/>
        <v>0.19430097951914518</v>
      </c>
      <c r="K56" s="265">
        <f t="shared" si="117"/>
        <v>0.15195105820105859</v>
      </c>
      <c r="L56" s="265">
        <f t="shared" si="117"/>
        <v>0.12444512475126307</v>
      </c>
      <c r="M56" s="266">
        <f t="shared" si="117"/>
        <v>-1.1750567498998422E-2</v>
      </c>
      <c r="N56" s="264">
        <f t="shared" si="117"/>
        <v>0.15269907545481645</v>
      </c>
      <c r="O56" s="265">
        <f t="shared" si="117"/>
        <v>8.2675470073201918E-2</v>
      </c>
      <c r="P56" s="265">
        <f t="shared" si="117"/>
        <v>5.2001089028042548E-2</v>
      </c>
      <c r="Q56" s="266">
        <f t="shared" si="117"/>
        <v>4.9317659775706013E-2</v>
      </c>
      <c r="R56" s="264">
        <f t="shared" si="117"/>
        <v>5.4075032341526545E-2</v>
      </c>
      <c r="S56" s="265">
        <f t="shared" si="117"/>
        <v>0.12594458438287168</v>
      </c>
      <c r="T56" s="265">
        <f t="shared" si="117"/>
        <v>0.12590579710144925</v>
      </c>
      <c r="U56" s="266">
        <f t="shared" si="117"/>
        <v>0.26873551377800631</v>
      </c>
      <c r="V56" s="264">
        <f t="shared" si="117"/>
        <v>0.26939126165930294</v>
      </c>
      <c r="W56" s="265">
        <f t="shared" si="117"/>
        <v>0.18980336747910043</v>
      </c>
      <c r="X56" s="265">
        <f t="shared" si="117"/>
        <v>0.20894150097689915</v>
      </c>
      <c r="Y56" s="266">
        <f t="shared" si="117"/>
        <v>0.11702019689434733</v>
      </c>
      <c r="Z56" s="264">
        <f t="shared" si="117"/>
        <v>8.7305423958232667E-2</v>
      </c>
      <c r="AA56" s="265">
        <f t="shared" si="117"/>
        <v>0.12914398812469088</v>
      </c>
      <c r="AB56" s="265">
        <f t="shared" si="117"/>
        <v>0.10162562981271991</v>
      </c>
      <c r="AC56" s="266">
        <f t="shared" si="117"/>
        <v>0.11466472833000167</v>
      </c>
      <c r="AD56" s="264">
        <f t="shared" si="117"/>
        <v>6.1444069002311683E-2</v>
      </c>
      <c r="AE56" s="265">
        <f t="shared" si="117"/>
        <v>6.7397020157756199E-2</v>
      </c>
      <c r="AF56" s="265">
        <f t="shared" si="117"/>
        <v>8.2412840869865375E-2</v>
      </c>
      <c r="AG56" s="266">
        <f t="shared" si="117"/>
        <v>7.1894359308770611E-2</v>
      </c>
      <c r="AH56" s="264">
        <f t="shared" si="117"/>
        <v>0.128675546619754</v>
      </c>
      <c r="AI56" s="265">
        <f t="shared" si="117"/>
        <v>0.12505131784218734</v>
      </c>
      <c r="AJ56" s="265">
        <f t="shared" si="117"/>
        <v>0.13760663318185448</v>
      </c>
      <c r="AK56" s="266">
        <f t="shared" si="117"/>
        <v>8.5703422053232003E-2</v>
      </c>
      <c r="AL56" s="264">
        <f t="shared" si="117"/>
        <v>0.10446804293518526</v>
      </c>
      <c r="AM56" s="265">
        <f t="shared" si="117"/>
        <v>0.1554490531329292</v>
      </c>
      <c r="AN56" s="265">
        <f t="shared" si="117"/>
        <v>0.11014890753688654</v>
      </c>
      <c r="AO56" s="266">
        <f t="shared" si="117"/>
        <v>0.1759897278984017</v>
      </c>
      <c r="AP56" s="264">
        <f t="shared" si="117"/>
        <v>0.26297866657282543</v>
      </c>
      <c r="AQ56" s="265">
        <f t="shared" si="117"/>
        <v>0.16286369657457112</v>
      </c>
      <c r="AR56" s="265">
        <f t="shared" si="117"/>
        <v>0.13794291689987115</v>
      </c>
      <c r="AS56" s="266">
        <f t="shared" si="117"/>
        <v>4.4772219625749787E-2</v>
      </c>
      <c r="AT56" s="259"/>
      <c r="AU56" s="267"/>
      <c r="AV56" s="267">
        <f t="shared" si="118"/>
        <v>0.18168016194331954</v>
      </c>
      <c r="AW56" s="268">
        <f t="shared" si="118"/>
        <v>0.10648238271364621</v>
      </c>
      <c r="AX56" s="269">
        <f t="shared" si="118"/>
        <v>8.2582688247712921E-2</v>
      </c>
      <c r="AY56" s="267">
        <f t="shared" si="118"/>
        <v>0.14392043423148146</v>
      </c>
      <c r="AZ56" s="267">
        <f t="shared" si="118"/>
        <v>0.19258417388833662</v>
      </c>
      <c r="BA56" s="267">
        <f t="shared" si="118"/>
        <v>0.1081409477521264</v>
      </c>
      <c r="BB56" s="267">
        <f t="shared" si="118"/>
        <v>7.0884932920536575E-2</v>
      </c>
      <c r="BC56" s="267">
        <f t="shared" si="118"/>
        <v>0.11869340882169901</v>
      </c>
      <c r="BD56" s="267">
        <f t="shared" si="118"/>
        <v>0.13678471268179787</v>
      </c>
      <c r="BE56" s="267">
        <f t="shared" si="118"/>
        <v>0.14884928741333867</v>
      </c>
      <c r="BH56" s="33"/>
    </row>
    <row r="57" spans="1:60" ht="12" hidden="1" customHeight="1" outlineLevel="1">
      <c r="A57" s="255" t="s">
        <v>88</v>
      </c>
      <c r="B57" s="256"/>
      <c r="C57" s="257"/>
      <c r="D57" s="257"/>
      <c r="E57" s="258"/>
      <c r="F57" s="256">
        <f t="shared" si="117"/>
        <v>0.28687981837960569</v>
      </c>
      <c r="G57" s="257">
        <f t="shared" si="117"/>
        <v>0.26022337525283618</v>
      </c>
      <c r="H57" s="257">
        <f t="shared" si="117"/>
        <v>0.26257501834981228</v>
      </c>
      <c r="I57" s="258">
        <f t="shared" si="117"/>
        <v>0.19422654534044564</v>
      </c>
      <c r="J57" s="256">
        <f t="shared" si="117"/>
        <v>0.10112648620835399</v>
      </c>
      <c r="K57" s="257">
        <f t="shared" si="117"/>
        <v>6.3677599441730737E-2</v>
      </c>
      <c r="L57" s="257">
        <f t="shared" si="117"/>
        <v>6.4529366504231869E-2</v>
      </c>
      <c r="M57" s="258">
        <f t="shared" si="117"/>
        <v>1.8407468084448524E-2</v>
      </c>
      <c r="N57" s="256">
        <f t="shared" si="117"/>
        <v>4.257343124165533E-2</v>
      </c>
      <c r="O57" s="257">
        <f t="shared" si="117"/>
        <v>9.8409053632934462E-3</v>
      </c>
      <c r="P57" s="257">
        <f t="shared" si="117"/>
        <v>2.6052458279124415E-2</v>
      </c>
      <c r="Q57" s="258">
        <f t="shared" si="117"/>
        <v>7.0356487032006809E-2</v>
      </c>
      <c r="R57" s="256">
        <f t="shared" si="117"/>
        <v>0.12239279025467831</v>
      </c>
      <c r="S57" s="257">
        <f t="shared" si="117"/>
        <v>0.23108656813383097</v>
      </c>
      <c r="T57" s="257">
        <f t="shared" si="117"/>
        <v>0.25513063352170429</v>
      </c>
      <c r="U57" s="258">
        <f t="shared" si="117"/>
        <v>0.28995165109387605</v>
      </c>
      <c r="V57" s="256">
        <f t="shared" si="117"/>
        <v>0.2871914086455496</v>
      </c>
      <c r="W57" s="257">
        <f t="shared" si="117"/>
        <v>0.25959787857199451</v>
      </c>
      <c r="X57" s="257">
        <f t="shared" si="117"/>
        <v>0.23577245912271305</v>
      </c>
      <c r="Y57" s="258">
        <f t="shared" si="117"/>
        <v>0.12434737686718916</v>
      </c>
      <c r="Z57" s="256">
        <f t="shared" si="117"/>
        <v>7.6362266492343775E-2</v>
      </c>
      <c r="AA57" s="257">
        <f t="shared" si="117"/>
        <v>4.3257397224404096E-2</v>
      </c>
      <c r="AB57" s="257">
        <f t="shared" si="117"/>
        <v>2.8259136279684391E-2</v>
      </c>
      <c r="AC57" s="258">
        <f t="shared" si="117"/>
        <v>6.7365971923512999E-2</v>
      </c>
      <c r="AD57" s="256">
        <f t="shared" si="117"/>
        <v>8.697218619397605E-2</v>
      </c>
      <c r="AE57" s="257">
        <f t="shared" si="117"/>
        <v>7.9564278901661692E-2</v>
      </c>
      <c r="AF57" s="257">
        <f t="shared" si="117"/>
        <v>0.14583394678209352</v>
      </c>
      <c r="AG57" s="258">
        <f t="shared" si="117"/>
        <v>8.4573605781119859E-2</v>
      </c>
      <c r="AH57" s="256">
        <f t="shared" si="117"/>
        <v>9.7428855532932401E-2</v>
      </c>
      <c r="AI57" s="257">
        <f t="shared" si="117"/>
        <v>0.1576211289872595</v>
      </c>
      <c r="AJ57" s="257">
        <f t="shared" si="117"/>
        <v>9.7360824389032E-2</v>
      </c>
      <c r="AK57" s="258">
        <f t="shared" si="117"/>
        <v>0.13270054130741363</v>
      </c>
      <c r="AL57" s="256">
        <f t="shared" si="117"/>
        <v>0.20562413635434595</v>
      </c>
      <c r="AM57" s="257">
        <f t="shared" si="117"/>
        <v>8.2492593693803143E-2</v>
      </c>
      <c r="AN57" s="257">
        <f t="shared" si="117"/>
        <v>0.12014362685473415</v>
      </c>
      <c r="AO57" s="258">
        <f t="shared" si="117"/>
        <v>9.7106207599338176E-2</v>
      </c>
      <c r="AP57" s="256">
        <f t="shared" si="117"/>
        <v>0.18077295454737519</v>
      </c>
      <c r="AQ57" s="257">
        <f t="shared" si="117"/>
        <v>0.19751206965635079</v>
      </c>
      <c r="AR57" s="257">
        <f t="shared" si="117"/>
        <v>0.15567709222818121</v>
      </c>
      <c r="AS57" s="258">
        <f t="shared" si="117"/>
        <v>0.1125538625097473</v>
      </c>
      <c r="AT57" s="259"/>
      <c r="AU57" s="260"/>
      <c r="AV57" s="260">
        <f t="shared" si="118"/>
        <v>0.24779705849546663</v>
      </c>
      <c r="AW57" s="261">
        <f t="shared" si="118"/>
        <v>6.0096031056852413E-2</v>
      </c>
      <c r="AX57" s="262">
        <f t="shared" si="118"/>
        <v>3.7780775933376899E-2</v>
      </c>
      <c r="AY57" s="260">
        <f t="shared" si="118"/>
        <v>0.2268205578620317</v>
      </c>
      <c r="AZ57" s="260">
        <f t="shared" si="118"/>
        <v>0.22086711892844887</v>
      </c>
      <c r="BA57" s="260">
        <f t="shared" si="118"/>
        <v>5.3507584525088622E-2</v>
      </c>
      <c r="BB57" s="260">
        <f t="shared" si="118"/>
        <v>9.9225878273833779E-2</v>
      </c>
      <c r="BC57" s="260">
        <f t="shared" si="118"/>
        <v>0.12116676296000518</v>
      </c>
      <c r="BD57" s="260">
        <f t="shared" si="118"/>
        <v>0.12437948607351351</v>
      </c>
      <c r="BE57" s="260">
        <f t="shared" si="118"/>
        <v>0.16062742715433231</v>
      </c>
      <c r="BH57" s="33"/>
    </row>
    <row r="58" spans="1:60" s="44" customFormat="1" ht="12" hidden="1" customHeight="1" outlineLevel="1">
      <c r="A58" s="247" t="s">
        <v>107</v>
      </c>
      <c r="B58" s="248"/>
      <c r="C58" s="249"/>
      <c r="D58" s="249"/>
      <c r="E58" s="250"/>
      <c r="F58" s="248" t="str">
        <f t="shared" si="117"/>
        <v>NM</v>
      </c>
      <c r="G58" s="249" t="str">
        <f t="shared" si="117"/>
        <v>NM</v>
      </c>
      <c r="H58" s="249">
        <f t="shared" si="117"/>
        <v>3.5269709543574765E-2</v>
      </c>
      <c r="I58" s="250">
        <f t="shared" si="117"/>
        <v>0.1572163028090299</v>
      </c>
      <c r="J58" s="248" t="str">
        <f t="shared" si="117"/>
        <v>NM</v>
      </c>
      <c r="K58" s="249" t="str">
        <f t="shared" si="117"/>
        <v>NM</v>
      </c>
      <c r="L58" s="249" t="str">
        <f t="shared" si="117"/>
        <v>NM</v>
      </c>
      <c r="M58" s="250" t="str">
        <f t="shared" si="117"/>
        <v>NM</v>
      </c>
      <c r="N58" s="248" t="str">
        <f t="shared" si="117"/>
        <v>NM</v>
      </c>
      <c r="O58" s="249" t="str">
        <f t="shared" si="117"/>
        <v>NM</v>
      </c>
      <c r="P58" s="249" t="str">
        <f t="shared" si="117"/>
        <v>NM</v>
      </c>
      <c r="Q58" s="250" t="str">
        <f t="shared" si="117"/>
        <v>NM</v>
      </c>
      <c r="R58" s="248" t="str">
        <f t="shared" si="117"/>
        <v>NM</v>
      </c>
      <c r="S58" s="249" t="str">
        <f t="shared" si="117"/>
        <v>NM</v>
      </c>
      <c r="T58" s="249">
        <f t="shared" si="117"/>
        <v>1.6252029879831102</v>
      </c>
      <c r="U58" s="250">
        <f t="shared" si="117"/>
        <v>0.61214784926868038</v>
      </c>
      <c r="V58" s="248" t="str">
        <f t="shared" si="117"/>
        <v>NM</v>
      </c>
      <c r="W58" s="249">
        <f t="shared" si="117"/>
        <v>0.56308851224099965</v>
      </c>
      <c r="X58" s="249">
        <f t="shared" si="117"/>
        <v>0.21204998144253359</v>
      </c>
      <c r="Y58" s="250">
        <f t="shared" si="117"/>
        <v>0.16080446927374362</v>
      </c>
      <c r="Z58" s="248" t="str">
        <f t="shared" si="117"/>
        <v>NM</v>
      </c>
      <c r="AA58" s="270">
        <f t="shared" si="117"/>
        <v>-0.44999999999998758</v>
      </c>
      <c r="AB58" s="249">
        <f t="shared" si="117"/>
        <v>-0.50331734204347967</v>
      </c>
      <c r="AC58" s="250">
        <f t="shared" si="117"/>
        <v>4.8973934470411221E-2</v>
      </c>
      <c r="AD58" s="248" t="str">
        <f t="shared" si="117"/>
        <v>NM</v>
      </c>
      <c r="AE58" s="270">
        <f t="shared" si="117"/>
        <v>1.2650602409638416</v>
      </c>
      <c r="AF58" s="249">
        <f t="shared" si="117"/>
        <v>0.86457048910808487</v>
      </c>
      <c r="AG58" s="250">
        <f t="shared" si="117"/>
        <v>-0.43688750229399853</v>
      </c>
      <c r="AH58" s="248" t="str">
        <f t="shared" si="117"/>
        <v>NM</v>
      </c>
      <c r="AI58" s="270" t="str">
        <f t="shared" si="117"/>
        <v>NM</v>
      </c>
      <c r="AJ58" s="249">
        <f t="shared" si="117"/>
        <v>-0.98225504243359407</v>
      </c>
      <c r="AK58" s="250">
        <f t="shared" si="117"/>
        <v>-0.70323295528614305</v>
      </c>
      <c r="AL58" s="248" t="str">
        <f t="shared" si="117"/>
        <v>NM</v>
      </c>
      <c r="AM58" s="270" t="str">
        <f t="shared" si="117"/>
        <v>NM</v>
      </c>
      <c r="AN58" s="249">
        <f t="shared" si="117"/>
        <v>15.205334794520482</v>
      </c>
      <c r="AO58" s="250">
        <f t="shared" si="117"/>
        <v>0.7787207378546166</v>
      </c>
      <c r="AP58" s="248" t="str">
        <f t="shared" si="117"/>
        <v>NM</v>
      </c>
      <c r="AQ58" s="270">
        <f t="shared" si="117"/>
        <v>2.4629396846521772</v>
      </c>
      <c r="AR58" s="249">
        <f t="shared" si="117"/>
        <v>3.8362573968244349</v>
      </c>
      <c r="AS58" s="250">
        <f t="shared" si="117"/>
        <v>1.7147089544096696</v>
      </c>
      <c r="AT58" s="251"/>
      <c r="AU58" s="252"/>
      <c r="AV58" s="252">
        <f t="shared" si="118"/>
        <v>0.29403221547398906</v>
      </c>
      <c r="AW58" s="253" t="str">
        <f t="shared" si="118"/>
        <v>NM</v>
      </c>
      <c r="AX58" s="254" t="str">
        <f t="shared" si="118"/>
        <v>NM</v>
      </c>
      <c r="AY58" s="252" t="str">
        <f t="shared" si="118"/>
        <v>NM</v>
      </c>
      <c r="AZ58" s="252">
        <f t="shared" si="118"/>
        <v>0.1700804247058342</v>
      </c>
      <c r="BA58" s="252">
        <f t="shared" si="118"/>
        <v>-2.6782691135637787E-2</v>
      </c>
      <c r="BB58" s="252">
        <f t="shared" si="118"/>
        <v>-0.44643913300629762</v>
      </c>
      <c r="BC58" s="252" t="str">
        <f t="shared" si="118"/>
        <v>NM</v>
      </c>
      <c r="BD58" s="252" t="str">
        <f>IF(OR(BC24&lt;=0,BD24&lt;=0),"NM",(BD24-BC24)/BC24)</f>
        <v>NM</v>
      </c>
      <c r="BE58" s="252">
        <f>IF(OR(BD24&lt;=0,BE24&lt;=0),"NM",(BE24-BD24)/BD24)</f>
        <v>14.830758731029448</v>
      </c>
    </row>
    <row r="59" spans="1:60" ht="12" hidden="1" customHeight="1" outlineLevel="1">
      <c r="A59" s="255" t="s">
        <v>108</v>
      </c>
      <c r="B59" s="256"/>
      <c r="C59" s="257"/>
      <c r="D59" s="257"/>
      <c r="E59" s="271"/>
      <c r="F59" s="256" t="str">
        <f t="shared" ref="F59:AK59" si="119">IF(OR(B36&lt;=0,F36&lt;=0),"NM",(F36-B36)/B36)</f>
        <v>NM</v>
      </c>
      <c r="G59" s="257" t="str">
        <f t="shared" si="119"/>
        <v>NM</v>
      </c>
      <c r="H59" s="257">
        <f t="shared" si="119"/>
        <v>3.2384142936913531E-2</v>
      </c>
      <c r="I59" s="258">
        <f t="shared" si="119"/>
        <v>0.38698575316151629</v>
      </c>
      <c r="J59" s="256" t="str">
        <f t="shared" si="119"/>
        <v>NM</v>
      </c>
      <c r="K59" s="257" t="str">
        <f t="shared" si="119"/>
        <v>NM</v>
      </c>
      <c r="L59" s="257" t="str">
        <f t="shared" si="119"/>
        <v>NM</v>
      </c>
      <c r="M59" s="258" t="str">
        <f t="shared" si="119"/>
        <v>NM</v>
      </c>
      <c r="N59" s="256" t="str">
        <f t="shared" si="119"/>
        <v>NM</v>
      </c>
      <c r="O59" s="257" t="str">
        <f t="shared" si="119"/>
        <v>NM</v>
      </c>
      <c r="P59" s="257" t="str">
        <f t="shared" si="119"/>
        <v>NM</v>
      </c>
      <c r="Q59" s="258" t="str">
        <f t="shared" si="119"/>
        <v>NM</v>
      </c>
      <c r="R59" s="256" t="str">
        <f t="shared" si="119"/>
        <v>NM</v>
      </c>
      <c r="S59" s="257" t="str">
        <f t="shared" si="119"/>
        <v>NM</v>
      </c>
      <c r="T59" s="257">
        <f t="shared" si="119"/>
        <v>1.6575729068673555</v>
      </c>
      <c r="U59" s="271">
        <f t="shared" si="119"/>
        <v>0.50341352405721829</v>
      </c>
      <c r="V59" s="256" t="str">
        <f t="shared" si="119"/>
        <v>NM</v>
      </c>
      <c r="W59" s="257" t="str">
        <f t="shared" si="119"/>
        <v>NM</v>
      </c>
      <c r="X59" s="257">
        <f t="shared" si="119"/>
        <v>0.19150442477876076</v>
      </c>
      <c r="Y59" s="258">
        <f t="shared" si="119"/>
        <v>0.41226078494972473</v>
      </c>
      <c r="Z59" s="256" t="str">
        <f t="shared" si="119"/>
        <v>NM</v>
      </c>
      <c r="AA59" s="257" t="str">
        <f t="shared" si="119"/>
        <v>NM</v>
      </c>
      <c r="AB59" s="257">
        <f t="shared" si="119"/>
        <v>0.54084967320261956</v>
      </c>
      <c r="AC59" s="258">
        <f t="shared" si="119"/>
        <v>0.31151431633746701</v>
      </c>
      <c r="AD59" s="256" t="str">
        <f t="shared" si="119"/>
        <v>NM</v>
      </c>
      <c r="AE59" s="257">
        <f t="shared" si="119"/>
        <v>5.2036697247705836</v>
      </c>
      <c r="AF59" s="257">
        <f t="shared" si="119"/>
        <v>0.33269063915935171</v>
      </c>
      <c r="AG59" s="258">
        <f t="shared" si="119"/>
        <v>-0.30217150195551884</v>
      </c>
      <c r="AH59" s="256" t="str">
        <f t="shared" si="119"/>
        <v>NM</v>
      </c>
      <c r="AI59" s="257">
        <f t="shared" si="119"/>
        <v>-0.43374741200828293</v>
      </c>
      <c r="AJ59" s="257">
        <f t="shared" si="119"/>
        <v>-0.39098668981481455</v>
      </c>
      <c r="AK59" s="258">
        <f t="shared" si="119"/>
        <v>-0.53398301894684042</v>
      </c>
      <c r="AL59" s="256" t="s">
        <v>109</v>
      </c>
      <c r="AM59" s="257">
        <f t="shared" ref="AM59:AO59" si="120">IF(OR(AI36&lt;=0,AM36&lt;=0),"NM",(AM36-AI36)/AI36)</f>
        <v>0.53736515718186295</v>
      </c>
      <c r="AN59" s="257">
        <f t="shared" si="120"/>
        <v>-0.56276768001926347</v>
      </c>
      <c r="AO59" s="258">
        <f t="shared" si="120"/>
        <v>-0.266692198936271</v>
      </c>
      <c r="AP59" s="256" t="s">
        <v>109</v>
      </c>
      <c r="AQ59" s="257">
        <f t="shared" ref="AQ59:AS59" si="121">IF(OR(AM36&lt;=0,AQ36&lt;=0),"NM",(AQ36-AM36)/AM36)</f>
        <v>1.177615771785153</v>
      </c>
      <c r="AR59" s="257">
        <f t="shared" si="121"/>
        <v>3.1265518476861942</v>
      </c>
      <c r="AS59" s="258">
        <f t="shared" si="121"/>
        <v>1.6995986416731508</v>
      </c>
      <c r="AT59" s="259"/>
      <c r="AU59" s="260"/>
      <c r="AV59" s="260">
        <f t="shared" ref="AV59:BE59" si="122">IF(OR(AU36&lt;=0,AV36&lt;=0),"NM",(AV36-AU36)/AU36)</f>
        <v>0.5291649181703717</v>
      </c>
      <c r="AW59" s="261" t="str">
        <f t="shared" si="122"/>
        <v>NM</v>
      </c>
      <c r="AX59" s="262" t="str">
        <f t="shared" si="122"/>
        <v>NM</v>
      </c>
      <c r="AY59" s="260" t="str">
        <f t="shared" si="122"/>
        <v>NM</v>
      </c>
      <c r="AZ59" s="260">
        <f t="shared" si="122"/>
        <v>0.44367727912031391</v>
      </c>
      <c r="BA59" s="260">
        <f t="shared" si="122"/>
        <v>1.0214329997343066</v>
      </c>
      <c r="BB59" s="260">
        <f t="shared" si="122"/>
        <v>-0.10690501226778901</v>
      </c>
      <c r="BC59" s="260">
        <f t="shared" si="122"/>
        <v>-0.40988029827315564</v>
      </c>
      <c r="BD59" s="260">
        <f t="shared" si="122"/>
        <v>-0.58171421911886112</v>
      </c>
      <c r="BE59" s="260">
        <f t="shared" si="122"/>
        <v>4.0898973506839233</v>
      </c>
      <c r="BH59" s="33"/>
    </row>
    <row r="60" spans="1:60" ht="12" hidden="1" customHeight="1" outlineLevel="1">
      <c r="A60" s="272" t="s">
        <v>110</v>
      </c>
      <c r="B60" s="273"/>
      <c r="C60" s="274"/>
      <c r="D60" s="274"/>
      <c r="E60" s="275"/>
      <c r="F60" s="273" t="str">
        <f t="shared" ref="F60:AK60" si="123">IF(OR(B39&lt;=0,F39&lt;=0),"NM",(F39-B39)/B39)</f>
        <v>NM</v>
      </c>
      <c r="G60" s="274" t="str">
        <f t="shared" si="123"/>
        <v>NM</v>
      </c>
      <c r="H60" s="274">
        <f t="shared" si="123"/>
        <v>-2.1985628860399922E-2</v>
      </c>
      <c r="I60" s="276">
        <f t="shared" si="123"/>
        <v>0.32790688358923636</v>
      </c>
      <c r="J60" s="273" t="str">
        <f t="shared" si="123"/>
        <v>NM</v>
      </c>
      <c r="K60" s="274" t="str">
        <f t="shared" si="123"/>
        <v>NM</v>
      </c>
      <c r="L60" s="274" t="str">
        <f t="shared" si="123"/>
        <v>NM</v>
      </c>
      <c r="M60" s="276" t="str">
        <f t="shared" si="123"/>
        <v>NM</v>
      </c>
      <c r="N60" s="273" t="str">
        <f t="shared" si="123"/>
        <v>NM</v>
      </c>
      <c r="O60" s="274" t="str">
        <f t="shared" si="123"/>
        <v>NM</v>
      </c>
      <c r="P60" s="274" t="str">
        <f t="shared" si="123"/>
        <v>NM</v>
      </c>
      <c r="Q60" s="276" t="str">
        <f t="shared" si="123"/>
        <v>NM</v>
      </c>
      <c r="R60" s="273" t="str">
        <f t="shared" si="123"/>
        <v>NM</v>
      </c>
      <c r="S60" s="274" t="str">
        <f t="shared" si="123"/>
        <v>NM</v>
      </c>
      <c r="T60" s="274">
        <f t="shared" si="123"/>
        <v>1.3688257729400795</v>
      </c>
      <c r="U60" s="276">
        <f t="shared" si="123"/>
        <v>0.37317779111245836</v>
      </c>
      <c r="V60" s="273" t="str">
        <f t="shared" si="123"/>
        <v>NM</v>
      </c>
      <c r="W60" s="274" t="str">
        <f t="shared" si="123"/>
        <v>NM</v>
      </c>
      <c r="X60" s="274">
        <f t="shared" si="123"/>
        <v>0.11764093885076178</v>
      </c>
      <c r="Y60" s="276">
        <f t="shared" si="123"/>
        <v>0.32977108105539815</v>
      </c>
      <c r="Z60" s="273" t="str">
        <f t="shared" si="123"/>
        <v>NM</v>
      </c>
      <c r="AA60" s="274" t="str">
        <f t="shared" si="123"/>
        <v>NM</v>
      </c>
      <c r="AB60" s="274">
        <f t="shared" si="123"/>
        <v>0.54317440632833569</v>
      </c>
      <c r="AC60" s="276">
        <f t="shared" si="123"/>
        <v>0.31097663048975871</v>
      </c>
      <c r="AD60" s="273" t="str">
        <f t="shared" si="123"/>
        <v>NM</v>
      </c>
      <c r="AE60" s="274">
        <f t="shared" si="123"/>
        <v>5.1683559448310206</v>
      </c>
      <c r="AF60" s="274">
        <f t="shared" si="123"/>
        <v>0.25389992469546729</v>
      </c>
      <c r="AG60" s="276">
        <f t="shared" si="123"/>
        <v>-0.34884333437334747</v>
      </c>
      <c r="AH60" s="273" t="str">
        <f t="shared" si="123"/>
        <v>NM</v>
      </c>
      <c r="AI60" s="274">
        <f t="shared" si="123"/>
        <v>-0.46363807994031592</v>
      </c>
      <c r="AJ60" s="274">
        <f t="shared" si="123"/>
        <v>-0.38755499317409703</v>
      </c>
      <c r="AK60" s="276">
        <f t="shared" si="123"/>
        <v>-0.52769186128263734</v>
      </c>
      <c r="AL60" s="273" t="s">
        <v>109</v>
      </c>
      <c r="AM60" s="274">
        <f t="shared" ref="AM60:AO60" si="124">IF(OR(AI39&lt;=0,AM39&lt;=0),"NM",(AM39-AI39)/AI39)</f>
        <v>0.55882087546166315</v>
      </c>
      <c r="AN60" s="274">
        <f t="shared" si="124"/>
        <v>-0.57952800326615161</v>
      </c>
      <c r="AO60" s="276">
        <f t="shared" si="124"/>
        <v>-0.32725532063373058</v>
      </c>
      <c r="AP60" s="273" t="s">
        <v>109</v>
      </c>
      <c r="AQ60" s="274">
        <f t="shared" ref="AQ60:AS60" si="125">IF(OR(AM39&lt;=0,AQ39&lt;=0),"NM",(AQ39-AM39)/AM39)</f>
        <v>0.98547042664737805</v>
      </c>
      <c r="AR60" s="274">
        <f t="shared" si="125"/>
        <v>2.9197288466804352</v>
      </c>
      <c r="AS60" s="276">
        <f t="shared" si="125"/>
        <v>1.6665643292563346</v>
      </c>
      <c r="AT60" s="259"/>
      <c r="AU60" s="260"/>
      <c r="AV60" s="260">
        <f t="shared" ref="AV60:BE60" si="126">IF(OR(AU39&lt;=0,AV39&lt;=0),"NM",(AV39-AU39)/AU39)</f>
        <v>0.46152064124219938</v>
      </c>
      <c r="AW60" s="261" t="str">
        <f t="shared" si="126"/>
        <v>NM</v>
      </c>
      <c r="AX60" s="277" t="str">
        <f t="shared" si="126"/>
        <v>NM</v>
      </c>
      <c r="AY60" s="278" t="str">
        <f t="shared" si="126"/>
        <v>NM</v>
      </c>
      <c r="AZ60" s="278">
        <f t="shared" si="126"/>
        <v>0.33711409041789048</v>
      </c>
      <c r="BA60" s="278">
        <f t="shared" si="126"/>
        <v>1.0160218089985937</v>
      </c>
      <c r="BB60" s="278">
        <f t="shared" si="126"/>
        <v>-0.13796155049972322</v>
      </c>
      <c r="BC60" s="278">
        <f t="shared" si="126"/>
        <v>-0.42586839818822847</v>
      </c>
      <c r="BD60" s="278">
        <f t="shared" si="126"/>
        <v>-0.57940380825889903</v>
      </c>
      <c r="BE60" s="278">
        <f t="shared" si="126"/>
        <v>3.6597222530250892</v>
      </c>
      <c r="BH60" s="33"/>
    </row>
    <row r="61" spans="1:60" ht="12" hidden="1" customHeight="1" outlineLevel="1">
      <c r="A61" s="279"/>
      <c r="B61" s="280"/>
      <c r="C61" s="280"/>
      <c r="D61" s="280"/>
      <c r="E61" s="281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80"/>
      <c r="AB61" s="280"/>
      <c r="AC61" s="280"/>
      <c r="AD61" s="280"/>
      <c r="AE61" s="280"/>
      <c r="AF61" s="280"/>
      <c r="AG61" s="280"/>
      <c r="AH61" s="280"/>
      <c r="AI61" s="280"/>
      <c r="AJ61" s="280"/>
      <c r="AK61" s="280"/>
      <c r="AL61" s="280"/>
      <c r="AM61" s="280"/>
      <c r="AN61" s="280"/>
      <c r="AO61" s="280"/>
      <c r="AP61" s="280"/>
      <c r="AQ61" s="280"/>
      <c r="AR61" s="280"/>
      <c r="AS61" s="280"/>
      <c r="AT61" s="259"/>
      <c r="AU61" s="282"/>
      <c r="AV61" s="282"/>
      <c r="AW61" s="282"/>
      <c r="AX61" s="282"/>
      <c r="AY61" s="282"/>
      <c r="AZ61" s="282"/>
      <c r="BA61" s="282"/>
      <c r="BB61" s="282"/>
      <c r="BC61" s="282"/>
      <c r="BD61" s="282"/>
      <c r="BE61" s="282"/>
      <c r="BH61" s="33"/>
    </row>
    <row r="62" spans="1:60" s="56" customFormat="1" ht="12" customHeight="1" collapsed="1">
      <c r="A62" s="283" t="s">
        <v>111</v>
      </c>
      <c r="B62" s="284">
        <f t="shared" ref="B62:AS62" si="127">B49</f>
        <v>42825</v>
      </c>
      <c r="C62" s="285">
        <f t="shared" si="127"/>
        <v>42916</v>
      </c>
      <c r="D62" s="285">
        <f t="shared" si="127"/>
        <v>43008</v>
      </c>
      <c r="E62" s="285">
        <f t="shared" si="127"/>
        <v>43100</v>
      </c>
      <c r="F62" s="284">
        <f t="shared" si="127"/>
        <v>43190</v>
      </c>
      <c r="G62" s="285">
        <f t="shared" si="127"/>
        <v>43281</v>
      </c>
      <c r="H62" s="285">
        <f t="shared" si="127"/>
        <v>43373</v>
      </c>
      <c r="I62" s="285">
        <f t="shared" si="127"/>
        <v>43465</v>
      </c>
      <c r="J62" s="284">
        <f t="shared" si="127"/>
        <v>43555</v>
      </c>
      <c r="K62" s="285">
        <f t="shared" si="127"/>
        <v>43646</v>
      </c>
      <c r="L62" s="285">
        <f t="shared" si="127"/>
        <v>43738</v>
      </c>
      <c r="M62" s="285">
        <f t="shared" si="127"/>
        <v>43830</v>
      </c>
      <c r="N62" s="284">
        <f t="shared" si="127"/>
        <v>43921</v>
      </c>
      <c r="O62" s="285">
        <f t="shared" si="127"/>
        <v>44012</v>
      </c>
      <c r="P62" s="285">
        <f t="shared" si="127"/>
        <v>44104</v>
      </c>
      <c r="Q62" s="285">
        <f t="shared" si="127"/>
        <v>44196</v>
      </c>
      <c r="R62" s="284">
        <f t="shared" si="127"/>
        <v>44286</v>
      </c>
      <c r="S62" s="285">
        <f t="shared" si="127"/>
        <v>44377</v>
      </c>
      <c r="T62" s="285">
        <f t="shared" si="127"/>
        <v>44469</v>
      </c>
      <c r="U62" s="285">
        <f t="shared" si="127"/>
        <v>44561</v>
      </c>
      <c r="V62" s="284">
        <f t="shared" si="127"/>
        <v>44651</v>
      </c>
      <c r="W62" s="285">
        <f t="shared" si="127"/>
        <v>44742</v>
      </c>
      <c r="X62" s="285">
        <f t="shared" si="127"/>
        <v>44834</v>
      </c>
      <c r="Y62" s="285">
        <f t="shared" si="127"/>
        <v>44926</v>
      </c>
      <c r="Z62" s="284">
        <f t="shared" si="127"/>
        <v>45016</v>
      </c>
      <c r="AA62" s="285">
        <f t="shared" si="127"/>
        <v>45107</v>
      </c>
      <c r="AB62" s="285">
        <f t="shared" si="127"/>
        <v>45199</v>
      </c>
      <c r="AC62" s="285">
        <f t="shared" si="127"/>
        <v>45291</v>
      </c>
      <c r="AD62" s="284">
        <f t="shared" si="127"/>
        <v>45382</v>
      </c>
      <c r="AE62" s="285">
        <f t="shared" si="127"/>
        <v>45473</v>
      </c>
      <c r="AF62" s="285" t="str">
        <f t="shared" si="127"/>
        <v>Sep-24</v>
      </c>
      <c r="AG62" s="285" t="str">
        <f t="shared" si="127"/>
        <v>Dec-24</v>
      </c>
      <c r="AH62" s="284" t="str">
        <f t="shared" si="127"/>
        <v>Mar-25</v>
      </c>
      <c r="AI62" s="285" t="str">
        <f t="shared" si="127"/>
        <v>Jun-25</v>
      </c>
      <c r="AJ62" s="285" t="str">
        <f t="shared" si="127"/>
        <v>Sep-25</v>
      </c>
      <c r="AK62" s="285" t="str">
        <f t="shared" si="127"/>
        <v>Dec-25</v>
      </c>
      <c r="AL62" s="284" t="str">
        <f t="shared" si="127"/>
        <v>Mar-26E</v>
      </c>
      <c r="AM62" s="285" t="str">
        <f t="shared" si="127"/>
        <v>Jun-26E</v>
      </c>
      <c r="AN62" s="285" t="str">
        <f t="shared" si="127"/>
        <v>Sep-26E</v>
      </c>
      <c r="AO62" s="286" t="str">
        <f t="shared" si="127"/>
        <v>Dec-26E</v>
      </c>
      <c r="AP62" s="284" t="str">
        <f t="shared" si="127"/>
        <v>Mar-27E</v>
      </c>
      <c r="AQ62" s="285" t="str">
        <f t="shared" si="127"/>
        <v>Jun-27E</v>
      </c>
      <c r="AR62" s="285" t="str">
        <f t="shared" si="127"/>
        <v>Sep-27E</v>
      </c>
      <c r="AS62" s="286" t="str">
        <f t="shared" si="127"/>
        <v>Dec-27E</v>
      </c>
      <c r="AT62" s="53"/>
      <c r="AU62" s="287">
        <f t="shared" ref="AU62:BE62" si="128">AU49</f>
        <v>2017</v>
      </c>
      <c r="AV62" s="287">
        <f t="shared" si="128"/>
        <v>2018</v>
      </c>
      <c r="AW62" s="287">
        <f t="shared" si="128"/>
        <v>2019</v>
      </c>
      <c r="AX62" s="287">
        <f t="shared" si="128"/>
        <v>2020</v>
      </c>
      <c r="AY62" s="287">
        <f t="shared" si="128"/>
        <v>2021</v>
      </c>
      <c r="AZ62" s="287">
        <f t="shared" si="128"/>
        <v>2022</v>
      </c>
      <c r="BA62" s="287">
        <f t="shared" si="128"/>
        <v>2023</v>
      </c>
      <c r="BB62" s="287">
        <f t="shared" si="128"/>
        <v>2024</v>
      </c>
      <c r="BC62" s="287">
        <f t="shared" si="128"/>
        <v>2025</v>
      </c>
      <c r="BD62" s="287" t="str">
        <f t="shared" si="128"/>
        <v>2026E</v>
      </c>
      <c r="BE62" s="287" t="str">
        <f t="shared" si="128"/>
        <v>2027E</v>
      </c>
    </row>
    <row r="63" spans="1:60" s="56" customFormat="1" ht="12" customHeight="1">
      <c r="A63" s="247" t="s">
        <v>112</v>
      </c>
      <c r="B63" s="248">
        <f t="shared" ref="B63:AK63" si="129">+B16/B$8</f>
        <v>0.8880357638976587</v>
      </c>
      <c r="C63" s="249">
        <f t="shared" si="129"/>
        <v>0.9070219093281543</v>
      </c>
      <c r="D63" s="249">
        <f t="shared" si="129"/>
        <v>0.90415066054530113</v>
      </c>
      <c r="E63" s="250">
        <f t="shared" si="129"/>
        <v>0.92601471212723119</v>
      </c>
      <c r="F63" s="248">
        <f t="shared" si="129"/>
        <v>0.89140263039904344</v>
      </c>
      <c r="G63" s="249">
        <f t="shared" si="129"/>
        <v>0.90522592056600737</v>
      </c>
      <c r="H63" s="249">
        <f t="shared" si="129"/>
        <v>0.90200143172463165</v>
      </c>
      <c r="I63" s="249">
        <f t="shared" si="129"/>
        <v>0.91675998080394894</v>
      </c>
      <c r="J63" s="288">
        <f t="shared" si="129"/>
        <v>0.86541873669268987</v>
      </c>
      <c r="K63" s="249">
        <f t="shared" si="129"/>
        <v>0.87252813605944213</v>
      </c>
      <c r="L63" s="249">
        <f t="shared" si="129"/>
        <v>0.87629666864689482</v>
      </c>
      <c r="M63" s="250">
        <f t="shared" si="129"/>
        <v>0.87538588754134505</v>
      </c>
      <c r="N63" s="288">
        <f t="shared" si="129"/>
        <v>0.83151210868281156</v>
      </c>
      <c r="O63" s="249">
        <f t="shared" si="129"/>
        <v>0.86512431457973404</v>
      </c>
      <c r="P63" s="249">
        <f t="shared" si="129"/>
        <v>0.87243162955531528</v>
      </c>
      <c r="Q63" s="250">
        <f t="shared" si="129"/>
        <v>0.88666659663644865</v>
      </c>
      <c r="R63" s="249">
        <f t="shared" si="129"/>
        <v>0.85362037841813199</v>
      </c>
      <c r="S63" s="249">
        <f t="shared" si="129"/>
        <v>0.8692800108575176</v>
      </c>
      <c r="T63" s="249">
        <f t="shared" si="129"/>
        <v>0.87951531095233826</v>
      </c>
      <c r="U63" s="249">
        <f t="shared" si="129"/>
        <v>0.89552686880816568</v>
      </c>
      <c r="V63" s="288">
        <f t="shared" si="129"/>
        <v>0.85556975306718186</v>
      </c>
      <c r="W63" s="249">
        <f t="shared" si="129"/>
        <v>0.871572392505922</v>
      </c>
      <c r="X63" s="249">
        <f t="shared" si="129"/>
        <v>0.88299218217796094</v>
      </c>
      <c r="Y63" s="249">
        <f t="shared" si="129"/>
        <v>0.89936683565072884</v>
      </c>
      <c r="Z63" s="288">
        <f t="shared" si="129"/>
        <v>0.86518842875110635</v>
      </c>
      <c r="AA63" s="249">
        <f t="shared" si="129"/>
        <v>0.87090401843733212</v>
      </c>
      <c r="AB63" s="249">
        <f t="shared" si="129"/>
        <v>0.87278837034372247</v>
      </c>
      <c r="AC63" s="249">
        <f t="shared" si="129"/>
        <v>0.88532696513280429</v>
      </c>
      <c r="AD63" s="288">
        <f t="shared" si="129"/>
        <v>0.83337426110750545</v>
      </c>
      <c r="AE63" s="249">
        <f t="shared" si="129"/>
        <v>0.84082365396713366</v>
      </c>
      <c r="AF63" s="249">
        <f t="shared" si="129"/>
        <v>0.84970418996677199</v>
      </c>
      <c r="AG63" s="249">
        <f t="shared" si="129"/>
        <v>0.84383082882269078</v>
      </c>
      <c r="AH63" s="288">
        <f t="shared" si="129"/>
        <v>0.80210081877689243</v>
      </c>
      <c r="AI63" s="249">
        <f t="shared" si="129"/>
        <v>0.80556377043039373</v>
      </c>
      <c r="AJ63" s="249">
        <f t="shared" si="129"/>
        <v>0.79385060992591772</v>
      </c>
      <c r="AK63" s="249">
        <f t="shared" si="129"/>
        <v>0.79993539790850732</v>
      </c>
      <c r="AL63" s="289">
        <v>0.78</v>
      </c>
      <c r="AM63" s="290">
        <f t="shared" ref="AM63:AS63" si="130">AL63+0.002</f>
        <v>0.78200000000000003</v>
      </c>
      <c r="AN63" s="290">
        <f t="shared" si="130"/>
        <v>0.78400000000000003</v>
      </c>
      <c r="AO63" s="290">
        <f t="shared" si="130"/>
        <v>0.78600000000000003</v>
      </c>
      <c r="AP63" s="289">
        <f t="shared" si="130"/>
        <v>0.78800000000000003</v>
      </c>
      <c r="AQ63" s="290">
        <f t="shared" si="130"/>
        <v>0.79</v>
      </c>
      <c r="AR63" s="290">
        <f t="shared" si="130"/>
        <v>0.79200000000000004</v>
      </c>
      <c r="AS63" s="290">
        <f t="shared" si="130"/>
        <v>0.79400000000000004</v>
      </c>
      <c r="AT63" s="53"/>
      <c r="AU63" s="291">
        <f t="shared" ref="AU63:BE63" si="131">+AU16/AU$8</f>
        <v>0.90925762570221469</v>
      </c>
      <c r="AV63" s="288">
        <f t="shared" si="131"/>
        <v>0.90542310424436157</v>
      </c>
      <c r="AW63" s="291">
        <f t="shared" si="131"/>
        <v>0.87274086313387622</v>
      </c>
      <c r="AX63" s="291">
        <f t="shared" si="131"/>
        <v>0.86782557595263221</v>
      </c>
      <c r="AY63" s="291">
        <f t="shared" si="131"/>
        <v>0.8774267303029214</v>
      </c>
      <c r="AZ63" s="291">
        <f t="shared" si="131"/>
        <v>0.87966235532077519</v>
      </c>
      <c r="BA63" s="291">
        <f t="shared" si="131"/>
        <v>0.87458931004086859</v>
      </c>
      <c r="BB63" s="291">
        <f t="shared" si="131"/>
        <v>0.84253380524548505</v>
      </c>
      <c r="BC63" s="291">
        <f t="shared" si="131"/>
        <v>0.80020592367352428</v>
      </c>
      <c r="BD63" s="291">
        <f t="shared" si="131"/>
        <v>0.7831475701189764</v>
      </c>
      <c r="BE63" s="291">
        <f t="shared" si="131"/>
        <v>0.79109487003679224</v>
      </c>
    </row>
    <row r="64" spans="1:60" s="56" customFormat="1" ht="12" hidden="1" customHeight="1" outlineLevel="1">
      <c r="A64" s="188" t="s">
        <v>113</v>
      </c>
      <c r="B64" s="248"/>
      <c r="C64" s="249"/>
      <c r="D64" s="249"/>
      <c r="E64" s="250"/>
      <c r="F64" s="248"/>
      <c r="G64" s="249"/>
      <c r="H64" s="249"/>
      <c r="I64" s="249"/>
      <c r="J64" s="288"/>
      <c r="K64" s="249"/>
      <c r="L64" s="249"/>
      <c r="M64" s="250"/>
      <c r="N64" s="292">
        <f t="shared" ref="N64:AS64" si="132">N17/N9</f>
        <v>0.86319390331169121</v>
      </c>
      <c r="O64" s="293">
        <f t="shared" si="132"/>
        <v>0.85486407163367317</v>
      </c>
      <c r="P64" s="293">
        <f t="shared" si="132"/>
        <v>0.8656443192843376</v>
      </c>
      <c r="Q64" s="294">
        <f t="shared" si="132"/>
        <v>0.87594061697580772</v>
      </c>
      <c r="R64" s="293">
        <f t="shared" si="132"/>
        <v>0.85946744658639695</v>
      </c>
      <c r="S64" s="293">
        <f t="shared" si="132"/>
        <v>0.86866787016973734</v>
      </c>
      <c r="T64" s="293">
        <f t="shared" si="132"/>
        <v>0.8708560329041497</v>
      </c>
      <c r="U64" s="293">
        <f t="shared" si="132"/>
        <v>0.88129956093593587</v>
      </c>
      <c r="V64" s="292">
        <f t="shared" si="132"/>
        <v>0.85845515349974544</v>
      </c>
      <c r="W64" s="293">
        <f t="shared" si="132"/>
        <v>0.86753000578837947</v>
      </c>
      <c r="X64" s="293">
        <f t="shared" si="132"/>
        <v>0.87726896188398418</v>
      </c>
      <c r="Y64" s="294">
        <f t="shared" si="132"/>
        <v>0.88748362162090966</v>
      </c>
      <c r="Z64" s="292">
        <f t="shared" si="132"/>
        <v>0.86048160557483466</v>
      </c>
      <c r="AA64" s="293">
        <f t="shared" si="132"/>
        <v>0.86758036571655606</v>
      </c>
      <c r="AB64" s="293">
        <f t="shared" si="132"/>
        <v>0.86960326829287082</v>
      </c>
      <c r="AC64" s="294">
        <f t="shared" si="132"/>
        <v>0.87915575800239332</v>
      </c>
      <c r="AD64" s="292">
        <f t="shared" si="132"/>
        <v>0.85608287731742039</v>
      </c>
      <c r="AE64" s="293">
        <f t="shared" si="132"/>
        <v>0.84569590050367138</v>
      </c>
      <c r="AF64" s="293">
        <f t="shared" si="132"/>
        <v>0.84764982931738186</v>
      </c>
      <c r="AG64" s="293">
        <f t="shared" si="132"/>
        <v>0.85649104369944451</v>
      </c>
      <c r="AH64" s="292">
        <f t="shared" si="132"/>
        <v>0.82803082623332669</v>
      </c>
      <c r="AI64" s="293">
        <f t="shared" si="132"/>
        <v>0.81579057361914253</v>
      </c>
      <c r="AJ64" s="293">
        <f t="shared" si="132"/>
        <v>0.81480297509693866</v>
      </c>
      <c r="AK64" s="293">
        <f t="shared" si="132"/>
        <v>0.8038019197037124</v>
      </c>
      <c r="AL64" s="292">
        <f t="shared" si="132"/>
        <v>0.79405004965569426</v>
      </c>
      <c r="AM64" s="293">
        <f t="shared" si="132"/>
        <v>0.79426325238153728</v>
      </c>
      <c r="AN64" s="293">
        <f t="shared" si="132"/>
        <v>0.79504662490436473</v>
      </c>
      <c r="AO64" s="294">
        <f t="shared" si="132"/>
        <v>0.79865527132411784</v>
      </c>
      <c r="AP64" s="292">
        <f t="shared" si="132"/>
        <v>0.79547880691206008</v>
      </c>
      <c r="AQ64" s="293">
        <f t="shared" si="132"/>
        <v>0.79441956950750969</v>
      </c>
      <c r="AR64" s="293">
        <f t="shared" si="132"/>
        <v>0.79412745312109323</v>
      </c>
      <c r="AS64" s="294">
        <f t="shared" si="132"/>
        <v>0.79638248398727485</v>
      </c>
      <c r="AT64" s="52"/>
      <c r="AU64" s="291"/>
      <c r="AV64" s="288"/>
      <c r="AW64" s="291"/>
      <c r="AX64" s="295">
        <f t="shared" ref="AX64:BE64" si="133">AX17/AX9</f>
        <v>0.86380954187731784</v>
      </c>
      <c r="AY64" s="295">
        <f t="shared" si="133"/>
        <v>0.87221591155625766</v>
      </c>
      <c r="AZ64" s="295">
        <f t="shared" si="133"/>
        <v>0.8760245838140942</v>
      </c>
      <c r="BA64" s="295">
        <f t="shared" si="133"/>
        <v>0.87263918906459104</v>
      </c>
      <c r="BB64" s="295">
        <f t="shared" si="133"/>
        <v>0.84630527589644533</v>
      </c>
      <c r="BC64" s="295">
        <f t="shared" si="133"/>
        <v>0.80125994045585414</v>
      </c>
      <c r="BD64" s="295">
        <f t="shared" si="133"/>
        <v>0.79561223464485276</v>
      </c>
      <c r="BE64" s="295">
        <f t="shared" si="133"/>
        <v>0.79511812548682204</v>
      </c>
    </row>
    <row r="65" spans="1:60" s="56" customFormat="1" ht="12" customHeight="1" collapsed="1">
      <c r="A65" s="296" t="s">
        <v>85</v>
      </c>
      <c r="B65" s="256">
        <f t="shared" ref="B65:AK69" si="134">+B20/B$8</f>
        <v>0.23398075417371753</v>
      </c>
      <c r="C65" s="257">
        <f t="shared" si="134"/>
        <v>0.20602455948696161</v>
      </c>
      <c r="D65" s="257">
        <f t="shared" si="134"/>
        <v>0.1967956525812799</v>
      </c>
      <c r="E65" s="258">
        <f t="shared" si="134"/>
        <v>0.16634018712072435</v>
      </c>
      <c r="F65" s="256">
        <f t="shared" si="134"/>
        <v>0.25035495441638023</v>
      </c>
      <c r="G65" s="257">
        <f t="shared" si="134"/>
        <v>0.23521466473709599</v>
      </c>
      <c r="H65" s="257">
        <f t="shared" si="134"/>
        <v>0.22600369862196501</v>
      </c>
      <c r="I65" s="257">
        <f t="shared" si="134"/>
        <v>0.19382298498594575</v>
      </c>
      <c r="J65" s="297">
        <f t="shared" si="134"/>
        <v>0.28449254790631651</v>
      </c>
      <c r="K65" s="257">
        <f t="shared" si="134"/>
        <v>0.27141443451132991</v>
      </c>
      <c r="L65" s="257">
        <f t="shared" si="134"/>
        <v>0.25726210604883548</v>
      </c>
      <c r="M65" s="258">
        <f t="shared" si="134"/>
        <v>0.25232910694597577</v>
      </c>
      <c r="N65" s="297">
        <f t="shared" si="134"/>
        <v>0.34160883047844059</v>
      </c>
      <c r="O65" s="257">
        <f t="shared" si="134"/>
        <v>0.27556523698640428</v>
      </c>
      <c r="P65" s="257">
        <f t="shared" si="134"/>
        <v>0.24127372933251684</v>
      </c>
      <c r="Q65" s="258">
        <f t="shared" si="134"/>
        <v>0.21831570322594199</v>
      </c>
      <c r="R65" s="257">
        <f t="shared" si="134"/>
        <v>0.28663502039178979</v>
      </c>
      <c r="S65" s="257">
        <f t="shared" si="134"/>
        <v>0.2605917347146508</v>
      </c>
      <c r="T65" s="257">
        <f t="shared" si="134"/>
        <v>0.24499516706027727</v>
      </c>
      <c r="U65" s="257">
        <f t="shared" si="134"/>
        <v>0.21468975651377017</v>
      </c>
      <c r="V65" s="297">
        <f t="shared" si="134"/>
        <v>0.31468611379478711</v>
      </c>
      <c r="W65" s="257">
        <f t="shared" si="134"/>
        <v>0.27416373555380091</v>
      </c>
      <c r="X65" s="257">
        <f t="shared" si="134"/>
        <v>0.25448470496642556</v>
      </c>
      <c r="Y65" s="258">
        <f t="shared" si="134"/>
        <v>0.22625633690233279</v>
      </c>
      <c r="Z65" s="297">
        <f t="shared" si="134"/>
        <v>0.29524386267293989</v>
      </c>
      <c r="AA65" s="257">
        <f t="shared" si="134"/>
        <v>0.27767765859744581</v>
      </c>
      <c r="AB65" s="257">
        <f t="shared" si="134"/>
        <v>0.26987605062628767</v>
      </c>
      <c r="AC65" s="258">
        <f t="shared" si="134"/>
        <v>0.23805475700685921</v>
      </c>
      <c r="AD65" s="297">
        <f t="shared" si="134"/>
        <v>0.31357983547034779</v>
      </c>
      <c r="AE65" s="257">
        <f t="shared" si="134"/>
        <v>0.27627238273518173</v>
      </c>
      <c r="AF65" s="257">
        <f t="shared" si="134"/>
        <v>0.28925898911311021</v>
      </c>
      <c r="AG65" s="257">
        <f t="shared" si="134"/>
        <v>0.25107561477219681</v>
      </c>
      <c r="AH65" s="297">
        <f t="shared" si="134"/>
        <v>0.30815918136971038</v>
      </c>
      <c r="AI65" s="257">
        <f t="shared" si="134"/>
        <v>0.29516373888527436</v>
      </c>
      <c r="AJ65" s="257">
        <f t="shared" si="134"/>
        <v>0.30042642207739967</v>
      </c>
      <c r="AK65" s="257">
        <f t="shared" si="134"/>
        <v>0.29914229187455665</v>
      </c>
      <c r="AL65" s="298">
        <v>0.32</v>
      </c>
      <c r="AM65" s="299">
        <v>0.26600000000000001</v>
      </c>
      <c r="AN65" s="299">
        <v>0.27500000000000002</v>
      </c>
      <c r="AO65" s="300">
        <v>0.25</v>
      </c>
      <c r="AP65" s="298">
        <v>0.28999999999999998</v>
      </c>
      <c r="AQ65" s="299">
        <v>0.26500000000000001</v>
      </c>
      <c r="AR65" s="299">
        <v>0.27</v>
      </c>
      <c r="AS65" s="300">
        <v>0.24</v>
      </c>
      <c r="AT65" s="52"/>
      <c r="AU65" s="301">
        <f t="shared" ref="AU65:BE69" si="135">+AU20/AU$8</f>
        <v>0.19542690004178467</v>
      </c>
      <c r="AV65" s="297">
        <f t="shared" si="135"/>
        <v>0.22252560232048774</v>
      </c>
      <c r="AW65" s="301">
        <f t="shared" si="135"/>
        <v>0.26521106259097527</v>
      </c>
      <c r="AX65" s="301">
        <f t="shared" si="135"/>
        <v>0.26017718465675166</v>
      </c>
      <c r="AY65" s="301">
        <f t="shared" si="135"/>
        <v>0.24667934607083719</v>
      </c>
      <c r="AZ65" s="301">
        <f t="shared" si="135"/>
        <v>0.26285063994561203</v>
      </c>
      <c r="BA65" s="301">
        <f t="shared" si="135"/>
        <v>0.26731108261879954</v>
      </c>
      <c r="BB65" s="301">
        <f t="shared" si="135"/>
        <v>0.28023414102913152</v>
      </c>
      <c r="BC65" s="301">
        <f t="shared" si="135"/>
        <v>0.30047696028431581</v>
      </c>
      <c r="BD65" s="301">
        <f t="shared" si="135"/>
        <v>0.27626725725900592</v>
      </c>
      <c r="BE65" s="301">
        <f t="shared" si="135"/>
        <v>0.2655652106413483</v>
      </c>
    </row>
    <row r="66" spans="1:60" s="56" customFormat="1" ht="12" customHeight="1">
      <c r="A66" s="296" t="s">
        <v>114</v>
      </c>
      <c r="B66" s="256">
        <f t="shared" si="134"/>
        <v>0.72073346298588137</v>
      </c>
      <c r="C66" s="257">
        <f t="shared" si="134"/>
        <v>0.6079585685096397</v>
      </c>
      <c r="D66" s="257">
        <f t="shared" si="134"/>
        <v>0.56945563571629343</v>
      </c>
      <c r="E66" s="258">
        <f t="shared" si="134"/>
        <v>0.48581526280461901</v>
      </c>
      <c r="F66" s="256">
        <f t="shared" si="134"/>
        <v>0.66135480496188914</v>
      </c>
      <c r="G66" s="257">
        <f t="shared" si="134"/>
        <v>0.58922656375623084</v>
      </c>
      <c r="H66" s="257">
        <f t="shared" si="134"/>
        <v>0.54879794786136127</v>
      </c>
      <c r="I66" s="257">
        <f t="shared" si="134"/>
        <v>0.45990539089101667</v>
      </c>
      <c r="J66" s="297">
        <f t="shared" si="134"/>
        <v>0.65968772178850266</v>
      </c>
      <c r="K66" s="257">
        <f t="shared" si="134"/>
        <v>0.63435702185471554</v>
      </c>
      <c r="L66" s="257">
        <f t="shared" si="134"/>
        <v>0.57920151106642892</v>
      </c>
      <c r="M66" s="258">
        <f t="shared" si="134"/>
        <v>0.5537899669239249</v>
      </c>
      <c r="N66" s="297">
        <f t="shared" si="134"/>
        <v>0.668820141760189</v>
      </c>
      <c r="O66" s="257">
        <f t="shared" si="134"/>
        <v>0.53607751821527827</v>
      </c>
      <c r="P66" s="257">
        <f t="shared" si="134"/>
        <v>0.4903519172388634</v>
      </c>
      <c r="Q66" s="258">
        <f t="shared" si="134"/>
        <v>0.44098028299211112</v>
      </c>
      <c r="R66" s="257">
        <f t="shared" si="134"/>
        <v>0.54199371531724283</v>
      </c>
      <c r="S66" s="257">
        <f t="shared" si="134"/>
        <v>0.50062204528489662</v>
      </c>
      <c r="T66" s="257">
        <f t="shared" si="134"/>
        <v>0.46727053501140969</v>
      </c>
      <c r="U66" s="257">
        <f t="shared" si="134"/>
        <v>0.4262273064829592</v>
      </c>
      <c r="V66" s="297">
        <f t="shared" si="134"/>
        <v>0.51546316784575275</v>
      </c>
      <c r="W66" s="257">
        <f t="shared" si="134"/>
        <v>0.49184372981121244</v>
      </c>
      <c r="X66" s="257">
        <f t="shared" si="134"/>
        <v>0.46374931066921854</v>
      </c>
      <c r="Y66" s="258">
        <f t="shared" si="134"/>
        <v>0.41382163416703471</v>
      </c>
      <c r="Z66" s="297">
        <f t="shared" si="134"/>
        <v>0.50505426934364372</v>
      </c>
      <c r="AA66" s="257">
        <f t="shared" si="134"/>
        <v>0.48645791817567446</v>
      </c>
      <c r="AB66" s="257">
        <f t="shared" si="134"/>
        <v>0.46838309840729958</v>
      </c>
      <c r="AC66" s="258">
        <f t="shared" si="134"/>
        <v>0.39085912303129811</v>
      </c>
      <c r="AD66" s="297">
        <f t="shared" si="134"/>
        <v>0.50782305169177877</v>
      </c>
      <c r="AE66" s="257">
        <f t="shared" si="134"/>
        <v>0.45524987341383699</v>
      </c>
      <c r="AF66" s="257">
        <f t="shared" si="134"/>
        <v>0.41445822189804682</v>
      </c>
      <c r="AG66" s="257">
        <f t="shared" si="134"/>
        <v>0.41301083815940548</v>
      </c>
      <c r="AH66" s="297">
        <f t="shared" si="134"/>
        <v>0.44252068932657984</v>
      </c>
      <c r="AI66" s="257">
        <f t="shared" si="134"/>
        <v>0.43285161307282322</v>
      </c>
      <c r="AJ66" s="257">
        <f t="shared" si="134"/>
        <v>0.40411692258180315</v>
      </c>
      <c r="AK66" s="257">
        <f t="shared" si="134"/>
        <v>0.39218083971182854</v>
      </c>
      <c r="AL66" s="298">
        <v>0.435</v>
      </c>
      <c r="AM66" s="299">
        <v>0.41</v>
      </c>
      <c r="AN66" s="299">
        <v>0.41</v>
      </c>
      <c r="AO66" s="300">
        <f>+AN66</f>
        <v>0.41</v>
      </c>
      <c r="AP66" s="298">
        <v>0.41</v>
      </c>
      <c r="AQ66" s="299">
        <v>0.39500000000000002</v>
      </c>
      <c r="AR66" s="299">
        <v>0.38600000000000001</v>
      </c>
      <c r="AS66" s="300">
        <v>0.38500000000000001</v>
      </c>
      <c r="AT66" s="52"/>
      <c r="AU66" s="301">
        <f t="shared" si="135"/>
        <v>0.57775198477180911</v>
      </c>
      <c r="AV66" s="297">
        <f t="shared" si="135"/>
        <v>0.55160791452080737</v>
      </c>
      <c r="AW66" s="301">
        <f t="shared" si="135"/>
        <v>0.60273024115818874</v>
      </c>
      <c r="AX66" s="301">
        <f t="shared" si="135"/>
        <v>0.5177270071646014</v>
      </c>
      <c r="AY66" s="301">
        <f t="shared" si="135"/>
        <v>0.47583650745641237</v>
      </c>
      <c r="AZ66" s="301">
        <f t="shared" si="135"/>
        <v>0.46583648977902764</v>
      </c>
      <c r="BA66" s="301">
        <f t="shared" si="135"/>
        <v>0.45651494510778107</v>
      </c>
      <c r="BB66" s="301">
        <f t="shared" si="135"/>
        <v>0.4430147926309102</v>
      </c>
      <c r="BC66" s="301">
        <f t="shared" si="135"/>
        <v>0.41621280062611066</v>
      </c>
      <c r="BD66" s="301">
        <f t="shared" si="135"/>
        <v>0.41570027339884741</v>
      </c>
      <c r="BE66" s="301">
        <f t="shared" si="135"/>
        <v>0.39360453508783594</v>
      </c>
    </row>
    <row r="67" spans="1:60" s="56" customFormat="1" ht="12" customHeight="1">
      <c r="A67" s="296" t="s">
        <v>87</v>
      </c>
      <c r="B67" s="256">
        <f t="shared" si="134"/>
        <v>0.11330285656555453</v>
      </c>
      <c r="C67" s="257">
        <f t="shared" si="134"/>
        <v>0.10616819404826931</v>
      </c>
      <c r="D67" s="257">
        <f t="shared" si="134"/>
        <v>0.10177082357350324</v>
      </c>
      <c r="E67" s="258">
        <f t="shared" si="134"/>
        <v>9.0012465582663251E-2</v>
      </c>
      <c r="F67" s="256">
        <f t="shared" si="134"/>
        <v>0.10489837094604694</v>
      </c>
      <c r="G67" s="257">
        <f t="shared" si="134"/>
        <v>9.7250361794500709E-2</v>
      </c>
      <c r="H67" s="257">
        <f t="shared" si="134"/>
        <v>9.7431843942015123E-2</v>
      </c>
      <c r="I67" s="257">
        <f t="shared" si="134"/>
        <v>8.557096825795836E-2</v>
      </c>
      <c r="J67" s="297">
        <f t="shared" si="134"/>
        <v>0.11898509581263308</v>
      </c>
      <c r="K67" s="257">
        <f t="shared" si="134"/>
        <v>0.11685479948340352</v>
      </c>
      <c r="L67" s="257">
        <f t="shared" si="134"/>
        <v>0.11189812487623574</v>
      </c>
      <c r="M67" s="258">
        <f t="shared" si="134"/>
        <v>0.10199834619625138</v>
      </c>
      <c r="N67" s="297">
        <f t="shared" si="134"/>
        <v>0.14268310691080921</v>
      </c>
      <c r="O67" s="257">
        <f t="shared" si="134"/>
        <v>0.11331780965973108</v>
      </c>
      <c r="P67" s="257">
        <f t="shared" si="134"/>
        <v>0.10068924183398262</v>
      </c>
      <c r="Q67" s="258">
        <f t="shared" si="134"/>
        <v>8.1578200993728797E-2</v>
      </c>
      <c r="R67" s="257">
        <f t="shared" si="134"/>
        <v>0.10895233001270309</v>
      </c>
      <c r="S67" s="257">
        <f t="shared" si="134"/>
        <v>9.6055101902327578E-2</v>
      </c>
      <c r="T67" s="257">
        <f t="shared" si="134"/>
        <v>8.6703935109065017E-2</v>
      </c>
      <c r="U67" s="257">
        <f t="shared" si="134"/>
        <v>7.7841331036989037E-2</v>
      </c>
      <c r="V67" s="297">
        <f t="shared" si="134"/>
        <v>0.10744746054996313</v>
      </c>
      <c r="W67" s="257">
        <f t="shared" si="134"/>
        <v>9.0670088292297765E-2</v>
      </c>
      <c r="X67" s="257">
        <f t="shared" si="134"/>
        <v>8.5306711648879222E-2</v>
      </c>
      <c r="Y67" s="258">
        <f t="shared" si="134"/>
        <v>7.7171725670852703E-2</v>
      </c>
      <c r="Z67" s="297">
        <f t="shared" si="134"/>
        <v>0.10477477057809662</v>
      </c>
      <c r="AA67" s="257">
        <f t="shared" si="134"/>
        <v>9.8858063733559765E-2</v>
      </c>
      <c r="AB67" s="257">
        <f t="shared" si="134"/>
        <v>9.4744415737318899E-2</v>
      </c>
      <c r="AC67" s="258">
        <f t="shared" si="134"/>
        <v>7.9611159060084757E-2</v>
      </c>
      <c r="AD67" s="297">
        <f t="shared" si="134"/>
        <v>0.10469032292013819</v>
      </c>
      <c r="AE67" s="257">
        <f t="shared" si="134"/>
        <v>9.3435932057753981E-2</v>
      </c>
      <c r="AF67" s="257">
        <f t="shared" si="134"/>
        <v>8.4711078693573222E-2</v>
      </c>
      <c r="AG67" s="257">
        <f t="shared" si="134"/>
        <v>8.2957972166496322E-2</v>
      </c>
      <c r="AH67" s="297">
        <f t="shared" si="134"/>
        <v>9.8759006912324171E-2</v>
      </c>
      <c r="AI67" s="257">
        <f t="shared" si="134"/>
        <v>9.0048172026051004E-2</v>
      </c>
      <c r="AJ67" s="257">
        <f t="shared" si="134"/>
        <v>8.8310836319525687E-2</v>
      </c>
      <c r="AK67" s="257">
        <f t="shared" si="134"/>
        <v>8.2350362521558057E-2</v>
      </c>
      <c r="AL67" s="298">
        <v>0.09</v>
      </c>
      <c r="AM67" s="299">
        <f>+AL67</f>
        <v>0.09</v>
      </c>
      <c r="AN67" s="299">
        <v>8.5000000000000006E-2</v>
      </c>
      <c r="AO67" s="300">
        <v>8.5000000000000006E-2</v>
      </c>
      <c r="AP67" s="298">
        <v>0.09</v>
      </c>
      <c r="AQ67" s="299">
        <v>8.5000000000000006E-2</v>
      </c>
      <c r="AR67" s="299">
        <v>0.08</v>
      </c>
      <c r="AS67" s="300">
        <v>7.4999999999999997E-2</v>
      </c>
      <c r="AT67" s="52"/>
      <c r="AU67" s="301">
        <f t="shared" si="135"/>
        <v>0.10091461999164308</v>
      </c>
      <c r="AV67" s="297">
        <f t="shared" si="135"/>
        <v>9.5028266145740836E-2</v>
      </c>
      <c r="AW67" s="301">
        <f t="shared" si="135"/>
        <v>0.11180612927337819</v>
      </c>
      <c r="AX67" s="301">
        <f t="shared" si="135"/>
        <v>0.10511840212648921</v>
      </c>
      <c r="AY67" s="301">
        <f t="shared" si="135"/>
        <v>9.0212593621678688E-2</v>
      </c>
      <c r="AZ67" s="301">
        <f t="shared" si="135"/>
        <v>8.8619060287057086E-2</v>
      </c>
      <c r="BA67" s="301">
        <f t="shared" si="135"/>
        <v>9.3180543312765443E-2</v>
      </c>
      <c r="BB67" s="301">
        <f t="shared" si="135"/>
        <v>9.0405662945820836E-2</v>
      </c>
      <c r="BC67" s="301">
        <f t="shared" si="135"/>
        <v>8.9363496981710644E-2</v>
      </c>
      <c r="BD67" s="301">
        <f t="shared" si="135"/>
        <v>8.7353004911242982E-2</v>
      </c>
      <c r="BE67" s="301">
        <f t="shared" si="135"/>
        <v>8.2262824908019852E-2</v>
      </c>
    </row>
    <row r="68" spans="1:60" s="56" customFormat="1" ht="12" customHeight="1">
      <c r="A68" s="255" t="s">
        <v>88</v>
      </c>
      <c r="B68" s="256">
        <f t="shared" si="134"/>
        <v>1.0680170737251533</v>
      </c>
      <c r="C68" s="257">
        <f t="shared" si="134"/>
        <v>0.9201513220448706</v>
      </c>
      <c r="D68" s="257">
        <f t="shared" si="134"/>
        <v>0.86802211187107658</v>
      </c>
      <c r="E68" s="258">
        <f t="shared" si="134"/>
        <v>0.74216791550800665</v>
      </c>
      <c r="F68" s="256">
        <f t="shared" si="134"/>
        <v>1.0166081303243164</v>
      </c>
      <c r="G68" s="257">
        <f t="shared" si="134"/>
        <v>0.92169159028782754</v>
      </c>
      <c r="H68" s="257">
        <f t="shared" si="134"/>
        <v>0.87223349042534148</v>
      </c>
      <c r="I68" s="257">
        <f t="shared" si="134"/>
        <v>0.73929934413492082</v>
      </c>
      <c r="J68" s="297">
        <f t="shared" si="134"/>
        <v>1.0631653655074522</v>
      </c>
      <c r="K68" s="257">
        <f t="shared" si="134"/>
        <v>1.022626255849449</v>
      </c>
      <c r="L68" s="257">
        <f t="shared" si="134"/>
        <v>0.94836174199150025</v>
      </c>
      <c r="M68" s="258">
        <f t="shared" si="134"/>
        <v>0.90811742006615193</v>
      </c>
      <c r="N68" s="297">
        <f t="shared" si="134"/>
        <v>1.1531120791494387</v>
      </c>
      <c r="O68" s="257">
        <f t="shared" si="134"/>
        <v>0.92496056486141365</v>
      </c>
      <c r="P68" s="257">
        <f t="shared" si="134"/>
        <v>0.83231488840536283</v>
      </c>
      <c r="Q68" s="258">
        <f t="shared" si="134"/>
        <v>0.740874187211782</v>
      </c>
      <c r="R68" s="257">
        <f t="shared" si="134"/>
        <v>0.93758106572173572</v>
      </c>
      <c r="S68" s="257">
        <f t="shared" si="134"/>
        <v>0.85726888190187478</v>
      </c>
      <c r="T68" s="257">
        <f t="shared" si="134"/>
        <v>0.79896963718075198</v>
      </c>
      <c r="U68" s="257">
        <f t="shared" si="134"/>
        <v>0.71875839403371833</v>
      </c>
      <c r="V68" s="297">
        <f t="shared" si="134"/>
        <v>0.93759674219050304</v>
      </c>
      <c r="W68" s="257">
        <f t="shared" si="134"/>
        <v>0.85667755365731113</v>
      </c>
      <c r="X68" s="257">
        <f t="shared" si="134"/>
        <v>0.80354072728452342</v>
      </c>
      <c r="Y68" s="258">
        <f t="shared" si="134"/>
        <v>0.71724969674022021</v>
      </c>
      <c r="Z68" s="297">
        <f t="shared" si="134"/>
        <v>0.9050729025946801</v>
      </c>
      <c r="AA68" s="257">
        <f t="shared" si="134"/>
        <v>0.86299364050667993</v>
      </c>
      <c r="AB68" s="257">
        <f t="shared" si="134"/>
        <v>0.83300356477090609</v>
      </c>
      <c r="AC68" s="258">
        <f t="shared" si="134"/>
        <v>0.70852503909824205</v>
      </c>
      <c r="AD68" s="297">
        <f t="shared" si="134"/>
        <v>0.92609321008226475</v>
      </c>
      <c r="AE68" s="257">
        <f t="shared" si="134"/>
        <v>0.82495818820677269</v>
      </c>
      <c r="AF68" s="257">
        <f t="shared" si="134"/>
        <v>0.78842828970473033</v>
      </c>
      <c r="AG68" s="257">
        <f t="shared" si="134"/>
        <v>0.74704442509809854</v>
      </c>
      <c r="AH68" s="297">
        <f t="shared" si="134"/>
        <v>0.84943887760861436</v>
      </c>
      <c r="AI68" s="257">
        <f t="shared" si="134"/>
        <v>0.81806352398414861</v>
      </c>
      <c r="AJ68" s="257">
        <f t="shared" si="134"/>
        <v>0.7928541809787284</v>
      </c>
      <c r="AK68" s="257">
        <f t="shared" si="134"/>
        <v>0.77367349410794317</v>
      </c>
      <c r="AL68" s="297">
        <f t="shared" ref="AL68:AS69" si="136">+AL23/AL$8</f>
        <v>0.84499999999999997</v>
      </c>
      <c r="AM68" s="257">
        <f t="shared" si="136"/>
        <v>0.7659999999999999</v>
      </c>
      <c r="AN68" s="257">
        <f t="shared" si="136"/>
        <v>0.76999999999999991</v>
      </c>
      <c r="AO68" s="258">
        <f t="shared" si="136"/>
        <v>0.745</v>
      </c>
      <c r="AP68" s="297">
        <f t="shared" si="136"/>
        <v>0.78999999999999992</v>
      </c>
      <c r="AQ68" s="257">
        <f t="shared" si="136"/>
        <v>0.745</v>
      </c>
      <c r="AR68" s="257">
        <f t="shared" si="136"/>
        <v>0.7360000000000001</v>
      </c>
      <c r="AS68" s="258">
        <f t="shared" si="136"/>
        <v>0.70000000000000007</v>
      </c>
      <c r="AT68" s="52"/>
      <c r="AU68" s="301">
        <f t="shared" si="135"/>
        <v>0.87409350480523684</v>
      </c>
      <c r="AV68" s="297">
        <f t="shared" si="135"/>
        <v>0.86916178298703595</v>
      </c>
      <c r="AW68" s="301">
        <f t="shared" si="135"/>
        <v>0.97974743302254208</v>
      </c>
      <c r="AX68" s="301">
        <f t="shared" si="135"/>
        <v>0.88302259394784222</v>
      </c>
      <c r="AY68" s="301">
        <f t="shared" si="135"/>
        <v>0.81272844714892822</v>
      </c>
      <c r="AZ68" s="301">
        <f t="shared" si="135"/>
        <v>0.81730619001169691</v>
      </c>
      <c r="BA68" s="301">
        <f t="shared" si="135"/>
        <v>0.81700657103934593</v>
      </c>
      <c r="BB68" s="301">
        <f t="shared" si="135"/>
        <v>0.81365459660586259</v>
      </c>
      <c r="BC68" s="301">
        <f t="shared" si="135"/>
        <v>0.806053257892137</v>
      </c>
      <c r="BD68" s="301">
        <f t="shared" si="135"/>
        <v>0.77932053556909631</v>
      </c>
      <c r="BE68" s="301">
        <f t="shared" si="135"/>
        <v>0.74143257063720402</v>
      </c>
    </row>
    <row r="69" spans="1:60" s="56" customFormat="1" ht="12" customHeight="1">
      <c r="A69" s="247" t="s">
        <v>115</v>
      </c>
      <c r="B69" s="248">
        <f t="shared" si="134"/>
        <v>-0.17998130982749469</v>
      </c>
      <c r="C69" s="249">
        <f t="shared" si="134"/>
        <v>-1.3129412716716251E-2</v>
      </c>
      <c r="D69" s="249">
        <f t="shared" si="134"/>
        <v>3.6128548674224631E-2</v>
      </c>
      <c r="E69" s="250">
        <f t="shared" si="134"/>
        <v>0.18384679661922457</v>
      </c>
      <c r="F69" s="248">
        <f t="shared" si="134"/>
        <v>-0.12520549992527299</v>
      </c>
      <c r="G69" s="249">
        <f t="shared" si="134"/>
        <v>-1.646566972182013E-2</v>
      </c>
      <c r="H69" s="249">
        <f t="shared" si="134"/>
        <v>2.9767941299290238E-2</v>
      </c>
      <c r="I69" s="249">
        <f t="shared" si="134"/>
        <v>0.17746063666902814</v>
      </c>
      <c r="J69" s="288">
        <f t="shared" si="134"/>
        <v>-0.19774662881476243</v>
      </c>
      <c r="K69" s="249">
        <f t="shared" si="134"/>
        <v>-0.15009811979000684</v>
      </c>
      <c r="L69" s="249">
        <f t="shared" si="134"/>
        <v>-7.2065073344605421E-2</v>
      </c>
      <c r="M69" s="250">
        <f t="shared" si="134"/>
        <v>-3.2731532524806858E-2</v>
      </c>
      <c r="N69" s="288">
        <f t="shared" si="134"/>
        <v>-0.32159997046662719</v>
      </c>
      <c r="O69" s="249">
        <f t="shared" si="134"/>
        <v>-5.9836250281679625E-2</v>
      </c>
      <c r="P69" s="249">
        <f t="shared" si="134"/>
        <v>4.0116741149952451E-2</v>
      </c>
      <c r="Q69" s="250">
        <f t="shared" si="134"/>
        <v>0.14579240942466665</v>
      </c>
      <c r="R69" s="249">
        <f t="shared" si="134"/>
        <v>-8.3960687303603815E-2</v>
      </c>
      <c r="S69" s="249">
        <f t="shared" si="134"/>
        <v>1.2011128955642809E-2</v>
      </c>
      <c r="T69" s="249">
        <f t="shared" si="134"/>
        <v>8.0545673771586293E-2</v>
      </c>
      <c r="U69" s="249">
        <f t="shared" si="134"/>
        <v>0.17676847477444738</v>
      </c>
      <c r="V69" s="288">
        <f t="shared" si="134"/>
        <v>-8.2026989123321126E-2</v>
      </c>
      <c r="W69" s="249">
        <f t="shared" si="134"/>
        <v>1.4894838848610854E-2</v>
      </c>
      <c r="X69" s="249">
        <f t="shared" si="134"/>
        <v>7.9451454893437537E-2</v>
      </c>
      <c r="Y69" s="249">
        <f t="shared" si="134"/>
        <v>0.18211713891050862</v>
      </c>
      <c r="Z69" s="288">
        <f t="shared" si="134"/>
        <v>-3.9884473843573777E-2</v>
      </c>
      <c r="AA69" s="249">
        <f t="shared" si="134"/>
        <v>7.9103779306521592E-3</v>
      </c>
      <c r="AB69" s="249">
        <f t="shared" si="134"/>
        <v>3.9784805572816398E-2</v>
      </c>
      <c r="AC69" s="250">
        <f t="shared" si="134"/>
        <v>0.17680192603456224</v>
      </c>
      <c r="AD69" s="288">
        <f t="shared" si="134"/>
        <v>-9.2718948974759283E-2</v>
      </c>
      <c r="AE69" s="249">
        <f t="shared" si="134"/>
        <v>1.5865465760360978E-2</v>
      </c>
      <c r="AF69" s="249">
        <f t="shared" si="134"/>
        <v>6.1275900262041716E-2</v>
      </c>
      <c r="AG69" s="249">
        <f t="shared" si="134"/>
        <v>9.6786403724592227E-2</v>
      </c>
      <c r="AH69" s="288">
        <f t="shared" si="134"/>
        <v>-4.7338058831721909E-2</v>
      </c>
      <c r="AI69" s="249">
        <f t="shared" si="134"/>
        <v>-1.249975355375486E-2</v>
      </c>
      <c r="AJ69" s="249">
        <f t="shared" si="134"/>
        <v>9.9642894718927422E-4</v>
      </c>
      <c r="AK69" s="249">
        <f t="shared" si="134"/>
        <v>2.6261903800564097E-2</v>
      </c>
      <c r="AL69" s="288">
        <f t="shared" si="136"/>
        <v>-6.4999999999999863E-2</v>
      </c>
      <c r="AM69" s="249">
        <f t="shared" si="136"/>
        <v>1.6000000000000195E-2</v>
      </c>
      <c r="AN69" s="249">
        <f t="shared" si="136"/>
        <v>1.4000000000000063E-2</v>
      </c>
      <c r="AO69" s="250">
        <f t="shared" si="136"/>
        <v>4.100000000000005E-2</v>
      </c>
      <c r="AP69" s="288">
        <f t="shared" si="136"/>
        <v>-1.9999999999998426E-3</v>
      </c>
      <c r="AQ69" s="249">
        <f t="shared" si="136"/>
        <v>4.5000000000000054E-2</v>
      </c>
      <c r="AR69" s="249">
        <f t="shared" si="136"/>
        <v>5.6000000000000036E-2</v>
      </c>
      <c r="AS69" s="250">
        <f t="shared" si="136"/>
        <v>9.4000000000000028E-2</v>
      </c>
      <c r="AT69" s="52"/>
      <c r="AU69" s="291">
        <f t="shared" si="135"/>
        <v>3.5164120896977631E-2</v>
      </c>
      <c r="AV69" s="249">
        <f t="shared" si="135"/>
        <v>3.6261321257325549E-2</v>
      </c>
      <c r="AW69" s="291">
        <f t="shared" si="135"/>
        <v>-0.10700656988866594</v>
      </c>
      <c r="AX69" s="291">
        <f t="shared" si="135"/>
        <v>-1.5197017995209958E-2</v>
      </c>
      <c r="AY69" s="291">
        <f t="shared" si="135"/>
        <v>6.4698283153993272E-2</v>
      </c>
      <c r="AZ69" s="291">
        <f t="shared" si="135"/>
        <v>6.2356165309078268E-2</v>
      </c>
      <c r="BA69" s="291">
        <f t="shared" si="135"/>
        <v>5.7582739001522658E-2</v>
      </c>
      <c r="BB69" s="291">
        <f t="shared" si="135"/>
        <v>2.8879208639622497E-2</v>
      </c>
      <c r="BC69" s="291">
        <f t="shared" si="135"/>
        <v>-5.8473342186126783E-3</v>
      </c>
      <c r="BD69" s="291">
        <f t="shared" si="135"/>
        <v>3.8270345498802316E-3</v>
      </c>
      <c r="BE69" s="291">
        <f t="shared" si="135"/>
        <v>4.9662299399588064E-2</v>
      </c>
    </row>
    <row r="70" spans="1:60" s="56" customFormat="1" ht="12" hidden="1" customHeight="1" outlineLevel="1">
      <c r="A70" s="302" t="s">
        <v>116</v>
      </c>
      <c r="B70" s="248"/>
      <c r="C70" s="249"/>
      <c r="D70" s="249"/>
      <c r="E70" s="250"/>
      <c r="F70" s="248"/>
      <c r="G70" s="249"/>
      <c r="H70" s="249"/>
      <c r="I70" s="249"/>
      <c r="J70" s="288"/>
      <c r="K70" s="249"/>
      <c r="L70" s="249"/>
      <c r="M70" s="250"/>
      <c r="N70" s="292">
        <f t="shared" ref="N70:AS70" si="137">N25/N9</f>
        <v>-0.31855881930164193</v>
      </c>
      <c r="O70" s="293">
        <f t="shared" si="137"/>
        <v>-0.18819801103337908</v>
      </c>
      <c r="P70" s="293">
        <f t="shared" si="137"/>
        <v>-3.9356544675685355E-2</v>
      </c>
      <c r="Q70" s="294">
        <f t="shared" si="137"/>
        <v>6.5673202534770117E-2</v>
      </c>
      <c r="R70" s="293">
        <f t="shared" si="137"/>
        <v>-0.16622485432263925</v>
      </c>
      <c r="S70" s="293">
        <f t="shared" si="137"/>
        <v>-2.3574916909691525E-2</v>
      </c>
      <c r="T70" s="293">
        <f t="shared" si="137"/>
        <v>4.0870614051168173E-2</v>
      </c>
      <c r="U70" s="293">
        <f t="shared" si="137"/>
        <v>0.14476855624093074</v>
      </c>
      <c r="V70" s="292">
        <f t="shared" si="137"/>
        <v>-0.10237240595035736</v>
      </c>
      <c r="W70" s="293">
        <f t="shared" si="137"/>
        <v>4.4890777510997026E-3</v>
      </c>
      <c r="X70" s="293">
        <f t="shared" si="137"/>
        <v>7.3973720228558942E-2</v>
      </c>
      <c r="Y70" s="294">
        <f t="shared" si="137"/>
        <v>0.16256811340806923</v>
      </c>
      <c r="Z70" s="292">
        <f t="shared" si="137"/>
        <v>-6.159808135385135E-2</v>
      </c>
      <c r="AA70" s="293">
        <f t="shared" si="137"/>
        <v>7.7111509783797392E-3</v>
      </c>
      <c r="AB70" s="293">
        <f t="shared" si="137"/>
        <v>1.3122458501866292E-2</v>
      </c>
      <c r="AC70" s="294">
        <f t="shared" si="137"/>
        <v>0.17307610751816463</v>
      </c>
      <c r="AD70" s="292">
        <f t="shared" si="137"/>
        <v>-0.12043553936781974</v>
      </c>
      <c r="AE70" s="293">
        <f t="shared" si="137"/>
        <v>-4.3070621993951105E-2</v>
      </c>
      <c r="AF70" s="293">
        <f t="shared" si="137"/>
        <v>5.4076778527121692E-2</v>
      </c>
      <c r="AG70" s="293">
        <f t="shared" si="137"/>
        <v>0.13031305243784999</v>
      </c>
      <c r="AH70" s="292">
        <f t="shared" si="137"/>
        <v>-8.9876760520931354E-2</v>
      </c>
      <c r="AI70" s="293">
        <f t="shared" si="137"/>
        <v>-2.0633398460244454E-2</v>
      </c>
      <c r="AJ70" s="293">
        <f t="shared" si="137"/>
        <v>2.0729432092754407E-2</v>
      </c>
      <c r="AK70" s="293">
        <f t="shared" si="137"/>
        <v>9.3520177099636337E-3</v>
      </c>
      <c r="AL70" s="292">
        <f t="shared" si="137"/>
        <v>-6.3711208339761058E-2</v>
      </c>
      <c r="AM70" s="293">
        <f t="shared" si="137"/>
        <v>-6.9032923000732485E-3</v>
      </c>
      <c r="AN70" s="293">
        <f t="shared" si="137"/>
        <v>2.1844302344599619E-2</v>
      </c>
      <c r="AO70" s="294">
        <f t="shared" si="137"/>
        <v>4.8281540789543616E-2</v>
      </c>
      <c r="AP70" s="292">
        <f t="shared" si="137"/>
        <v>2.2943383480840927E-2</v>
      </c>
      <c r="AQ70" s="293">
        <f t="shared" si="137"/>
        <v>4.2025584376418755E-2</v>
      </c>
      <c r="AR70" s="293">
        <f t="shared" si="137"/>
        <v>5.8799131476719571E-2</v>
      </c>
      <c r="AS70" s="294">
        <f t="shared" si="137"/>
        <v>7.5568134038336829E-2</v>
      </c>
      <c r="AT70" s="53"/>
      <c r="AU70" s="291"/>
      <c r="AV70" s="249"/>
      <c r="AW70" s="291"/>
      <c r="AX70" s="295">
        <f t="shared" ref="AX70:BE70" si="138">AX25/AX9</f>
        <v>-4.640536485393143E-2</v>
      </c>
      <c r="AY70" s="295">
        <f t="shared" si="138"/>
        <v>5.3244366185474609E-2</v>
      </c>
      <c r="AZ70" s="295">
        <f t="shared" si="138"/>
        <v>5.5924008809286607E-2</v>
      </c>
      <c r="BA70" s="295">
        <f t="shared" si="138"/>
        <v>5.5836265988483756E-2</v>
      </c>
      <c r="BB70" s="295">
        <f t="shared" si="138"/>
        <v>3.9680146478299989E-2</v>
      </c>
      <c r="BC70" s="295">
        <f t="shared" si="138"/>
        <v>-1.0715148158649674E-2</v>
      </c>
      <c r="BD70" s="295">
        <f t="shared" si="138"/>
        <v>2.5594522530089331E-3</v>
      </c>
      <c r="BE70" s="295">
        <f t="shared" si="138"/>
        <v>5.0889632427847886E-2</v>
      </c>
    </row>
    <row r="71" spans="1:60" s="56" customFormat="1" ht="12" customHeight="1" collapsed="1">
      <c r="A71" s="303" t="s">
        <v>108</v>
      </c>
      <c r="B71" s="304">
        <f t="shared" ref="B71:AS71" si="139">+B36/B$8</f>
        <v>-0.17318717955194093</v>
      </c>
      <c r="C71" s="305">
        <f t="shared" si="139"/>
        <v>-5.6442313527948233E-3</v>
      </c>
      <c r="D71" s="305">
        <f t="shared" si="139"/>
        <v>3.3561322964489784E-2</v>
      </c>
      <c r="E71" s="276">
        <f t="shared" si="139"/>
        <v>0.17114834043369287</v>
      </c>
      <c r="F71" s="304">
        <f t="shared" si="139"/>
        <v>-0.13032431624570343</v>
      </c>
      <c r="G71" s="305">
        <f t="shared" si="139"/>
        <v>-2.0421289596398037E-2</v>
      </c>
      <c r="H71" s="305">
        <f t="shared" si="139"/>
        <v>2.7575612957108052E-2</v>
      </c>
      <c r="I71" s="274">
        <f t="shared" si="139"/>
        <v>0.19800498183230883</v>
      </c>
      <c r="J71" s="306">
        <f t="shared" si="139"/>
        <v>-0.19625621007806973</v>
      </c>
      <c r="K71" s="274">
        <f t="shared" si="139"/>
        <v>-0.15103738615588466</v>
      </c>
      <c r="L71" s="274">
        <f t="shared" si="139"/>
        <v>-7.3862511233986836E-2</v>
      </c>
      <c r="M71" s="276">
        <f t="shared" si="139"/>
        <v>-3.9098676957000908E-2</v>
      </c>
      <c r="N71" s="306">
        <f t="shared" si="139"/>
        <v>-0.32158151210868274</v>
      </c>
      <c r="O71" s="274">
        <f t="shared" si="139"/>
        <v>-7.0051829039284988E-2</v>
      </c>
      <c r="P71" s="274">
        <f t="shared" si="139"/>
        <v>2.7699964821305264E-2</v>
      </c>
      <c r="Q71" s="276">
        <f t="shared" si="139"/>
        <v>0.12924777041293309</v>
      </c>
      <c r="R71" s="274">
        <f t="shared" si="139"/>
        <v>-0.10342983218559887</v>
      </c>
      <c r="S71" s="274">
        <f t="shared" si="139"/>
        <v>-8.7199439028249216E-3</v>
      </c>
      <c r="T71" s="274">
        <f t="shared" si="139"/>
        <v>5.6301256564327912E-2</v>
      </c>
      <c r="U71" s="274">
        <f t="shared" si="139"/>
        <v>0.14613913950291521</v>
      </c>
      <c r="V71" s="306">
        <f t="shared" si="139"/>
        <v>-0.10562948650024429</v>
      </c>
      <c r="W71" s="274">
        <f t="shared" si="139"/>
        <v>-9.5111621563435543E-4</v>
      </c>
      <c r="X71" s="274">
        <f t="shared" si="139"/>
        <v>5.4594997891458753E-2</v>
      </c>
      <c r="Y71" s="276">
        <f t="shared" si="139"/>
        <v>0.18317591871936731</v>
      </c>
      <c r="Z71" s="306">
        <f t="shared" si="139"/>
        <v>-7.1738016490419262E-4</v>
      </c>
      <c r="AA71" s="274">
        <f t="shared" si="139"/>
        <v>9.4439342216986275E-3</v>
      </c>
      <c r="AB71" s="274">
        <f t="shared" si="139"/>
        <v>8.4810478464205363E-2</v>
      </c>
      <c r="AC71" s="276">
        <f t="shared" si="139"/>
        <v>0.22233758817383631</v>
      </c>
      <c r="AD71" s="306">
        <f t="shared" si="139"/>
        <v>-3.2686674501412036E-2</v>
      </c>
      <c r="AE71" s="274">
        <f t="shared" si="139"/>
        <v>5.1877311156460597E-2</v>
      </c>
      <c r="AF71" s="274">
        <f t="shared" si="139"/>
        <v>9.3362509117432491E-2</v>
      </c>
      <c r="AG71" s="274">
        <f t="shared" si="139"/>
        <v>0.15083210315808074</v>
      </c>
      <c r="AH71" s="306">
        <f t="shared" si="139"/>
        <v>4.8965350417451807E-3</v>
      </c>
      <c r="AI71" s="274">
        <f t="shared" si="139"/>
        <v>2.5163804604273036E-2</v>
      </c>
      <c r="AJ71" s="274">
        <f t="shared" si="139"/>
        <v>5.2105188238425026E-2</v>
      </c>
      <c r="AK71" s="274">
        <f t="shared" si="139"/>
        <v>6.426754494748195E-2</v>
      </c>
      <c r="AL71" s="306">
        <f t="shared" si="139"/>
        <v>-4.641997659829733E-2</v>
      </c>
      <c r="AM71" s="274">
        <f t="shared" si="139"/>
        <v>3.3463406230283432E-2</v>
      </c>
      <c r="AN71" s="274">
        <f t="shared" si="139"/>
        <v>1.9752265688202146E-2</v>
      </c>
      <c r="AO71" s="276">
        <f t="shared" si="139"/>
        <v>4.1364511248130606E-2</v>
      </c>
      <c r="AP71" s="306">
        <f t="shared" si="139"/>
        <v>5.5280340054278641E-3</v>
      </c>
      <c r="AQ71" s="274">
        <f t="shared" si="139"/>
        <v>5.9183276203265592E-2</v>
      </c>
      <c r="AR71" s="274">
        <f t="shared" si="139"/>
        <v>6.7414731503049316E-2</v>
      </c>
      <c r="AS71" s="276">
        <f t="shared" si="139"/>
        <v>9.430784468215965E-2</v>
      </c>
      <c r="AT71" s="307"/>
      <c r="AU71" s="308">
        <f t="shared" ref="AU71:BE71" si="140">+AU36/AU$8</f>
        <v>3.3190955940387262E-2</v>
      </c>
      <c r="AV71" s="274">
        <f t="shared" si="140"/>
        <v>4.0445746759012635E-2</v>
      </c>
      <c r="AW71" s="309">
        <f t="shared" si="140"/>
        <v>-0.10917817380699477</v>
      </c>
      <c r="AX71" s="309">
        <f t="shared" si="140"/>
        <v>-2.6154040636990141E-2</v>
      </c>
      <c r="AY71" s="309">
        <f t="shared" si="140"/>
        <v>4.009391644922005E-2</v>
      </c>
      <c r="AZ71" s="309">
        <f t="shared" si="140"/>
        <v>4.7678164996600693E-2</v>
      </c>
      <c r="BA71" s="309">
        <f t="shared" si="140"/>
        <v>9.1449635387451017E-2</v>
      </c>
      <c r="BB71" s="309">
        <f t="shared" si="140"/>
        <v>7.3995825392503878E-2</v>
      </c>
      <c r="BC71" s="309">
        <f t="shared" si="140"/>
        <v>3.8583424748048212E-2</v>
      </c>
      <c r="BD71" s="309">
        <f t="shared" si="140"/>
        <v>1.3877567380779474E-2</v>
      </c>
      <c r="BE71" s="309">
        <f t="shared" si="140"/>
        <v>5.7900868664436944E-2</v>
      </c>
    </row>
    <row r="72" spans="1:60" ht="12" customHeight="1">
      <c r="A72" s="310" t="s">
        <v>117</v>
      </c>
      <c r="B72" s="311"/>
      <c r="C72" s="311"/>
      <c r="D72" s="311"/>
      <c r="E72" s="311"/>
      <c r="F72" s="311"/>
      <c r="G72" s="311"/>
      <c r="H72" s="312"/>
      <c r="I72" s="311"/>
      <c r="J72" s="311"/>
      <c r="K72" s="311"/>
      <c r="L72" s="311"/>
      <c r="M72" s="311"/>
      <c r="N72" s="311"/>
      <c r="O72" s="311"/>
      <c r="P72" s="311"/>
      <c r="Q72" s="311"/>
      <c r="R72" s="311"/>
      <c r="S72" s="311"/>
      <c r="T72" s="313"/>
      <c r="U72" s="313"/>
      <c r="V72" s="313"/>
      <c r="W72" s="313"/>
      <c r="X72" s="313"/>
      <c r="Y72" s="313"/>
      <c r="Z72" s="313"/>
      <c r="AA72" s="313"/>
      <c r="AB72" s="313"/>
      <c r="AC72" s="313"/>
      <c r="AD72" s="313"/>
      <c r="AE72" s="313"/>
      <c r="AF72" s="313"/>
      <c r="AG72" s="313"/>
      <c r="AH72" s="313"/>
      <c r="AI72" s="313"/>
      <c r="AJ72" s="313"/>
      <c r="AK72" s="313"/>
      <c r="AL72" s="313"/>
      <c r="AM72" s="313"/>
      <c r="AN72" s="313"/>
      <c r="AO72" s="313"/>
      <c r="AP72" s="313"/>
      <c r="AQ72" s="313"/>
      <c r="AR72" s="313"/>
      <c r="AS72" s="313"/>
      <c r="AT72" s="314"/>
      <c r="AU72" s="313"/>
      <c r="AV72" s="313"/>
      <c r="AW72" s="313"/>
      <c r="AX72" s="313"/>
      <c r="AY72" s="313"/>
      <c r="AZ72" s="313"/>
      <c r="BA72" s="315"/>
      <c r="BB72" s="315"/>
      <c r="BC72" s="315"/>
      <c r="BD72" s="315"/>
      <c r="BE72" s="315"/>
    </row>
    <row r="73" spans="1:60" ht="12" customHeight="1">
      <c r="A73" s="310"/>
      <c r="B73" s="239"/>
      <c r="C73" s="239"/>
      <c r="D73" s="239"/>
      <c r="E73" s="239"/>
      <c r="F73" s="239"/>
      <c r="G73" s="239"/>
      <c r="H73" s="241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314"/>
      <c r="U73" s="314"/>
      <c r="V73" s="314"/>
      <c r="W73" s="314"/>
      <c r="X73" s="314"/>
      <c r="Y73" s="314"/>
      <c r="Z73" s="314"/>
      <c r="AA73" s="314"/>
      <c r="AB73" s="314"/>
      <c r="AC73" s="314"/>
      <c r="AD73" s="314"/>
      <c r="AE73" s="314"/>
      <c r="AF73" s="314"/>
      <c r="AG73" s="314"/>
      <c r="AH73" s="314"/>
      <c r="AI73" s="314"/>
      <c r="AJ73" s="314"/>
      <c r="AK73" s="314"/>
      <c r="AL73" s="314"/>
      <c r="AM73" s="314"/>
      <c r="AN73" s="314"/>
      <c r="AO73" s="314"/>
      <c r="AP73" s="314"/>
      <c r="AQ73" s="314"/>
      <c r="AR73" s="314"/>
      <c r="AS73" s="314"/>
      <c r="AT73" s="314"/>
      <c r="AU73" s="314"/>
      <c r="AV73" s="314"/>
      <c r="AW73" s="314"/>
      <c r="AX73" s="314"/>
      <c r="AY73" s="314"/>
      <c r="AZ73" s="314"/>
      <c r="BA73" s="316"/>
      <c r="BB73" s="316"/>
      <c r="BC73" s="316"/>
      <c r="BD73" s="316"/>
      <c r="BE73" s="316"/>
      <c r="BH73" s="33"/>
    </row>
    <row r="74" spans="1:60" s="132" customFormat="1" ht="12" customHeight="1">
      <c r="A74" s="317" t="s">
        <v>118</v>
      </c>
      <c r="B74" s="1689"/>
      <c r="C74" s="1688"/>
      <c r="D74" s="1688"/>
      <c r="E74" s="1690"/>
      <c r="F74" s="1688"/>
      <c r="G74" s="1688"/>
      <c r="H74" s="1688"/>
      <c r="I74" s="1688"/>
      <c r="J74" s="1689"/>
      <c r="K74" s="1688"/>
      <c r="L74" s="1688"/>
      <c r="M74" s="1690"/>
      <c r="N74" s="1688"/>
      <c r="O74" s="1688"/>
      <c r="P74" s="1688"/>
      <c r="Q74" s="1688"/>
      <c r="R74" s="1689"/>
      <c r="S74" s="1688"/>
      <c r="T74" s="1688"/>
      <c r="U74" s="1690"/>
      <c r="V74" s="1688"/>
      <c r="W74" s="1688"/>
      <c r="X74" s="1688"/>
      <c r="Y74" s="1688"/>
      <c r="Z74" s="1689"/>
      <c r="AA74" s="1688"/>
      <c r="AB74" s="1688"/>
      <c r="AC74" s="1690"/>
      <c r="AD74" s="1689"/>
      <c r="AE74" s="1688"/>
      <c r="AF74" s="1688"/>
      <c r="AG74" s="1690"/>
      <c r="AH74" s="1689"/>
      <c r="AI74" s="1688"/>
      <c r="AJ74" s="1688"/>
      <c r="AK74" s="1690"/>
      <c r="AL74" s="1689"/>
      <c r="AM74" s="1688"/>
      <c r="AN74" s="1688"/>
      <c r="AO74" s="1690"/>
      <c r="AP74" s="1689"/>
      <c r="AQ74" s="1688"/>
      <c r="AR74" s="1688"/>
      <c r="AS74" s="1690"/>
      <c r="AT74" s="318"/>
      <c r="AU74" s="319"/>
      <c r="AV74" s="320"/>
      <c r="AW74" s="319"/>
      <c r="AX74" s="321"/>
      <c r="AY74" s="319"/>
      <c r="AZ74" s="322"/>
      <c r="BA74" s="323">
        <f t="shared" ref="BA74:BD74" si="141">BA$4</f>
        <v>2023</v>
      </c>
      <c r="BB74" s="323">
        <f t="shared" si="141"/>
        <v>2024</v>
      </c>
      <c r="BC74" s="324">
        <f t="shared" si="141"/>
        <v>2025</v>
      </c>
      <c r="BD74" s="324" t="str">
        <f t="shared" si="141"/>
        <v>2026E</v>
      </c>
      <c r="BE74" s="325" t="str">
        <f>BE$4</f>
        <v>2027E</v>
      </c>
    </row>
    <row r="75" spans="1:60" s="132" customFormat="1" ht="12" customHeight="1">
      <c r="A75" s="143" t="s">
        <v>119</v>
      </c>
      <c r="B75" s="326"/>
      <c r="C75" s="327"/>
      <c r="D75" s="327"/>
      <c r="E75" s="328"/>
      <c r="F75" s="327"/>
      <c r="G75" s="327"/>
      <c r="H75" s="327"/>
      <c r="I75" s="327"/>
      <c r="J75" s="326"/>
      <c r="K75" s="327"/>
      <c r="L75" s="327"/>
      <c r="M75" s="328"/>
      <c r="N75" s="327"/>
      <c r="O75" s="327"/>
      <c r="P75" s="327"/>
      <c r="Q75" s="327"/>
      <c r="R75" s="326"/>
      <c r="S75" s="327"/>
      <c r="T75" s="327"/>
      <c r="U75" s="328"/>
      <c r="V75" s="327"/>
      <c r="W75" s="327"/>
      <c r="X75" s="327"/>
      <c r="Y75" s="327"/>
      <c r="Z75" s="326"/>
      <c r="AA75" s="327"/>
      <c r="AB75" s="327"/>
      <c r="AC75" s="328"/>
      <c r="AD75" s="326"/>
      <c r="AE75" s="327"/>
      <c r="AF75" s="327"/>
      <c r="AG75" s="328"/>
      <c r="AH75" s="326"/>
      <c r="AI75" s="327"/>
      <c r="AJ75" s="327"/>
      <c r="AK75" s="328"/>
      <c r="AL75" s="326"/>
      <c r="AM75" s="327"/>
      <c r="AN75" s="327"/>
      <c r="AO75" s="328"/>
      <c r="AP75" s="326"/>
      <c r="AQ75" s="327"/>
      <c r="AR75" s="327"/>
      <c r="AS75" s="328"/>
      <c r="AT75" s="111"/>
      <c r="AU75" s="61"/>
      <c r="AV75" s="58"/>
      <c r="AW75" s="61"/>
      <c r="AX75" s="61"/>
      <c r="AY75" s="61"/>
      <c r="AZ75" s="60"/>
      <c r="BA75" s="61"/>
      <c r="BB75" s="61"/>
      <c r="BC75" s="61"/>
      <c r="BD75" s="61"/>
      <c r="BE75" s="61"/>
    </row>
    <row r="76" spans="1:60" s="132" customFormat="1" ht="12" customHeight="1">
      <c r="A76" s="329" t="s">
        <v>120</v>
      </c>
      <c r="B76" s="128">
        <f>B77+B78</f>
        <v>4.4039999999999999</v>
      </c>
      <c r="C76" s="126">
        <f t="shared" ref="C76:AS76" si="142">C77+C78</f>
        <v>5.2590000000000003</v>
      </c>
      <c r="D76" s="126">
        <f t="shared" si="142"/>
        <v>4.7820000000000009</v>
      </c>
      <c r="E76" s="330">
        <f t="shared" si="142"/>
        <v>5.39</v>
      </c>
      <c r="F76" s="126">
        <f t="shared" si="142"/>
        <v>6.9269999999999996</v>
      </c>
      <c r="G76" s="126">
        <f t="shared" si="142"/>
        <v>8.8480000000000008</v>
      </c>
      <c r="H76" s="126">
        <f t="shared" si="142"/>
        <v>8.3990000000000009</v>
      </c>
      <c r="I76" s="126">
        <f t="shared" si="142"/>
        <v>10.786999999999999</v>
      </c>
      <c r="J76" s="128">
        <f t="shared" si="142"/>
        <v>8.9610000000000003</v>
      </c>
      <c r="K76" s="126">
        <f t="shared" si="142"/>
        <v>14.796000000000001</v>
      </c>
      <c r="L76" s="126">
        <f t="shared" si="142"/>
        <v>11.022</v>
      </c>
      <c r="M76" s="330">
        <f t="shared" si="142"/>
        <v>11.36</v>
      </c>
      <c r="N76" s="126">
        <f t="shared" si="142"/>
        <v>12.883000000000001</v>
      </c>
      <c r="O76" s="126">
        <f t="shared" si="142"/>
        <v>17.622999999999998</v>
      </c>
      <c r="P76" s="126">
        <f t="shared" si="142"/>
        <v>18.678000000000001</v>
      </c>
      <c r="Q76" s="126">
        <f t="shared" si="142"/>
        <v>19.401</v>
      </c>
      <c r="R76" s="128">
        <f t="shared" si="142"/>
        <v>21.378999999999998</v>
      </c>
      <c r="S76" s="126">
        <f t="shared" si="142"/>
        <v>25.868000000000002</v>
      </c>
      <c r="T76" s="126">
        <f t="shared" si="142"/>
        <v>24.421999999999997</v>
      </c>
      <c r="U76" s="330">
        <f t="shared" si="142"/>
        <v>38.11</v>
      </c>
      <c r="V76" s="126">
        <f t="shared" si="142"/>
        <v>35.998000000000005</v>
      </c>
      <c r="W76" s="126">
        <f t="shared" si="142"/>
        <v>37.758000000000003</v>
      </c>
      <c r="X76" s="126">
        <f t="shared" si="142"/>
        <v>34.299999999999997</v>
      </c>
      <c r="Y76" s="126">
        <f t="shared" si="142"/>
        <v>34.805999999999997</v>
      </c>
      <c r="Z76" s="128">
        <f t="shared" si="142"/>
        <v>35.811</v>
      </c>
      <c r="AA76" s="126">
        <f t="shared" si="142"/>
        <v>39.384</v>
      </c>
      <c r="AB76" s="126">
        <f t="shared" si="142"/>
        <v>32.979999999999997</v>
      </c>
      <c r="AC76" s="330">
        <f t="shared" si="142"/>
        <v>31.642999999999997</v>
      </c>
      <c r="AD76" s="128">
        <f t="shared" si="142"/>
        <v>32.093000000000004</v>
      </c>
      <c r="AE76" s="126">
        <f t="shared" si="142"/>
        <v>30.088999999999999</v>
      </c>
      <c r="AF76" s="126">
        <f t="shared" si="142"/>
        <v>31.930999999999997</v>
      </c>
      <c r="AG76" s="330">
        <f t="shared" si="142"/>
        <v>32.568999999999996</v>
      </c>
      <c r="AH76" s="128">
        <f t="shared" si="142"/>
        <v>32.254999999999995</v>
      </c>
      <c r="AI76" s="126">
        <f t="shared" si="142"/>
        <v>33.859000000000002</v>
      </c>
      <c r="AJ76" s="126">
        <f t="shared" si="142"/>
        <v>31.55</v>
      </c>
      <c r="AK76" s="330">
        <f t="shared" si="142"/>
        <v>32.578000000000003</v>
      </c>
      <c r="AL76" s="128">
        <f t="shared" si="142"/>
        <v>37.438297666179025</v>
      </c>
      <c r="AM76" s="126">
        <f t="shared" si="142"/>
        <v>37.384182529789364</v>
      </c>
      <c r="AN76" s="126">
        <f t="shared" si="142"/>
        <v>34.525851563719336</v>
      </c>
      <c r="AO76" s="330">
        <f t="shared" si="142"/>
        <v>35.141895036202946</v>
      </c>
      <c r="AP76" s="128">
        <f t="shared" si="142"/>
        <v>45.195576659707847</v>
      </c>
      <c r="AQ76" s="126">
        <f t="shared" si="142"/>
        <v>43.863995679752051</v>
      </c>
      <c r="AR76" s="126">
        <f t="shared" si="142"/>
        <v>39.490747606469704</v>
      </c>
      <c r="AS76" s="330">
        <f t="shared" si="142"/>
        <v>39.271804003585963</v>
      </c>
      <c r="AT76" s="111"/>
      <c r="AU76" s="67">
        <f t="shared" ref="AU76:AU84" si="143">SUM(B76:E76)</f>
        <v>19.835000000000001</v>
      </c>
      <c r="AV76" s="63">
        <f t="shared" ref="AV76:AV84" si="144">SUM(F76:I76)</f>
        <v>34.960999999999999</v>
      </c>
      <c r="AW76" s="67">
        <f t="shared" ref="AW76:AW84" si="145">SUM(J76:M76)</f>
        <v>46.139000000000003</v>
      </c>
      <c r="AX76" s="67">
        <f t="shared" ref="AX76:AX84" si="146">SUM(N76:Q76)</f>
        <v>68.584999999999994</v>
      </c>
      <c r="AY76" s="67">
        <f t="shared" ref="AY76:AY84" si="147">SUM(R76:U76)</f>
        <v>109.779</v>
      </c>
      <c r="AZ76" s="65">
        <f t="shared" ref="AZ76:AZ84" si="148">SUM(V76:Y76)</f>
        <v>142.86199999999999</v>
      </c>
      <c r="BA76" s="67">
        <f t="shared" ref="BA76:BA84" si="149">SUM(Z76:AC76)</f>
        <v>139.81799999999998</v>
      </c>
      <c r="BB76" s="67">
        <f>SUM(AD76:AG76)</f>
        <v>126.68199999999999</v>
      </c>
      <c r="BC76" s="67">
        <f>SUM(AH76:AK76)</f>
        <v>130.24200000000002</v>
      </c>
      <c r="BD76" s="67">
        <f>SUM(AL76:AO76)</f>
        <v>144.49022679589066</v>
      </c>
      <c r="BE76" s="67">
        <f t="shared" ref="BE76:BE88" si="150">SUM(AP76:AS76)</f>
        <v>167.82212394951557</v>
      </c>
    </row>
    <row r="77" spans="1:60" s="132" customFormat="1" ht="12" customHeight="1">
      <c r="A77" s="331" t="s">
        <v>121</v>
      </c>
      <c r="B77" s="332">
        <f t="shared" ref="B77:AS77" si="151">B129</f>
        <v>0.22700000000000001</v>
      </c>
      <c r="C77" s="333">
        <f t="shared" si="151"/>
        <v>0.27300000000000002</v>
      </c>
      <c r="D77" s="333">
        <f t="shared" si="151"/>
        <v>0.28299999999999997</v>
      </c>
      <c r="E77" s="334">
        <f t="shared" si="151"/>
        <v>0.29499999999999998</v>
      </c>
      <c r="F77" s="333">
        <f t="shared" si="151"/>
        <v>0.36199999999999999</v>
      </c>
      <c r="G77" s="333">
        <f t="shared" si="151"/>
        <v>0.46800000000000003</v>
      </c>
      <c r="H77" s="333">
        <f t="shared" si="151"/>
        <v>0.47</v>
      </c>
      <c r="I77" s="333">
        <f t="shared" si="151"/>
        <v>0.45700000000000002</v>
      </c>
      <c r="J77" s="332">
        <f t="shared" si="151"/>
        <v>0.55800000000000005</v>
      </c>
      <c r="K77" s="333">
        <f t="shared" si="151"/>
        <v>0.77200000000000002</v>
      </c>
      <c r="L77" s="333">
        <f t="shared" si="151"/>
        <v>0.63700000000000001</v>
      </c>
      <c r="M77" s="334">
        <f t="shared" si="151"/>
        <v>0.59399999999999997</v>
      </c>
      <c r="N77" s="333">
        <f t="shared" si="151"/>
        <v>0.78500000000000003</v>
      </c>
      <c r="O77" s="333">
        <f t="shared" si="151"/>
        <v>1.3540000000000001</v>
      </c>
      <c r="P77" s="333">
        <f t="shared" si="151"/>
        <v>1.476</v>
      </c>
      <c r="Q77" s="333">
        <f t="shared" si="151"/>
        <v>1.3979999999999999</v>
      </c>
      <c r="R77" s="332">
        <f t="shared" si="151"/>
        <v>1.589</v>
      </c>
      <c r="S77" s="333">
        <f t="shared" si="151"/>
        <v>1.8560000000000001</v>
      </c>
      <c r="T77" s="333">
        <f t="shared" si="151"/>
        <v>1.839</v>
      </c>
      <c r="U77" s="334">
        <f t="shared" si="151"/>
        <v>3.7109999999999999</v>
      </c>
      <c r="V77" s="333">
        <f t="shared" si="151"/>
        <v>3.0870000000000002</v>
      </c>
      <c r="W77" s="333">
        <f t="shared" si="151"/>
        <v>3.0150000000000001</v>
      </c>
      <c r="X77" s="333">
        <f t="shared" si="151"/>
        <v>2.3820000000000001</v>
      </c>
      <c r="Y77" s="333">
        <f t="shared" si="151"/>
        <v>2.2360000000000002</v>
      </c>
      <c r="Z77" s="332">
        <f t="shared" si="151"/>
        <v>2.5</v>
      </c>
      <c r="AA77" s="333">
        <f t="shared" si="151"/>
        <v>2.0299999999999998</v>
      </c>
      <c r="AB77" s="333">
        <f t="shared" si="151"/>
        <v>1.4159999999999999</v>
      </c>
      <c r="AC77" s="334">
        <f t="shared" si="151"/>
        <v>1.2749999999999999</v>
      </c>
      <c r="AD77" s="332">
        <f t="shared" si="151"/>
        <v>1.3620000000000001</v>
      </c>
      <c r="AE77" s="333">
        <f t="shared" si="151"/>
        <v>1.298</v>
      </c>
      <c r="AF77" s="333">
        <f t="shared" si="151"/>
        <v>1.357</v>
      </c>
      <c r="AG77" s="334">
        <f t="shared" si="151"/>
        <v>1.175</v>
      </c>
      <c r="AH77" s="332">
        <f t="shared" si="151"/>
        <v>1.504</v>
      </c>
      <c r="AI77" s="333">
        <f t="shared" si="151"/>
        <v>1.4750000000000001</v>
      </c>
      <c r="AJ77" s="333">
        <f t="shared" si="151"/>
        <v>1.538</v>
      </c>
      <c r="AK77" s="334">
        <f t="shared" si="151"/>
        <v>1.407</v>
      </c>
      <c r="AL77" s="332">
        <f t="shared" si="151"/>
        <v>1.6169097187155099</v>
      </c>
      <c r="AM77" s="333">
        <f t="shared" si="151"/>
        <v>1.6145725587640012</v>
      </c>
      <c r="AN77" s="333">
        <f t="shared" si="151"/>
        <v>1.4911250890218275</v>
      </c>
      <c r="AO77" s="334">
        <f t="shared" si="151"/>
        <v>1.5177311779709479</v>
      </c>
      <c r="AP77" s="332">
        <f t="shared" si="151"/>
        <v>1.951936164289058</v>
      </c>
      <c r="AQ77" s="333">
        <f t="shared" si="151"/>
        <v>1.894426972847048</v>
      </c>
      <c r="AR77" s="333">
        <f t="shared" si="151"/>
        <v>1.7055522709283217</v>
      </c>
      <c r="AS77" s="334">
        <f t="shared" si="151"/>
        <v>1.6960963912163256</v>
      </c>
      <c r="AT77" s="117"/>
      <c r="AU77" s="61">
        <f t="shared" si="143"/>
        <v>1.0779999999999998</v>
      </c>
      <c r="AV77" s="58">
        <f t="shared" si="144"/>
        <v>1.7570000000000001</v>
      </c>
      <c r="AW77" s="61">
        <f t="shared" si="145"/>
        <v>2.5609999999999999</v>
      </c>
      <c r="AX77" s="61">
        <f t="shared" si="146"/>
        <v>5.0129999999999999</v>
      </c>
      <c r="AY77" s="61">
        <f t="shared" si="147"/>
        <v>8.995000000000001</v>
      </c>
      <c r="AZ77" s="60">
        <f t="shared" si="148"/>
        <v>10.72</v>
      </c>
      <c r="BA77" s="61">
        <f t="shared" si="149"/>
        <v>7.2210000000000001</v>
      </c>
      <c r="BB77" s="61">
        <f t="shared" ref="BB77:BB88" si="152">SUM(AD77:AG77)</f>
        <v>5.1920000000000002</v>
      </c>
      <c r="BC77" s="61">
        <f t="shared" ref="BC77:BC88" si="153">SUM(AH77:AK77)</f>
        <v>5.9240000000000004</v>
      </c>
      <c r="BD77" s="61">
        <f t="shared" ref="BD77:BD88" si="154">SUM(AL77:AO77)</f>
        <v>6.2403385444722863</v>
      </c>
      <c r="BE77" s="61">
        <f t="shared" si="150"/>
        <v>7.2480117992807536</v>
      </c>
    </row>
    <row r="78" spans="1:60" s="132" customFormat="1" ht="12" customHeight="1">
      <c r="A78" s="331" t="s">
        <v>122</v>
      </c>
      <c r="B78" s="332">
        <f t="shared" ref="B78:AN78" si="155">B133</f>
        <v>4.1769999999999996</v>
      </c>
      <c r="C78" s="333">
        <f t="shared" si="155"/>
        <v>4.9860000000000007</v>
      </c>
      <c r="D78" s="333">
        <f t="shared" si="155"/>
        <v>4.4990000000000006</v>
      </c>
      <c r="E78" s="334">
        <f t="shared" si="155"/>
        <v>5.0949999999999998</v>
      </c>
      <c r="F78" s="333">
        <f t="shared" si="155"/>
        <v>6.5649999999999995</v>
      </c>
      <c r="G78" s="333">
        <f t="shared" si="155"/>
        <v>8.3800000000000008</v>
      </c>
      <c r="H78" s="333">
        <f t="shared" si="155"/>
        <v>7.9290000000000003</v>
      </c>
      <c r="I78" s="333">
        <f t="shared" si="155"/>
        <v>10.329999999999998</v>
      </c>
      <c r="J78" s="332">
        <f t="shared" si="155"/>
        <v>8.4030000000000005</v>
      </c>
      <c r="K78" s="333">
        <f t="shared" si="155"/>
        <v>14.024000000000001</v>
      </c>
      <c r="L78" s="333">
        <f t="shared" si="155"/>
        <v>10.385</v>
      </c>
      <c r="M78" s="334">
        <f t="shared" si="155"/>
        <v>10.766</v>
      </c>
      <c r="N78" s="333">
        <f t="shared" si="155"/>
        <v>12.098000000000001</v>
      </c>
      <c r="O78" s="333">
        <f t="shared" si="155"/>
        <v>16.268999999999998</v>
      </c>
      <c r="P78" s="333">
        <f t="shared" si="155"/>
        <v>17.202000000000002</v>
      </c>
      <c r="Q78" s="333">
        <f t="shared" si="155"/>
        <v>18.003</v>
      </c>
      <c r="R78" s="332">
        <f t="shared" si="155"/>
        <v>19.79</v>
      </c>
      <c r="S78" s="333">
        <f t="shared" si="155"/>
        <v>24.012</v>
      </c>
      <c r="T78" s="333">
        <f t="shared" si="155"/>
        <v>22.582999999999998</v>
      </c>
      <c r="U78" s="334">
        <f t="shared" si="155"/>
        <v>34.399000000000001</v>
      </c>
      <c r="V78" s="333">
        <f t="shared" si="155"/>
        <v>32.911000000000001</v>
      </c>
      <c r="W78" s="333">
        <f t="shared" si="155"/>
        <v>34.743000000000002</v>
      </c>
      <c r="X78" s="333">
        <f t="shared" si="155"/>
        <v>31.917999999999999</v>
      </c>
      <c r="Y78" s="333">
        <f t="shared" si="155"/>
        <v>32.57</v>
      </c>
      <c r="Z78" s="332">
        <f t="shared" si="155"/>
        <v>33.311</v>
      </c>
      <c r="AA78" s="333">
        <f t="shared" si="155"/>
        <v>37.353999999999999</v>
      </c>
      <c r="AB78" s="333">
        <f t="shared" si="155"/>
        <v>31.564</v>
      </c>
      <c r="AC78" s="334">
        <f t="shared" si="155"/>
        <v>30.367999999999999</v>
      </c>
      <c r="AD78" s="332">
        <f t="shared" si="155"/>
        <v>30.731000000000002</v>
      </c>
      <c r="AE78" s="333">
        <f t="shared" si="155"/>
        <v>28.790999999999997</v>
      </c>
      <c r="AF78" s="333">
        <f t="shared" si="155"/>
        <v>30.573999999999998</v>
      </c>
      <c r="AG78" s="334">
        <f t="shared" si="155"/>
        <v>31.393999999999998</v>
      </c>
      <c r="AH78" s="332">
        <f t="shared" si="155"/>
        <v>30.750999999999998</v>
      </c>
      <c r="AI78" s="333">
        <f t="shared" si="155"/>
        <v>32.384</v>
      </c>
      <c r="AJ78" s="333">
        <f t="shared" si="155"/>
        <v>30.012</v>
      </c>
      <c r="AK78" s="334">
        <f t="shared" si="155"/>
        <v>31.170999999999999</v>
      </c>
      <c r="AL78" s="332">
        <f t="shared" si="155"/>
        <v>35.821387947463514</v>
      </c>
      <c r="AM78" s="333">
        <f t="shared" si="155"/>
        <v>35.769609971025361</v>
      </c>
      <c r="AN78" s="333">
        <f t="shared" si="155"/>
        <v>33.034726474697507</v>
      </c>
      <c r="AO78" s="334">
        <f>AO133</f>
        <v>33.624163858231995</v>
      </c>
      <c r="AP78" s="332">
        <f t="shared" ref="AP78:AS78" si="156">AP133</f>
        <v>43.243640495418788</v>
      </c>
      <c r="AQ78" s="333">
        <f t="shared" si="156"/>
        <v>41.969568706905001</v>
      </c>
      <c r="AR78" s="333">
        <f t="shared" si="156"/>
        <v>37.785195335541381</v>
      </c>
      <c r="AS78" s="334">
        <f t="shared" si="156"/>
        <v>37.575707612369641</v>
      </c>
      <c r="AT78" s="117"/>
      <c r="AU78" s="61">
        <f t="shared" si="143"/>
        <v>18.757000000000001</v>
      </c>
      <c r="AV78" s="58">
        <f t="shared" si="144"/>
        <v>33.204000000000001</v>
      </c>
      <c r="AW78" s="61">
        <f t="shared" si="145"/>
        <v>43.577999999999996</v>
      </c>
      <c r="AX78" s="61">
        <f t="shared" si="146"/>
        <v>63.572000000000003</v>
      </c>
      <c r="AY78" s="61">
        <f t="shared" si="147"/>
        <v>100.78399999999999</v>
      </c>
      <c r="AZ78" s="60">
        <f t="shared" si="148"/>
        <v>132.142</v>
      </c>
      <c r="BA78" s="61">
        <f t="shared" si="149"/>
        <v>132.59699999999998</v>
      </c>
      <c r="BB78" s="61">
        <f t="shared" si="152"/>
        <v>121.49000000000001</v>
      </c>
      <c r="BC78" s="61">
        <f t="shared" si="153"/>
        <v>124.31799999999998</v>
      </c>
      <c r="BD78" s="61">
        <f t="shared" si="154"/>
        <v>138.24988825141838</v>
      </c>
      <c r="BE78" s="61">
        <f t="shared" si="150"/>
        <v>160.57411215023478</v>
      </c>
    </row>
    <row r="79" spans="1:60" s="132" customFormat="1" ht="12" customHeight="1">
      <c r="A79" s="335" t="s">
        <v>123</v>
      </c>
      <c r="B79" s="131">
        <f>B80+B81</f>
        <v>0.40200000000000002</v>
      </c>
      <c r="C79" s="130">
        <f t="shared" ref="C79:AS79" si="157">C80+C81</f>
        <v>0.19900000000000004</v>
      </c>
      <c r="D79" s="130">
        <f t="shared" si="157"/>
        <v>0.27300000000000002</v>
      </c>
      <c r="E79" s="336">
        <f t="shared" si="157"/>
        <v>0.28400000000000003</v>
      </c>
      <c r="F79" s="130">
        <f t="shared" si="157"/>
        <v>1.8679999999999999</v>
      </c>
      <c r="G79" s="130">
        <f t="shared" si="157"/>
        <v>1.4330000000000001</v>
      </c>
      <c r="H79" s="130">
        <f t="shared" si="157"/>
        <v>0.43000000000000005</v>
      </c>
      <c r="I79" s="130">
        <f t="shared" si="157"/>
        <v>0.24399999999999999</v>
      </c>
      <c r="J79" s="131">
        <f t="shared" si="157"/>
        <v>1.895</v>
      </c>
      <c r="K79" s="130">
        <f t="shared" si="157"/>
        <v>0.26100000000000001</v>
      </c>
      <c r="L79" s="130">
        <f t="shared" si="157"/>
        <v>0.22200000000000003</v>
      </c>
      <c r="M79" s="336">
        <f t="shared" si="157"/>
        <v>0.27</v>
      </c>
      <c r="N79" s="130">
        <f t="shared" si="157"/>
        <v>2.3639999999999999</v>
      </c>
      <c r="O79" s="130">
        <f t="shared" si="157"/>
        <v>0.48799999999999999</v>
      </c>
      <c r="P79" s="130">
        <f t="shared" si="157"/>
        <v>0.85300000000000009</v>
      </c>
      <c r="Q79" s="130">
        <f t="shared" si="157"/>
        <v>0.188</v>
      </c>
      <c r="R79" s="131">
        <f t="shared" si="157"/>
        <v>4.7249999999999996</v>
      </c>
      <c r="S79" s="130">
        <f t="shared" si="157"/>
        <v>1.7330000000000001</v>
      </c>
      <c r="T79" s="130">
        <f t="shared" si="157"/>
        <v>0.52600000000000002</v>
      </c>
      <c r="U79" s="336">
        <f t="shared" si="157"/>
        <v>0.37800000000000006</v>
      </c>
      <c r="V79" s="130">
        <f t="shared" si="157"/>
        <v>3.2210000000000001</v>
      </c>
      <c r="W79" s="130">
        <f t="shared" si="157"/>
        <v>0.499</v>
      </c>
      <c r="X79" s="130">
        <f t="shared" si="157"/>
        <v>0.10800000000000001</v>
      </c>
      <c r="Y79" s="130">
        <f t="shared" si="157"/>
        <v>0.312</v>
      </c>
      <c r="Z79" s="131">
        <f t="shared" si="157"/>
        <v>2.2309999999999999</v>
      </c>
      <c r="AA79" s="130">
        <f t="shared" si="157"/>
        <v>0.45300000000000001</v>
      </c>
      <c r="AB79" s="130">
        <f t="shared" si="157"/>
        <v>0.23899999999999999</v>
      </c>
      <c r="AC79" s="336">
        <f t="shared" si="157"/>
        <v>0.33700000000000008</v>
      </c>
      <c r="AD79" s="131">
        <f t="shared" si="157"/>
        <v>4.5870000000000006</v>
      </c>
      <c r="AE79" s="130">
        <f t="shared" si="157"/>
        <v>0.42399999999999999</v>
      </c>
      <c r="AF79" s="130">
        <f t="shared" si="157"/>
        <v>0.40099999999999997</v>
      </c>
      <c r="AG79" s="336">
        <f t="shared" si="157"/>
        <v>0.20600000000000002</v>
      </c>
      <c r="AH79" s="131">
        <f t="shared" si="157"/>
        <v>3.0670000000000002</v>
      </c>
      <c r="AI79" s="130">
        <f t="shared" si="157"/>
        <v>0.25900000000000001</v>
      </c>
      <c r="AJ79" s="130">
        <f t="shared" si="157"/>
        <v>0.47800000000000004</v>
      </c>
      <c r="AK79" s="336">
        <f t="shared" si="157"/>
        <v>0.17600000000000002</v>
      </c>
      <c r="AL79" s="131">
        <f t="shared" si="157"/>
        <v>1.8719148833089512</v>
      </c>
      <c r="AM79" s="130">
        <f t="shared" si="157"/>
        <v>1.8692091264894681</v>
      </c>
      <c r="AN79" s="130">
        <f t="shared" si="157"/>
        <v>1.7262925781859668</v>
      </c>
      <c r="AO79" s="336">
        <f t="shared" si="157"/>
        <v>1.7570947518101472</v>
      </c>
      <c r="AP79" s="131">
        <f t="shared" si="157"/>
        <v>2.2597788329853925</v>
      </c>
      <c r="AQ79" s="130">
        <f t="shared" si="157"/>
        <v>2.1931997839876027</v>
      </c>
      <c r="AR79" s="130">
        <f t="shared" si="157"/>
        <v>1.9745373803234851</v>
      </c>
      <c r="AS79" s="336">
        <f t="shared" si="157"/>
        <v>1.9635902001792984</v>
      </c>
      <c r="AT79" s="117"/>
      <c r="AU79" s="67">
        <f t="shared" ref="AU79" si="158">SUM(B79:E79)</f>
        <v>1.1580000000000001</v>
      </c>
      <c r="AV79" s="63">
        <f t="shared" si="144"/>
        <v>3.9750000000000005</v>
      </c>
      <c r="AW79" s="67">
        <f t="shared" si="145"/>
        <v>2.6480000000000001</v>
      </c>
      <c r="AX79" s="67">
        <f t="shared" si="146"/>
        <v>3.8930000000000002</v>
      </c>
      <c r="AY79" s="67">
        <f t="shared" si="147"/>
        <v>7.3620000000000001</v>
      </c>
      <c r="AZ79" s="65">
        <f t="shared" si="148"/>
        <v>4.1400000000000006</v>
      </c>
      <c r="BA79" s="67">
        <f t="shared" si="149"/>
        <v>3.26</v>
      </c>
      <c r="BB79" s="67">
        <f t="shared" si="152"/>
        <v>5.6180000000000012</v>
      </c>
      <c r="BC79" s="67">
        <f t="shared" si="153"/>
        <v>3.9800000000000004</v>
      </c>
      <c r="BD79" s="67">
        <f t="shared" si="154"/>
        <v>7.2245113397945326</v>
      </c>
      <c r="BE79" s="67">
        <f t="shared" si="150"/>
        <v>8.3911061974757786</v>
      </c>
    </row>
    <row r="80" spans="1:60" s="132" customFormat="1" ht="12" customHeight="1">
      <c r="A80" s="331" t="s">
        <v>121</v>
      </c>
      <c r="B80" s="337">
        <f t="shared" ref="B80:AS80" si="159">B138</f>
        <v>3.3000000000000002E-2</v>
      </c>
      <c r="C80" s="338">
        <f t="shared" si="159"/>
        <v>1.2E-2</v>
      </c>
      <c r="D80" s="338">
        <f t="shared" si="159"/>
        <v>2.5000000000000001E-2</v>
      </c>
      <c r="E80" s="339">
        <f t="shared" si="159"/>
        <v>2.1000000000000001E-2</v>
      </c>
      <c r="F80" s="338">
        <f t="shared" si="159"/>
        <v>0.26700000000000002</v>
      </c>
      <c r="G80" s="338">
        <f t="shared" si="159"/>
        <v>7.8E-2</v>
      </c>
      <c r="H80" s="338">
        <f t="shared" si="159"/>
        <v>1.0999999999999999E-2</v>
      </c>
      <c r="I80" s="338">
        <f t="shared" si="159"/>
        <v>7.0000000000000001E-3</v>
      </c>
      <c r="J80" s="337">
        <f t="shared" si="159"/>
        <v>0.183</v>
      </c>
      <c r="K80" s="338">
        <f t="shared" si="159"/>
        <v>2.5999999999999999E-2</v>
      </c>
      <c r="L80" s="338">
        <f t="shared" si="159"/>
        <v>0.01</v>
      </c>
      <c r="M80" s="339">
        <f t="shared" si="159"/>
        <v>1.6E-2</v>
      </c>
      <c r="N80" s="338">
        <f t="shared" si="159"/>
        <v>0.26700000000000002</v>
      </c>
      <c r="O80" s="338">
        <f t="shared" si="159"/>
        <v>3.0000000000000001E-3</v>
      </c>
      <c r="P80" s="338">
        <f t="shared" si="159"/>
        <v>1.7000000000000001E-2</v>
      </c>
      <c r="Q80" s="338">
        <f t="shared" si="159"/>
        <v>1.2999999999999999E-2</v>
      </c>
      <c r="R80" s="337">
        <f t="shared" si="159"/>
        <v>0.56499999999999995</v>
      </c>
      <c r="S80" s="338">
        <f t="shared" si="159"/>
        <v>0.40500000000000003</v>
      </c>
      <c r="T80" s="338">
        <f t="shared" si="159"/>
        <v>2.7E-2</v>
      </c>
      <c r="U80" s="339">
        <f t="shared" si="159"/>
        <v>6.2E-2</v>
      </c>
      <c r="V80" s="338">
        <f t="shared" si="159"/>
        <v>0.438</v>
      </c>
      <c r="W80" s="338">
        <f t="shared" si="159"/>
        <v>0.09</v>
      </c>
      <c r="X80" s="338">
        <f t="shared" si="159"/>
        <v>6.0000000000000001E-3</v>
      </c>
      <c r="Y80" s="338">
        <f t="shared" si="159"/>
        <v>6.0999999999999999E-2</v>
      </c>
      <c r="Z80" s="337">
        <f t="shared" si="159"/>
        <v>0.28599999999999998</v>
      </c>
      <c r="AA80" s="338">
        <f t="shared" si="159"/>
        <v>7.4999999999999997E-2</v>
      </c>
      <c r="AB80" s="338">
        <f t="shared" si="159"/>
        <v>2.4E-2</v>
      </c>
      <c r="AC80" s="339">
        <f t="shared" si="159"/>
        <v>0.02</v>
      </c>
      <c r="AD80" s="337">
        <f t="shared" si="159"/>
        <v>0.60699999999999998</v>
      </c>
      <c r="AE80" s="338">
        <f t="shared" si="159"/>
        <v>8.9999999999999993E-3</v>
      </c>
      <c r="AF80" s="338">
        <f t="shared" si="159"/>
        <v>1.4999999999999999E-2</v>
      </c>
      <c r="AG80" s="339">
        <f t="shared" si="159"/>
        <v>6.0000000000000001E-3</v>
      </c>
      <c r="AH80" s="337">
        <f t="shared" si="159"/>
        <v>0.49</v>
      </c>
      <c r="AI80" s="338">
        <f t="shared" si="159"/>
        <v>1.7999999999999999E-2</v>
      </c>
      <c r="AJ80" s="338">
        <f t="shared" si="159"/>
        <v>2.1999999999999999E-2</v>
      </c>
      <c r="AK80" s="339">
        <f t="shared" si="159"/>
        <v>5.0000000000000001E-3</v>
      </c>
      <c r="AL80" s="337">
        <f t="shared" si="159"/>
        <v>8.0845485935775493E-2</v>
      </c>
      <c r="AM80" s="338">
        <f t="shared" si="159"/>
        <v>8.0728627938200057E-2</v>
      </c>
      <c r="AN80" s="338">
        <f t="shared" si="159"/>
        <v>7.4556254451091375E-2</v>
      </c>
      <c r="AO80" s="339">
        <f t="shared" si="159"/>
        <v>7.5886558898547396E-2</v>
      </c>
      <c r="AP80" s="337">
        <f t="shared" si="159"/>
        <v>9.7596808214452907E-2</v>
      </c>
      <c r="AQ80" s="338">
        <f t="shared" si="159"/>
        <v>9.4721348642352404E-2</v>
      </c>
      <c r="AR80" s="338">
        <f t="shared" si="159"/>
        <v>8.5277613546416095E-2</v>
      </c>
      <c r="AS80" s="339">
        <f t="shared" si="159"/>
        <v>8.4804819560816286E-2</v>
      </c>
      <c r="AT80" s="117"/>
      <c r="AU80" s="61">
        <f>SUM(B80:E80)</f>
        <v>9.1000000000000011E-2</v>
      </c>
      <c r="AV80" s="58">
        <f>SUM(F80:I80)</f>
        <v>0.36300000000000004</v>
      </c>
      <c r="AW80" s="61">
        <f>SUM(J80:M80)</f>
        <v>0.23499999999999999</v>
      </c>
      <c r="AX80" s="61">
        <f>SUM(N80:Q80)</f>
        <v>0.30000000000000004</v>
      </c>
      <c r="AY80" s="61">
        <f>SUM(R80:U80)</f>
        <v>1.0589999999999999</v>
      </c>
      <c r="AZ80" s="60">
        <f>SUM(V80:Y80)</f>
        <v>0.59499999999999997</v>
      </c>
      <c r="BA80" s="61">
        <f>SUM(Z80:AC80)</f>
        <v>0.40500000000000003</v>
      </c>
      <c r="BB80" s="61">
        <f t="shared" si="152"/>
        <v>0.63700000000000001</v>
      </c>
      <c r="BC80" s="61">
        <f t="shared" si="153"/>
        <v>0.53500000000000003</v>
      </c>
      <c r="BD80" s="61">
        <f t="shared" si="154"/>
        <v>0.31201692722361429</v>
      </c>
      <c r="BE80" s="61">
        <f t="shared" si="150"/>
        <v>0.36240058996403768</v>
      </c>
    </row>
    <row r="81" spans="1:57" s="132" customFormat="1" ht="12" customHeight="1">
      <c r="A81" s="331" t="s">
        <v>122</v>
      </c>
      <c r="B81" s="332">
        <f t="shared" ref="B81:AS81" si="160">B142</f>
        <v>0.36899999999999999</v>
      </c>
      <c r="C81" s="333">
        <f t="shared" si="160"/>
        <v>0.18700000000000003</v>
      </c>
      <c r="D81" s="333">
        <f t="shared" si="160"/>
        <v>0.248</v>
      </c>
      <c r="E81" s="334">
        <f t="shared" si="160"/>
        <v>0.26300000000000001</v>
      </c>
      <c r="F81" s="333">
        <f t="shared" si="160"/>
        <v>1.601</v>
      </c>
      <c r="G81" s="333">
        <f t="shared" si="160"/>
        <v>1.355</v>
      </c>
      <c r="H81" s="338">
        <f t="shared" si="160"/>
        <v>0.41900000000000004</v>
      </c>
      <c r="I81" s="338">
        <f t="shared" si="160"/>
        <v>0.23699999999999999</v>
      </c>
      <c r="J81" s="332">
        <f t="shared" si="160"/>
        <v>1.712</v>
      </c>
      <c r="K81" s="333">
        <f t="shared" si="160"/>
        <v>0.23499999999999999</v>
      </c>
      <c r="L81" s="333">
        <f t="shared" si="160"/>
        <v>0.21200000000000002</v>
      </c>
      <c r="M81" s="339">
        <f t="shared" si="160"/>
        <v>0.254</v>
      </c>
      <c r="N81" s="333">
        <f t="shared" si="160"/>
        <v>2.097</v>
      </c>
      <c r="O81" s="333">
        <f t="shared" si="160"/>
        <v>0.48499999999999999</v>
      </c>
      <c r="P81" s="333">
        <f t="shared" si="160"/>
        <v>0.83600000000000008</v>
      </c>
      <c r="Q81" s="338">
        <f t="shared" si="160"/>
        <v>0.17499999999999999</v>
      </c>
      <c r="R81" s="332">
        <f t="shared" si="160"/>
        <v>4.16</v>
      </c>
      <c r="S81" s="333">
        <f t="shared" si="160"/>
        <v>1.3280000000000001</v>
      </c>
      <c r="T81" s="338">
        <f t="shared" si="160"/>
        <v>0.499</v>
      </c>
      <c r="U81" s="339">
        <f t="shared" si="160"/>
        <v>0.31600000000000006</v>
      </c>
      <c r="V81" s="338">
        <f t="shared" si="160"/>
        <v>2.7829999999999999</v>
      </c>
      <c r="W81" s="338">
        <f t="shared" si="160"/>
        <v>0.40899999999999997</v>
      </c>
      <c r="X81" s="338">
        <f t="shared" si="160"/>
        <v>0.10200000000000001</v>
      </c>
      <c r="Y81" s="338">
        <f t="shared" si="160"/>
        <v>0.251</v>
      </c>
      <c r="Z81" s="337">
        <f t="shared" si="160"/>
        <v>1.9450000000000001</v>
      </c>
      <c r="AA81" s="338">
        <f t="shared" si="160"/>
        <v>0.378</v>
      </c>
      <c r="AB81" s="338">
        <f t="shared" si="160"/>
        <v>0.215</v>
      </c>
      <c r="AC81" s="339">
        <f t="shared" si="160"/>
        <v>0.31700000000000006</v>
      </c>
      <c r="AD81" s="337">
        <f t="shared" si="160"/>
        <v>3.9800000000000004</v>
      </c>
      <c r="AE81" s="338">
        <f t="shared" si="160"/>
        <v>0.41499999999999998</v>
      </c>
      <c r="AF81" s="338">
        <f t="shared" si="160"/>
        <v>0.38599999999999995</v>
      </c>
      <c r="AG81" s="339">
        <f t="shared" si="160"/>
        <v>0.2</v>
      </c>
      <c r="AH81" s="337">
        <f t="shared" si="160"/>
        <v>2.577</v>
      </c>
      <c r="AI81" s="338">
        <f t="shared" si="160"/>
        <v>0.24099999999999999</v>
      </c>
      <c r="AJ81" s="338">
        <f t="shared" si="160"/>
        <v>0.45600000000000002</v>
      </c>
      <c r="AK81" s="339">
        <f t="shared" si="160"/>
        <v>0.17100000000000001</v>
      </c>
      <c r="AL81" s="337">
        <f t="shared" si="160"/>
        <v>1.7910693973731757</v>
      </c>
      <c r="AM81" s="338">
        <f t="shared" si="160"/>
        <v>1.7884804985512681</v>
      </c>
      <c r="AN81" s="338">
        <f t="shared" si="160"/>
        <v>1.6517363237348754</v>
      </c>
      <c r="AO81" s="339">
        <f t="shared" si="160"/>
        <v>1.6812081929115998</v>
      </c>
      <c r="AP81" s="337">
        <f t="shared" si="160"/>
        <v>2.1621820247709396</v>
      </c>
      <c r="AQ81" s="338">
        <f t="shared" si="160"/>
        <v>2.0984784353452501</v>
      </c>
      <c r="AR81" s="338">
        <f t="shared" si="160"/>
        <v>1.889259766777069</v>
      </c>
      <c r="AS81" s="339">
        <f t="shared" si="160"/>
        <v>1.8787853806184822</v>
      </c>
      <c r="AT81" s="117"/>
      <c r="AU81" s="61">
        <f>SUM(B81:E81)</f>
        <v>1.0670000000000002</v>
      </c>
      <c r="AV81" s="58">
        <f>SUM(F81:I81)</f>
        <v>3.6120000000000001</v>
      </c>
      <c r="AW81" s="61">
        <f>SUM(J81:M81)</f>
        <v>2.4130000000000003</v>
      </c>
      <c r="AX81" s="61">
        <f>SUM(N81:Q81)</f>
        <v>3.593</v>
      </c>
      <c r="AY81" s="61">
        <f>SUM(R81:U81)</f>
        <v>6.3029999999999999</v>
      </c>
      <c r="AZ81" s="60">
        <f>SUM(V81:Y81)</f>
        <v>3.5449999999999995</v>
      </c>
      <c r="BA81" s="61">
        <f>SUM(Z81:AC81)</f>
        <v>2.855</v>
      </c>
      <c r="BB81" s="61">
        <f t="shared" si="152"/>
        <v>4.9810000000000008</v>
      </c>
      <c r="BC81" s="61">
        <f t="shared" si="153"/>
        <v>3.4449999999999998</v>
      </c>
      <c r="BD81" s="61">
        <f t="shared" si="154"/>
        <v>6.9124944125709185</v>
      </c>
      <c r="BE81" s="61">
        <f t="shared" si="150"/>
        <v>8.0287056075117427</v>
      </c>
    </row>
    <row r="82" spans="1:57" s="132" customFormat="1" ht="12" customHeight="1">
      <c r="A82" s="329" t="s">
        <v>124</v>
      </c>
      <c r="B82" s="128">
        <f>B83+B84</f>
        <v>0</v>
      </c>
      <c r="C82" s="126">
        <f t="shared" ref="C82:AS82" si="161">C83+C84</f>
        <v>0</v>
      </c>
      <c r="D82" s="126">
        <f t="shared" si="161"/>
        <v>0</v>
      </c>
      <c r="E82" s="330">
        <f t="shared" si="161"/>
        <v>0</v>
      </c>
      <c r="F82" s="126">
        <f t="shared" si="161"/>
        <v>0</v>
      </c>
      <c r="G82" s="126">
        <f t="shared" si="161"/>
        <v>0</v>
      </c>
      <c r="H82" s="126">
        <f t="shared" si="161"/>
        <v>0</v>
      </c>
      <c r="I82" s="126">
        <f t="shared" si="161"/>
        <v>0</v>
      </c>
      <c r="J82" s="128">
        <f t="shared" si="161"/>
        <v>0</v>
      </c>
      <c r="K82" s="126">
        <f t="shared" si="161"/>
        <v>0</v>
      </c>
      <c r="L82" s="126">
        <f t="shared" si="161"/>
        <v>0</v>
      </c>
      <c r="M82" s="330">
        <f t="shared" si="161"/>
        <v>0</v>
      </c>
      <c r="N82" s="126">
        <f t="shared" si="161"/>
        <v>0</v>
      </c>
      <c r="O82" s="126">
        <f t="shared" si="161"/>
        <v>0</v>
      </c>
      <c r="P82" s="126">
        <f t="shared" si="161"/>
        <v>0</v>
      </c>
      <c r="Q82" s="126">
        <f t="shared" si="161"/>
        <v>1.4890000000000001</v>
      </c>
      <c r="R82" s="128">
        <f t="shared" si="161"/>
        <v>1.6919999999999999</v>
      </c>
      <c r="S82" s="126">
        <f t="shared" si="161"/>
        <v>1.6920000000000002</v>
      </c>
      <c r="T82" s="126">
        <f t="shared" si="161"/>
        <v>1.69</v>
      </c>
      <c r="U82" s="330">
        <f t="shared" si="161"/>
        <v>1.72</v>
      </c>
      <c r="V82" s="126">
        <f t="shared" si="161"/>
        <v>0.97</v>
      </c>
      <c r="W82" s="126">
        <f t="shared" si="161"/>
        <v>0.97099999999999997</v>
      </c>
      <c r="X82" s="126">
        <f t="shared" si="161"/>
        <v>0.97099999999999997</v>
      </c>
      <c r="Y82" s="126">
        <f t="shared" si="161"/>
        <v>0.84800000000000009</v>
      </c>
      <c r="Z82" s="128">
        <f t="shared" si="161"/>
        <v>0.79299999999999993</v>
      </c>
      <c r="AA82" s="126">
        <f t="shared" si="161"/>
        <v>0.79200000000000004</v>
      </c>
      <c r="AB82" s="126">
        <f t="shared" si="161"/>
        <v>0.79400000000000004</v>
      </c>
      <c r="AC82" s="330">
        <f t="shared" si="161"/>
        <v>0.50900000000000001</v>
      </c>
      <c r="AD82" s="128">
        <f t="shared" si="161"/>
        <v>0.38100000000000001</v>
      </c>
      <c r="AE82" s="126">
        <f t="shared" si="161"/>
        <v>0.38100000000000001</v>
      </c>
      <c r="AF82" s="126">
        <f t="shared" si="161"/>
        <v>0.38100000000000001</v>
      </c>
      <c r="AG82" s="330">
        <f t="shared" si="161"/>
        <v>0.11899999999999999</v>
      </c>
      <c r="AH82" s="128">
        <f t="shared" si="161"/>
        <v>1.986</v>
      </c>
      <c r="AI82" s="126">
        <f t="shared" si="161"/>
        <v>0.53200000000000003</v>
      </c>
      <c r="AJ82" s="126">
        <f t="shared" si="161"/>
        <v>4.0670000000000002</v>
      </c>
      <c r="AK82" s="330">
        <f t="shared" si="161"/>
        <v>2.0609999999999999</v>
      </c>
      <c r="AL82" s="128">
        <f t="shared" si="161"/>
        <v>2.0609999999999999</v>
      </c>
      <c r="AM82" s="126">
        <f t="shared" si="161"/>
        <v>2.0609999999999999</v>
      </c>
      <c r="AN82" s="126">
        <f t="shared" si="161"/>
        <v>2.0609999999999999</v>
      </c>
      <c r="AO82" s="330">
        <f t="shared" si="161"/>
        <v>2.0609999999999999</v>
      </c>
      <c r="AP82" s="128">
        <f t="shared" si="161"/>
        <v>2.0609999999999999</v>
      </c>
      <c r="AQ82" s="126">
        <f t="shared" si="161"/>
        <v>2.0609999999999999</v>
      </c>
      <c r="AR82" s="126">
        <f t="shared" si="161"/>
        <v>2.0609999999999999</v>
      </c>
      <c r="AS82" s="330">
        <f t="shared" si="161"/>
        <v>2.0609999999999999</v>
      </c>
      <c r="AT82" s="318"/>
      <c r="AU82" s="67">
        <f t="shared" si="143"/>
        <v>0</v>
      </c>
      <c r="AV82" s="63">
        <f t="shared" si="144"/>
        <v>0</v>
      </c>
      <c r="AW82" s="67">
        <f t="shared" si="145"/>
        <v>0</v>
      </c>
      <c r="AX82" s="67">
        <f t="shared" si="146"/>
        <v>1.4890000000000001</v>
      </c>
      <c r="AY82" s="67">
        <f t="shared" si="147"/>
        <v>6.7939999999999996</v>
      </c>
      <c r="AZ82" s="65">
        <f t="shared" si="148"/>
        <v>3.76</v>
      </c>
      <c r="BA82" s="67">
        <f t="shared" si="149"/>
        <v>2.8879999999999999</v>
      </c>
      <c r="BB82" s="67">
        <f t="shared" si="152"/>
        <v>1.262</v>
      </c>
      <c r="BC82" s="67">
        <f t="shared" si="153"/>
        <v>8.6460000000000008</v>
      </c>
      <c r="BD82" s="67">
        <f t="shared" si="154"/>
        <v>8.2439999999999998</v>
      </c>
      <c r="BE82" s="67">
        <f t="shared" si="150"/>
        <v>8.2439999999999998</v>
      </c>
    </row>
    <row r="83" spans="1:57" s="132" customFormat="1" ht="12" customHeight="1">
      <c r="A83" s="331" t="s">
        <v>121</v>
      </c>
      <c r="B83" s="332">
        <f t="shared" ref="B83:AS83" si="162">B147</f>
        <v>0</v>
      </c>
      <c r="C83" s="333">
        <f t="shared" si="162"/>
        <v>0</v>
      </c>
      <c r="D83" s="333">
        <f t="shared" si="162"/>
        <v>0</v>
      </c>
      <c r="E83" s="334">
        <f t="shared" si="162"/>
        <v>0</v>
      </c>
      <c r="F83" s="333">
        <f t="shared" si="162"/>
        <v>0</v>
      </c>
      <c r="G83" s="333">
        <f t="shared" si="162"/>
        <v>0</v>
      </c>
      <c r="H83" s="333">
        <f t="shared" si="162"/>
        <v>0</v>
      </c>
      <c r="I83" s="333">
        <f t="shared" si="162"/>
        <v>0</v>
      </c>
      <c r="J83" s="332">
        <f t="shared" si="162"/>
        <v>0</v>
      </c>
      <c r="K83" s="333">
        <f t="shared" si="162"/>
        <v>0</v>
      </c>
      <c r="L83" s="333">
        <f t="shared" si="162"/>
        <v>0</v>
      </c>
      <c r="M83" s="334">
        <f t="shared" si="162"/>
        <v>0</v>
      </c>
      <c r="N83" s="333">
        <f t="shared" si="162"/>
        <v>0</v>
      </c>
      <c r="O83" s="333">
        <f t="shared" si="162"/>
        <v>0</v>
      </c>
      <c r="P83" s="333">
        <f t="shared" si="162"/>
        <v>0</v>
      </c>
      <c r="Q83" s="333">
        <f t="shared" si="162"/>
        <v>0.26200000000000001</v>
      </c>
      <c r="R83" s="332">
        <f t="shared" si="162"/>
        <v>0.38100000000000001</v>
      </c>
      <c r="S83" s="333">
        <f t="shared" si="162"/>
        <v>0.38200000000000001</v>
      </c>
      <c r="T83" s="333">
        <f t="shared" si="162"/>
        <v>0.38100000000000001</v>
      </c>
      <c r="U83" s="334">
        <f t="shared" si="162"/>
        <v>0.38100000000000001</v>
      </c>
      <c r="V83" s="333">
        <f t="shared" si="162"/>
        <v>0.38100000000000001</v>
      </c>
      <c r="W83" s="333">
        <f t="shared" si="162"/>
        <v>0.38100000000000001</v>
      </c>
      <c r="X83" s="333">
        <f t="shared" si="162"/>
        <v>0.38200000000000001</v>
      </c>
      <c r="Y83" s="333">
        <f t="shared" si="162"/>
        <v>0.38100000000000001</v>
      </c>
      <c r="Z83" s="332">
        <f t="shared" si="162"/>
        <v>0.38100000000000001</v>
      </c>
      <c r="AA83" s="333">
        <f t="shared" si="162"/>
        <v>0.38100000000000001</v>
      </c>
      <c r="AB83" s="333">
        <f t="shared" si="162"/>
        <v>0.38200000000000001</v>
      </c>
      <c r="AC83" s="334">
        <f t="shared" si="162"/>
        <v>0.38100000000000001</v>
      </c>
      <c r="AD83" s="332">
        <f t="shared" si="162"/>
        <v>0.38100000000000001</v>
      </c>
      <c r="AE83" s="333">
        <f t="shared" si="162"/>
        <v>0.38100000000000001</v>
      </c>
      <c r="AF83" s="333">
        <f t="shared" si="162"/>
        <v>0.38100000000000001</v>
      </c>
      <c r="AG83" s="334">
        <f t="shared" si="162"/>
        <v>0.11899999999999999</v>
      </c>
      <c r="AH83" s="332">
        <f t="shared" si="162"/>
        <v>2.5999999999999999E-2</v>
      </c>
      <c r="AI83" s="333">
        <f t="shared" si="162"/>
        <v>0.17</v>
      </c>
      <c r="AJ83" s="333">
        <f t="shared" si="162"/>
        <v>0.28000000000000003</v>
      </c>
      <c r="AK83" s="334">
        <f t="shared" si="162"/>
        <v>0.46100000000000002</v>
      </c>
      <c r="AL83" s="332">
        <f t="shared" si="162"/>
        <v>0.46100000000000002</v>
      </c>
      <c r="AM83" s="333">
        <f t="shared" si="162"/>
        <v>0.46100000000000002</v>
      </c>
      <c r="AN83" s="333">
        <f t="shared" si="162"/>
        <v>0.46100000000000002</v>
      </c>
      <c r="AO83" s="334">
        <f t="shared" si="162"/>
        <v>0.46100000000000002</v>
      </c>
      <c r="AP83" s="332">
        <f t="shared" si="162"/>
        <v>0.46100000000000002</v>
      </c>
      <c r="AQ83" s="333">
        <f t="shared" si="162"/>
        <v>0.46100000000000002</v>
      </c>
      <c r="AR83" s="333">
        <f t="shared" si="162"/>
        <v>0.46100000000000002</v>
      </c>
      <c r="AS83" s="334">
        <f t="shared" si="162"/>
        <v>0.46100000000000002</v>
      </c>
      <c r="AT83" s="117"/>
      <c r="AU83" s="61">
        <f t="shared" si="143"/>
        <v>0</v>
      </c>
      <c r="AV83" s="58">
        <f t="shared" si="144"/>
        <v>0</v>
      </c>
      <c r="AW83" s="61">
        <f t="shared" si="145"/>
        <v>0</v>
      </c>
      <c r="AX83" s="61">
        <f t="shared" si="146"/>
        <v>0.26200000000000001</v>
      </c>
      <c r="AY83" s="61">
        <f t="shared" si="147"/>
        <v>1.5250000000000001</v>
      </c>
      <c r="AZ83" s="60">
        <f t="shared" si="148"/>
        <v>1.5250000000000001</v>
      </c>
      <c r="BA83" s="61">
        <f t="shared" si="149"/>
        <v>1.5250000000000001</v>
      </c>
      <c r="BB83" s="61">
        <f t="shared" si="152"/>
        <v>1.262</v>
      </c>
      <c r="BC83" s="61">
        <f t="shared" si="153"/>
        <v>0.93700000000000006</v>
      </c>
      <c r="BD83" s="61">
        <f t="shared" si="154"/>
        <v>1.8440000000000001</v>
      </c>
      <c r="BE83" s="61">
        <f t="shared" si="150"/>
        <v>1.8440000000000001</v>
      </c>
    </row>
    <row r="84" spans="1:57" s="132" customFormat="1" ht="12" customHeight="1">
      <c r="A84" s="331" t="s">
        <v>122</v>
      </c>
      <c r="B84" s="332">
        <f t="shared" ref="B84:AS84" si="163">B151</f>
        <v>0</v>
      </c>
      <c r="C84" s="333">
        <f t="shared" si="163"/>
        <v>0</v>
      </c>
      <c r="D84" s="333">
        <f t="shared" si="163"/>
        <v>0</v>
      </c>
      <c r="E84" s="334">
        <f t="shared" si="163"/>
        <v>0</v>
      </c>
      <c r="F84" s="333">
        <f t="shared" si="163"/>
        <v>0</v>
      </c>
      <c r="G84" s="333">
        <f t="shared" si="163"/>
        <v>0</v>
      </c>
      <c r="H84" s="333">
        <f t="shared" si="163"/>
        <v>0</v>
      </c>
      <c r="I84" s="333">
        <f t="shared" si="163"/>
        <v>0</v>
      </c>
      <c r="J84" s="332">
        <f t="shared" si="163"/>
        <v>0</v>
      </c>
      <c r="K84" s="333">
        <f t="shared" si="163"/>
        <v>0</v>
      </c>
      <c r="L84" s="333">
        <f t="shared" si="163"/>
        <v>0</v>
      </c>
      <c r="M84" s="334">
        <f t="shared" si="163"/>
        <v>0</v>
      </c>
      <c r="N84" s="333">
        <f t="shared" si="163"/>
        <v>0</v>
      </c>
      <c r="O84" s="333">
        <f t="shared" si="163"/>
        <v>0</v>
      </c>
      <c r="P84" s="333">
        <f t="shared" si="163"/>
        <v>0</v>
      </c>
      <c r="Q84" s="333">
        <f t="shared" si="163"/>
        <v>1.2270000000000001</v>
      </c>
      <c r="R84" s="332">
        <f t="shared" si="163"/>
        <v>1.3109999999999999</v>
      </c>
      <c r="S84" s="333">
        <f t="shared" si="163"/>
        <v>1.31</v>
      </c>
      <c r="T84" s="333">
        <f t="shared" si="163"/>
        <v>1.3089999999999999</v>
      </c>
      <c r="U84" s="334">
        <f t="shared" si="163"/>
        <v>1.339</v>
      </c>
      <c r="V84" s="333">
        <f t="shared" si="163"/>
        <v>0.58899999999999997</v>
      </c>
      <c r="W84" s="333">
        <f t="shared" si="163"/>
        <v>0.59</v>
      </c>
      <c r="X84" s="333">
        <f t="shared" si="163"/>
        <v>0.58899999999999997</v>
      </c>
      <c r="Y84" s="333">
        <f t="shared" si="163"/>
        <v>0.46700000000000003</v>
      </c>
      <c r="Z84" s="332">
        <f t="shared" si="163"/>
        <v>0.41199999999999998</v>
      </c>
      <c r="AA84" s="333">
        <f t="shared" si="163"/>
        <v>0.41099999999999998</v>
      </c>
      <c r="AB84" s="333">
        <f t="shared" si="163"/>
        <v>0.41199999999999998</v>
      </c>
      <c r="AC84" s="334">
        <f t="shared" si="163"/>
        <v>0.128</v>
      </c>
      <c r="AD84" s="332">
        <f t="shared" si="163"/>
        <v>0</v>
      </c>
      <c r="AE84" s="333">
        <f t="shared" si="163"/>
        <v>0</v>
      </c>
      <c r="AF84" s="333">
        <f t="shared" si="163"/>
        <v>0</v>
      </c>
      <c r="AG84" s="334">
        <f t="shared" si="163"/>
        <v>0</v>
      </c>
      <c r="AH84" s="332">
        <f t="shared" si="163"/>
        <v>1.96</v>
      </c>
      <c r="AI84" s="333">
        <f t="shared" si="163"/>
        <v>0.36200000000000004</v>
      </c>
      <c r="AJ84" s="333">
        <f t="shared" si="163"/>
        <v>3.7869999999999999</v>
      </c>
      <c r="AK84" s="334">
        <f t="shared" si="163"/>
        <v>1.5999999999999999</v>
      </c>
      <c r="AL84" s="332">
        <f t="shared" si="163"/>
        <v>1.5999999999999999</v>
      </c>
      <c r="AM84" s="333">
        <f t="shared" si="163"/>
        <v>1.5999999999999999</v>
      </c>
      <c r="AN84" s="333">
        <f t="shared" si="163"/>
        <v>1.5999999999999999</v>
      </c>
      <c r="AO84" s="334">
        <f t="shared" si="163"/>
        <v>1.5999999999999999</v>
      </c>
      <c r="AP84" s="332">
        <f t="shared" si="163"/>
        <v>1.5999999999999999</v>
      </c>
      <c r="AQ84" s="333">
        <f t="shared" si="163"/>
        <v>1.5999999999999999</v>
      </c>
      <c r="AR84" s="333">
        <f t="shared" si="163"/>
        <v>1.5999999999999999</v>
      </c>
      <c r="AS84" s="334">
        <f t="shared" si="163"/>
        <v>1.5999999999999999</v>
      </c>
      <c r="AT84" s="117"/>
      <c r="AU84" s="61">
        <f t="shared" si="143"/>
        <v>0</v>
      </c>
      <c r="AV84" s="58">
        <f t="shared" si="144"/>
        <v>0</v>
      </c>
      <c r="AW84" s="61">
        <f t="shared" si="145"/>
        <v>0</v>
      </c>
      <c r="AX84" s="61">
        <f t="shared" si="146"/>
        <v>1.2270000000000001</v>
      </c>
      <c r="AY84" s="61">
        <f t="shared" si="147"/>
        <v>5.2690000000000001</v>
      </c>
      <c r="AZ84" s="60">
        <f t="shared" si="148"/>
        <v>2.2349999999999999</v>
      </c>
      <c r="BA84" s="61">
        <f t="shared" si="149"/>
        <v>1.363</v>
      </c>
      <c r="BB84" s="61">
        <f t="shared" si="152"/>
        <v>0</v>
      </c>
      <c r="BC84" s="61">
        <f t="shared" si="153"/>
        <v>7.7089999999999996</v>
      </c>
      <c r="BD84" s="61">
        <f t="shared" si="154"/>
        <v>6.3999999999999995</v>
      </c>
      <c r="BE84" s="61">
        <f t="shared" si="150"/>
        <v>6.3999999999999995</v>
      </c>
    </row>
    <row r="85" spans="1:57" s="132" customFormat="1" ht="12" customHeight="1">
      <c r="A85" s="335" t="s">
        <v>125</v>
      </c>
      <c r="B85" s="128">
        <f t="shared" ref="B85:P85" si="164">B86+B87+B88</f>
        <v>0</v>
      </c>
      <c r="C85" s="126">
        <f t="shared" si="164"/>
        <v>0</v>
      </c>
      <c r="D85" s="126">
        <f t="shared" si="164"/>
        <v>0</v>
      </c>
      <c r="E85" s="330">
        <f t="shared" si="164"/>
        <v>0</v>
      </c>
      <c r="F85" s="126">
        <f t="shared" si="164"/>
        <v>-0.72499999999999987</v>
      </c>
      <c r="G85" s="126">
        <f t="shared" si="164"/>
        <v>1.1319999999999999</v>
      </c>
      <c r="H85" s="130">
        <f t="shared" si="164"/>
        <v>0.33700000000000002</v>
      </c>
      <c r="I85" s="130">
        <f t="shared" si="164"/>
        <v>-0.17</v>
      </c>
      <c r="J85" s="128">
        <f t="shared" si="164"/>
        <v>0.72199999999999998</v>
      </c>
      <c r="K85" s="126">
        <f t="shared" si="164"/>
        <v>0.42599999999999999</v>
      </c>
      <c r="L85" s="126">
        <f t="shared" si="164"/>
        <v>0.89400000000000002</v>
      </c>
      <c r="M85" s="336">
        <f t="shared" si="164"/>
        <v>0.183</v>
      </c>
      <c r="N85" s="126">
        <f t="shared" si="164"/>
        <v>-1.2390000000000001</v>
      </c>
      <c r="O85" s="126">
        <f t="shared" si="164"/>
        <v>1.5489999999999999</v>
      </c>
      <c r="P85" s="126">
        <f t="shared" si="164"/>
        <v>1.8199999999999998</v>
      </c>
      <c r="Q85" s="130">
        <f>Q86+Q87+Q88</f>
        <v>10.257999999999999</v>
      </c>
      <c r="R85" s="128">
        <f t="shared" ref="R85:AS85" si="165">R86+R87+R88</f>
        <v>0.125</v>
      </c>
      <c r="S85" s="126">
        <f t="shared" si="165"/>
        <v>2.8840000000000003</v>
      </c>
      <c r="T85" s="130">
        <f t="shared" si="165"/>
        <v>2.3260000000000001</v>
      </c>
      <c r="U85" s="336">
        <f t="shared" si="165"/>
        <v>3.2330000000000001</v>
      </c>
      <c r="V85" s="130">
        <f t="shared" si="165"/>
        <v>-1.5940000000000001</v>
      </c>
      <c r="W85" s="130">
        <f t="shared" si="165"/>
        <v>-3.044</v>
      </c>
      <c r="X85" s="130">
        <f t="shared" si="165"/>
        <v>7.0000000000000007E-2</v>
      </c>
      <c r="Y85" s="130">
        <f t="shared" si="165"/>
        <v>0.90600000000000003</v>
      </c>
      <c r="Z85" s="131">
        <f t="shared" si="165"/>
        <v>-0.60799999999999998</v>
      </c>
      <c r="AA85" s="130">
        <f t="shared" si="165"/>
        <v>-0.84199999999999997</v>
      </c>
      <c r="AB85" s="130">
        <f t="shared" si="165"/>
        <v>-0.623</v>
      </c>
      <c r="AC85" s="336">
        <f t="shared" si="165"/>
        <v>2.6710000000000003</v>
      </c>
      <c r="AD85" s="131">
        <f t="shared" si="165"/>
        <v>-0.29800000000000004</v>
      </c>
      <c r="AE85" s="130">
        <f t="shared" si="165"/>
        <v>-0.18399999999999994</v>
      </c>
      <c r="AF85" s="130">
        <f t="shared" si="165"/>
        <v>-0.55600000000000005</v>
      </c>
      <c r="AG85" s="336">
        <f t="shared" si="165"/>
        <v>4.0090000000000003</v>
      </c>
      <c r="AH85" s="131">
        <f t="shared" si="165"/>
        <v>-0.85699999999999976</v>
      </c>
      <c r="AI85" s="130">
        <f t="shared" si="165"/>
        <v>5.0030000000000001</v>
      </c>
      <c r="AJ85" s="130">
        <f t="shared" si="165"/>
        <v>2.266</v>
      </c>
      <c r="AK85" s="336">
        <f t="shared" si="165"/>
        <v>4.1020000000000003</v>
      </c>
      <c r="AL85" s="131">
        <f t="shared" si="165"/>
        <v>4.1020000000000003</v>
      </c>
      <c r="AM85" s="130">
        <f t="shared" si="165"/>
        <v>4.1020000000000003</v>
      </c>
      <c r="AN85" s="130">
        <f t="shared" si="165"/>
        <v>4.1020000000000003</v>
      </c>
      <c r="AO85" s="336">
        <f t="shared" si="165"/>
        <v>4.1020000000000003</v>
      </c>
      <c r="AP85" s="131">
        <f t="shared" si="165"/>
        <v>4.1020000000000003</v>
      </c>
      <c r="AQ85" s="130">
        <f t="shared" si="165"/>
        <v>4.1020000000000003</v>
      </c>
      <c r="AR85" s="130">
        <f t="shared" si="165"/>
        <v>4.1020000000000003</v>
      </c>
      <c r="AS85" s="336">
        <f t="shared" si="165"/>
        <v>4.1020000000000003</v>
      </c>
      <c r="AT85" s="117"/>
      <c r="AU85" s="67">
        <f t="shared" ref="AU85:AU88" si="166">SUM(B85:E85)</f>
        <v>0</v>
      </c>
      <c r="AV85" s="63">
        <f t="shared" ref="AV85:AV88" si="167">SUM(F85:I85)</f>
        <v>0.57399999999999995</v>
      </c>
      <c r="AW85" s="67">
        <f t="shared" ref="AW85:AW88" si="168">SUM(J85:M85)</f>
        <v>2.2249999999999996</v>
      </c>
      <c r="AX85" s="67">
        <f t="shared" ref="AX85:AX88" si="169">SUM(N85:Q85)</f>
        <v>12.387999999999998</v>
      </c>
      <c r="AY85" s="67">
        <f t="shared" ref="AY85:AY88" si="170">SUM(R85:U85)</f>
        <v>8.5680000000000014</v>
      </c>
      <c r="AZ85" s="65">
        <f t="shared" ref="AZ85:AZ88" si="171">SUM(V85:Y85)</f>
        <v>-3.6619999999999995</v>
      </c>
      <c r="BA85" s="67">
        <f t="shared" ref="BA85:BA88" si="172">SUM(Z85:AC85)</f>
        <v>0.59800000000000031</v>
      </c>
      <c r="BB85" s="67">
        <f t="shared" si="152"/>
        <v>2.9710000000000001</v>
      </c>
      <c r="BC85" s="67">
        <f t="shared" si="153"/>
        <v>10.514000000000001</v>
      </c>
      <c r="BD85" s="67">
        <f>SUM(AL85:AO85)</f>
        <v>16.408000000000001</v>
      </c>
      <c r="BE85" s="67">
        <f t="shared" si="150"/>
        <v>16.408000000000001</v>
      </c>
    </row>
    <row r="86" spans="1:57" s="132" customFormat="1" ht="12" customHeight="1">
      <c r="A86" s="340" t="s">
        <v>126</v>
      </c>
      <c r="B86" s="332">
        <f t="shared" ref="B86:AS88" si="173">B155</f>
        <v>0</v>
      </c>
      <c r="C86" s="333">
        <f t="shared" si="173"/>
        <v>0</v>
      </c>
      <c r="D86" s="333">
        <f t="shared" si="173"/>
        <v>0</v>
      </c>
      <c r="E86" s="334">
        <f t="shared" si="173"/>
        <v>0</v>
      </c>
      <c r="F86" s="333">
        <f t="shared" si="173"/>
        <v>-0.72499999999999987</v>
      </c>
      <c r="G86" s="333">
        <f t="shared" si="173"/>
        <v>1.1319999999999999</v>
      </c>
      <c r="H86" s="338">
        <f t="shared" si="173"/>
        <v>0.33700000000000002</v>
      </c>
      <c r="I86" s="338">
        <f t="shared" si="173"/>
        <v>-0.17</v>
      </c>
      <c r="J86" s="332">
        <f t="shared" si="173"/>
        <v>0.72199999999999998</v>
      </c>
      <c r="K86" s="333">
        <f t="shared" si="173"/>
        <v>0.42599999999999999</v>
      </c>
      <c r="L86" s="333">
        <f t="shared" si="173"/>
        <v>0.89400000000000002</v>
      </c>
      <c r="M86" s="339">
        <f t="shared" si="173"/>
        <v>0.183</v>
      </c>
      <c r="N86" s="333">
        <f t="shared" si="173"/>
        <v>-1.2390000000000001</v>
      </c>
      <c r="O86" s="333">
        <f t="shared" si="173"/>
        <v>0.76900000000000002</v>
      </c>
      <c r="P86" s="333">
        <f t="shared" si="173"/>
        <v>0.17399999999999999</v>
      </c>
      <c r="Q86" s="338">
        <f t="shared" si="173"/>
        <v>2.0219999999999998</v>
      </c>
      <c r="R86" s="332">
        <f t="shared" si="173"/>
        <v>-1.5640000000000001</v>
      </c>
      <c r="S86" s="333">
        <f t="shared" si="173"/>
        <v>1.177</v>
      </c>
      <c r="T86" s="338">
        <f t="shared" si="173"/>
        <v>0.59899999999999998</v>
      </c>
      <c r="U86" s="339">
        <f t="shared" si="173"/>
        <v>1.486</v>
      </c>
      <c r="V86" s="338">
        <f t="shared" si="173"/>
        <v>-1.9630000000000001</v>
      </c>
      <c r="W86" s="338">
        <f t="shared" si="173"/>
        <v>-3.415</v>
      </c>
      <c r="X86" s="338">
        <f t="shared" si="173"/>
        <v>-0.30199999999999999</v>
      </c>
      <c r="Y86" s="338">
        <f t="shared" si="173"/>
        <v>0.53200000000000003</v>
      </c>
      <c r="Z86" s="337">
        <f t="shared" si="173"/>
        <v>-0.98399999999999999</v>
      </c>
      <c r="AA86" s="338">
        <f t="shared" si="173"/>
        <v>-1.22</v>
      </c>
      <c r="AB86" s="338">
        <f t="shared" si="173"/>
        <v>-1.002</v>
      </c>
      <c r="AC86" s="339">
        <f t="shared" si="173"/>
        <v>2.29</v>
      </c>
      <c r="AD86" s="337">
        <f t="shared" si="173"/>
        <v>-0.68100000000000005</v>
      </c>
      <c r="AE86" s="338">
        <f t="shared" si="173"/>
        <v>-0.56899999999999995</v>
      </c>
      <c r="AF86" s="338">
        <f t="shared" si="173"/>
        <v>-1.052</v>
      </c>
      <c r="AG86" s="339">
        <f t="shared" si="173"/>
        <v>3.129</v>
      </c>
      <c r="AH86" s="337">
        <f t="shared" si="173"/>
        <v>-2.1349999999999998</v>
      </c>
      <c r="AI86" s="338">
        <f t="shared" si="173"/>
        <v>4.1159999999999997</v>
      </c>
      <c r="AJ86" s="338">
        <f t="shared" si="173"/>
        <v>1.569</v>
      </c>
      <c r="AK86" s="339">
        <f t="shared" si="173"/>
        <v>3.597</v>
      </c>
      <c r="AL86" s="337">
        <f t="shared" si="173"/>
        <v>3.597</v>
      </c>
      <c r="AM86" s="338">
        <f t="shared" si="173"/>
        <v>3.597</v>
      </c>
      <c r="AN86" s="338">
        <f t="shared" si="173"/>
        <v>3.597</v>
      </c>
      <c r="AO86" s="339">
        <f t="shared" si="173"/>
        <v>3.597</v>
      </c>
      <c r="AP86" s="337">
        <f t="shared" si="173"/>
        <v>3.597</v>
      </c>
      <c r="AQ86" s="338">
        <f t="shared" si="173"/>
        <v>3.597</v>
      </c>
      <c r="AR86" s="338">
        <f t="shared" si="173"/>
        <v>3.597</v>
      </c>
      <c r="AS86" s="339">
        <f t="shared" si="173"/>
        <v>3.597</v>
      </c>
      <c r="AT86" s="117"/>
      <c r="AU86" s="61">
        <f t="shared" si="166"/>
        <v>0</v>
      </c>
      <c r="AV86" s="58">
        <f t="shared" si="167"/>
        <v>0.57399999999999995</v>
      </c>
      <c r="AW86" s="61">
        <f t="shared" si="168"/>
        <v>2.2249999999999996</v>
      </c>
      <c r="AX86" s="61">
        <f t="shared" si="169"/>
        <v>1.7259999999999998</v>
      </c>
      <c r="AY86" s="61">
        <f t="shared" si="170"/>
        <v>1.698</v>
      </c>
      <c r="AZ86" s="60">
        <f t="shared" si="171"/>
        <v>-5.1479999999999997</v>
      </c>
      <c r="BA86" s="61">
        <f t="shared" si="172"/>
        <v>-0.91599999999999948</v>
      </c>
      <c r="BB86" s="61">
        <f t="shared" si="152"/>
        <v>0.82699999999999996</v>
      </c>
      <c r="BC86" s="61">
        <f t="shared" si="153"/>
        <v>7.1470000000000002</v>
      </c>
      <c r="BD86" s="61">
        <f t="shared" si="154"/>
        <v>14.388</v>
      </c>
      <c r="BE86" s="61">
        <f t="shared" si="150"/>
        <v>14.388</v>
      </c>
    </row>
    <row r="87" spans="1:57" s="132" customFormat="1" ht="12" customHeight="1">
      <c r="A87" s="340" t="s">
        <v>127</v>
      </c>
      <c r="B87" s="332">
        <f t="shared" si="173"/>
        <v>0</v>
      </c>
      <c r="C87" s="333">
        <f t="shared" si="173"/>
        <v>0</v>
      </c>
      <c r="D87" s="333">
        <f t="shared" si="173"/>
        <v>0</v>
      </c>
      <c r="E87" s="334">
        <f t="shared" si="173"/>
        <v>0</v>
      </c>
      <c r="F87" s="333">
        <f t="shared" si="173"/>
        <v>0</v>
      </c>
      <c r="G87" s="333">
        <f t="shared" si="173"/>
        <v>0</v>
      </c>
      <c r="H87" s="338">
        <f t="shared" si="173"/>
        <v>0</v>
      </c>
      <c r="I87" s="338">
        <f t="shared" si="173"/>
        <v>0</v>
      </c>
      <c r="J87" s="332">
        <f t="shared" si="173"/>
        <v>0</v>
      </c>
      <c r="K87" s="333">
        <f t="shared" si="173"/>
        <v>0</v>
      </c>
      <c r="L87" s="333">
        <f t="shared" si="173"/>
        <v>0</v>
      </c>
      <c r="M87" s="339">
        <f t="shared" si="173"/>
        <v>0</v>
      </c>
      <c r="N87" s="333">
        <f t="shared" si="173"/>
        <v>0</v>
      </c>
      <c r="O87" s="333">
        <f t="shared" si="173"/>
        <v>0.78</v>
      </c>
      <c r="P87" s="333">
        <f t="shared" si="173"/>
        <v>1.6459999999999999</v>
      </c>
      <c r="Q87" s="338">
        <f t="shared" si="173"/>
        <v>1.67</v>
      </c>
      <c r="R87" s="332">
        <f t="shared" si="173"/>
        <v>1.6890000000000001</v>
      </c>
      <c r="S87" s="333">
        <f t="shared" si="173"/>
        <v>1.7070000000000001</v>
      </c>
      <c r="T87" s="338">
        <f t="shared" si="173"/>
        <v>1.7270000000000001</v>
      </c>
      <c r="U87" s="339">
        <f t="shared" si="173"/>
        <v>1.7470000000000001</v>
      </c>
      <c r="V87" s="338">
        <f t="shared" si="173"/>
        <v>0.36899999999999999</v>
      </c>
      <c r="W87" s="338">
        <f t="shared" si="173"/>
        <v>0.371</v>
      </c>
      <c r="X87" s="338">
        <f t="shared" si="173"/>
        <v>0.372</v>
      </c>
      <c r="Y87" s="338">
        <f t="shared" si="173"/>
        <v>0.374</v>
      </c>
      <c r="Z87" s="337">
        <f t="shared" si="173"/>
        <v>0.376</v>
      </c>
      <c r="AA87" s="338">
        <f t="shared" si="173"/>
        <v>0.378</v>
      </c>
      <c r="AB87" s="338">
        <f t="shared" si="173"/>
        <v>0.379</v>
      </c>
      <c r="AC87" s="339">
        <f t="shared" si="173"/>
        <v>0.38100000000000001</v>
      </c>
      <c r="AD87" s="337">
        <f t="shared" si="173"/>
        <v>0.38300000000000001</v>
      </c>
      <c r="AE87" s="338">
        <f t="shared" si="173"/>
        <v>0.38500000000000001</v>
      </c>
      <c r="AF87" s="338">
        <f t="shared" si="173"/>
        <v>0.496</v>
      </c>
      <c r="AG87" s="339">
        <f t="shared" si="173"/>
        <v>0.88</v>
      </c>
      <c r="AH87" s="337">
        <f t="shared" si="173"/>
        <v>0.88700000000000001</v>
      </c>
      <c r="AI87" s="338">
        <f t="shared" si="173"/>
        <v>0.88700000000000001</v>
      </c>
      <c r="AJ87" s="338">
        <f t="shared" si="173"/>
        <v>0.69699999999999995</v>
      </c>
      <c r="AK87" s="339">
        <f t="shared" si="173"/>
        <v>0.505</v>
      </c>
      <c r="AL87" s="337">
        <f t="shared" si="173"/>
        <v>0.505</v>
      </c>
      <c r="AM87" s="338">
        <f t="shared" si="173"/>
        <v>0.505</v>
      </c>
      <c r="AN87" s="338">
        <f t="shared" si="173"/>
        <v>0.505</v>
      </c>
      <c r="AO87" s="339">
        <f t="shared" si="173"/>
        <v>0.505</v>
      </c>
      <c r="AP87" s="337">
        <f t="shared" si="173"/>
        <v>0.505</v>
      </c>
      <c r="AQ87" s="338">
        <f t="shared" si="173"/>
        <v>0.505</v>
      </c>
      <c r="AR87" s="338">
        <f t="shared" si="173"/>
        <v>0.505</v>
      </c>
      <c r="AS87" s="339">
        <f t="shared" si="173"/>
        <v>0.505</v>
      </c>
      <c r="AT87" s="117"/>
      <c r="AU87" s="61">
        <f t="shared" si="166"/>
        <v>0</v>
      </c>
      <c r="AV87" s="58">
        <f t="shared" si="167"/>
        <v>0</v>
      </c>
      <c r="AW87" s="61">
        <f t="shared" si="168"/>
        <v>0</v>
      </c>
      <c r="AX87" s="61">
        <f t="shared" si="169"/>
        <v>4.0960000000000001</v>
      </c>
      <c r="AY87" s="61">
        <f t="shared" si="170"/>
        <v>6.87</v>
      </c>
      <c r="AZ87" s="60">
        <f t="shared" si="171"/>
        <v>1.4860000000000002</v>
      </c>
      <c r="BA87" s="61">
        <f t="shared" si="172"/>
        <v>1.514</v>
      </c>
      <c r="BB87" s="61">
        <f t="shared" si="152"/>
        <v>2.1440000000000001</v>
      </c>
      <c r="BC87" s="61">
        <f t="shared" si="153"/>
        <v>2.976</v>
      </c>
      <c r="BD87" s="61">
        <f t="shared" si="154"/>
        <v>2.02</v>
      </c>
      <c r="BE87" s="61">
        <f t="shared" si="150"/>
        <v>2.02</v>
      </c>
    </row>
    <row r="88" spans="1:57" s="351" customFormat="1" ht="12" customHeight="1">
      <c r="A88" s="340" t="s">
        <v>128</v>
      </c>
      <c r="B88" s="341">
        <f t="shared" si="173"/>
        <v>0</v>
      </c>
      <c r="C88" s="342">
        <f t="shared" si="173"/>
        <v>0</v>
      </c>
      <c r="D88" s="342">
        <f t="shared" si="173"/>
        <v>0</v>
      </c>
      <c r="E88" s="343">
        <f t="shared" si="173"/>
        <v>0</v>
      </c>
      <c r="F88" s="342">
        <f t="shared" si="173"/>
        <v>0</v>
      </c>
      <c r="G88" s="342">
        <f t="shared" si="173"/>
        <v>0</v>
      </c>
      <c r="H88" s="344">
        <f t="shared" si="173"/>
        <v>0</v>
      </c>
      <c r="I88" s="344">
        <f t="shared" si="173"/>
        <v>0</v>
      </c>
      <c r="J88" s="341">
        <f t="shared" si="173"/>
        <v>0</v>
      </c>
      <c r="K88" s="342">
        <f t="shared" si="173"/>
        <v>0</v>
      </c>
      <c r="L88" s="342">
        <f t="shared" si="173"/>
        <v>0</v>
      </c>
      <c r="M88" s="345">
        <f t="shared" si="173"/>
        <v>0</v>
      </c>
      <c r="N88" s="342">
        <f t="shared" si="173"/>
        <v>0</v>
      </c>
      <c r="O88" s="342">
        <f t="shared" si="173"/>
        <v>0</v>
      </c>
      <c r="P88" s="342">
        <f t="shared" si="173"/>
        <v>0</v>
      </c>
      <c r="Q88" s="344">
        <f t="shared" si="173"/>
        <v>6.5659999999999998</v>
      </c>
      <c r="R88" s="341">
        <f t="shared" si="173"/>
        <v>0</v>
      </c>
      <c r="S88" s="342">
        <f t="shared" si="173"/>
        <v>0</v>
      </c>
      <c r="T88" s="344">
        <f t="shared" si="173"/>
        <v>0</v>
      </c>
      <c r="U88" s="345">
        <f t="shared" si="173"/>
        <v>0</v>
      </c>
      <c r="V88" s="344">
        <f t="shared" si="173"/>
        <v>0</v>
      </c>
      <c r="W88" s="344">
        <f t="shared" si="173"/>
        <v>0</v>
      </c>
      <c r="X88" s="344">
        <f t="shared" si="173"/>
        <v>0</v>
      </c>
      <c r="Y88" s="344">
        <f t="shared" si="173"/>
        <v>0</v>
      </c>
      <c r="Z88" s="346">
        <f t="shared" si="173"/>
        <v>0</v>
      </c>
      <c r="AA88" s="344">
        <f t="shared" si="173"/>
        <v>0</v>
      </c>
      <c r="AB88" s="344">
        <f t="shared" si="173"/>
        <v>0</v>
      </c>
      <c r="AC88" s="345">
        <f t="shared" si="173"/>
        <v>0</v>
      </c>
      <c r="AD88" s="346">
        <f t="shared" si="173"/>
        <v>0</v>
      </c>
      <c r="AE88" s="344">
        <f t="shared" si="173"/>
        <v>0</v>
      </c>
      <c r="AF88" s="344">
        <f t="shared" si="173"/>
        <v>0</v>
      </c>
      <c r="AG88" s="345">
        <f t="shared" si="173"/>
        <v>0</v>
      </c>
      <c r="AH88" s="346">
        <f t="shared" si="173"/>
        <v>0.39100000000000001</v>
      </c>
      <c r="AI88" s="344">
        <f t="shared" si="173"/>
        <v>0</v>
      </c>
      <c r="AJ88" s="344">
        <f t="shared" si="173"/>
        <v>0</v>
      </c>
      <c r="AK88" s="345">
        <f t="shared" si="173"/>
        <v>0</v>
      </c>
      <c r="AL88" s="346">
        <f t="shared" si="173"/>
        <v>0</v>
      </c>
      <c r="AM88" s="344">
        <f t="shared" si="173"/>
        <v>0</v>
      </c>
      <c r="AN88" s="344">
        <f t="shared" si="173"/>
        <v>0</v>
      </c>
      <c r="AO88" s="345">
        <f t="shared" si="173"/>
        <v>0</v>
      </c>
      <c r="AP88" s="346">
        <f t="shared" si="173"/>
        <v>0</v>
      </c>
      <c r="AQ88" s="344">
        <f t="shared" si="173"/>
        <v>0</v>
      </c>
      <c r="AR88" s="344">
        <f t="shared" si="173"/>
        <v>0</v>
      </c>
      <c r="AS88" s="345">
        <f t="shared" si="173"/>
        <v>0</v>
      </c>
      <c r="AT88" s="347"/>
      <c r="AU88" s="348">
        <f t="shared" si="166"/>
        <v>0</v>
      </c>
      <c r="AV88" s="349">
        <f t="shared" si="167"/>
        <v>0</v>
      </c>
      <c r="AW88" s="348">
        <f t="shared" si="168"/>
        <v>0</v>
      </c>
      <c r="AX88" s="348">
        <f t="shared" si="169"/>
        <v>6.5659999999999998</v>
      </c>
      <c r="AY88" s="348">
        <f t="shared" si="170"/>
        <v>0</v>
      </c>
      <c r="AZ88" s="350">
        <f t="shared" si="171"/>
        <v>0</v>
      </c>
      <c r="BA88" s="348">
        <f t="shared" si="172"/>
        <v>0</v>
      </c>
      <c r="BB88" s="348">
        <f t="shared" si="152"/>
        <v>0</v>
      </c>
      <c r="BC88" s="348">
        <f t="shared" si="153"/>
        <v>0.39100000000000001</v>
      </c>
      <c r="BD88" s="348">
        <f t="shared" si="154"/>
        <v>0</v>
      </c>
      <c r="BE88" s="348">
        <f t="shared" si="150"/>
        <v>0</v>
      </c>
    </row>
    <row r="89" spans="1:57" s="351" customFormat="1" ht="12" customHeight="1">
      <c r="A89" s="340"/>
      <c r="B89" s="341"/>
      <c r="C89" s="342"/>
      <c r="D89" s="342"/>
      <c r="E89" s="343"/>
      <c r="F89" s="342"/>
      <c r="G89" s="342"/>
      <c r="H89" s="344"/>
      <c r="I89" s="344"/>
      <c r="J89" s="341"/>
      <c r="K89" s="342"/>
      <c r="L89" s="344"/>
      <c r="M89" s="345"/>
      <c r="N89" s="342"/>
      <c r="O89" s="342"/>
      <c r="P89" s="344"/>
      <c r="Q89" s="344"/>
      <c r="R89" s="341"/>
      <c r="S89" s="342"/>
      <c r="T89" s="352"/>
      <c r="U89" s="353"/>
      <c r="V89" s="352"/>
      <c r="W89" s="352"/>
      <c r="X89" s="352"/>
      <c r="Y89" s="352"/>
      <c r="Z89" s="354"/>
      <c r="AA89" s="352"/>
      <c r="AB89" s="352"/>
      <c r="AC89" s="353"/>
      <c r="AD89" s="354"/>
      <c r="AE89" s="352"/>
      <c r="AF89" s="352"/>
      <c r="AG89" s="353"/>
      <c r="AH89" s="354"/>
      <c r="AI89" s="352"/>
      <c r="AJ89" s="352"/>
      <c r="AK89" s="353"/>
      <c r="AL89" s="354"/>
      <c r="AM89" s="352"/>
      <c r="AN89" s="352"/>
      <c r="AO89" s="353"/>
      <c r="AP89" s="354"/>
      <c r="AQ89" s="352"/>
      <c r="AR89" s="352"/>
      <c r="AS89" s="353"/>
      <c r="AT89" s="347"/>
      <c r="AU89" s="348"/>
      <c r="AV89" s="349"/>
      <c r="AW89" s="348"/>
      <c r="AX89" s="348"/>
      <c r="AY89" s="348"/>
      <c r="AZ89" s="350"/>
      <c r="BA89" s="348"/>
      <c r="BB89" s="348"/>
      <c r="BC89" s="348"/>
      <c r="BD89" s="348"/>
      <c r="BE89" s="348"/>
    </row>
    <row r="90" spans="1:57" s="356" customFormat="1" ht="12" customHeight="1">
      <c r="A90" s="296" t="s">
        <v>129</v>
      </c>
      <c r="B90" s="60">
        <f t="shared" ref="B90:AS90" si="174">B16-B77-B80-B83</f>
        <v>34.900000000000006</v>
      </c>
      <c r="C90" s="58">
        <f t="shared" si="174"/>
        <v>44.54999999999999</v>
      </c>
      <c r="D90" s="58">
        <f t="shared" si="174"/>
        <v>47.941999999999993</v>
      </c>
      <c r="E90" s="355">
        <f t="shared" si="174"/>
        <v>67.284000000000006</v>
      </c>
      <c r="F90" s="58">
        <f t="shared" si="174"/>
        <v>47.085999999999991</v>
      </c>
      <c r="G90" s="58">
        <f t="shared" si="174"/>
        <v>55.749999999999993</v>
      </c>
      <c r="H90" s="58">
        <f t="shared" si="174"/>
        <v>60.000000000000007</v>
      </c>
      <c r="I90" s="58">
        <f t="shared" si="174"/>
        <v>79.769000000000005</v>
      </c>
      <c r="J90" s="60">
        <f t="shared" si="174"/>
        <v>48.033999999999999</v>
      </c>
      <c r="K90" s="58">
        <f t="shared" si="174"/>
        <v>51.222999999999999</v>
      </c>
      <c r="L90" s="58">
        <f t="shared" si="174"/>
        <v>56.881</v>
      </c>
      <c r="M90" s="355">
        <f t="shared" si="174"/>
        <v>62.908000000000001</v>
      </c>
      <c r="N90" s="58">
        <f t="shared" si="174"/>
        <v>43.996000000000002</v>
      </c>
      <c r="O90" s="58">
        <f t="shared" si="174"/>
        <v>56.23</v>
      </c>
      <c r="P90" s="58">
        <f t="shared" si="174"/>
        <v>65.467000000000013</v>
      </c>
      <c r="Q90" s="58">
        <f t="shared" si="174"/>
        <v>82.734999999999999</v>
      </c>
      <c r="R90" s="60">
        <f t="shared" si="174"/>
        <v>61.302999999999997</v>
      </c>
      <c r="S90" s="58">
        <f t="shared" si="174"/>
        <v>74.216999999999999</v>
      </c>
      <c r="T90" s="58">
        <f t="shared" si="174"/>
        <v>86.015000000000001</v>
      </c>
      <c r="U90" s="355">
        <f t="shared" si="174"/>
        <v>109.2</v>
      </c>
      <c r="V90" s="58">
        <f t="shared" si="174"/>
        <v>78.451999999999984</v>
      </c>
      <c r="W90" s="58">
        <f t="shared" si="174"/>
        <v>93.648999999999987</v>
      </c>
      <c r="X90" s="58">
        <f t="shared" si="174"/>
        <v>106.11</v>
      </c>
      <c r="Y90" s="58">
        <f t="shared" si="174"/>
        <v>125.587</v>
      </c>
      <c r="Z90" s="60">
        <f t="shared" si="174"/>
        <v>89.698000000000008</v>
      </c>
      <c r="AA90" s="58">
        <f t="shared" si="174"/>
        <v>98.031999999999996</v>
      </c>
      <c r="AB90" s="58">
        <f t="shared" si="174"/>
        <v>104.92700000000001</v>
      </c>
      <c r="AC90" s="355">
        <f t="shared" si="174"/>
        <v>134.75199999999998</v>
      </c>
      <c r="AD90" s="60">
        <f t="shared" si="174"/>
        <v>92.673000000000002</v>
      </c>
      <c r="AE90" s="58">
        <f t="shared" si="174"/>
        <v>107.91000000000001</v>
      </c>
      <c r="AF90" s="58">
        <f t="shared" si="174"/>
        <v>124.06100000000001</v>
      </c>
      <c r="AG90" s="355">
        <f t="shared" si="174"/>
        <v>132.459</v>
      </c>
      <c r="AH90" s="60">
        <f t="shared" si="174"/>
        <v>107.405</v>
      </c>
      <c r="AI90" s="58">
        <f t="shared" si="174"/>
        <v>120.91400000000002</v>
      </c>
      <c r="AJ90" s="58">
        <f t="shared" si="174"/>
        <v>126.428</v>
      </c>
      <c r="AK90" s="355">
        <f t="shared" si="174"/>
        <v>136.81099999999998</v>
      </c>
      <c r="AL90" s="60">
        <f t="shared" si="174"/>
        <v>126.80556029671858</v>
      </c>
      <c r="AM90" s="58">
        <f t="shared" si="174"/>
        <v>135.40586557055806</v>
      </c>
      <c r="AN90" s="58">
        <f t="shared" si="174"/>
        <v>144.0806171639243</v>
      </c>
      <c r="AO90" s="355">
        <f t="shared" si="174"/>
        <v>153.19985051408938</v>
      </c>
      <c r="AP90" s="60">
        <f t="shared" si="174"/>
        <v>162.03920193927729</v>
      </c>
      <c r="AQ90" s="58">
        <f t="shared" si="174"/>
        <v>168.65841398946949</v>
      </c>
      <c r="AR90" s="58">
        <f t="shared" si="174"/>
        <v>176.20387881579924</v>
      </c>
      <c r="AS90" s="355">
        <f t="shared" si="174"/>
        <v>183.46213499004477</v>
      </c>
      <c r="AT90" s="58"/>
      <c r="AU90" s="61">
        <f t="shared" ref="AU90:BE90" si="175">AU16-AU77-AU80-AU83</f>
        <v>194.67600000000002</v>
      </c>
      <c r="AV90" s="58">
        <f t="shared" si="175"/>
        <v>242.60500000000002</v>
      </c>
      <c r="AW90" s="61">
        <f t="shared" si="175"/>
        <v>219.04599999999996</v>
      </c>
      <c r="AX90" s="61">
        <f t="shared" si="175"/>
        <v>248.42799999999997</v>
      </c>
      <c r="AY90" s="61">
        <f t="shared" si="175"/>
        <v>330.73499999999996</v>
      </c>
      <c r="AZ90" s="60">
        <f t="shared" si="175"/>
        <v>403.798</v>
      </c>
      <c r="BA90" s="61">
        <f t="shared" si="175"/>
        <v>427.40900000000005</v>
      </c>
      <c r="BB90" s="61">
        <f t="shared" si="175"/>
        <v>457.10300000000001</v>
      </c>
      <c r="BC90" s="61">
        <f t="shared" si="175"/>
        <v>491.55799999999994</v>
      </c>
      <c r="BD90" s="61">
        <f t="shared" si="175"/>
        <v>559.4918935452904</v>
      </c>
      <c r="BE90" s="61">
        <f t="shared" si="175"/>
        <v>690.36362973459086</v>
      </c>
    </row>
    <row r="91" spans="1:57" s="359" customFormat="1" ht="12" customHeight="1">
      <c r="A91" s="296" t="s">
        <v>130</v>
      </c>
      <c r="B91" s="121">
        <f t="shared" ref="B91:AS91" si="176">B24-B76-B79-B82</f>
        <v>-11.931999999999997</v>
      </c>
      <c r="C91" s="120">
        <f t="shared" si="176"/>
        <v>-6.1070000000000011</v>
      </c>
      <c r="D91" s="120">
        <f t="shared" si="176"/>
        <v>-3.1270000000000038</v>
      </c>
      <c r="E91" s="357">
        <f t="shared" si="176"/>
        <v>7.7470000000000132</v>
      </c>
      <c r="F91" s="120">
        <f t="shared" si="176"/>
        <v>-15.497000000000012</v>
      </c>
      <c r="G91" s="120">
        <f t="shared" si="176"/>
        <v>-11.304999999999994</v>
      </c>
      <c r="H91" s="120">
        <f t="shared" si="176"/>
        <v>-6.8329999999999913</v>
      </c>
      <c r="I91" s="120">
        <f t="shared" si="176"/>
        <v>4.5000000000000071</v>
      </c>
      <c r="J91" s="121">
        <f t="shared" si="176"/>
        <v>-22.001000000000008</v>
      </c>
      <c r="K91" s="120">
        <f t="shared" si="176"/>
        <v>-24.005999999999997</v>
      </c>
      <c r="L91" s="120">
        <f t="shared" si="176"/>
        <v>-15.975000000000001</v>
      </c>
      <c r="M91" s="357">
        <f t="shared" si="176"/>
        <v>-14.004999999999985</v>
      </c>
      <c r="N91" s="120">
        <f t="shared" si="176"/>
        <v>-32.669999999999995</v>
      </c>
      <c r="O91" s="120">
        <f t="shared" si="176"/>
        <v>-22.094000000000001</v>
      </c>
      <c r="P91" s="120">
        <f t="shared" si="176"/>
        <v>-16.452000000000002</v>
      </c>
      <c r="Q91" s="120">
        <f t="shared" si="176"/>
        <v>-7.1990000000000087</v>
      </c>
      <c r="R91" s="121">
        <f t="shared" si="176"/>
        <v>-34.07500000000001</v>
      </c>
      <c r="S91" s="120">
        <f t="shared" si="176"/>
        <v>-28.230999999999977</v>
      </c>
      <c r="T91" s="120">
        <f t="shared" si="176"/>
        <v>-18.555</v>
      </c>
      <c r="U91" s="357">
        <f t="shared" si="176"/>
        <v>-17.832999999999998</v>
      </c>
      <c r="V91" s="120">
        <f t="shared" si="176"/>
        <v>-48.085000000000022</v>
      </c>
      <c r="W91" s="120">
        <f t="shared" si="176"/>
        <v>-37.568000000000019</v>
      </c>
      <c r="X91" s="120">
        <f t="shared" si="176"/>
        <v>-25.582000000000001</v>
      </c>
      <c r="Y91" s="120">
        <f t="shared" si="176"/>
        <v>-9.9929999999999843</v>
      </c>
      <c r="Z91" s="121">
        <f t="shared" si="176"/>
        <v>-43.115999999999993</v>
      </c>
      <c r="AA91" s="120">
        <f t="shared" si="176"/>
        <v>-39.715999999999994</v>
      </c>
      <c r="AB91" s="120">
        <f t="shared" si="176"/>
        <v>-29.14699999999997</v>
      </c>
      <c r="AC91" s="357">
        <f t="shared" si="176"/>
        <v>-5.2439999999999927</v>
      </c>
      <c r="AD91" s="121">
        <f t="shared" si="176"/>
        <v>-47.63300000000001</v>
      </c>
      <c r="AE91" s="120">
        <f t="shared" si="176"/>
        <v>-28.825999999999986</v>
      </c>
      <c r="AF91" s="120">
        <f t="shared" si="176"/>
        <v>-23.640000000000004</v>
      </c>
      <c r="AG91" s="357">
        <f t="shared" si="176"/>
        <v>-17.551999999999982</v>
      </c>
      <c r="AH91" s="121">
        <f t="shared" si="176"/>
        <v>-43.765999999999991</v>
      </c>
      <c r="AI91" s="120">
        <f t="shared" si="176"/>
        <v>-36.552000000000007</v>
      </c>
      <c r="AJ91" s="120">
        <f t="shared" si="176"/>
        <v>-35.933999999999997</v>
      </c>
      <c r="AK91" s="357">
        <f t="shared" si="176"/>
        <v>-30.262000000000004</v>
      </c>
      <c r="AL91" s="121">
        <f t="shared" si="176"/>
        <v>-52.118238841268777</v>
      </c>
      <c r="AM91" s="120">
        <f t="shared" si="176"/>
        <v>-38.49982046942948</v>
      </c>
      <c r="AN91" s="120">
        <f t="shared" si="176"/>
        <v>-35.704085239987485</v>
      </c>
      <c r="AO91" s="357">
        <f t="shared" si="176"/>
        <v>-30.861474268561029</v>
      </c>
      <c r="AP91" s="121">
        <f t="shared" si="176"/>
        <v>-49.933994413789094</v>
      </c>
      <c r="AQ91" s="120">
        <f t="shared" si="176"/>
        <v>-38.371505205520464</v>
      </c>
      <c r="AR91" s="120">
        <f t="shared" si="176"/>
        <v>-30.908204573642497</v>
      </c>
      <c r="AS91" s="357">
        <f t="shared" si="176"/>
        <v>-21.311281605683064</v>
      </c>
      <c r="AT91" s="120"/>
      <c r="AU91" s="358">
        <f t="shared" ref="AU91:BE91" si="177">AU24-AU76-AU79-AU82</f>
        <v>-13.418999999999988</v>
      </c>
      <c r="AV91" s="120">
        <f t="shared" si="177"/>
        <v>-29.134999999999991</v>
      </c>
      <c r="AW91" s="358">
        <f t="shared" si="177"/>
        <v>-75.986999999999995</v>
      </c>
      <c r="AX91" s="358">
        <f t="shared" si="177"/>
        <v>-78.415000000000006</v>
      </c>
      <c r="AY91" s="358">
        <f t="shared" si="177"/>
        <v>-98.693999999999974</v>
      </c>
      <c r="AZ91" s="121">
        <f t="shared" si="177"/>
        <v>-121.22800000000002</v>
      </c>
      <c r="BA91" s="358">
        <f t="shared" si="177"/>
        <v>-117.22299999999994</v>
      </c>
      <c r="BB91" s="358">
        <f t="shared" si="177"/>
        <v>-117.65099999999997</v>
      </c>
      <c r="BC91" s="358">
        <f t="shared" si="177"/>
        <v>-146.51400000000001</v>
      </c>
      <c r="BD91" s="358">
        <f t="shared" si="177"/>
        <v>-157.18361881924676</v>
      </c>
      <c r="BE91" s="358">
        <f t="shared" si="177"/>
        <v>-140.52498579863513</v>
      </c>
    </row>
    <row r="92" spans="1:57" s="359" customFormat="1" ht="12" customHeight="1">
      <c r="A92" s="296" t="s">
        <v>131</v>
      </c>
      <c r="B92" s="121">
        <f t="shared" ref="B92:AS92" si="178">B36-B76-B79-B82-B85</f>
        <v>-11.662999999999997</v>
      </c>
      <c r="C92" s="120">
        <f t="shared" si="178"/>
        <v>-5.737000000000001</v>
      </c>
      <c r="D92" s="120">
        <f t="shared" si="178"/>
        <v>-3.2640000000000038</v>
      </c>
      <c r="E92" s="357">
        <f t="shared" si="178"/>
        <v>6.8200000000000145</v>
      </c>
      <c r="F92" s="120">
        <f t="shared" si="178"/>
        <v>-15.046000000000014</v>
      </c>
      <c r="G92" s="120">
        <f t="shared" si="178"/>
        <v>-12.682999999999995</v>
      </c>
      <c r="H92" s="120">
        <f t="shared" si="178"/>
        <v>-7.3169999999999913</v>
      </c>
      <c r="I92" s="120">
        <f t="shared" si="178"/>
        <v>6.4680000000000053</v>
      </c>
      <c r="J92" s="121">
        <f t="shared" si="178"/>
        <v>-22.639000000000014</v>
      </c>
      <c r="K92" s="120">
        <f t="shared" si="178"/>
        <v>-24.488</v>
      </c>
      <c r="L92" s="120">
        <f t="shared" si="178"/>
        <v>-16.987000000000002</v>
      </c>
      <c r="M92" s="357">
        <f t="shared" si="178"/>
        <v>-14.649999999999984</v>
      </c>
      <c r="N92" s="120">
        <f t="shared" si="178"/>
        <v>-31.429999999999996</v>
      </c>
      <c r="O92" s="120">
        <f t="shared" si="178"/>
        <v>-24.323</v>
      </c>
      <c r="P92" s="120">
        <f t="shared" si="178"/>
        <v>-19.225000000000001</v>
      </c>
      <c r="Q92" s="120">
        <f t="shared" si="178"/>
        <v>-19.032000000000007</v>
      </c>
      <c r="R92" s="121">
        <f t="shared" si="178"/>
        <v>-35.656000000000006</v>
      </c>
      <c r="S92" s="120">
        <f t="shared" si="178"/>
        <v>-32.947999999999979</v>
      </c>
      <c r="T92" s="120">
        <f t="shared" si="178"/>
        <v>-23.314</v>
      </c>
      <c r="U92" s="357">
        <f t="shared" si="178"/>
        <v>-24.942999999999998</v>
      </c>
      <c r="V92" s="120">
        <f t="shared" si="178"/>
        <v>-48.763000000000012</v>
      </c>
      <c r="W92" s="120">
        <f t="shared" si="178"/>
        <v>-36.29000000000002</v>
      </c>
      <c r="X92" s="120">
        <f t="shared" si="178"/>
        <v>-28.717000000000002</v>
      </c>
      <c r="Y92" s="120">
        <f t="shared" si="178"/>
        <v>-10.747999999999989</v>
      </c>
      <c r="Z92" s="121">
        <f t="shared" si="178"/>
        <v>-38.303999999999995</v>
      </c>
      <c r="AA92" s="120">
        <f t="shared" si="178"/>
        <v>-38.696999999999996</v>
      </c>
      <c r="AB92" s="120">
        <f t="shared" si="178"/>
        <v>-23.016999999999967</v>
      </c>
      <c r="AC92" s="357">
        <f t="shared" si="178"/>
        <v>-0.89799999999999702</v>
      </c>
      <c r="AD92" s="121">
        <f t="shared" si="178"/>
        <v>-40.490000000000009</v>
      </c>
      <c r="AE92" s="120">
        <f t="shared" si="178"/>
        <v>-23.947999999999983</v>
      </c>
      <c r="AF92" s="120">
        <f t="shared" si="178"/>
        <v>-18.333000000000002</v>
      </c>
      <c r="AG92" s="357">
        <f t="shared" si="178"/>
        <v>-12.993999999999982</v>
      </c>
      <c r="AH92" s="121">
        <f t="shared" si="178"/>
        <v>-35.782999999999994</v>
      </c>
      <c r="AI92" s="120">
        <f t="shared" si="178"/>
        <v>-35.824000000000005</v>
      </c>
      <c r="AJ92" s="120">
        <f t="shared" si="178"/>
        <v>-29.942</v>
      </c>
      <c r="AK92" s="357">
        <f t="shared" si="178"/>
        <v>-27.775000000000006</v>
      </c>
      <c r="AL92" s="121">
        <f t="shared" si="178"/>
        <v>-53.148238841268778</v>
      </c>
      <c r="AM92" s="120">
        <f t="shared" si="178"/>
        <v>-39.529820469429481</v>
      </c>
      <c r="AN92" s="120">
        <f t="shared" si="178"/>
        <v>-38.734085239987479</v>
      </c>
      <c r="AO92" s="357">
        <f t="shared" si="178"/>
        <v>-34.891474268561026</v>
      </c>
      <c r="AP92" s="121">
        <f t="shared" si="178"/>
        <v>-52.463994413789095</v>
      </c>
      <c r="AQ92" s="120">
        <f t="shared" si="178"/>
        <v>-39.401505205520465</v>
      </c>
      <c r="AR92" s="120">
        <f t="shared" si="178"/>
        <v>-32.438204573642494</v>
      </c>
      <c r="AS92" s="357">
        <f t="shared" si="178"/>
        <v>-25.341281605683061</v>
      </c>
      <c r="AT92" s="120"/>
      <c r="AU92" s="358">
        <f t="shared" ref="AU92:BE92" si="179">AU36-AU76-AU79-AU82-AU85</f>
        <v>-13.843999999999987</v>
      </c>
      <c r="AV92" s="120">
        <f t="shared" si="179"/>
        <v>-28.577999999999992</v>
      </c>
      <c r="AW92" s="358">
        <f t="shared" si="179"/>
        <v>-78.763999999999996</v>
      </c>
      <c r="AX92" s="358">
        <f t="shared" si="179"/>
        <v>-94.010000000000019</v>
      </c>
      <c r="AY92" s="358">
        <f t="shared" si="179"/>
        <v>-116.86099999999998</v>
      </c>
      <c r="AZ92" s="121">
        <f t="shared" si="179"/>
        <v>-124.51800000000003</v>
      </c>
      <c r="BA92" s="358">
        <f t="shared" si="179"/>
        <v>-100.91599999999994</v>
      </c>
      <c r="BB92" s="358">
        <f t="shared" si="179"/>
        <v>-95.764999999999972</v>
      </c>
      <c r="BC92" s="358">
        <f t="shared" si="179"/>
        <v>-129.32400000000004</v>
      </c>
      <c r="BD92" s="358">
        <f t="shared" si="179"/>
        <v>-166.30361881924676</v>
      </c>
      <c r="BE92" s="358">
        <f t="shared" si="179"/>
        <v>-149.6449857986351</v>
      </c>
    </row>
    <row r="93" spans="1:57" s="132" customFormat="1" ht="12" customHeight="1">
      <c r="A93" s="183" t="s">
        <v>132</v>
      </c>
      <c r="B93" s="186">
        <f t="shared" ref="B93:AS93" si="180">IF(B92&lt;0,B92/B95,B92/B96)</f>
        <v>-0.43274502939664466</v>
      </c>
      <c r="C93" s="360">
        <f t="shared" si="180"/>
        <v>-0.20997856037278903</v>
      </c>
      <c r="D93" s="360">
        <f t="shared" si="180"/>
        <v>-0.11828032153548744</v>
      </c>
      <c r="E93" s="361">
        <f t="shared" si="180"/>
        <v>0.21913895356844054</v>
      </c>
      <c r="F93" s="360">
        <f t="shared" si="180"/>
        <v>-0.5304895950738302</v>
      </c>
      <c r="G93" s="360">
        <f t="shared" si="180"/>
        <v>-0.43854987189973088</v>
      </c>
      <c r="H93" s="362">
        <f t="shared" si="180"/>
        <v>-0.24988302421365449</v>
      </c>
      <c r="I93" s="362">
        <f t="shared" si="180"/>
        <v>0.19897606694455652</v>
      </c>
      <c r="J93" s="363">
        <f t="shared" si="180"/>
        <v>-0.75898670397041046</v>
      </c>
      <c r="K93" s="360">
        <f t="shared" si="180"/>
        <v>-0.80860056726856366</v>
      </c>
      <c r="L93" s="362">
        <f t="shared" si="180"/>
        <v>-0.55914792268663294</v>
      </c>
      <c r="M93" s="364">
        <f t="shared" si="180"/>
        <v>-0.47993929111951078</v>
      </c>
      <c r="N93" s="360">
        <f t="shared" si="180"/>
        <v>-0.33912752619255704</v>
      </c>
      <c r="O93" s="360">
        <f t="shared" si="180"/>
        <v>-0.25743290003469732</v>
      </c>
      <c r="P93" s="362">
        <f t="shared" si="180"/>
        <v>-0.20270400072642367</v>
      </c>
      <c r="Q93" s="362">
        <f t="shared" si="180"/>
        <v>-0.1996784622794355</v>
      </c>
      <c r="R93" s="363">
        <f t="shared" si="180"/>
        <v>-0.35568156612251595</v>
      </c>
      <c r="S93" s="360">
        <f t="shared" si="180"/>
        <v>-0.30968077925188386</v>
      </c>
      <c r="T93" s="360">
        <f t="shared" si="180"/>
        <v>-0.21783080526173609</v>
      </c>
      <c r="U93" s="361">
        <f t="shared" si="180"/>
        <v>-0.23222896325218492</v>
      </c>
      <c r="V93" s="360">
        <f t="shared" si="180"/>
        <v>-0.45065401807828415</v>
      </c>
      <c r="W93" s="360">
        <f t="shared" si="180"/>
        <v>-0.33088577547672327</v>
      </c>
      <c r="X93" s="360">
        <f t="shared" si="180"/>
        <v>-0.26107173196070654</v>
      </c>
      <c r="Y93" s="360">
        <f t="shared" si="180"/>
        <v>-9.8411662503521166E-2</v>
      </c>
      <c r="Z93" s="363">
        <f t="shared" si="180"/>
        <v>-0.35339900480315967</v>
      </c>
      <c r="AA93" s="360">
        <f t="shared" si="180"/>
        <v>-0.35262345627684644</v>
      </c>
      <c r="AB93" s="360">
        <f t="shared" si="180"/>
        <v>-0.21033590855690895</v>
      </c>
      <c r="AC93" s="361">
        <f t="shared" si="180"/>
        <v>-8.2379585516747563E-3</v>
      </c>
      <c r="AD93" s="363">
        <f t="shared" si="180"/>
        <v>-0.368123983357523</v>
      </c>
      <c r="AE93" s="360">
        <f t="shared" si="180"/>
        <v>-0.21404061954337955</v>
      </c>
      <c r="AF93" s="360">
        <f t="shared" si="180"/>
        <v>-0.16329644874537505</v>
      </c>
      <c r="AG93" s="361">
        <f t="shared" si="180"/>
        <v>-0.11551415765838759</v>
      </c>
      <c r="AH93" s="363">
        <f t="shared" si="180"/>
        <v>-0.31764425934365281</v>
      </c>
      <c r="AI93" s="360">
        <f t="shared" si="180"/>
        <v>-0.31970096037458134</v>
      </c>
      <c r="AJ93" s="360">
        <f t="shared" si="180"/>
        <v>-0.26461115650373035</v>
      </c>
      <c r="AK93" s="361">
        <f t="shared" si="180"/>
        <v>-0.23567134152909597</v>
      </c>
      <c r="AL93" s="363">
        <f t="shared" si="180"/>
        <v>-0.44679354349131822</v>
      </c>
      <c r="AM93" s="360">
        <f t="shared" si="180"/>
        <v>-0.32926479260392355</v>
      </c>
      <c r="AN93" s="360">
        <f t="shared" si="180"/>
        <v>-0.3197073796618094</v>
      </c>
      <c r="AO93" s="361">
        <f t="shared" si="180"/>
        <v>-0.28539961491543037</v>
      </c>
      <c r="AP93" s="363">
        <f t="shared" si="180"/>
        <v>-0.42530969437136323</v>
      </c>
      <c r="AQ93" s="360">
        <f t="shared" si="180"/>
        <v>-0.31659288048798501</v>
      </c>
      <c r="AR93" s="360">
        <f t="shared" si="180"/>
        <v>-0.2583589259976351</v>
      </c>
      <c r="AS93" s="361">
        <f t="shared" si="180"/>
        <v>-0.20008148609666307</v>
      </c>
      <c r="AT93" s="365"/>
      <c r="AU93" s="366">
        <f t="shared" ref="AU93:BE93" si="181">IF(AU92&lt;0,AU92/AU95,AU92/AU96)</f>
        <v>-0.50401493550181553</v>
      </c>
      <c r="AV93" s="360">
        <f t="shared" si="181"/>
        <v>-0.98474723769923078</v>
      </c>
      <c r="AW93" s="366">
        <f t="shared" si="181"/>
        <v>-2.6031309355295114</v>
      </c>
      <c r="AX93" s="366">
        <f t="shared" si="181"/>
        <v>-0.99653483393819231</v>
      </c>
      <c r="AY93" s="366">
        <f t="shared" si="181"/>
        <v>-1.109728293908387</v>
      </c>
      <c r="AZ93" s="363">
        <f t="shared" si="181"/>
        <v>-1.1395141178624966</v>
      </c>
      <c r="BA93" s="366">
        <f t="shared" si="181"/>
        <v>-0.92463664780897803</v>
      </c>
      <c r="BB93" s="366">
        <f t="shared" si="181"/>
        <v>-0.85766356449759829</v>
      </c>
      <c r="BC93" s="366">
        <f t="shared" si="181"/>
        <v>-1.13512948046811</v>
      </c>
      <c r="BD93" s="366">
        <f t="shared" si="181"/>
        <v>-1.378913707619251</v>
      </c>
      <c r="BE93" s="366">
        <f t="shared" si="181"/>
        <v>-1.1971138693319441</v>
      </c>
    </row>
    <row r="94" spans="1:57" s="141" customFormat="1" ht="12" hidden="1" customHeight="1" outlineLevel="1">
      <c r="A94" s="188" t="s">
        <v>133</v>
      </c>
      <c r="B94" s="191" t="str">
        <f>'[2]VA Consensus'!C42</f>
        <v>-</v>
      </c>
      <c r="C94" s="189" t="str">
        <f>'[2]VA Consensus'!D42</f>
        <v>-</v>
      </c>
      <c r="D94" s="189" t="str">
        <f>'[2]VA Consensus'!E42</f>
        <v>-</v>
      </c>
      <c r="E94" s="367" t="str">
        <f>'[2]VA Consensus'!F42</f>
        <v>-</v>
      </c>
      <c r="F94" s="189" t="str">
        <f>'[2]VA Consensus'!G42</f>
        <v>-</v>
      </c>
      <c r="G94" s="189" t="str">
        <f>'[2]VA Consensus'!H42</f>
        <v>-</v>
      </c>
      <c r="H94" s="189" t="str">
        <f>'[2]VA Consensus'!I42</f>
        <v>-</v>
      </c>
      <c r="I94" s="189" t="str">
        <f>'[2]VA Consensus'!J42</f>
        <v>-</v>
      </c>
      <c r="J94" s="191" t="str">
        <f>'[2]VA Consensus'!K42</f>
        <v>-</v>
      </c>
      <c r="K94" s="189" t="str">
        <f>'[2]VA Consensus'!L42</f>
        <v>-</v>
      </c>
      <c r="L94" s="189" t="str">
        <f>'[2]VA Consensus'!M42</f>
        <v>-</v>
      </c>
      <c r="M94" s="367" t="str">
        <f>'[2]VA Consensus'!N42</f>
        <v>-</v>
      </c>
      <c r="N94" s="189" t="str">
        <f>'[2]VA Consensus'!O42</f>
        <v>-</v>
      </c>
      <c r="O94" s="189" t="str">
        <f>'[2]VA Consensus'!P42</f>
        <v>-</v>
      </c>
      <c r="P94" s="189" t="str">
        <f>'[2]VA Consensus'!Q42</f>
        <v>-</v>
      </c>
      <c r="Q94" s="189" t="str">
        <f>'[2]VA Consensus'!R42</f>
        <v>-</v>
      </c>
      <c r="R94" s="191">
        <f>'[2]VA Consensus'!S42</f>
        <v>-0.300594171905194</v>
      </c>
      <c r="S94" s="189">
        <f>'[2]VA Consensus'!T42</f>
        <v>-0.25888231718348897</v>
      </c>
      <c r="T94" s="368">
        <f>'[2]VA Consensus'!U42</f>
        <v>-0.18436980348828599</v>
      </c>
      <c r="U94" s="369">
        <f>'[2]VA Consensus'!V42</f>
        <v>7.7821630334970002E-3</v>
      </c>
      <c r="V94" s="189">
        <f>'[2]VA Consensus'!W42</f>
        <v>-0.38437286006837601</v>
      </c>
      <c r="W94" s="189">
        <f>'[2]VA Consensus'!X42</f>
        <v>-0.34183858960973201</v>
      </c>
      <c r="X94" s="368">
        <f>'[2]VA Consensus'!Y42</f>
        <v>-0.26786232631835499</v>
      </c>
      <c r="Y94" s="368">
        <f>'[2]VA Consensus'!Z42</f>
        <v>-0.15061110050222901</v>
      </c>
      <c r="Z94" s="191">
        <f>'[2]VA Consensus'!AA42</f>
        <v>-0.35880511661126901</v>
      </c>
      <c r="AA94" s="189">
        <f>'[2]VA Consensus'!AB42</f>
        <v>-0.30991138786531203</v>
      </c>
      <c r="AB94" s="368">
        <f>'[2]VA Consensus'!AC42</f>
        <v>-0.31754724230867998</v>
      </c>
      <c r="AC94" s="369">
        <f>'[2]VA Consensus'!AD42</f>
        <v>-6.8681241040024002E-2</v>
      </c>
      <c r="AD94" s="191">
        <f>'[2]VA Consensus'!AE42</f>
        <v>-0.38440525178856499</v>
      </c>
      <c r="AE94" s="189">
        <f>'[2]VA Consensus'!AF42</f>
        <v>-0.326456539685685</v>
      </c>
      <c r="AF94" s="368">
        <f>'[2]VA Consensus'!AG42</f>
        <v>-0.18908756326704301</v>
      </c>
      <c r="AG94" s="369">
        <f>'[2]VA Consensus'!AH42</f>
        <v>-0.124767721382966</v>
      </c>
      <c r="AH94" s="191">
        <f>'[2]VA Consensus'!AI42</f>
        <v>-0.33734264081215098</v>
      </c>
      <c r="AI94" s="189">
        <f>'[2]VA Consensus'!AJ42</f>
        <v>-0.28319216843772499</v>
      </c>
      <c r="AJ94" s="368">
        <f>'[2]VA Consensus'!AK42</f>
        <v>-0.23622166451856999</v>
      </c>
      <c r="AK94" s="369">
        <f>'[2]VA Consensus'!AL42</f>
        <v>-0.24440402254119201</v>
      </c>
      <c r="AL94" s="191">
        <f>'[2]VA Consensus'!AM42</f>
        <v>-0.34227206893714901</v>
      </c>
      <c r="AM94" s="189">
        <f>'[2]VA Consensus'!AN42</f>
        <v>-0.27021861023619798</v>
      </c>
      <c r="AN94" s="368">
        <f>'[2]VA Consensus'!AO42</f>
        <v>-0.23198912833297</v>
      </c>
      <c r="AO94" s="369">
        <f>'[2]VA Consensus'!AP42</f>
        <v>-0.19489074104461199</v>
      </c>
      <c r="AP94" s="191">
        <f>'[2]VA Consensus'!AQ42</f>
        <v>-0.226242048963405</v>
      </c>
      <c r="AQ94" s="189">
        <f>'[2]VA Consensus'!AR42</f>
        <v>-0.188728346692242</v>
      </c>
      <c r="AR94" s="368">
        <f>'[2]VA Consensus'!AS42</f>
        <v>-0.15525646058661399</v>
      </c>
      <c r="AS94" s="369">
        <f>'[2]VA Consensus'!AT42</f>
        <v>-0.125132782526722</v>
      </c>
      <c r="AT94" s="189"/>
      <c r="AU94" s="211" t="str">
        <f>'[2]VA Consensus'!AV42</f>
        <v>-</v>
      </c>
      <c r="AV94" s="189" t="str">
        <f>'[2]VA Consensus'!AW42</f>
        <v>-</v>
      </c>
      <c r="AW94" s="211" t="str">
        <f>'[2]VA Consensus'!AX42</f>
        <v>-</v>
      </c>
      <c r="AX94" s="211" t="str">
        <f>'[2]VA Consensus'!AY42</f>
        <v>-</v>
      </c>
      <c r="AY94" s="211">
        <f>'[2]VA Consensus'!AZ42</f>
        <v>-0.92434964145907195</v>
      </c>
      <c r="AZ94" s="191">
        <f>'[2]VA Consensus'!BA42</f>
        <v>-1.1045463902292809</v>
      </c>
      <c r="BA94" s="211">
        <f>'[2]VA Consensus'!BB42</f>
        <v>-0.94855141819639099</v>
      </c>
      <c r="BB94" s="211">
        <f>'[2]VA Consensus'!BC42</f>
        <v>-0.82783359602171802</v>
      </c>
      <c r="BC94" s="211">
        <f>'[2]VA Consensus'!BD42</f>
        <v>-1.0884997947961179</v>
      </c>
      <c r="BD94" s="211">
        <f>'[2]VA Consensus'!BE42</f>
        <v>-1.0187243437433771</v>
      </c>
      <c r="BE94" s="211">
        <f>'[2]VA Consensus'!BF42</f>
        <v>-0.67936020259288599</v>
      </c>
    </row>
    <row r="95" spans="1:57" s="141" customFormat="1" ht="12" customHeight="1" collapsed="1">
      <c r="A95" s="370" t="s">
        <v>103</v>
      </c>
      <c r="B95" s="121">
        <f t="shared" ref="B95:S96" si="182">B123</f>
        <v>26.951205000000002</v>
      </c>
      <c r="C95" s="120">
        <f t="shared" si="182"/>
        <v>27.321836999999999</v>
      </c>
      <c r="D95" s="120">
        <f t="shared" si="182"/>
        <v>27.595461</v>
      </c>
      <c r="E95" s="357">
        <f t="shared" si="182"/>
        <v>27.987216</v>
      </c>
      <c r="F95" s="120">
        <f t="shared" si="182"/>
        <v>28.362479</v>
      </c>
      <c r="G95" s="120">
        <f t="shared" si="182"/>
        <v>28.920314000000001</v>
      </c>
      <c r="H95" s="120">
        <f t="shared" si="182"/>
        <v>29.281701000000002</v>
      </c>
      <c r="I95" s="120">
        <f t="shared" si="182"/>
        <v>29.498904</v>
      </c>
      <c r="J95" s="121">
        <f t="shared" si="182"/>
        <v>29.827926999999999</v>
      </c>
      <c r="K95" s="120">
        <f t="shared" si="182"/>
        <v>30.284420999999998</v>
      </c>
      <c r="L95" s="120">
        <f t="shared" si="182"/>
        <v>30.380154000000001</v>
      </c>
      <c r="M95" s="357">
        <f t="shared" si="182"/>
        <v>30.524694</v>
      </c>
      <c r="N95" s="120">
        <f t="shared" si="182"/>
        <v>92.679000000000002</v>
      </c>
      <c r="O95" s="120">
        <f t="shared" si="182"/>
        <v>94.482872999999998</v>
      </c>
      <c r="P95" s="120">
        <f t="shared" si="182"/>
        <v>94.842725999999999</v>
      </c>
      <c r="Q95" s="120">
        <f t="shared" si="182"/>
        <v>95.313233999999994</v>
      </c>
      <c r="R95" s="60">
        <f t="shared" si="182"/>
        <v>100.246972</v>
      </c>
      <c r="S95" s="58">
        <f t="shared" si="182"/>
        <v>106.393429</v>
      </c>
      <c r="T95" s="205">
        <f t="shared" ref="T95:AS96" si="183">T45</f>
        <v>107.028021</v>
      </c>
      <c r="U95" s="371">
        <f t="shared" si="183"/>
        <v>107.40693</v>
      </c>
      <c r="V95" s="58">
        <f t="shared" si="183"/>
        <v>108.20496</v>
      </c>
      <c r="W95" s="58">
        <f t="shared" si="183"/>
        <v>109.67531</v>
      </c>
      <c r="X95" s="205">
        <f t="shared" si="183"/>
        <v>109.996589</v>
      </c>
      <c r="Y95" s="205">
        <f t="shared" si="183"/>
        <v>109.214698</v>
      </c>
      <c r="Z95" s="60">
        <f t="shared" si="183"/>
        <v>108.38740199999999</v>
      </c>
      <c r="AA95" s="58">
        <f t="shared" si="183"/>
        <v>109.740289</v>
      </c>
      <c r="AB95" s="205">
        <f t="shared" si="183"/>
        <v>109.429722</v>
      </c>
      <c r="AC95" s="371">
        <f t="shared" si="183"/>
        <v>109.007589</v>
      </c>
      <c r="AD95" s="60">
        <f t="shared" si="183"/>
        <v>109.990117</v>
      </c>
      <c r="AE95" s="58">
        <f t="shared" si="183"/>
        <v>111.885305</v>
      </c>
      <c r="AF95" s="205">
        <f t="shared" si="183"/>
        <v>112.26821</v>
      </c>
      <c r="AG95" s="371">
        <f t="shared" si="183"/>
        <v>112.488376</v>
      </c>
      <c r="AH95" s="60">
        <f t="shared" si="183"/>
        <v>112.651178</v>
      </c>
      <c r="AI95" s="58">
        <f t="shared" si="183"/>
        <v>112.054715</v>
      </c>
      <c r="AJ95" s="205">
        <f t="shared" si="183"/>
        <v>113.154715</v>
      </c>
      <c r="AK95" s="371">
        <f t="shared" si="183"/>
        <v>117.854805</v>
      </c>
      <c r="AL95" s="60">
        <f t="shared" si="183"/>
        <v>118.95480499999999</v>
      </c>
      <c r="AM95" s="58">
        <f t="shared" si="183"/>
        <v>120.05480499999999</v>
      </c>
      <c r="AN95" s="205">
        <f t="shared" si="183"/>
        <v>121.15480499999998</v>
      </c>
      <c r="AO95" s="371">
        <f t="shared" si="183"/>
        <v>122.25480499999998</v>
      </c>
      <c r="AP95" s="60">
        <f t="shared" si="183"/>
        <v>123.35480499999997</v>
      </c>
      <c r="AQ95" s="58">
        <f t="shared" si="183"/>
        <v>124.45480499999996</v>
      </c>
      <c r="AR95" s="205">
        <f t="shared" si="183"/>
        <v>125.55480499999996</v>
      </c>
      <c r="AS95" s="371">
        <f t="shared" si="183"/>
        <v>126.65480499999995</v>
      </c>
      <c r="AT95" s="189"/>
      <c r="AU95" s="61">
        <f t="shared" ref="AU95:BE96" si="184">AU45</f>
        <v>27.46744</v>
      </c>
      <c r="AV95" s="58">
        <f t="shared" si="184"/>
        <v>29.020644999999998</v>
      </c>
      <c r="AW95" s="61">
        <f t="shared" si="184"/>
        <v>30.25741</v>
      </c>
      <c r="AX95" s="61">
        <f t="shared" si="184"/>
        <v>94.336893000000003</v>
      </c>
      <c r="AY95" s="61">
        <f t="shared" si="184"/>
        <v>105.30595700000001</v>
      </c>
      <c r="AZ95" s="60">
        <f t="shared" si="184"/>
        <v>109.27288924999999</v>
      </c>
      <c r="BA95" s="61">
        <f t="shared" si="184"/>
        <v>109.1412505</v>
      </c>
      <c r="BB95" s="61">
        <f t="shared" si="184"/>
        <v>111.65800200000001</v>
      </c>
      <c r="BC95" s="61">
        <f t="shared" si="184"/>
        <v>113.92885325</v>
      </c>
      <c r="BD95" s="61">
        <f t="shared" si="184"/>
        <v>120.60480499999998</v>
      </c>
      <c r="BE95" s="61">
        <f t="shared" si="184"/>
        <v>125.00480499999996</v>
      </c>
    </row>
    <row r="96" spans="1:57" s="118" customFormat="1" ht="12" customHeight="1">
      <c r="A96" s="372" t="s">
        <v>104</v>
      </c>
      <c r="B96" s="215">
        <f t="shared" si="182"/>
        <v>26.951205000000002</v>
      </c>
      <c r="C96" s="213">
        <f t="shared" si="182"/>
        <v>30.545216</v>
      </c>
      <c r="D96" s="213">
        <f t="shared" si="182"/>
        <v>30.812151</v>
      </c>
      <c r="E96" s="214">
        <f t="shared" si="182"/>
        <v>31.121805999999999</v>
      </c>
      <c r="F96" s="213">
        <f t="shared" si="182"/>
        <v>28.362479</v>
      </c>
      <c r="G96" s="213">
        <f t="shared" si="182"/>
        <v>28.920314000000001</v>
      </c>
      <c r="H96" s="213">
        <f t="shared" si="182"/>
        <v>32.525060000000003</v>
      </c>
      <c r="I96" s="213">
        <f t="shared" si="182"/>
        <v>32.506422000000001</v>
      </c>
      <c r="J96" s="215">
        <f t="shared" si="182"/>
        <v>29.827926999999999</v>
      </c>
      <c r="K96" s="213">
        <f t="shared" si="182"/>
        <v>30.284420999999998</v>
      </c>
      <c r="L96" s="213">
        <f t="shared" si="182"/>
        <v>30.380154000000001</v>
      </c>
      <c r="M96" s="214">
        <f t="shared" si="182"/>
        <v>30.524694</v>
      </c>
      <c r="N96" s="213">
        <f t="shared" si="182"/>
        <v>92.679000000000002</v>
      </c>
      <c r="O96" s="213">
        <f t="shared" si="182"/>
        <v>94.482872999999998</v>
      </c>
      <c r="P96" s="213">
        <f t="shared" si="182"/>
        <v>106.133505</v>
      </c>
      <c r="Q96" s="213">
        <f t="shared" si="182"/>
        <v>108.37171799999999</v>
      </c>
      <c r="R96" s="217">
        <f t="shared" si="182"/>
        <v>100.246972</v>
      </c>
      <c r="S96" s="216">
        <f t="shared" si="182"/>
        <v>106.393429</v>
      </c>
      <c r="T96" s="213">
        <f t="shared" si="183"/>
        <v>119.070609</v>
      </c>
      <c r="U96" s="214">
        <f t="shared" si="183"/>
        <v>118.64997200000001</v>
      </c>
      <c r="V96" s="213">
        <f t="shared" si="183"/>
        <v>125.1</v>
      </c>
      <c r="W96" s="213">
        <f t="shared" si="183"/>
        <v>126.9</v>
      </c>
      <c r="X96" s="213">
        <f t="shared" si="183"/>
        <v>126.939836</v>
      </c>
      <c r="Y96" s="213">
        <f t="shared" si="183"/>
        <v>126.010187</v>
      </c>
      <c r="Z96" s="215">
        <f t="shared" si="183"/>
        <v>126.2</v>
      </c>
      <c r="AA96" s="213">
        <f t="shared" si="183"/>
        <v>127.294881</v>
      </c>
      <c r="AB96" s="213">
        <f t="shared" si="183"/>
        <v>126.748606</v>
      </c>
      <c r="AC96" s="214">
        <f t="shared" si="183"/>
        <v>126.061869</v>
      </c>
      <c r="AD96" s="215">
        <f t="shared" si="183"/>
        <v>126.71186900000001</v>
      </c>
      <c r="AE96" s="213">
        <f t="shared" si="183"/>
        <v>128.02364299999999</v>
      </c>
      <c r="AF96" s="213">
        <f t="shared" si="183"/>
        <v>134.71304799999999</v>
      </c>
      <c r="AG96" s="214">
        <f t="shared" si="183"/>
        <v>135.097388</v>
      </c>
      <c r="AH96" s="215">
        <f t="shared" si="183"/>
        <v>136.738899</v>
      </c>
      <c r="AI96" s="213">
        <f t="shared" si="183"/>
        <v>135.15821399999999</v>
      </c>
      <c r="AJ96" s="213">
        <f t="shared" si="183"/>
        <v>133.958214</v>
      </c>
      <c r="AK96" s="214">
        <f t="shared" si="183"/>
        <v>133.297887</v>
      </c>
      <c r="AL96" s="215">
        <f t="shared" si="183"/>
        <v>118.297887</v>
      </c>
      <c r="AM96" s="213">
        <f t="shared" si="183"/>
        <v>133.297887</v>
      </c>
      <c r="AN96" s="213">
        <f t="shared" si="183"/>
        <v>139.297887</v>
      </c>
      <c r="AO96" s="214">
        <f t="shared" si="183"/>
        <v>145.297887</v>
      </c>
      <c r="AP96" s="215">
        <f t="shared" si="183"/>
        <v>145.74788699999999</v>
      </c>
      <c r="AQ96" s="213">
        <f t="shared" si="183"/>
        <v>146.19788699999998</v>
      </c>
      <c r="AR96" s="213">
        <f t="shared" si="183"/>
        <v>146.64788699999997</v>
      </c>
      <c r="AS96" s="214">
        <f t="shared" si="183"/>
        <v>147.09788699999996</v>
      </c>
      <c r="AT96" s="373"/>
      <c r="AU96" s="374">
        <f t="shared" si="184"/>
        <v>30.854436</v>
      </c>
      <c r="AV96" s="216">
        <f t="shared" si="184"/>
        <v>32.282487000000003</v>
      </c>
      <c r="AW96" s="374">
        <f t="shared" si="184"/>
        <v>30.25741</v>
      </c>
      <c r="AX96" s="375">
        <f t="shared" si="184"/>
        <v>94.336893000000003</v>
      </c>
      <c r="AY96" s="374">
        <f t="shared" si="184"/>
        <v>116.91944599999999</v>
      </c>
      <c r="AZ96" s="217">
        <f t="shared" si="184"/>
        <v>126.23750575</v>
      </c>
      <c r="BA96" s="374">
        <f t="shared" si="184"/>
        <v>126.576339</v>
      </c>
      <c r="BB96" s="374">
        <f t="shared" si="184"/>
        <v>131.13648699999999</v>
      </c>
      <c r="BC96" s="374">
        <f t="shared" si="184"/>
        <v>134.78830349999998</v>
      </c>
      <c r="BD96" s="374">
        <f t="shared" si="184"/>
        <v>134.047887</v>
      </c>
      <c r="BE96" s="374">
        <f t="shared" si="184"/>
        <v>146.42288699999997</v>
      </c>
    </row>
    <row r="97" spans="1:60" s="380" customFormat="1" ht="12" customHeight="1">
      <c r="A97" s="376"/>
      <c r="B97" s="377"/>
      <c r="C97" s="377"/>
      <c r="D97" s="377"/>
      <c r="E97" s="377"/>
      <c r="F97" s="378"/>
      <c r="G97" s="378"/>
      <c r="H97" s="378"/>
      <c r="I97" s="378"/>
      <c r="J97" s="378"/>
      <c r="K97" s="378"/>
      <c r="L97" s="378"/>
      <c r="M97" s="378"/>
      <c r="N97" s="378"/>
      <c r="O97" s="378"/>
      <c r="P97" s="378"/>
      <c r="Q97" s="378"/>
      <c r="R97" s="377"/>
      <c r="S97" s="377"/>
      <c r="T97" s="377"/>
      <c r="U97" s="377"/>
      <c r="V97" s="377"/>
      <c r="W97" s="377"/>
      <c r="X97" s="377"/>
      <c r="Y97" s="377"/>
      <c r="Z97" s="377"/>
      <c r="AA97" s="377"/>
      <c r="AB97" s="377"/>
      <c r="AC97" s="377"/>
      <c r="AD97" s="377"/>
      <c r="AE97" s="377"/>
      <c r="AF97" s="377"/>
      <c r="AG97" s="377"/>
      <c r="AH97" s="377"/>
      <c r="AI97" s="377"/>
      <c r="AJ97" s="377"/>
      <c r="AK97" s="377"/>
      <c r="AL97" s="377"/>
      <c r="AM97" s="377"/>
      <c r="AN97" s="377"/>
      <c r="AO97" s="377"/>
      <c r="AP97" s="377"/>
      <c r="AQ97" s="377"/>
      <c r="AR97" s="377"/>
      <c r="AS97" s="377"/>
      <c r="AT97" s="122"/>
      <c r="AU97" s="377"/>
      <c r="AV97" s="379"/>
      <c r="AW97" s="377"/>
      <c r="AX97" s="379"/>
      <c r="AY97" s="377"/>
      <c r="AZ97" s="377"/>
      <c r="BA97" s="377"/>
      <c r="BB97" s="377"/>
      <c r="BC97" s="377"/>
      <c r="BD97" s="377"/>
      <c r="BE97" s="377"/>
    </row>
    <row r="98" spans="1:60" ht="12" customHeight="1">
      <c r="A98" s="381" t="s">
        <v>134</v>
      </c>
      <c r="B98" s="1687">
        <f>B3</f>
        <v>2017</v>
      </c>
      <c r="C98" s="1684"/>
      <c r="D98" s="1684"/>
      <c r="E98" s="1686"/>
      <c r="F98" s="1687">
        <f>F3</f>
        <v>2018</v>
      </c>
      <c r="G98" s="1684"/>
      <c r="H98" s="1684"/>
      <c r="I98" s="1686"/>
      <c r="J98" s="1687">
        <f>J3</f>
        <v>2019</v>
      </c>
      <c r="K98" s="1684"/>
      <c r="L98" s="1684"/>
      <c r="M98" s="1686"/>
      <c r="N98" s="1687">
        <f>N3</f>
        <v>2020</v>
      </c>
      <c r="O98" s="1684"/>
      <c r="P98" s="1684"/>
      <c r="Q98" s="1686"/>
      <c r="R98" s="1687">
        <f>R3</f>
        <v>2021</v>
      </c>
      <c r="S98" s="1684"/>
      <c r="T98" s="1684"/>
      <c r="U98" s="1686"/>
      <c r="V98" s="1687">
        <f>V3</f>
        <v>2022</v>
      </c>
      <c r="W98" s="1684"/>
      <c r="X98" s="1684"/>
      <c r="Y98" s="1686"/>
      <c r="Z98" s="1687">
        <f>Z3</f>
        <v>2023</v>
      </c>
      <c r="AA98" s="1684"/>
      <c r="AB98" s="1684"/>
      <c r="AC98" s="1686"/>
      <c r="AD98" s="1687">
        <f>AD3</f>
        <v>2024</v>
      </c>
      <c r="AE98" s="1684"/>
      <c r="AF98" s="1684"/>
      <c r="AG98" s="1686"/>
      <c r="AH98" s="1687">
        <f>AH3</f>
        <v>2025</v>
      </c>
      <c r="AI98" s="1684"/>
      <c r="AJ98" s="1684"/>
      <c r="AK98" s="1686"/>
      <c r="AL98" s="1687">
        <f>AL3</f>
        <v>2026</v>
      </c>
      <c r="AM98" s="1684"/>
      <c r="AN98" s="1684"/>
      <c r="AO98" s="1686"/>
      <c r="AP98" s="1687">
        <f>AP3</f>
        <v>2027</v>
      </c>
      <c r="AQ98" s="1684"/>
      <c r="AR98" s="1684"/>
      <c r="AS98" s="1686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</row>
    <row r="99" spans="1:60" ht="12" customHeight="1">
      <c r="A99" s="382" t="s">
        <v>135</v>
      </c>
      <c r="B99" s="383"/>
      <c r="C99" s="383"/>
      <c r="D99" s="383"/>
      <c r="E99" s="383"/>
      <c r="F99" s="384"/>
      <c r="G99" s="383"/>
      <c r="H99" s="383"/>
      <c r="I99" s="385"/>
      <c r="J99" s="384"/>
      <c r="K99" s="383"/>
      <c r="L99" s="383"/>
      <c r="M99" s="385"/>
      <c r="N99" s="384"/>
      <c r="O99" s="383"/>
      <c r="P99" s="383"/>
      <c r="Q99" s="385"/>
      <c r="R99" s="384"/>
      <c r="S99" s="383"/>
      <c r="T99" s="383"/>
      <c r="U99" s="385"/>
      <c r="V99" s="384"/>
      <c r="W99" s="383"/>
      <c r="X99" s="383"/>
      <c r="Y99" s="385"/>
      <c r="Z99" s="384"/>
      <c r="AA99" s="383"/>
      <c r="AB99" s="383"/>
      <c r="AC99" s="385"/>
      <c r="AD99" s="384"/>
      <c r="AE99" s="383"/>
      <c r="AF99" s="383"/>
      <c r="AG99" s="385"/>
      <c r="AH99" s="384"/>
      <c r="AI99" s="383"/>
      <c r="AJ99" s="383"/>
      <c r="AK99" s="385"/>
      <c r="AL99" s="384"/>
      <c r="AM99" s="383"/>
      <c r="AN99" s="383"/>
      <c r="AO99" s="385"/>
      <c r="AP99" s="384"/>
      <c r="AQ99" s="383"/>
      <c r="AR99" s="383"/>
      <c r="AS99" s="385"/>
      <c r="AU99" s="287">
        <f>AU$4</f>
        <v>2017</v>
      </c>
      <c r="AV99" s="287">
        <f t="shared" ref="AV99:BD99" si="185">AV$4</f>
        <v>2018</v>
      </c>
      <c r="AW99" s="287">
        <f t="shared" si="185"/>
        <v>2019</v>
      </c>
      <c r="AX99" s="287">
        <f t="shared" si="185"/>
        <v>2020</v>
      </c>
      <c r="AY99" s="287">
        <f t="shared" si="185"/>
        <v>2021</v>
      </c>
      <c r="AZ99" s="287">
        <f t="shared" si="185"/>
        <v>2022</v>
      </c>
      <c r="BA99" s="287">
        <f t="shared" si="185"/>
        <v>2023</v>
      </c>
      <c r="BB99" s="287">
        <f t="shared" si="185"/>
        <v>2024</v>
      </c>
      <c r="BC99" s="287">
        <f t="shared" si="185"/>
        <v>2025</v>
      </c>
      <c r="BD99" s="287" t="str">
        <f t="shared" si="185"/>
        <v>2026E</v>
      </c>
      <c r="BE99" s="287" t="str">
        <f>BE$4</f>
        <v>2027E</v>
      </c>
    </row>
    <row r="100" spans="1:60" ht="12" customHeight="1">
      <c r="A100" s="386" t="s">
        <v>72</v>
      </c>
      <c r="B100" s="60">
        <f>'Revenue Build'!B13</f>
        <v>0</v>
      </c>
      <c r="C100" s="58">
        <f>'Revenue Build'!C13</f>
        <v>0</v>
      </c>
      <c r="D100" s="58">
        <f>'Revenue Build'!D13</f>
        <v>0</v>
      </c>
      <c r="E100" s="355">
        <f>'Revenue Build'!E13</f>
        <v>0</v>
      </c>
      <c r="F100" s="60">
        <f>'Revenue Build'!F13</f>
        <v>1.071</v>
      </c>
      <c r="G100" s="58">
        <f>'Revenue Build'!G13</f>
        <v>1.2909999999999999</v>
      </c>
      <c r="H100" s="58">
        <f>'Revenue Build'!H13</f>
        <v>2.5390000000000001</v>
      </c>
      <c r="I100" s="355">
        <f>'Revenue Build'!I13</f>
        <v>3.8490000000000002</v>
      </c>
      <c r="J100" s="60">
        <f>'Revenue Build'!J13</f>
        <v>7.0049999999999999</v>
      </c>
      <c r="K100" s="58">
        <f>'Revenue Build'!K13</f>
        <v>14.837</v>
      </c>
      <c r="L100" s="58">
        <f>'Revenue Build'!L13</f>
        <v>23.327000000000002</v>
      </c>
      <c r="M100" s="355">
        <f>'Revenue Build'!M13</f>
        <v>31.561</v>
      </c>
      <c r="N100" s="60">
        <f>'Revenue Build'!N13</f>
        <v>20.364999999999998</v>
      </c>
      <c r="O100" s="58">
        <f>'Revenue Build'!O13</f>
        <v>34.085999999999999</v>
      </c>
      <c r="P100" s="58">
        <f>'Revenue Build'!P13</f>
        <v>44.084000000000003</v>
      </c>
      <c r="Q100" s="355">
        <f>'Revenue Build'!Q13</f>
        <v>62.652999999999999</v>
      </c>
      <c r="R100" s="60">
        <f>'Revenue Build'!R13</f>
        <v>44.828000000000003</v>
      </c>
      <c r="S100" s="58">
        <f>'Revenue Build'!S13</f>
        <v>58.063000000000002</v>
      </c>
      <c r="T100" s="58">
        <f>'Revenue Build'!T13</f>
        <v>70.025999999999996</v>
      </c>
      <c r="U100" s="355">
        <f>'Revenue Build'!U13</f>
        <v>96.025000000000006</v>
      </c>
      <c r="V100" s="60">
        <f>'Revenue Build'!V13</f>
        <v>68.984999999999999</v>
      </c>
      <c r="W100" s="58">
        <f>'Revenue Build'!W13</f>
        <v>84.38</v>
      </c>
      <c r="X100" s="58">
        <f>'Revenue Build'!X13</f>
        <v>96.052000000000007</v>
      </c>
      <c r="Y100" s="355">
        <f>'Revenue Build'!Y13</f>
        <v>116.727</v>
      </c>
      <c r="Z100" s="60">
        <f>'Revenue Build'!Z13</f>
        <v>82.974000000000004</v>
      </c>
      <c r="AA100" s="58">
        <f>'Revenue Build'!AA13</f>
        <v>91.09</v>
      </c>
      <c r="AB100" s="58">
        <f>'Revenue Build'!AB13</f>
        <v>97.679000000000002</v>
      </c>
      <c r="AC100" s="355">
        <f>'Revenue Build'!AC13</f>
        <v>129.16399999999999</v>
      </c>
      <c r="AD100" s="60">
        <f>'Revenue Build'!AD13</f>
        <v>89.965000000000003</v>
      </c>
      <c r="AE100" s="58">
        <f>'Revenue Build'!AE13</f>
        <v>107.514</v>
      </c>
      <c r="AF100" s="58">
        <f>'Revenue Build'!AF13</f>
        <v>126.55600000000001</v>
      </c>
      <c r="AG100" s="355">
        <f>'Revenue Build'!AG13</f>
        <v>138.98700000000002</v>
      </c>
      <c r="AH100" s="60">
        <f>'Revenue Build'!AH13</f>
        <v>120.048</v>
      </c>
      <c r="AI100" s="58">
        <f>'Revenue Build'!AI13</f>
        <v>138.26900000000001</v>
      </c>
      <c r="AJ100" s="58">
        <f>'Revenue Build'!AJ13</f>
        <v>150.636</v>
      </c>
      <c r="AK100" s="355">
        <f>'Revenue Build'!AK13</f>
        <v>163.27699999999999</v>
      </c>
      <c r="AL100" s="60">
        <f>'Revenue Build'!AL13</f>
        <v>159.38907424657532</v>
      </c>
      <c r="AM100" s="58">
        <f>'Revenue Build'!AM13</f>
        <v>171.24836328767122</v>
      </c>
      <c r="AN100" s="58">
        <f>'Revenue Build'!AN13</f>
        <v>183.01573041095889</v>
      </c>
      <c r="AO100" s="355">
        <f>'Revenue Build'!AO13</f>
        <v>195.52476876712328</v>
      </c>
      <c r="AP100" s="60">
        <f>'Revenue Build'!AP13</f>
        <v>206.8194605479452</v>
      </c>
      <c r="AQ100" s="58">
        <f>'Revenue Build'!AQ13</f>
        <v>214.59311684931507</v>
      </c>
      <c r="AR100" s="58">
        <f>'Revenue Build'!AR13</f>
        <v>223.32286452054794</v>
      </c>
      <c r="AS100" s="355">
        <f>'Revenue Build'!AS13</f>
        <v>231.88417657534245</v>
      </c>
      <c r="AU100" s="60">
        <f>SUM(B100:E100)</f>
        <v>0</v>
      </c>
      <c r="AV100" s="60">
        <f>SUM(F100:I100)</f>
        <v>8.75</v>
      </c>
      <c r="AW100" s="61">
        <f>SUM(J100:M100)</f>
        <v>76.72999999999999</v>
      </c>
      <c r="AX100" s="61">
        <f>SUM(N100:Q100)</f>
        <v>161.18799999999999</v>
      </c>
      <c r="AY100" s="61">
        <f>SUM(R100:U100)</f>
        <v>268.94200000000001</v>
      </c>
      <c r="AZ100" s="61">
        <f>SUM(V100:Y100)</f>
        <v>366.14400000000001</v>
      </c>
      <c r="BA100" s="61">
        <f>SUM(Z100:AC100)</f>
        <v>400.90700000000004</v>
      </c>
      <c r="BB100" s="61">
        <f>SUM(AD100:AG100)</f>
        <v>463.02199999999999</v>
      </c>
      <c r="BC100" s="61">
        <f>SUM(AH100:AK100)</f>
        <v>572.23</v>
      </c>
      <c r="BD100" s="61">
        <f>SUM(AL100:AO100)</f>
        <v>709.1779367123288</v>
      </c>
      <c r="BE100" s="61">
        <f>SUM(AP100:AS100)</f>
        <v>876.61961849315071</v>
      </c>
      <c r="BH100" s="33"/>
    </row>
    <row r="101" spans="1:60" ht="12" hidden="1" customHeight="1" outlineLevel="1">
      <c r="A101" s="386" t="s">
        <v>136</v>
      </c>
      <c r="B101" s="60">
        <f>'Revenue Build'!B28</f>
        <v>18.091999999999999</v>
      </c>
      <c r="C101" s="58">
        <f>'Revenue Build'!C28</f>
        <v>27.31</v>
      </c>
      <c r="D101" s="58">
        <f>'Revenue Build'!D28</f>
        <v>29</v>
      </c>
      <c r="E101" s="355">
        <f>'Revenue Build'!E28</f>
        <v>45.939</v>
      </c>
      <c r="F101" s="60">
        <f>'Revenue Build'!F28</f>
        <v>24.085999999999999</v>
      </c>
      <c r="G101" s="58">
        <f>'Revenue Build'!G28</f>
        <v>32.270000000000003</v>
      </c>
      <c r="H101" s="58">
        <f>'Revenue Build'!H28</f>
        <v>33.432000000000002</v>
      </c>
      <c r="I101" s="355">
        <f>'Revenue Build'!I28</f>
        <v>49.79</v>
      </c>
      <c r="J101" s="60">
        <f>'Revenue Build'!J28</f>
        <v>15.521000000000001</v>
      </c>
      <c r="K101" s="58">
        <f>'Revenue Build'!K28</f>
        <v>11.513999999999999</v>
      </c>
      <c r="L101" s="58">
        <f>'Revenue Build'!L28</f>
        <v>8.2690000000000001</v>
      </c>
      <c r="M101" s="355">
        <f>'Revenue Build'!M28</f>
        <v>6.7889999999999997</v>
      </c>
      <c r="N101" s="60">
        <f>'Revenue Build'!N28</f>
        <v>0.38800000000000001</v>
      </c>
      <c r="O101" s="58">
        <f>'Revenue Build'!O28</f>
        <v>0.24</v>
      </c>
      <c r="P101" s="58">
        <f>'Revenue Build'!P28</f>
        <v>0.373</v>
      </c>
      <c r="Q101" s="355">
        <f>'Revenue Build'!Q28</f>
        <v>0.47199999999999998</v>
      </c>
      <c r="R101" s="60">
        <f>'Revenue Build'!R28</f>
        <v>0.28599999999999998</v>
      </c>
      <c r="S101" s="58">
        <f>'Revenue Build'!S28</f>
        <v>0.34</v>
      </c>
      <c r="T101" s="58">
        <f>'Revenue Build'!T28</f>
        <v>0.32400000000000001</v>
      </c>
      <c r="U101" s="355">
        <f>'Revenue Build'!U28</f>
        <v>0.94</v>
      </c>
      <c r="V101" s="60">
        <f>'Revenue Build'!V28</f>
        <v>0</v>
      </c>
      <c r="W101" s="58">
        <f>'Revenue Build'!W28</f>
        <v>0</v>
      </c>
      <c r="X101" s="58">
        <f>'Revenue Build'!X28</f>
        <v>0</v>
      </c>
      <c r="Y101" s="355">
        <f>'Revenue Build'!Y28</f>
        <v>0</v>
      </c>
      <c r="Z101" s="60">
        <f>'Revenue Build'!Z28</f>
        <v>0</v>
      </c>
      <c r="AA101" s="58">
        <f>'Revenue Build'!AA28</f>
        <v>0</v>
      </c>
      <c r="AB101" s="58">
        <f>'Revenue Build'!AB28</f>
        <v>0</v>
      </c>
      <c r="AC101" s="355">
        <f>'Revenue Build'!AC28</f>
        <v>0</v>
      </c>
      <c r="AD101" s="60">
        <f>'Revenue Build'!AD28</f>
        <v>0</v>
      </c>
      <c r="AE101" s="58">
        <f>'Revenue Build'!AE28</f>
        <v>0</v>
      </c>
      <c r="AF101" s="58">
        <f>'Revenue Build'!AF28</f>
        <v>0</v>
      </c>
      <c r="AG101" s="355">
        <f>'Revenue Build'!AG28</f>
        <v>0</v>
      </c>
      <c r="AH101" s="60">
        <f>'Revenue Build'!AH28</f>
        <v>0</v>
      </c>
      <c r="AI101" s="58">
        <f>'Revenue Build'!AI28</f>
        <v>0</v>
      </c>
      <c r="AJ101" s="58">
        <f>'Revenue Build'!AJ28</f>
        <v>0</v>
      </c>
      <c r="AK101" s="355">
        <f>'Revenue Build'!AK28</f>
        <v>0</v>
      </c>
      <c r="AL101" s="60">
        <f>'Revenue Build'!AL28</f>
        <v>0</v>
      </c>
      <c r="AM101" s="58">
        <f>'Revenue Build'!AM28</f>
        <v>0</v>
      </c>
      <c r="AN101" s="58">
        <f>'Revenue Build'!AN28</f>
        <v>0</v>
      </c>
      <c r="AO101" s="355">
        <f>'Revenue Build'!AO28</f>
        <v>0</v>
      </c>
      <c r="AP101" s="60">
        <f>'Revenue Build'!AP28</f>
        <v>0</v>
      </c>
      <c r="AQ101" s="58">
        <f>'Revenue Build'!AQ28</f>
        <v>0</v>
      </c>
      <c r="AR101" s="58">
        <f>'Revenue Build'!AR28</f>
        <v>0</v>
      </c>
      <c r="AS101" s="355">
        <f>'Revenue Build'!AS28</f>
        <v>0</v>
      </c>
      <c r="AU101" s="60">
        <f>SUM(B101:E101)</f>
        <v>120.34100000000001</v>
      </c>
      <c r="AV101" s="60">
        <f t="shared" ref="AV101:AV103" si="186">SUM(F101:I101)</f>
        <v>139.578</v>
      </c>
      <c r="AW101" s="61">
        <f t="shared" ref="AW101:AW103" si="187">SUM(J101:M101)</f>
        <v>42.093000000000004</v>
      </c>
      <c r="AX101" s="61">
        <f t="shared" ref="AX101:AX103" si="188">SUM(N101:Q101)</f>
        <v>1.4729999999999999</v>
      </c>
      <c r="AY101" s="61">
        <f t="shared" ref="AY101:AY106" si="189">SUM(R101:U101)</f>
        <v>1.89</v>
      </c>
      <c r="AZ101" s="61">
        <f t="shared" ref="AZ101:AZ103" si="190">SUM(V101:Y101)</f>
        <v>0</v>
      </c>
      <c r="BA101" s="61">
        <f t="shared" ref="BA101:BA103" si="191">SUM(Z101:AC101)</f>
        <v>0</v>
      </c>
      <c r="BB101" s="61">
        <f t="shared" ref="BB101:BB103" si="192">SUM(AD101:AG101)</f>
        <v>0</v>
      </c>
      <c r="BC101" s="61">
        <f t="shared" ref="BC101:BC103" si="193">SUM(AH101:AK101)</f>
        <v>0</v>
      </c>
      <c r="BD101" s="61">
        <f t="shared" ref="BD101:BD102" si="194">SUM(AL101:AO101)</f>
        <v>0</v>
      </c>
      <c r="BE101" s="61">
        <f>SUM(AP101:AS101)</f>
        <v>0</v>
      </c>
      <c r="BH101" s="33"/>
    </row>
    <row r="102" spans="1:60" ht="12" customHeight="1" collapsed="1">
      <c r="A102" s="386" t="s">
        <v>74</v>
      </c>
      <c r="B102" s="60">
        <f>'Revenue Build'!B33</f>
        <v>21.501000000000001</v>
      </c>
      <c r="C102" s="58">
        <f>'Revenue Build'!C33</f>
        <v>22.120999999999999</v>
      </c>
      <c r="D102" s="58">
        <f>'Revenue Build'!D33</f>
        <v>24.364999999999998</v>
      </c>
      <c r="E102" s="355">
        <f>'Revenue Build'!E33</f>
        <v>27.062000000000001</v>
      </c>
      <c r="F102" s="60">
        <f>'Revenue Build'!F33</f>
        <v>28.370999999999999</v>
      </c>
      <c r="G102" s="58">
        <f>'Revenue Build'!G33</f>
        <v>28.629000000000001</v>
      </c>
      <c r="H102" s="58">
        <f>'Revenue Build'!H33</f>
        <v>31.081</v>
      </c>
      <c r="I102" s="355">
        <f>'Revenue Build'!I33</f>
        <v>33.878999999999998</v>
      </c>
      <c r="J102" s="60">
        <f>'Revenue Build'!J33</f>
        <v>33.834000000000003</v>
      </c>
      <c r="K102" s="58">
        <f>'Revenue Build'!K33</f>
        <v>33.270000000000003</v>
      </c>
      <c r="L102" s="58">
        <f>'Revenue Build'!L33</f>
        <v>34.052999999999997</v>
      </c>
      <c r="M102" s="355">
        <f>'Revenue Build'!M33</f>
        <v>34.21</v>
      </c>
      <c r="N102" s="60">
        <f>'Revenue Build'!N33</f>
        <v>33.423000000000002</v>
      </c>
      <c r="O102" s="58">
        <f>'Revenue Build'!O33</f>
        <v>32.238999999999997</v>
      </c>
      <c r="P102" s="58">
        <f>'Revenue Build'!P33</f>
        <v>32.293999999999997</v>
      </c>
      <c r="Q102" s="355">
        <f>'Revenue Build'!Q33</f>
        <v>32.072000000000003</v>
      </c>
      <c r="R102" s="60">
        <f>'Revenue Build'!R33</f>
        <v>29.670999999999999</v>
      </c>
      <c r="S102" s="58">
        <f>'Revenue Build'!S33</f>
        <v>30.015000000000001</v>
      </c>
      <c r="T102" s="58">
        <f>'Revenue Build'!T33</f>
        <v>30.003</v>
      </c>
      <c r="U102" s="355">
        <f>'Revenue Build'!U33</f>
        <v>29.613</v>
      </c>
      <c r="V102" s="60">
        <f>'Revenue Build'!V33</f>
        <v>27.276</v>
      </c>
      <c r="W102" s="58">
        <f>'Revenue Build'!W33</f>
        <v>27.068000000000001</v>
      </c>
      <c r="X102" s="58">
        <f>'Revenue Build'!X33</f>
        <v>27.256</v>
      </c>
      <c r="Y102" s="355">
        <f>'Revenue Build'!Y33</f>
        <v>25.89</v>
      </c>
      <c r="Z102" s="60">
        <f>'Revenue Build'!Z33</f>
        <v>24.361000000000001</v>
      </c>
      <c r="AA102" s="58">
        <f>'Revenue Build'!AA33</f>
        <v>24.327999999999999</v>
      </c>
      <c r="AB102" s="58">
        <f>'Revenue Build'!AB33</f>
        <v>24.629000000000001</v>
      </c>
      <c r="AC102" s="355">
        <f>'Revenue Build'!AC33</f>
        <v>24.934999999999999</v>
      </c>
      <c r="AD102" s="60">
        <f>'Revenue Build'!AD33</f>
        <v>24.056999999999999</v>
      </c>
      <c r="AE102" s="58">
        <f>'Revenue Build'!AE33</f>
        <v>22.832000000000001</v>
      </c>
      <c r="AF102" s="58">
        <f>'Revenue Build'!AF33</f>
        <v>21.512</v>
      </c>
      <c r="AG102" s="355">
        <f>'Revenue Build'!AG33</f>
        <v>19.527000000000001</v>
      </c>
      <c r="AH102" s="60">
        <f>'Revenue Build'!AH33</f>
        <v>16.375</v>
      </c>
      <c r="AI102" s="58">
        <f>'Revenue Build'!AI33</f>
        <v>13.894</v>
      </c>
      <c r="AJ102" s="58">
        <f>'Revenue Build'!AJ33</f>
        <v>10.941000000000001</v>
      </c>
      <c r="AK102" s="355">
        <f>'Revenue Build'!AK33</f>
        <v>10.092000000000001</v>
      </c>
      <c r="AL102" s="60">
        <f>'Revenue Build'!AL33</f>
        <v>5.9497917808219167</v>
      </c>
      <c r="AM102" s="58">
        <f>'Revenue Build'!AM33</f>
        <v>4.662335890410958</v>
      </c>
      <c r="AN102" s="58">
        <f>'Revenue Build'!AN33</f>
        <v>3.3456197260273974</v>
      </c>
      <c r="AO102" s="355">
        <f>'Revenue Build'!AO33</f>
        <v>2</v>
      </c>
      <c r="AP102" s="60">
        <f>'Revenue Build'!AP33</f>
        <v>2</v>
      </c>
      <c r="AQ102" s="58">
        <f>'Revenue Build'!AQ33</f>
        <v>2</v>
      </c>
      <c r="AR102" s="58">
        <f>'Revenue Build'!AR33</f>
        <v>2</v>
      </c>
      <c r="AS102" s="355">
        <f>'Revenue Build'!AS33</f>
        <v>2</v>
      </c>
      <c r="AU102" s="60">
        <f>SUM(B102:E102)</f>
        <v>95.048999999999992</v>
      </c>
      <c r="AV102" s="60">
        <f t="shared" si="186"/>
        <v>121.96000000000001</v>
      </c>
      <c r="AW102" s="61">
        <f t="shared" si="187"/>
        <v>135.36700000000002</v>
      </c>
      <c r="AX102" s="61">
        <f t="shared" si="188"/>
        <v>130.02800000000002</v>
      </c>
      <c r="AY102" s="61">
        <f t="shared" si="189"/>
        <v>119.30199999999999</v>
      </c>
      <c r="AZ102" s="61">
        <f t="shared" si="190"/>
        <v>107.49</v>
      </c>
      <c r="BA102" s="61">
        <f t="shared" si="191"/>
        <v>98.253</v>
      </c>
      <c r="BB102" s="61">
        <f t="shared" si="192"/>
        <v>87.927999999999997</v>
      </c>
      <c r="BC102" s="61">
        <f t="shared" si="193"/>
        <v>51.302</v>
      </c>
      <c r="BD102" s="61">
        <f t="shared" si="194"/>
        <v>15.957747397260272</v>
      </c>
      <c r="BE102" s="61">
        <f>SUM(AP102:AS102)</f>
        <v>8</v>
      </c>
      <c r="BH102" s="33"/>
    </row>
    <row r="103" spans="1:60" ht="12" customHeight="1">
      <c r="A103" s="387" t="s">
        <v>106</v>
      </c>
      <c r="B103" s="63">
        <f>+'Revenue Build'!B5</f>
        <v>39.593000000000004</v>
      </c>
      <c r="C103" s="63">
        <f>+'Revenue Build'!C5</f>
        <v>49.430999999999997</v>
      </c>
      <c r="D103" s="63">
        <f>+'Revenue Build'!D5</f>
        <v>53.364999999999995</v>
      </c>
      <c r="E103" s="388">
        <f>+'Revenue Build'!E5</f>
        <v>73.001000000000005</v>
      </c>
      <c r="F103" s="63">
        <f>+'Revenue Build'!F5</f>
        <v>53.527999999999999</v>
      </c>
      <c r="G103" s="63">
        <f>+'Revenue Build'!G5</f>
        <v>62.19</v>
      </c>
      <c r="H103" s="63">
        <f>+'Revenue Build'!H5</f>
        <v>67.052000000000007</v>
      </c>
      <c r="I103" s="388">
        <f>+'Revenue Build'!I5</f>
        <v>87.518000000000001</v>
      </c>
      <c r="J103" s="63">
        <f>+'Revenue Build'!J5</f>
        <v>56.36</v>
      </c>
      <c r="K103" s="63">
        <f>+'Revenue Build'!K5</f>
        <v>59.621000000000002</v>
      </c>
      <c r="L103" s="63">
        <f>+'Revenue Build'!L5</f>
        <v>65.649000000000001</v>
      </c>
      <c r="M103" s="388">
        <f>+'Revenue Build'!M5</f>
        <v>72.56</v>
      </c>
      <c r="N103" s="63">
        <f>+'Revenue Build'!N5</f>
        <v>54.176000000000002</v>
      </c>
      <c r="O103" s="63">
        <f>+'Revenue Build'!O5</f>
        <v>66.564999999999998</v>
      </c>
      <c r="P103" s="63">
        <f>+'Revenue Build'!P5</f>
        <v>76.751000000000005</v>
      </c>
      <c r="Q103" s="388">
        <f>+'Revenue Build'!Q5</f>
        <v>95.197000000000003</v>
      </c>
      <c r="R103" s="63">
        <f>+'Revenue Build'!R5</f>
        <v>74.784999999999997</v>
      </c>
      <c r="S103" s="63">
        <f>+'Revenue Build'!S5</f>
        <v>88.418000000000006</v>
      </c>
      <c r="T103" s="63">
        <f>+'Revenue Build'!T5</f>
        <v>100.35299999999999</v>
      </c>
      <c r="U103" s="388">
        <f>+'Revenue Build'!U5</f>
        <v>126.578</v>
      </c>
      <c r="V103" s="65">
        <f>+'Revenue Build'!V5</f>
        <v>96.260999999999996</v>
      </c>
      <c r="W103" s="63">
        <f>+'Revenue Build'!W5</f>
        <v>111.44799999999999</v>
      </c>
      <c r="X103" s="63">
        <f>+'Revenue Build'!X5</f>
        <v>123.30800000000001</v>
      </c>
      <c r="Y103" s="388">
        <f>+'Revenue Build'!Y5</f>
        <v>142.61700000000002</v>
      </c>
      <c r="Z103" s="65">
        <f>+'Revenue Build'!Z5</f>
        <v>107.33500000000001</v>
      </c>
      <c r="AA103" s="63">
        <f>+'Revenue Build'!AA5</f>
        <v>115.41800000000001</v>
      </c>
      <c r="AB103" s="63">
        <f>+'Revenue Build'!AB5</f>
        <v>122.30800000000001</v>
      </c>
      <c r="AC103" s="388">
        <f>+'Revenue Build'!AC5</f>
        <v>154.09899999999999</v>
      </c>
      <c r="AD103" s="65">
        <f>+'Revenue Build'!AD5</f>
        <v>114.02200000000001</v>
      </c>
      <c r="AE103" s="63">
        <f>+'Revenue Build'!AE5</f>
        <v>130.346</v>
      </c>
      <c r="AF103" s="63">
        <f>+'Revenue Build'!AF5</f>
        <v>148.06800000000001</v>
      </c>
      <c r="AG103" s="388">
        <f>+'Revenue Build'!AG5</f>
        <v>158.51400000000001</v>
      </c>
      <c r="AH103" s="65">
        <f>+'Revenue Build'!AH5</f>
        <v>136.423</v>
      </c>
      <c r="AI103" s="63">
        <f>+'Revenue Build'!AI5</f>
        <v>152.16300000000001</v>
      </c>
      <c r="AJ103" s="63">
        <f>+'Revenue Build'!AJ5</f>
        <v>161.577</v>
      </c>
      <c r="AK103" s="388">
        <f>+'Revenue Build'!AK5</f>
        <v>173.369</v>
      </c>
      <c r="AL103" s="65">
        <f>+'Revenue Build'!AL5</f>
        <v>165.33886602739724</v>
      </c>
      <c r="AM103" s="63">
        <f>+'Revenue Build'!AM5</f>
        <v>175.91069917808218</v>
      </c>
      <c r="AN103" s="63">
        <f>+'Revenue Build'!AN5</f>
        <v>186.36135013698629</v>
      </c>
      <c r="AO103" s="388">
        <f>+'Revenue Build'!AO5</f>
        <v>197.52476876712328</v>
      </c>
      <c r="AP103" s="65">
        <f>+'Revenue Build'!AP5</f>
        <v>208.8194605479452</v>
      </c>
      <c r="AQ103" s="63">
        <f>+'Revenue Build'!AQ5</f>
        <v>216.59311684931507</v>
      </c>
      <c r="AR103" s="63">
        <f>+'Revenue Build'!AR5</f>
        <v>225.32286452054794</v>
      </c>
      <c r="AS103" s="388">
        <f>+'Revenue Build'!AS5</f>
        <v>233.88417657534245</v>
      </c>
      <c r="AU103" s="65">
        <f>SUM(B103:E103)</f>
        <v>215.39000000000001</v>
      </c>
      <c r="AV103" s="65">
        <f t="shared" si="186"/>
        <v>270.28800000000001</v>
      </c>
      <c r="AW103" s="67">
        <f t="shared" si="187"/>
        <v>254.19</v>
      </c>
      <c r="AX103" s="67">
        <f t="shared" si="188"/>
        <v>292.68900000000002</v>
      </c>
      <c r="AY103" s="67">
        <f t="shared" si="189"/>
        <v>390.13400000000001</v>
      </c>
      <c r="AZ103" s="67">
        <f t="shared" si="190"/>
        <v>473.63400000000001</v>
      </c>
      <c r="BA103" s="67">
        <f t="shared" si="191"/>
        <v>499.16</v>
      </c>
      <c r="BB103" s="67">
        <f t="shared" si="192"/>
        <v>550.95000000000005</v>
      </c>
      <c r="BC103" s="67">
        <f t="shared" si="193"/>
        <v>623.53200000000004</v>
      </c>
      <c r="BD103" s="67">
        <f>SUM(AL103:AO103)</f>
        <v>725.13568410958896</v>
      </c>
      <c r="BE103" s="67">
        <f>SUM(AP103:AS103)</f>
        <v>884.61961849315071</v>
      </c>
      <c r="BH103" s="33"/>
    </row>
    <row r="104" spans="1:60" ht="12" customHeight="1">
      <c r="A104" s="387"/>
      <c r="B104" s="389"/>
      <c r="C104" s="389"/>
      <c r="D104" s="389"/>
      <c r="E104" s="390"/>
      <c r="F104" s="389"/>
      <c r="G104" s="389"/>
      <c r="H104" s="389"/>
      <c r="I104" s="390"/>
      <c r="J104" s="389"/>
      <c r="K104" s="389"/>
      <c r="L104" s="389"/>
      <c r="M104" s="390"/>
      <c r="N104" s="389"/>
      <c r="O104" s="389"/>
      <c r="P104" s="389"/>
      <c r="Q104" s="390"/>
      <c r="R104" s="389"/>
      <c r="S104" s="389"/>
      <c r="T104" s="391"/>
      <c r="U104" s="392"/>
      <c r="V104" s="393"/>
      <c r="W104" s="391"/>
      <c r="X104" s="391"/>
      <c r="Y104" s="392"/>
      <c r="Z104" s="393"/>
      <c r="AA104" s="391"/>
      <c r="AB104" s="391"/>
      <c r="AC104" s="392"/>
      <c r="AD104" s="393"/>
      <c r="AE104" s="391"/>
      <c r="AF104" s="394"/>
      <c r="AG104" s="392"/>
      <c r="AH104" s="393"/>
      <c r="AI104" s="391"/>
      <c r="AJ104" s="391"/>
      <c r="AK104" s="392"/>
      <c r="AL104" s="393"/>
      <c r="AM104" s="391"/>
      <c r="AN104" s="391"/>
      <c r="AO104" s="392"/>
      <c r="AP104" s="393"/>
      <c r="AQ104" s="391"/>
      <c r="AR104" s="391"/>
      <c r="AS104" s="392"/>
      <c r="AU104" s="393"/>
      <c r="AV104" s="393"/>
      <c r="AW104" s="395"/>
      <c r="AX104" s="395"/>
      <c r="AY104" s="395"/>
      <c r="AZ104" s="395"/>
      <c r="BA104" s="395"/>
      <c r="BB104" s="395"/>
      <c r="BC104" s="395"/>
      <c r="BD104" s="395"/>
      <c r="BE104" s="395"/>
      <c r="BH104" s="33"/>
    </row>
    <row r="105" spans="1:60" ht="12" customHeight="1">
      <c r="A105" s="387" t="s">
        <v>81</v>
      </c>
      <c r="B105" s="109">
        <v>4.6929999999999996</v>
      </c>
      <c r="C105" s="109">
        <v>4.8810000000000002</v>
      </c>
      <c r="D105" s="109">
        <v>5.423</v>
      </c>
      <c r="E105" s="396">
        <v>5.7169999999999996</v>
      </c>
      <c r="F105" s="109">
        <v>6.4420000000000002</v>
      </c>
      <c r="G105" s="109">
        <v>6.44</v>
      </c>
      <c r="H105" s="109">
        <v>7.0519999999999996</v>
      </c>
      <c r="I105" s="396">
        <v>7.7489999999999997</v>
      </c>
      <c r="J105" s="109">
        <v>8.3260000000000005</v>
      </c>
      <c r="K105" s="109">
        <v>8.3979999999999997</v>
      </c>
      <c r="L105" s="109">
        <v>8.7680000000000007</v>
      </c>
      <c r="M105" s="396">
        <v>9.6519999999999992</v>
      </c>
      <c r="N105" s="109">
        <v>10.18</v>
      </c>
      <c r="O105" s="109">
        <v>10.335000000000001</v>
      </c>
      <c r="P105" s="109">
        <v>11.284000000000001</v>
      </c>
      <c r="Q105" s="396">
        <v>12.462</v>
      </c>
      <c r="R105" s="109">
        <v>13.481999999999999</v>
      </c>
      <c r="S105" s="109">
        <v>14.201000000000001</v>
      </c>
      <c r="T105" s="109">
        <v>14.337999999999999</v>
      </c>
      <c r="U105" s="396">
        <v>17.378</v>
      </c>
      <c r="V105" s="108">
        <v>17.809000000000001</v>
      </c>
      <c r="W105" s="109">
        <v>17.798999999999999</v>
      </c>
      <c r="X105" s="109">
        <v>17.198</v>
      </c>
      <c r="Y105" s="396">
        <v>17.03</v>
      </c>
      <c r="Z105" s="108">
        <v>17.637</v>
      </c>
      <c r="AA105" s="109">
        <v>17.385999999999999</v>
      </c>
      <c r="AB105" s="109">
        <v>17.381</v>
      </c>
      <c r="AC105" s="396">
        <v>19.347000000000001</v>
      </c>
      <c r="AD105" s="108">
        <v>21.349</v>
      </c>
      <c r="AE105" s="109">
        <v>22.436</v>
      </c>
      <c r="AF105" s="109">
        <v>24.007000000000001</v>
      </c>
      <c r="AG105" s="396">
        <v>26.055</v>
      </c>
      <c r="AH105" s="108">
        <v>29.018000000000001</v>
      </c>
      <c r="AI105" s="109">
        <v>31.248999999999999</v>
      </c>
      <c r="AJ105" s="109">
        <v>35.149000000000001</v>
      </c>
      <c r="AK105" s="396">
        <v>36.558</v>
      </c>
      <c r="AL105" s="108">
        <f t="shared" ref="AL105:AS105" si="195">AL15+AL129+AL138+AL147</f>
        <v>38.533305730678677</v>
      </c>
      <c r="AM105" s="109">
        <f t="shared" si="195"/>
        <v>40.504833607524112</v>
      </c>
      <c r="AN105" s="109">
        <f t="shared" si="195"/>
        <v>42.280732973061951</v>
      </c>
      <c r="AO105" s="396">
        <f t="shared" si="195"/>
        <v>44.324918253033871</v>
      </c>
      <c r="AP105" s="108">
        <f t="shared" si="195"/>
        <v>46.780258608667886</v>
      </c>
      <c r="AQ105" s="109">
        <f t="shared" si="195"/>
        <v>47.934702859845558</v>
      </c>
      <c r="AR105" s="109">
        <f t="shared" si="195"/>
        <v>49.118985704748702</v>
      </c>
      <c r="AS105" s="396">
        <f t="shared" si="195"/>
        <v>50.42204158529767</v>
      </c>
      <c r="AU105" s="65">
        <f t="shared" ref="AU105:AU106" si="196">SUM(B105:E105)</f>
        <v>20.713999999999999</v>
      </c>
      <c r="AV105" s="65">
        <f t="shared" ref="AV105:AV106" si="197">SUM(F105:I105)</f>
        <v>27.683</v>
      </c>
      <c r="AW105" s="67">
        <f t="shared" ref="AW105:AW106" si="198">SUM(J105:M105)</f>
        <v>35.143999999999998</v>
      </c>
      <c r="AX105" s="67">
        <f t="shared" ref="AX105:AX106" si="199">SUM(N105:Q105)</f>
        <v>44.260999999999996</v>
      </c>
      <c r="AY105" s="67">
        <f t="shared" si="189"/>
        <v>59.399000000000001</v>
      </c>
      <c r="AZ105" s="67">
        <f t="shared" ref="AZ105:AZ106" si="200">SUM(V105:Y105)</f>
        <v>69.836000000000013</v>
      </c>
      <c r="BA105" s="67">
        <f t="shared" ref="BA105:BA106" si="201">SUM(Z105:AC105)</f>
        <v>71.751000000000005</v>
      </c>
      <c r="BB105" s="67">
        <f t="shared" ref="BB105:BB106" si="202">SUM(AD105:AG105)</f>
        <v>93.847000000000008</v>
      </c>
      <c r="BC105" s="67">
        <f t="shared" ref="BC105:BC106" si="203">SUM(AH105:AK105)</f>
        <v>131.97399999999999</v>
      </c>
      <c r="BD105" s="67">
        <f t="shared" ref="BD105:BD106" si="204">SUM(AL105:AO105)</f>
        <v>165.64379056429863</v>
      </c>
      <c r="BE105" s="67">
        <f>SUM(AP105:AS105)</f>
        <v>194.25598875855982</v>
      </c>
      <c r="BH105" s="33"/>
    </row>
    <row r="106" spans="1:60" ht="12" customHeight="1">
      <c r="A106" s="386" t="s">
        <v>82</v>
      </c>
      <c r="B106" s="58">
        <f>B103-B105</f>
        <v>34.900000000000006</v>
      </c>
      <c r="C106" s="58">
        <f t="shared" ref="C106:E106" si="205">C103-C105</f>
        <v>44.55</v>
      </c>
      <c r="D106" s="58">
        <f t="shared" si="205"/>
        <v>47.941999999999993</v>
      </c>
      <c r="E106" s="355">
        <f t="shared" si="205"/>
        <v>67.284000000000006</v>
      </c>
      <c r="F106" s="58">
        <f>F103-F105</f>
        <v>47.085999999999999</v>
      </c>
      <c r="G106" s="58">
        <f t="shared" ref="G106:I106" si="206">G103-G105</f>
        <v>55.75</v>
      </c>
      <c r="H106" s="58">
        <f t="shared" si="206"/>
        <v>60.000000000000007</v>
      </c>
      <c r="I106" s="355">
        <f t="shared" si="206"/>
        <v>79.769000000000005</v>
      </c>
      <c r="J106" s="58">
        <f>J103-J105</f>
        <v>48.033999999999999</v>
      </c>
      <c r="K106" s="58">
        <f t="shared" ref="K106:M106" si="207">K103-K105</f>
        <v>51.222999999999999</v>
      </c>
      <c r="L106" s="58">
        <f t="shared" si="207"/>
        <v>56.881</v>
      </c>
      <c r="M106" s="355">
        <f t="shared" si="207"/>
        <v>62.908000000000001</v>
      </c>
      <c r="N106" s="58">
        <f>N103-N105</f>
        <v>43.996000000000002</v>
      </c>
      <c r="O106" s="58">
        <f t="shared" ref="O106:Q106" si="208">O103-O105</f>
        <v>56.23</v>
      </c>
      <c r="P106" s="58">
        <f t="shared" si="208"/>
        <v>65.466999999999999</v>
      </c>
      <c r="Q106" s="355">
        <f t="shared" si="208"/>
        <v>82.734999999999999</v>
      </c>
      <c r="R106" s="58">
        <f>R103-R105</f>
        <v>61.302999999999997</v>
      </c>
      <c r="S106" s="58">
        <f t="shared" ref="S106:AS106" si="209">S103-S105</f>
        <v>74.217000000000013</v>
      </c>
      <c r="T106" s="58">
        <f t="shared" si="209"/>
        <v>86.015000000000001</v>
      </c>
      <c r="U106" s="355">
        <f t="shared" si="209"/>
        <v>109.2</v>
      </c>
      <c r="V106" s="60">
        <f t="shared" si="209"/>
        <v>78.451999999999998</v>
      </c>
      <c r="W106" s="58">
        <f t="shared" si="209"/>
        <v>93.649000000000001</v>
      </c>
      <c r="X106" s="58">
        <v>106.11</v>
      </c>
      <c r="Y106" s="355">
        <f t="shared" si="209"/>
        <v>125.58700000000002</v>
      </c>
      <c r="Z106" s="60">
        <f t="shared" si="209"/>
        <v>89.698000000000008</v>
      </c>
      <c r="AA106" s="58">
        <f t="shared" si="209"/>
        <v>98.032000000000011</v>
      </c>
      <c r="AB106" s="58">
        <f t="shared" si="209"/>
        <v>104.92700000000001</v>
      </c>
      <c r="AC106" s="355">
        <f t="shared" si="209"/>
        <v>134.75199999999998</v>
      </c>
      <c r="AD106" s="60">
        <f t="shared" si="209"/>
        <v>92.673000000000002</v>
      </c>
      <c r="AE106" s="120">
        <f t="shared" si="209"/>
        <v>107.91</v>
      </c>
      <c r="AF106" s="120">
        <f t="shared" si="209"/>
        <v>124.06100000000001</v>
      </c>
      <c r="AG106" s="355">
        <f t="shared" si="209"/>
        <v>132.459</v>
      </c>
      <c r="AH106" s="60">
        <f t="shared" si="209"/>
        <v>107.405</v>
      </c>
      <c r="AI106" s="58">
        <f t="shared" si="209"/>
        <v>120.91400000000002</v>
      </c>
      <c r="AJ106" s="58">
        <f t="shared" si="209"/>
        <v>126.428</v>
      </c>
      <c r="AK106" s="355">
        <f t="shared" si="209"/>
        <v>136.81100000000001</v>
      </c>
      <c r="AL106" s="60">
        <f t="shared" si="209"/>
        <v>126.80556029671857</v>
      </c>
      <c r="AM106" s="58">
        <f t="shared" si="209"/>
        <v>135.40586557055806</v>
      </c>
      <c r="AN106" s="58">
        <f t="shared" si="209"/>
        <v>144.08061716392433</v>
      </c>
      <c r="AO106" s="355">
        <f t="shared" si="209"/>
        <v>153.19985051408941</v>
      </c>
      <c r="AP106" s="60">
        <f t="shared" si="209"/>
        <v>162.03920193927732</v>
      </c>
      <c r="AQ106" s="58">
        <f t="shared" si="209"/>
        <v>168.65841398946952</v>
      </c>
      <c r="AR106" s="58">
        <f t="shared" si="209"/>
        <v>176.20387881579924</v>
      </c>
      <c r="AS106" s="355">
        <f t="shared" si="209"/>
        <v>183.46213499004477</v>
      </c>
      <c r="AU106" s="60">
        <f t="shared" si="196"/>
        <v>194.67599999999999</v>
      </c>
      <c r="AV106" s="60">
        <f t="shared" si="197"/>
        <v>242.60500000000002</v>
      </c>
      <c r="AW106" s="61">
        <f t="shared" si="198"/>
        <v>219.04599999999999</v>
      </c>
      <c r="AX106" s="61">
        <f t="shared" si="199"/>
        <v>248.428</v>
      </c>
      <c r="AY106" s="61">
        <f t="shared" si="189"/>
        <v>330.73500000000001</v>
      </c>
      <c r="AZ106" s="61">
        <f t="shared" si="200"/>
        <v>403.798</v>
      </c>
      <c r="BA106" s="61">
        <f t="shared" si="201"/>
        <v>427.40899999999999</v>
      </c>
      <c r="BB106" s="61">
        <f t="shared" si="202"/>
        <v>457.10300000000001</v>
      </c>
      <c r="BC106" s="61">
        <f t="shared" si="203"/>
        <v>491.55799999999999</v>
      </c>
      <c r="BD106" s="61">
        <f t="shared" si="204"/>
        <v>559.4918935452904</v>
      </c>
      <c r="BE106" s="61">
        <f>SUM(AP106:AS106)</f>
        <v>690.36362973459086</v>
      </c>
      <c r="BH106" s="33"/>
    </row>
    <row r="107" spans="1:60" ht="12" customHeight="1">
      <c r="A107" s="386"/>
      <c r="B107" s="171"/>
      <c r="C107" s="171"/>
      <c r="D107" s="171"/>
      <c r="E107" s="397"/>
      <c r="F107" s="171"/>
      <c r="G107" s="171"/>
      <c r="H107" s="171"/>
      <c r="I107" s="397"/>
      <c r="J107" s="171"/>
      <c r="K107" s="171"/>
      <c r="L107" s="171"/>
      <c r="M107" s="397"/>
      <c r="N107" s="171"/>
      <c r="O107" s="171"/>
      <c r="P107" s="171"/>
      <c r="Q107" s="397"/>
      <c r="R107" s="171"/>
      <c r="S107" s="171"/>
      <c r="T107" s="58"/>
      <c r="U107" s="355"/>
      <c r="V107" s="60"/>
      <c r="W107" s="171"/>
      <c r="X107" s="171"/>
      <c r="Y107" s="355"/>
      <c r="Z107" s="60"/>
      <c r="AA107" s="58"/>
      <c r="AB107" s="58"/>
      <c r="AC107" s="355"/>
      <c r="AD107" s="60"/>
      <c r="AE107" s="120"/>
      <c r="AF107" s="120"/>
      <c r="AG107" s="355"/>
      <c r="AH107" s="60"/>
      <c r="AI107" s="58"/>
      <c r="AJ107" s="58"/>
      <c r="AK107" s="355"/>
      <c r="AL107" s="60"/>
      <c r="AM107" s="58"/>
      <c r="AN107" s="58"/>
      <c r="AO107" s="355"/>
      <c r="AP107" s="60"/>
      <c r="AQ107" s="58"/>
      <c r="AR107" s="58"/>
      <c r="AS107" s="355"/>
      <c r="AU107" s="60"/>
      <c r="AV107" s="60"/>
      <c r="AW107" s="61"/>
      <c r="AX107" s="61"/>
      <c r="AY107" s="61"/>
      <c r="AZ107" s="61"/>
      <c r="BA107" s="61"/>
      <c r="BB107" s="61"/>
      <c r="BC107" s="61"/>
      <c r="BD107" s="61"/>
      <c r="BE107" s="61"/>
      <c r="BH107" s="33"/>
    </row>
    <row r="108" spans="1:60" ht="12" customHeight="1">
      <c r="A108" s="398" t="s">
        <v>84</v>
      </c>
      <c r="B108" s="171"/>
      <c r="C108" s="171"/>
      <c r="D108" s="171"/>
      <c r="E108" s="397"/>
      <c r="F108" s="171"/>
      <c r="G108" s="171"/>
      <c r="H108" s="171"/>
      <c r="I108" s="397"/>
      <c r="J108" s="171"/>
      <c r="K108" s="171"/>
      <c r="L108" s="171"/>
      <c r="M108" s="397"/>
      <c r="N108" s="171"/>
      <c r="O108" s="171"/>
      <c r="P108" s="171"/>
      <c r="Q108" s="397"/>
      <c r="R108" s="171"/>
      <c r="S108" s="171"/>
      <c r="T108" s="58"/>
      <c r="U108" s="355"/>
      <c r="V108" s="60"/>
      <c r="W108" s="171"/>
      <c r="X108" s="171"/>
      <c r="Y108" s="355"/>
      <c r="Z108" s="60"/>
      <c r="AA108" s="58"/>
      <c r="AB108" s="58"/>
      <c r="AC108" s="355"/>
      <c r="AD108" s="60"/>
      <c r="AE108" s="120"/>
      <c r="AF108" s="120"/>
      <c r="AG108" s="355"/>
      <c r="AH108" s="60"/>
      <c r="AI108" s="58"/>
      <c r="AJ108" s="58"/>
      <c r="AK108" s="355"/>
      <c r="AL108" s="60"/>
      <c r="AM108" s="58"/>
      <c r="AN108" s="58"/>
      <c r="AO108" s="355"/>
      <c r="AP108" s="60"/>
      <c r="AQ108" s="58"/>
      <c r="AR108" s="58"/>
      <c r="AS108" s="355"/>
      <c r="AU108" s="60"/>
      <c r="AV108" s="60"/>
      <c r="AW108" s="61"/>
      <c r="AX108" s="61"/>
      <c r="AY108" s="61"/>
      <c r="AZ108" s="61"/>
      <c r="BA108" s="61"/>
      <c r="BB108" s="61"/>
      <c r="BC108" s="61"/>
      <c r="BD108" s="61"/>
      <c r="BE108" s="61"/>
      <c r="BH108" s="33"/>
    </row>
    <row r="109" spans="1:60" ht="12" customHeight="1">
      <c r="A109" s="104" t="s">
        <v>85</v>
      </c>
      <c r="B109" s="120">
        <v>10.409000000000001</v>
      </c>
      <c r="C109" s="120">
        <v>11.497999999999999</v>
      </c>
      <c r="D109" s="120">
        <v>11.903</v>
      </c>
      <c r="E109" s="357">
        <v>13.558999999999999</v>
      </c>
      <c r="F109" s="120">
        <v>15.542</v>
      </c>
      <c r="G109" s="120">
        <v>17.716999999999999</v>
      </c>
      <c r="H109" s="120">
        <v>17.266999999999999</v>
      </c>
      <c r="I109" s="357">
        <v>19.445</v>
      </c>
      <c r="J109" s="120">
        <v>18.768000000000001</v>
      </c>
      <c r="K109" s="120">
        <v>19.722000000000001</v>
      </c>
      <c r="L109" s="120">
        <v>20.399999999999999</v>
      </c>
      <c r="M109" s="357">
        <v>21.873999999999999</v>
      </c>
      <c r="N109" s="120">
        <v>22.687999999999999</v>
      </c>
      <c r="O109" s="120">
        <v>24.067</v>
      </c>
      <c r="P109" s="120">
        <v>24.67</v>
      </c>
      <c r="Q109" s="357">
        <v>27.937999999999999</v>
      </c>
      <c r="R109" s="120">
        <v>30.062000000000001</v>
      </c>
      <c r="S109" s="120">
        <v>33.332999999999998</v>
      </c>
      <c r="T109" s="120">
        <v>34.344000000000001</v>
      </c>
      <c r="U109" s="355">
        <v>40.143000000000001</v>
      </c>
      <c r="V109" s="60">
        <v>43.57</v>
      </c>
      <c r="W109" s="120">
        <v>44.814999999999998</v>
      </c>
      <c r="X109" s="120">
        <v>44.478000000000002</v>
      </c>
      <c r="Y109" s="355">
        <v>45.018000000000001</v>
      </c>
      <c r="Z109" s="60">
        <v>44.731999999999999</v>
      </c>
      <c r="AA109" s="58">
        <v>46.143999999999998</v>
      </c>
      <c r="AB109" s="58">
        <v>44.817999999999998</v>
      </c>
      <c r="AC109" s="355">
        <v>48.143999999999998</v>
      </c>
      <c r="AD109" s="60">
        <v>47.826999999999998</v>
      </c>
      <c r="AE109" s="120">
        <v>44.933</v>
      </c>
      <c r="AF109" s="120">
        <v>53.459000000000003</v>
      </c>
      <c r="AG109" s="357">
        <v>50.545999999999999</v>
      </c>
      <c r="AH109" s="60">
        <v>54.21</v>
      </c>
      <c r="AI109" s="120">
        <v>56.247</v>
      </c>
      <c r="AJ109" s="58">
        <v>62.737000000000002</v>
      </c>
      <c r="AK109" s="357">
        <v>64.62</v>
      </c>
      <c r="AL109" s="60">
        <f t="shared" ref="AL109:AS111" si="210">AL20+AL130+AL139+AL148</f>
        <v>67.951785150678475</v>
      </c>
      <c r="AM109" s="58">
        <f t="shared" si="210"/>
        <v>61.815933953301069</v>
      </c>
      <c r="AN109" s="58">
        <f t="shared" si="210"/>
        <v>65.234626514129474</v>
      </c>
      <c r="AO109" s="355">
        <f t="shared" si="210"/>
        <v>63.590256250055845</v>
      </c>
      <c r="AP109" s="60">
        <f t="shared" si="210"/>
        <v>78.419214039401311</v>
      </c>
      <c r="AQ109" s="58">
        <f t="shared" si="210"/>
        <v>74.774982560540082</v>
      </c>
      <c r="AR109" s="58">
        <f t="shared" si="210"/>
        <v>76.626177299580817</v>
      </c>
      <c r="AS109" s="355">
        <f t="shared" si="210"/>
        <v>71.841663961507862</v>
      </c>
      <c r="AU109" s="60">
        <f t="shared" ref="AU109:AU113" si="211">SUM(B109:E109)</f>
        <v>47.369</v>
      </c>
      <c r="AV109" s="60">
        <f t="shared" ref="AV109:AV113" si="212">SUM(F109:I109)</f>
        <v>69.971000000000004</v>
      </c>
      <c r="AW109" s="61">
        <f t="shared" ref="AW109:AW113" si="213">SUM(J109:M109)</f>
        <v>80.763999999999996</v>
      </c>
      <c r="AX109" s="61">
        <f t="shared" ref="AX109:AX113" si="214">SUM(N109:Q109)</f>
        <v>99.363</v>
      </c>
      <c r="AY109" s="61">
        <f t="shared" ref="AY109:AY113" si="215">SUM(R109:U109)</f>
        <v>137.88200000000001</v>
      </c>
      <c r="AZ109" s="61">
        <f t="shared" ref="AZ109:AZ113" si="216">SUM(V109:Y109)</f>
        <v>177.881</v>
      </c>
      <c r="BA109" s="61">
        <f t="shared" ref="BA109:BA113" si="217">SUM(Z109:AC109)</f>
        <v>183.83800000000002</v>
      </c>
      <c r="BB109" s="61">
        <f t="shared" ref="BB109:BB113" si="218">SUM(AD109:AG109)</f>
        <v>196.76499999999999</v>
      </c>
      <c r="BC109" s="61">
        <f t="shared" ref="BC109:BC113" si="219">SUM(AH109:AK109)</f>
        <v>237.81399999999999</v>
      </c>
      <c r="BD109" s="61">
        <f t="shared" ref="BD109:BD118" si="220">SUM(AL109:AO109)</f>
        <v>258.59260186816488</v>
      </c>
      <c r="BE109" s="61">
        <f>SUM(AP109:AS109)</f>
        <v>301.66203786103006</v>
      </c>
      <c r="BH109" s="33"/>
    </row>
    <row r="110" spans="1:60" ht="12" customHeight="1">
      <c r="A110" s="104" t="s">
        <v>86</v>
      </c>
      <c r="B110" s="120">
        <v>30.914000000000001</v>
      </c>
      <c r="C110" s="120">
        <v>32.58</v>
      </c>
      <c r="D110" s="120">
        <v>32.457999999999998</v>
      </c>
      <c r="E110" s="357">
        <v>37.972999999999999</v>
      </c>
      <c r="F110" s="120">
        <v>39.972000000000001</v>
      </c>
      <c r="G110" s="120">
        <v>41.348999999999997</v>
      </c>
      <c r="H110" s="120">
        <v>40.792000000000002</v>
      </c>
      <c r="I110" s="357">
        <v>46.195999999999998</v>
      </c>
      <c r="J110" s="120">
        <v>41.996000000000002</v>
      </c>
      <c r="K110" s="120">
        <v>41.655999999999999</v>
      </c>
      <c r="L110" s="120">
        <v>42.116999999999997</v>
      </c>
      <c r="M110" s="357">
        <v>44.128999999999998</v>
      </c>
      <c r="N110" s="120">
        <v>42.58</v>
      </c>
      <c r="O110" s="120">
        <v>42.982999999999997</v>
      </c>
      <c r="P110" s="120">
        <v>45.435000000000002</v>
      </c>
      <c r="Q110" s="357">
        <v>48.904000000000003</v>
      </c>
      <c r="R110" s="120">
        <v>51.493000000000002</v>
      </c>
      <c r="S110" s="120">
        <v>54.918999999999997</v>
      </c>
      <c r="T110" s="120">
        <v>56.228999999999999</v>
      </c>
      <c r="U110" s="355">
        <v>67.673000000000002</v>
      </c>
      <c r="V110" s="60">
        <v>64.787000000000006</v>
      </c>
      <c r="W110" s="120">
        <v>68.713999999999999</v>
      </c>
      <c r="X110" s="120">
        <v>69.81</v>
      </c>
      <c r="Y110" s="355">
        <v>71.778999999999996</v>
      </c>
      <c r="Z110" s="60">
        <v>68.393000000000001</v>
      </c>
      <c r="AA110" s="58">
        <v>70.320999999999998</v>
      </c>
      <c r="AB110" s="58">
        <v>68.61</v>
      </c>
      <c r="AC110" s="355">
        <v>70.569000000000003</v>
      </c>
      <c r="AD110" s="60">
        <v>71.227000000000004</v>
      </c>
      <c r="AE110" s="120">
        <v>70.040999999999997</v>
      </c>
      <c r="AF110" s="120">
        <v>71.378</v>
      </c>
      <c r="AG110" s="357">
        <v>76.123000000000005</v>
      </c>
      <c r="AH110" s="60">
        <v>72.763000000000005</v>
      </c>
      <c r="AI110" s="120">
        <v>76.578000000000003</v>
      </c>
      <c r="AJ110" s="58">
        <v>74.025000000000006</v>
      </c>
      <c r="AK110" s="357">
        <v>77.975999999999999</v>
      </c>
      <c r="AL110" s="60">
        <f t="shared" si="210"/>
        <v>83.813260966628647</v>
      </c>
      <c r="AM110" s="58">
        <f t="shared" si="210"/>
        <v>83.997176151780096</v>
      </c>
      <c r="AN110" s="58">
        <f t="shared" si="210"/>
        <v>87.38059226585807</v>
      </c>
      <c r="AO110" s="355">
        <f t="shared" si="210"/>
        <v>92.151858064123346</v>
      </c>
      <c r="AP110" s="60">
        <f t="shared" si="210"/>
        <v>99.953026161526296</v>
      </c>
      <c r="AQ110" s="58">
        <f t="shared" si="210"/>
        <v>99.47142556020745</v>
      </c>
      <c r="AR110" s="58">
        <f t="shared" si="210"/>
        <v>99.512702883112624</v>
      </c>
      <c r="AS110" s="355">
        <f t="shared" si="210"/>
        <v>102.51444312453708</v>
      </c>
      <c r="AU110" s="60">
        <f t="shared" si="211"/>
        <v>133.92500000000001</v>
      </c>
      <c r="AV110" s="60">
        <f t="shared" si="212"/>
        <v>168.309</v>
      </c>
      <c r="AW110" s="61">
        <f t="shared" si="213"/>
        <v>169.898</v>
      </c>
      <c r="AX110" s="61">
        <f t="shared" si="214"/>
        <v>179.90199999999999</v>
      </c>
      <c r="AY110" s="61">
        <f t="shared" si="215"/>
        <v>230.31400000000002</v>
      </c>
      <c r="AZ110" s="61">
        <f t="shared" si="216"/>
        <v>275.09000000000003</v>
      </c>
      <c r="BA110" s="61">
        <f t="shared" si="217"/>
        <v>277.89300000000003</v>
      </c>
      <c r="BB110" s="61">
        <f t="shared" si="218"/>
        <v>288.76900000000001</v>
      </c>
      <c r="BC110" s="61">
        <f t="shared" si="219"/>
        <v>301.34199999999998</v>
      </c>
      <c r="BD110" s="61">
        <f t="shared" si="220"/>
        <v>347.34288744839017</v>
      </c>
      <c r="BE110" s="61">
        <f>SUM(AP110:AS110)</f>
        <v>401.45159772938348</v>
      </c>
      <c r="BH110" s="33"/>
    </row>
    <row r="111" spans="1:60" ht="12" customHeight="1">
      <c r="A111" s="104" t="s">
        <v>87</v>
      </c>
      <c r="B111" s="120">
        <v>5.5090000000000003</v>
      </c>
      <c r="C111" s="120">
        <v>6.5789999999999997</v>
      </c>
      <c r="D111" s="120">
        <v>6.7080000000000002</v>
      </c>
      <c r="E111" s="357">
        <v>8.0050000000000008</v>
      </c>
      <c r="F111" s="120">
        <v>7.069</v>
      </c>
      <c r="G111" s="120">
        <v>7.9889999999999999</v>
      </c>
      <c r="H111" s="120">
        <v>8.7739999999999991</v>
      </c>
      <c r="I111" s="357">
        <v>9.6280000000000001</v>
      </c>
      <c r="J111" s="120">
        <v>9.2710000000000008</v>
      </c>
      <c r="K111" s="120">
        <v>13.851000000000001</v>
      </c>
      <c r="L111" s="120">
        <v>10.339</v>
      </c>
      <c r="M111" s="357">
        <v>10.91</v>
      </c>
      <c r="N111" s="120">
        <v>11.398</v>
      </c>
      <c r="O111" s="120">
        <v>11.273999999999999</v>
      </c>
      <c r="P111" s="120">
        <v>11.814</v>
      </c>
      <c r="Q111" s="357">
        <v>13.092000000000001</v>
      </c>
      <c r="R111" s="120">
        <v>13.823</v>
      </c>
      <c r="S111" s="120">
        <v>14.196</v>
      </c>
      <c r="T111" s="120">
        <v>13.997</v>
      </c>
      <c r="U111" s="355">
        <v>19.216999999999999</v>
      </c>
      <c r="V111" s="60">
        <v>18.18</v>
      </c>
      <c r="W111" s="120">
        <v>17.687999999999999</v>
      </c>
      <c r="X111" s="120">
        <v>17.404</v>
      </c>
      <c r="Y111" s="355">
        <v>18.783000000000001</v>
      </c>
      <c r="Z111" s="60">
        <v>19.689</v>
      </c>
      <c r="AA111" s="58">
        <v>21.283000000000001</v>
      </c>
      <c r="AB111" s="58">
        <v>20.646000000000001</v>
      </c>
      <c r="AC111" s="355">
        <v>21.283000000000001</v>
      </c>
      <c r="AD111" s="60">
        <v>21.251999999999999</v>
      </c>
      <c r="AE111" s="120">
        <v>21.762</v>
      </c>
      <c r="AF111" s="120">
        <v>22.864000000000001</v>
      </c>
      <c r="AG111" s="357">
        <v>23.341999999999999</v>
      </c>
      <c r="AH111" s="60">
        <v>24.198</v>
      </c>
      <c r="AI111" s="120">
        <v>24.640999999999998</v>
      </c>
      <c r="AJ111" s="58">
        <v>25.6</v>
      </c>
      <c r="AK111" s="357">
        <v>24.477</v>
      </c>
      <c r="AL111" s="60">
        <f t="shared" si="210"/>
        <v>27.158753020680216</v>
      </c>
      <c r="AM111" s="58">
        <f t="shared" si="210"/>
        <v>28.092575934906407</v>
      </c>
      <c r="AN111" s="58">
        <f t="shared" si="210"/>
        <v>27.169483623924275</v>
      </c>
      <c r="AO111" s="355">
        <f t="shared" si="210"/>
        <v>28.319210468471255</v>
      </c>
      <c r="AP111" s="60">
        <f t="shared" si="210"/>
        <v>33.600956152138814</v>
      </c>
      <c r="AQ111" s="58">
        <f t="shared" si="210"/>
        <v>32.783511074242448</v>
      </c>
      <c r="AR111" s="58">
        <f t="shared" si="210"/>
        <v>30.973203206748295</v>
      </c>
      <c r="AS111" s="355">
        <f t="shared" si="210"/>
        <v>30.417309509682873</v>
      </c>
      <c r="AU111" s="60">
        <f t="shared" si="211"/>
        <v>26.801000000000002</v>
      </c>
      <c r="AV111" s="60">
        <f t="shared" si="212"/>
        <v>33.46</v>
      </c>
      <c r="AW111" s="61">
        <f t="shared" si="213"/>
        <v>44.370999999999995</v>
      </c>
      <c r="AX111" s="61">
        <f t="shared" si="214"/>
        <v>47.577999999999996</v>
      </c>
      <c r="AY111" s="61">
        <f t="shared" si="215"/>
        <v>61.232999999999997</v>
      </c>
      <c r="AZ111" s="61">
        <f t="shared" si="216"/>
        <v>72.054999999999993</v>
      </c>
      <c r="BA111" s="61">
        <f t="shared" si="217"/>
        <v>82.90100000000001</v>
      </c>
      <c r="BB111" s="61">
        <f t="shared" si="218"/>
        <v>89.22</v>
      </c>
      <c r="BC111" s="61">
        <f t="shared" si="219"/>
        <v>98.915999999999997</v>
      </c>
      <c r="BD111" s="61">
        <f t="shared" si="220"/>
        <v>110.74002304798215</v>
      </c>
      <c r="BE111" s="61">
        <f>SUM(AP111:AS111)</f>
        <v>127.77497994281242</v>
      </c>
      <c r="BH111" s="33"/>
    </row>
    <row r="112" spans="1:60" s="44" customFormat="1" ht="12" customHeight="1">
      <c r="A112" s="387" t="s">
        <v>88</v>
      </c>
      <c r="B112" s="63">
        <f t="shared" ref="B112:AS112" si="221">SUM(B109:B111)</f>
        <v>46.832000000000001</v>
      </c>
      <c r="C112" s="63">
        <f t="shared" si="221"/>
        <v>50.656999999999996</v>
      </c>
      <c r="D112" s="63">
        <f t="shared" si="221"/>
        <v>51.068999999999996</v>
      </c>
      <c r="E112" s="388">
        <f t="shared" si="221"/>
        <v>59.536999999999999</v>
      </c>
      <c r="F112" s="63">
        <f t="shared" si="221"/>
        <v>62.583000000000006</v>
      </c>
      <c r="G112" s="63">
        <f t="shared" si="221"/>
        <v>67.054999999999993</v>
      </c>
      <c r="H112" s="63">
        <f t="shared" si="221"/>
        <v>66.832999999999998</v>
      </c>
      <c r="I112" s="388">
        <f t="shared" si="221"/>
        <v>75.268999999999991</v>
      </c>
      <c r="J112" s="63">
        <f t="shared" si="221"/>
        <v>70.034999999999997</v>
      </c>
      <c r="K112" s="63">
        <f t="shared" si="221"/>
        <v>75.228999999999999</v>
      </c>
      <c r="L112" s="63">
        <f t="shared" si="221"/>
        <v>72.855999999999995</v>
      </c>
      <c r="M112" s="388">
        <f t="shared" si="221"/>
        <v>76.912999999999997</v>
      </c>
      <c r="N112" s="63">
        <f t="shared" si="221"/>
        <v>76.665999999999997</v>
      </c>
      <c r="O112" s="63">
        <f t="shared" si="221"/>
        <v>78.323999999999998</v>
      </c>
      <c r="P112" s="63">
        <f t="shared" si="221"/>
        <v>81.919000000000011</v>
      </c>
      <c r="Q112" s="388">
        <f t="shared" si="221"/>
        <v>89.933999999999997</v>
      </c>
      <c r="R112" s="63">
        <f t="shared" si="221"/>
        <v>95.378000000000014</v>
      </c>
      <c r="S112" s="63">
        <f t="shared" si="221"/>
        <v>102.44799999999999</v>
      </c>
      <c r="T112" s="63">
        <f t="shared" si="221"/>
        <v>104.57000000000001</v>
      </c>
      <c r="U112" s="388">
        <f t="shared" si="221"/>
        <v>127.033</v>
      </c>
      <c r="V112" s="65">
        <f t="shared" si="221"/>
        <v>126.53700000000001</v>
      </c>
      <c r="W112" s="63">
        <f t="shared" si="221"/>
        <v>131.21699999999998</v>
      </c>
      <c r="X112" s="63">
        <f t="shared" si="221"/>
        <v>131.69200000000001</v>
      </c>
      <c r="Y112" s="388">
        <f t="shared" si="221"/>
        <v>135.57999999999998</v>
      </c>
      <c r="Z112" s="65">
        <f t="shared" si="221"/>
        <v>132.81399999999999</v>
      </c>
      <c r="AA112" s="63">
        <f t="shared" si="221"/>
        <v>137.74799999999999</v>
      </c>
      <c r="AB112" s="63">
        <f t="shared" si="221"/>
        <v>134.07400000000001</v>
      </c>
      <c r="AC112" s="388">
        <f t="shared" si="221"/>
        <v>139.99599999999998</v>
      </c>
      <c r="AD112" s="65">
        <f t="shared" si="221"/>
        <v>140.30600000000001</v>
      </c>
      <c r="AE112" s="109">
        <f t="shared" si="221"/>
        <v>136.73599999999999</v>
      </c>
      <c r="AF112" s="63">
        <f t="shared" si="221"/>
        <v>147.70099999999999</v>
      </c>
      <c r="AG112" s="388">
        <f t="shared" si="221"/>
        <v>150.01100000000002</v>
      </c>
      <c r="AH112" s="65">
        <f t="shared" si="221"/>
        <v>151.17100000000002</v>
      </c>
      <c r="AI112" s="63">
        <f t="shared" si="221"/>
        <v>157.46599999999998</v>
      </c>
      <c r="AJ112" s="63">
        <f t="shared" si="221"/>
        <v>162.36199999999999</v>
      </c>
      <c r="AK112" s="388">
        <f t="shared" si="221"/>
        <v>167.07300000000001</v>
      </c>
      <c r="AL112" s="65">
        <f t="shared" si="221"/>
        <v>178.92379913798734</v>
      </c>
      <c r="AM112" s="63">
        <f t="shared" si="221"/>
        <v>173.90568603998759</v>
      </c>
      <c r="AN112" s="63">
        <f t="shared" si="221"/>
        <v>179.78470240391181</v>
      </c>
      <c r="AO112" s="388">
        <f t="shared" si="221"/>
        <v>184.06132478265044</v>
      </c>
      <c r="AP112" s="65">
        <f t="shared" si="221"/>
        <v>211.97319635306641</v>
      </c>
      <c r="AQ112" s="63">
        <f t="shared" si="221"/>
        <v>207.02991919498999</v>
      </c>
      <c r="AR112" s="63">
        <f t="shared" si="221"/>
        <v>207.11208338944175</v>
      </c>
      <c r="AS112" s="388">
        <f t="shared" si="221"/>
        <v>204.77341659572781</v>
      </c>
      <c r="AU112" s="65">
        <f t="shared" si="211"/>
        <v>208.095</v>
      </c>
      <c r="AV112" s="65">
        <f t="shared" si="212"/>
        <v>271.74</v>
      </c>
      <c r="AW112" s="67">
        <f t="shared" si="213"/>
        <v>295.03300000000002</v>
      </c>
      <c r="AX112" s="67">
        <f t="shared" si="214"/>
        <v>326.84300000000002</v>
      </c>
      <c r="AY112" s="67">
        <f t="shared" si="215"/>
        <v>429.42900000000003</v>
      </c>
      <c r="AZ112" s="67">
        <f t="shared" si="216"/>
        <v>525.02600000000007</v>
      </c>
      <c r="BA112" s="67">
        <f t="shared" si="217"/>
        <v>544.63200000000006</v>
      </c>
      <c r="BB112" s="67">
        <f t="shared" si="218"/>
        <v>574.75400000000013</v>
      </c>
      <c r="BC112" s="67">
        <f t="shared" si="219"/>
        <v>638.072</v>
      </c>
      <c r="BD112" s="67">
        <f>SUM(AL112:AO112)</f>
        <v>716.6755123645371</v>
      </c>
      <c r="BE112" s="67">
        <f>SUM(AP112:AS112)</f>
        <v>830.8886155332259</v>
      </c>
    </row>
    <row r="113" spans="1:60" ht="12" customHeight="1">
      <c r="A113" s="386" t="s">
        <v>107</v>
      </c>
      <c r="B113" s="58">
        <f t="shared" ref="B113:AS113" si="222">+B106-B112</f>
        <v>-11.931999999999995</v>
      </c>
      <c r="C113" s="58">
        <f t="shared" si="222"/>
        <v>-6.1069999999999993</v>
      </c>
      <c r="D113" s="58">
        <f t="shared" si="222"/>
        <v>-3.1270000000000024</v>
      </c>
      <c r="E113" s="355">
        <f t="shared" si="222"/>
        <v>7.747000000000007</v>
      </c>
      <c r="F113" s="58">
        <f t="shared" si="222"/>
        <v>-15.497000000000007</v>
      </c>
      <c r="G113" s="58">
        <f t="shared" si="222"/>
        <v>-11.304999999999993</v>
      </c>
      <c r="H113" s="58">
        <f t="shared" si="222"/>
        <v>-6.8329999999999913</v>
      </c>
      <c r="I113" s="355">
        <f t="shared" si="222"/>
        <v>4.5000000000000142</v>
      </c>
      <c r="J113" s="58">
        <f t="shared" si="222"/>
        <v>-22.000999999999998</v>
      </c>
      <c r="K113" s="58">
        <f t="shared" si="222"/>
        <v>-24.006</v>
      </c>
      <c r="L113" s="58">
        <f t="shared" si="222"/>
        <v>-15.974999999999994</v>
      </c>
      <c r="M113" s="355">
        <f t="shared" si="222"/>
        <v>-14.004999999999995</v>
      </c>
      <c r="N113" s="58">
        <f t="shared" si="222"/>
        <v>-32.669999999999995</v>
      </c>
      <c r="O113" s="58">
        <f t="shared" si="222"/>
        <v>-22.094000000000001</v>
      </c>
      <c r="P113" s="58">
        <f t="shared" si="222"/>
        <v>-16.452000000000012</v>
      </c>
      <c r="Q113" s="355">
        <f t="shared" si="222"/>
        <v>-7.1989999999999981</v>
      </c>
      <c r="R113" s="58">
        <f t="shared" si="222"/>
        <v>-34.075000000000017</v>
      </c>
      <c r="S113" s="58">
        <f t="shared" si="222"/>
        <v>-28.23099999999998</v>
      </c>
      <c r="T113" s="58">
        <f t="shared" si="222"/>
        <v>-18.555000000000007</v>
      </c>
      <c r="U113" s="355">
        <f t="shared" si="222"/>
        <v>-17.832999999999998</v>
      </c>
      <c r="V113" s="60">
        <f t="shared" si="222"/>
        <v>-48.085000000000008</v>
      </c>
      <c r="W113" s="58">
        <f t="shared" si="222"/>
        <v>-37.567999999999984</v>
      </c>
      <c r="X113" s="58">
        <f t="shared" si="222"/>
        <v>-25.582000000000008</v>
      </c>
      <c r="Y113" s="355">
        <f t="shared" si="222"/>
        <v>-9.9929999999999666</v>
      </c>
      <c r="Z113" s="60">
        <f t="shared" si="222"/>
        <v>-43.115999999999985</v>
      </c>
      <c r="AA113" s="58">
        <f t="shared" si="222"/>
        <v>-39.71599999999998</v>
      </c>
      <c r="AB113" s="58">
        <f t="shared" si="222"/>
        <v>-29.147000000000006</v>
      </c>
      <c r="AC113" s="355">
        <f t="shared" si="222"/>
        <v>-5.2439999999999998</v>
      </c>
      <c r="AD113" s="60">
        <f t="shared" si="222"/>
        <v>-47.63300000000001</v>
      </c>
      <c r="AE113" s="120">
        <f t="shared" si="222"/>
        <v>-28.825999999999993</v>
      </c>
      <c r="AF113" s="58">
        <f t="shared" si="222"/>
        <v>-23.639999999999986</v>
      </c>
      <c r="AG113" s="355">
        <f t="shared" si="222"/>
        <v>-17.552000000000021</v>
      </c>
      <c r="AH113" s="60">
        <f t="shared" si="222"/>
        <v>-43.76600000000002</v>
      </c>
      <c r="AI113" s="58">
        <f t="shared" si="222"/>
        <v>-36.551999999999964</v>
      </c>
      <c r="AJ113" s="58">
        <f t="shared" si="222"/>
        <v>-35.933999999999997</v>
      </c>
      <c r="AK113" s="355">
        <f t="shared" si="222"/>
        <v>-30.262</v>
      </c>
      <c r="AL113" s="60">
        <f t="shared" si="222"/>
        <v>-52.118238841268777</v>
      </c>
      <c r="AM113" s="58">
        <f t="shared" si="222"/>
        <v>-38.499820469429523</v>
      </c>
      <c r="AN113" s="58">
        <f t="shared" si="222"/>
        <v>-35.704085239987478</v>
      </c>
      <c r="AO113" s="355">
        <f t="shared" si="222"/>
        <v>-30.861474268561039</v>
      </c>
      <c r="AP113" s="60">
        <f t="shared" si="222"/>
        <v>-49.933994413789094</v>
      </c>
      <c r="AQ113" s="58">
        <f t="shared" si="222"/>
        <v>-38.371505205520464</v>
      </c>
      <c r="AR113" s="58">
        <f t="shared" si="222"/>
        <v>-30.908204573642507</v>
      </c>
      <c r="AS113" s="355">
        <f t="shared" si="222"/>
        <v>-21.311281605683035</v>
      </c>
      <c r="AU113" s="60">
        <f t="shared" si="211"/>
        <v>-13.41899999999999</v>
      </c>
      <c r="AV113" s="60">
        <f t="shared" si="212"/>
        <v>-29.134999999999977</v>
      </c>
      <c r="AW113" s="61">
        <f t="shared" si="213"/>
        <v>-75.986999999999995</v>
      </c>
      <c r="AX113" s="61">
        <f t="shared" si="214"/>
        <v>-78.415000000000006</v>
      </c>
      <c r="AY113" s="61">
        <f t="shared" si="215"/>
        <v>-98.694000000000003</v>
      </c>
      <c r="AZ113" s="61">
        <f t="shared" si="216"/>
        <v>-121.22799999999997</v>
      </c>
      <c r="BA113" s="61">
        <f t="shared" si="217"/>
        <v>-117.22299999999997</v>
      </c>
      <c r="BB113" s="61">
        <f t="shared" si="218"/>
        <v>-117.65100000000001</v>
      </c>
      <c r="BC113" s="61">
        <f t="shared" si="219"/>
        <v>-146.51399999999998</v>
      </c>
      <c r="BD113" s="61">
        <f t="shared" si="220"/>
        <v>-157.18361881924682</v>
      </c>
      <c r="BE113" s="61">
        <f>SUM(AP113:AS113)</f>
        <v>-140.5249857986351</v>
      </c>
      <c r="BH113" s="33"/>
    </row>
    <row r="114" spans="1:60" s="44" customFormat="1" ht="12" customHeight="1">
      <c r="A114" s="387"/>
      <c r="B114" s="389"/>
      <c r="C114" s="389"/>
      <c r="D114" s="389"/>
      <c r="E114" s="390"/>
      <c r="F114" s="389"/>
      <c r="G114" s="389"/>
      <c r="H114" s="389"/>
      <c r="I114" s="390"/>
      <c r="J114" s="389"/>
      <c r="K114" s="389"/>
      <c r="L114" s="389"/>
      <c r="M114" s="390"/>
      <c r="N114" s="389"/>
      <c r="O114" s="389"/>
      <c r="P114" s="389"/>
      <c r="Q114" s="390"/>
      <c r="R114" s="389"/>
      <c r="S114" s="389"/>
      <c r="T114" s="389"/>
      <c r="U114" s="390"/>
      <c r="V114" s="399"/>
      <c r="W114" s="389"/>
      <c r="X114" s="389"/>
      <c r="Y114" s="388"/>
      <c r="Z114" s="65"/>
      <c r="AA114" s="63"/>
      <c r="AB114" s="63"/>
      <c r="AC114" s="388"/>
      <c r="AD114" s="65"/>
      <c r="AE114" s="109"/>
      <c r="AF114" s="109"/>
      <c r="AG114" s="388"/>
      <c r="AH114" s="65"/>
      <c r="AI114" s="63"/>
      <c r="AJ114" s="63"/>
      <c r="AK114" s="388"/>
      <c r="AL114" s="65"/>
      <c r="AM114" s="63"/>
      <c r="AN114" s="63"/>
      <c r="AO114" s="388"/>
      <c r="AP114" s="65"/>
      <c r="AQ114" s="63"/>
      <c r="AR114" s="63"/>
      <c r="AS114" s="388"/>
      <c r="AU114" s="65"/>
      <c r="AV114" s="65"/>
      <c r="AW114" s="67"/>
      <c r="AX114" s="67"/>
      <c r="AY114" s="67"/>
      <c r="AZ114" s="67"/>
      <c r="BA114" s="67"/>
      <c r="BB114" s="67"/>
      <c r="BC114" s="67"/>
      <c r="BD114" s="67"/>
      <c r="BE114" s="67"/>
    </row>
    <row r="115" spans="1:60" ht="12" customHeight="1">
      <c r="A115" s="400" t="s">
        <v>137</v>
      </c>
      <c r="B115" s="58">
        <v>0.46899999999999997</v>
      </c>
      <c r="C115" s="58">
        <v>0.95</v>
      </c>
      <c r="D115" s="58">
        <v>0.622</v>
      </c>
      <c r="E115" s="355">
        <v>0.32100000000000001</v>
      </c>
      <c r="F115" s="58">
        <v>0.97799999999999998</v>
      </c>
      <c r="G115" s="58">
        <v>-0.81100000000000005</v>
      </c>
      <c r="H115" s="58">
        <v>9.9000000000000005E-2</v>
      </c>
      <c r="I115" s="355">
        <v>0.70399999999999996</v>
      </c>
      <c r="J115" s="58">
        <v>-0.128</v>
      </c>
      <c r="K115" s="58">
        <v>6.5000000000000002E-2</v>
      </c>
      <c r="L115" s="58">
        <v>-0.48199999999999998</v>
      </c>
      <c r="M115" s="355">
        <v>0.156</v>
      </c>
      <c r="N115" s="58">
        <v>1.4530000000000001</v>
      </c>
      <c r="O115" s="58">
        <v>-1.845</v>
      </c>
      <c r="P115" s="58">
        <v>-2.5529999999999999</v>
      </c>
      <c r="Q115" s="355">
        <v>-4.5380000000000003</v>
      </c>
      <c r="R115" s="58">
        <v>-1.022</v>
      </c>
      <c r="S115" s="58">
        <v>-3.802</v>
      </c>
      <c r="T115" s="58">
        <v>-3.234</v>
      </c>
      <c r="U115" s="355">
        <v>-4.0869999999999997</v>
      </c>
      <c r="V115" s="60">
        <v>0.73599999999999999</v>
      </c>
      <c r="W115" s="58">
        <v>2.976</v>
      </c>
      <c r="X115" s="58">
        <v>2.431</v>
      </c>
      <c r="Y115" s="355">
        <v>4.2699999999999996</v>
      </c>
      <c r="Z115" s="60">
        <v>7.7729999999999997</v>
      </c>
      <c r="AA115" s="58">
        <v>8.4649999999999999</v>
      </c>
      <c r="AB115" s="58">
        <v>8.6340000000000003</v>
      </c>
      <c r="AC115" s="355">
        <v>5.4329999999999998</v>
      </c>
      <c r="AD115" s="60">
        <v>8.5449999999999999</v>
      </c>
      <c r="AE115" s="120">
        <v>8.2490000000000006</v>
      </c>
      <c r="AF115" s="120">
        <v>10.244999999999999</v>
      </c>
      <c r="AG115" s="357">
        <v>7.6050000000000004</v>
      </c>
      <c r="AH115" s="60">
        <v>11.951000000000001</v>
      </c>
      <c r="AI115" s="120">
        <v>4.9669999999999996</v>
      </c>
      <c r="AJ115" s="58">
        <v>7.806</v>
      </c>
      <c r="AK115" s="357">
        <v>5.47</v>
      </c>
      <c r="AL115" s="60">
        <f t="shared" ref="AL115:AS115" si="223">AL32-AL155-AL156</f>
        <v>5.9700000000000015</v>
      </c>
      <c r="AM115" s="58">
        <f t="shared" si="223"/>
        <v>5.9700000000000015</v>
      </c>
      <c r="AN115" s="58">
        <f t="shared" si="223"/>
        <v>5.9700000000000015</v>
      </c>
      <c r="AO115" s="355">
        <f t="shared" si="223"/>
        <v>5.9700000000000015</v>
      </c>
      <c r="AP115" s="60">
        <f t="shared" si="223"/>
        <v>6.4700000000000015</v>
      </c>
      <c r="AQ115" s="58">
        <f t="shared" si="223"/>
        <v>6.9700000000000015</v>
      </c>
      <c r="AR115" s="58">
        <f t="shared" si="223"/>
        <v>7.4700000000000015</v>
      </c>
      <c r="AS115" s="355">
        <f t="shared" si="223"/>
        <v>7.9700000000000015</v>
      </c>
      <c r="AU115" s="60">
        <f>SUM(B115:E115)</f>
        <v>2.3620000000000001</v>
      </c>
      <c r="AV115" s="60">
        <f t="shared" ref="AV115:AV116" si="224">SUM(F115:I115)</f>
        <v>0.96999999999999986</v>
      </c>
      <c r="AW115" s="61">
        <f t="shared" ref="AW115:AW116" si="225">SUM(J115:M115)</f>
        <v>-0.3889999999999999</v>
      </c>
      <c r="AX115" s="61">
        <f t="shared" ref="AX115:AX116" si="226">SUM(N115:Q115)</f>
        <v>-7.4830000000000005</v>
      </c>
      <c r="AY115" s="61">
        <f t="shared" ref="AY115:AY116" si="227">SUM(R115:U115)</f>
        <v>-12.145</v>
      </c>
      <c r="AZ115" s="61">
        <f t="shared" ref="AZ115:AZ116" si="228">SUM(V115:Y115)</f>
        <v>10.413</v>
      </c>
      <c r="BA115" s="61">
        <f t="shared" ref="BA115:BA116" si="229">SUM(Z115:AC115)</f>
        <v>30.305</v>
      </c>
      <c r="BB115" s="61">
        <f t="shared" ref="BB115:BB116" si="230">SUM(AD115:AG115)</f>
        <v>34.644000000000005</v>
      </c>
      <c r="BC115" s="61">
        <f t="shared" ref="BC115:BC116" si="231">SUM(AH115:AK115)</f>
        <v>30.193999999999999</v>
      </c>
      <c r="BD115" s="61">
        <f t="shared" si="220"/>
        <v>23.880000000000006</v>
      </c>
      <c r="BE115" s="61">
        <f>SUM(AP115:AS115)</f>
        <v>28.880000000000006</v>
      </c>
      <c r="BH115" s="33"/>
    </row>
    <row r="116" spans="1:60" s="44" customFormat="1" ht="12" customHeight="1">
      <c r="A116" s="387" t="s">
        <v>138</v>
      </c>
      <c r="B116" s="63">
        <f>+B113+B115</f>
        <v>-11.462999999999996</v>
      </c>
      <c r="C116" s="63">
        <f t="shared" ref="C116:AS116" si="232">+C113+C115</f>
        <v>-5.1569999999999991</v>
      </c>
      <c r="D116" s="63">
        <f t="shared" si="232"/>
        <v>-2.5050000000000026</v>
      </c>
      <c r="E116" s="63">
        <f t="shared" si="232"/>
        <v>8.0680000000000067</v>
      </c>
      <c r="F116" s="65">
        <f t="shared" si="232"/>
        <v>-14.519000000000007</v>
      </c>
      <c r="G116" s="63">
        <f t="shared" si="232"/>
        <v>-12.115999999999993</v>
      </c>
      <c r="H116" s="63">
        <f t="shared" si="232"/>
        <v>-6.7339999999999911</v>
      </c>
      <c r="I116" s="63">
        <f t="shared" si="232"/>
        <v>5.2040000000000139</v>
      </c>
      <c r="J116" s="63">
        <f t="shared" si="232"/>
        <v>-22.128999999999998</v>
      </c>
      <c r="K116" s="63">
        <f t="shared" si="232"/>
        <v>-23.940999999999999</v>
      </c>
      <c r="L116" s="63">
        <f t="shared" si="232"/>
        <v>-16.456999999999994</v>
      </c>
      <c r="M116" s="63">
        <f t="shared" si="232"/>
        <v>-13.848999999999995</v>
      </c>
      <c r="N116" s="63">
        <f t="shared" si="232"/>
        <v>-31.216999999999995</v>
      </c>
      <c r="O116" s="63">
        <f t="shared" si="232"/>
        <v>-23.939</v>
      </c>
      <c r="P116" s="63">
        <f t="shared" si="232"/>
        <v>-19.005000000000013</v>
      </c>
      <c r="Q116" s="388">
        <f t="shared" si="232"/>
        <v>-11.736999999999998</v>
      </c>
      <c r="R116" s="63">
        <f t="shared" si="232"/>
        <v>-35.097000000000016</v>
      </c>
      <c r="S116" s="63">
        <f t="shared" si="232"/>
        <v>-32.03299999999998</v>
      </c>
      <c r="T116" s="63">
        <f t="shared" si="232"/>
        <v>-21.789000000000009</v>
      </c>
      <c r="U116" s="388">
        <f t="shared" si="232"/>
        <v>-21.919999999999998</v>
      </c>
      <c r="V116" s="65">
        <f t="shared" si="232"/>
        <v>-47.349000000000011</v>
      </c>
      <c r="W116" s="63">
        <f t="shared" si="232"/>
        <v>-34.591999999999985</v>
      </c>
      <c r="X116" s="63">
        <f t="shared" si="232"/>
        <v>-23.151000000000007</v>
      </c>
      <c r="Y116" s="388">
        <f t="shared" si="232"/>
        <v>-5.722999999999967</v>
      </c>
      <c r="Z116" s="65">
        <f t="shared" si="232"/>
        <v>-35.342999999999989</v>
      </c>
      <c r="AA116" s="63">
        <f t="shared" si="232"/>
        <v>-31.25099999999998</v>
      </c>
      <c r="AB116" s="63">
        <f t="shared" si="232"/>
        <v>-20.513000000000005</v>
      </c>
      <c r="AC116" s="388">
        <f t="shared" si="232"/>
        <v>0.18900000000000006</v>
      </c>
      <c r="AD116" s="65">
        <f t="shared" si="232"/>
        <v>-39.088000000000008</v>
      </c>
      <c r="AE116" s="109">
        <f t="shared" si="232"/>
        <v>-20.576999999999991</v>
      </c>
      <c r="AF116" s="109">
        <f t="shared" si="232"/>
        <v>-13.394999999999987</v>
      </c>
      <c r="AG116" s="388">
        <f t="shared" si="232"/>
        <v>-9.9470000000000205</v>
      </c>
      <c r="AH116" s="65">
        <f t="shared" si="232"/>
        <v>-31.815000000000019</v>
      </c>
      <c r="AI116" s="63">
        <f t="shared" si="232"/>
        <v>-31.584999999999965</v>
      </c>
      <c r="AJ116" s="63">
        <f t="shared" si="232"/>
        <v>-28.127999999999997</v>
      </c>
      <c r="AK116" s="388">
        <f t="shared" si="232"/>
        <v>-24.792000000000002</v>
      </c>
      <c r="AL116" s="65">
        <f t="shared" si="232"/>
        <v>-46.148238841268778</v>
      </c>
      <c r="AM116" s="63">
        <f t="shared" si="232"/>
        <v>-32.529820469429524</v>
      </c>
      <c r="AN116" s="63">
        <f t="shared" si="232"/>
        <v>-29.734085239987476</v>
      </c>
      <c r="AO116" s="388">
        <f t="shared" si="232"/>
        <v>-24.891474268561037</v>
      </c>
      <c r="AP116" s="65">
        <f t="shared" si="232"/>
        <v>-43.463994413789095</v>
      </c>
      <c r="AQ116" s="63">
        <f t="shared" si="232"/>
        <v>-31.401505205520461</v>
      </c>
      <c r="AR116" s="63">
        <f t="shared" si="232"/>
        <v>-23.438204573642505</v>
      </c>
      <c r="AS116" s="388">
        <f t="shared" si="232"/>
        <v>-13.341281605683033</v>
      </c>
      <c r="AU116" s="65">
        <f>SUM(B116:E116)</f>
        <v>-11.05699999999999</v>
      </c>
      <c r="AV116" s="65">
        <f t="shared" si="224"/>
        <v>-28.164999999999971</v>
      </c>
      <c r="AW116" s="67">
        <f t="shared" si="225"/>
        <v>-76.375999999999976</v>
      </c>
      <c r="AX116" s="67">
        <f t="shared" si="226"/>
        <v>-85.897999999999996</v>
      </c>
      <c r="AY116" s="67">
        <f t="shared" si="227"/>
        <v>-110.83900000000001</v>
      </c>
      <c r="AZ116" s="67">
        <f t="shared" si="228"/>
        <v>-110.81499999999998</v>
      </c>
      <c r="BA116" s="67">
        <f t="shared" si="229"/>
        <v>-86.917999999999978</v>
      </c>
      <c r="BB116" s="67">
        <f t="shared" si="230"/>
        <v>-83.007000000000005</v>
      </c>
      <c r="BC116" s="67">
        <f t="shared" si="231"/>
        <v>-116.31999999999998</v>
      </c>
      <c r="BD116" s="67">
        <f t="shared" si="220"/>
        <v>-133.30361881924682</v>
      </c>
      <c r="BE116" s="67">
        <f>SUM(AP116:AS116)</f>
        <v>-111.6449857986351</v>
      </c>
    </row>
    <row r="117" spans="1:60" ht="12" customHeight="1">
      <c r="A117" s="386"/>
      <c r="B117" s="401"/>
      <c r="C117" s="401"/>
      <c r="D117" s="401"/>
      <c r="E117" s="402"/>
      <c r="F117" s="401"/>
      <c r="G117" s="401"/>
      <c r="H117" s="401"/>
      <c r="I117" s="402"/>
      <c r="J117" s="401"/>
      <c r="K117" s="401"/>
      <c r="L117" s="401"/>
      <c r="M117" s="402"/>
      <c r="N117" s="401"/>
      <c r="O117" s="401"/>
      <c r="P117" s="401"/>
      <c r="Q117" s="402"/>
      <c r="R117" s="401"/>
      <c r="S117" s="401"/>
      <c r="T117" s="401"/>
      <c r="U117" s="402"/>
      <c r="V117" s="403"/>
      <c r="W117" s="401"/>
      <c r="X117" s="401"/>
      <c r="Y117" s="402"/>
      <c r="Z117" s="403"/>
      <c r="AA117" s="401"/>
      <c r="AB117" s="401"/>
      <c r="AC117" s="402"/>
      <c r="AD117" s="403"/>
      <c r="AE117" s="404"/>
      <c r="AF117" s="404"/>
      <c r="AG117" s="402"/>
      <c r="AH117" s="403"/>
      <c r="AI117" s="401"/>
      <c r="AJ117" s="401"/>
      <c r="AK117" s="402"/>
      <c r="AL117" s="403"/>
      <c r="AM117" s="401"/>
      <c r="AN117" s="401"/>
      <c r="AO117" s="402"/>
      <c r="AP117" s="403"/>
      <c r="AQ117" s="401"/>
      <c r="AR117" s="401"/>
      <c r="AS117" s="402"/>
      <c r="AU117" s="405"/>
      <c r="AV117" s="405"/>
      <c r="AW117" s="406"/>
      <c r="AX117" s="406"/>
      <c r="AY117" s="406"/>
      <c r="AZ117" s="406"/>
      <c r="BA117" s="406"/>
      <c r="BB117" s="406"/>
      <c r="BC117" s="406"/>
      <c r="BD117" s="406"/>
      <c r="BE117" s="406"/>
      <c r="BH117" s="33"/>
    </row>
    <row r="118" spans="1:60" ht="12" customHeight="1">
      <c r="A118" s="400" t="s">
        <v>95</v>
      </c>
      <c r="B118" s="58">
        <v>0.2</v>
      </c>
      <c r="C118" s="58">
        <v>0.57999999999999996</v>
      </c>
      <c r="D118" s="58">
        <v>0.75900000000000001</v>
      </c>
      <c r="E118" s="355">
        <v>1.248</v>
      </c>
      <c r="F118" s="58">
        <v>0.52700000000000002</v>
      </c>
      <c r="G118" s="58">
        <v>0.56699999999999995</v>
      </c>
      <c r="H118" s="58">
        <v>0.58299999999999996</v>
      </c>
      <c r="I118" s="355">
        <v>-1.264</v>
      </c>
      <c r="J118" s="58">
        <v>0.51</v>
      </c>
      <c r="K118" s="58">
        <v>0.54700000000000004</v>
      </c>
      <c r="L118" s="58">
        <v>0.53</v>
      </c>
      <c r="M118" s="355">
        <v>0.80100000000000005</v>
      </c>
      <c r="N118" s="58">
        <v>0.21299999999999999</v>
      </c>
      <c r="O118" s="58">
        <v>0.38400000000000001</v>
      </c>
      <c r="P118" s="58">
        <v>0.22</v>
      </c>
      <c r="Q118" s="355">
        <v>7.2949999999999999</v>
      </c>
      <c r="R118" s="58">
        <v>0.55900000000000005</v>
      </c>
      <c r="S118" s="58">
        <v>0.91500000000000004</v>
      </c>
      <c r="T118" s="58">
        <v>1.5249999999999999</v>
      </c>
      <c r="U118" s="355">
        <v>3.0230000000000001</v>
      </c>
      <c r="V118" s="60">
        <v>1.4139999999999999</v>
      </c>
      <c r="W118" s="58">
        <v>1.698</v>
      </c>
      <c r="X118" s="58">
        <v>5.5659999999999998</v>
      </c>
      <c r="Y118" s="355">
        <v>5.0250000000000004</v>
      </c>
      <c r="Z118" s="60">
        <v>2.9609999999999999</v>
      </c>
      <c r="AA118" s="58">
        <v>7.4459999999999997</v>
      </c>
      <c r="AB118" s="58">
        <v>2.504</v>
      </c>
      <c r="AC118" s="355">
        <v>1.087</v>
      </c>
      <c r="AD118" s="60">
        <v>1.4019999999999999</v>
      </c>
      <c r="AE118" s="120">
        <v>3.371</v>
      </c>
      <c r="AF118" s="120">
        <v>4.9379999999999997</v>
      </c>
      <c r="AG118" s="357">
        <v>3.0470000000000002</v>
      </c>
      <c r="AH118" s="60">
        <v>3.968</v>
      </c>
      <c r="AI118" s="120">
        <v>4.2389999999999999</v>
      </c>
      <c r="AJ118" s="58">
        <v>1.8140000000000001</v>
      </c>
      <c r="AK118" s="357">
        <v>2.9830000000000001</v>
      </c>
      <c r="AL118" s="60">
        <f t="shared" ref="AL118:AS118" si="233">AL34+AL157</f>
        <v>7</v>
      </c>
      <c r="AM118" s="58">
        <f t="shared" si="233"/>
        <v>7</v>
      </c>
      <c r="AN118" s="58">
        <f t="shared" si="233"/>
        <v>9</v>
      </c>
      <c r="AO118" s="355">
        <f t="shared" si="233"/>
        <v>10</v>
      </c>
      <c r="AP118" s="60">
        <f t="shared" si="233"/>
        <v>9</v>
      </c>
      <c r="AQ118" s="58">
        <f t="shared" si="233"/>
        <v>8</v>
      </c>
      <c r="AR118" s="58">
        <f t="shared" si="233"/>
        <v>9</v>
      </c>
      <c r="AS118" s="355">
        <f t="shared" si="233"/>
        <v>12</v>
      </c>
      <c r="AU118" s="60">
        <f t="shared" ref="AU118:AU119" si="234">SUM(B118:E118)</f>
        <v>2.7869999999999999</v>
      </c>
      <c r="AV118" s="60">
        <f t="shared" ref="AV118:AV119" si="235">SUM(F118:I118)</f>
        <v>0.41299999999999981</v>
      </c>
      <c r="AW118" s="61">
        <f t="shared" ref="AW118:AW119" si="236">SUM(J118:M118)</f>
        <v>2.3879999999999999</v>
      </c>
      <c r="AX118" s="61">
        <f t="shared" ref="AX118:AX119" si="237">SUM(N118:Q118)</f>
        <v>8.1120000000000001</v>
      </c>
      <c r="AY118" s="61">
        <f t="shared" ref="AY118:AY119" si="238">SUM(R118:U118)</f>
        <v>6.0220000000000002</v>
      </c>
      <c r="AZ118" s="61">
        <f t="shared" ref="AZ118:AZ119" si="239">SUM(V118:Y118)</f>
        <v>13.703000000000001</v>
      </c>
      <c r="BA118" s="61">
        <f t="shared" ref="BA118:BA119" si="240">SUM(Z118:AC118)</f>
        <v>13.997999999999999</v>
      </c>
      <c r="BB118" s="61">
        <f t="shared" ref="BB118:BB119" si="241">SUM(AD118:AG118)</f>
        <v>12.757999999999999</v>
      </c>
      <c r="BC118" s="61">
        <f t="shared" ref="BC118:BC119" si="242">SUM(AH118:AK118)</f>
        <v>13.004000000000001</v>
      </c>
      <c r="BD118" s="61">
        <f t="shared" si="220"/>
        <v>33</v>
      </c>
      <c r="BE118" s="61">
        <f>SUM(AP118:AS118)</f>
        <v>38</v>
      </c>
      <c r="BH118" s="33"/>
    </row>
    <row r="119" spans="1:60" s="44" customFormat="1" ht="12" customHeight="1">
      <c r="A119" s="387" t="s">
        <v>139</v>
      </c>
      <c r="B119" s="63">
        <f t="shared" ref="B119:AS119" si="243">+B116-B118</f>
        <v>-11.662999999999995</v>
      </c>
      <c r="C119" s="63">
        <f t="shared" si="243"/>
        <v>-5.7369999999999992</v>
      </c>
      <c r="D119" s="63">
        <f t="shared" si="243"/>
        <v>-3.2640000000000025</v>
      </c>
      <c r="E119" s="388">
        <f t="shared" si="243"/>
        <v>6.8200000000000065</v>
      </c>
      <c r="F119" s="63">
        <f t="shared" si="243"/>
        <v>-15.046000000000006</v>
      </c>
      <c r="G119" s="63">
        <f t="shared" si="243"/>
        <v>-12.682999999999993</v>
      </c>
      <c r="H119" s="63">
        <f t="shared" si="243"/>
        <v>-7.3169999999999913</v>
      </c>
      <c r="I119" s="388">
        <f t="shared" si="243"/>
        <v>6.4680000000000142</v>
      </c>
      <c r="J119" s="63">
        <f t="shared" si="243"/>
        <v>-22.638999999999999</v>
      </c>
      <c r="K119" s="63">
        <f t="shared" si="243"/>
        <v>-24.488</v>
      </c>
      <c r="L119" s="63">
        <f t="shared" si="243"/>
        <v>-16.986999999999995</v>
      </c>
      <c r="M119" s="388">
        <f t="shared" si="243"/>
        <v>-14.649999999999995</v>
      </c>
      <c r="N119" s="63">
        <f t="shared" si="243"/>
        <v>-31.429999999999996</v>
      </c>
      <c r="O119" s="63">
        <f t="shared" si="243"/>
        <v>-24.323</v>
      </c>
      <c r="P119" s="63">
        <f t="shared" si="243"/>
        <v>-19.225000000000012</v>
      </c>
      <c r="Q119" s="388">
        <f t="shared" si="243"/>
        <v>-19.031999999999996</v>
      </c>
      <c r="R119" s="63">
        <f t="shared" si="243"/>
        <v>-35.656000000000013</v>
      </c>
      <c r="S119" s="63">
        <f t="shared" si="243"/>
        <v>-32.947999999999979</v>
      </c>
      <c r="T119" s="63">
        <f t="shared" si="243"/>
        <v>-23.314000000000007</v>
      </c>
      <c r="U119" s="388">
        <f t="shared" si="243"/>
        <v>-24.942999999999998</v>
      </c>
      <c r="V119" s="65">
        <f t="shared" si="243"/>
        <v>-48.763000000000012</v>
      </c>
      <c r="W119" s="63">
        <f t="shared" si="243"/>
        <v>-36.289999999999985</v>
      </c>
      <c r="X119" s="63">
        <f t="shared" si="243"/>
        <v>-28.717000000000006</v>
      </c>
      <c r="Y119" s="388">
        <f t="shared" si="243"/>
        <v>-10.747999999999967</v>
      </c>
      <c r="Z119" s="65">
        <f t="shared" si="243"/>
        <v>-38.303999999999988</v>
      </c>
      <c r="AA119" s="63">
        <f t="shared" si="243"/>
        <v>-38.696999999999981</v>
      </c>
      <c r="AB119" s="63">
        <f t="shared" si="243"/>
        <v>-23.017000000000007</v>
      </c>
      <c r="AC119" s="388">
        <f>+AC116-AC118</f>
        <v>-0.89799999999999991</v>
      </c>
      <c r="AD119" s="65">
        <f t="shared" si="243"/>
        <v>-40.490000000000009</v>
      </c>
      <c r="AE119" s="109">
        <f t="shared" si="243"/>
        <v>-23.94799999999999</v>
      </c>
      <c r="AF119" s="109">
        <f t="shared" si="243"/>
        <v>-18.332999999999988</v>
      </c>
      <c r="AG119" s="388">
        <f t="shared" si="243"/>
        <v>-12.994000000000021</v>
      </c>
      <c r="AH119" s="65">
        <f t="shared" si="243"/>
        <v>-35.783000000000015</v>
      </c>
      <c r="AI119" s="63">
        <f t="shared" si="243"/>
        <v>-35.823999999999963</v>
      </c>
      <c r="AJ119" s="63">
        <f t="shared" si="243"/>
        <v>-29.941999999999997</v>
      </c>
      <c r="AK119" s="388">
        <f t="shared" si="243"/>
        <v>-27.775000000000002</v>
      </c>
      <c r="AL119" s="65">
        <f t="shared" si="243"/>
        <v>-53.148238841268778</v>
      </c>
      <c r="AM119" s="63">
        <f t="shared" si="243"/>
        <v>-39.529820469429524</v>
      </c>
      <c r="AN119" s="63">
        <f t="shared" si="243"/>
        <v>-38.734085239987479</v>
      </c>
      <c r="AO119" s="388">
        <f t="shared" si="243"/>
        <v>-34.891474268561041</v>
      </c>
      <c r="AP119" s="65">
        <f t="shared" si="243"/>
        <v>-52.463994413789095</v>
      </c>
      <c r="AQ119" s="63">
        <f t="shared" si="243"/>
        <v>-39.401505205520465</v>
      </c>
      <c r="AR119" s="63">
        <f t="shared" si="243"/>
        <v>-32.438204573642508</v>
      </c>
      <c r="AS119" s="388">
        <f t="shared" si="243"/>
        <v>-25.341281605683033</v>
      </c>
      <c r="AU119" s="65">
        <f t="shared" si="234"/>
        <v>-13.843999999999991</v>
      </c>
      <c r="AV119" s="65">
        <f t="shared" si="235"/>
        <v>-28.577999999999978</v>
      </c>
      <c r="AW119" s="67">
        <f t="shared" si="236"/>
        <v>-78.763999999999982</v>
      </c>
      <c r="AX119" s="67">
        <f t="shared" si="237"/>
        <v>-94.01</v>
      </c>
      <c r="AY119" s="67">
        <f t="shared" si="238"/>
        <v>-116.86099999999999</v>
      </c>
      <c r="AZ119" s="67">
        <f t="shared" si="239"/>
        <v>-124.51799999999997</v>
      </c>
      <c r="BA119" s="67">
        <f t="shared" si="240"/>
        <v>-100.91599999999998</v>
      </c>
      <c r="BB119" s="67">
        <f t="shared" si="241"/>
        <v>-95.765000000000015</v>
      </c>
      <c r="BC119" s="67">
        <f t="shared" si="242"/>
        <v>-129.32399999999996</v>
      </c>
      <c r="BD119" s="67">
        <f>SUM(AL119:AO119)</f>
        <v>-166.30361881924682</v>
      </c>
      <c r="BE119" s="67">
        <f>SUM(AP119:AS119)</f>
        <v>-149.6449857986351</v>
      </c>
    </row>
    <row r="120" spans="1:60" ht="12" customHeight="1">
      <c r="A120" s="40"/>
      <c r="B120" s="391"/>
      <c r="C120" s="391"/>
      <c r="D120" s="391"/>
      <c r="E120" s="392"/>
      <c r="F120" s="391"/>
      <c r="G120" s="391"/>
      <c r="H120" s="391"/>
      <c r="I120" s="392"/>
      <c r="J120" s="391"/>
      <c r="K120" s="391"/>
      <c r="L120" s="391"/>
      <c r="M120" s="392"/>
      <c r="N120" s="391"/>
      <c r="O120" s="391"/>
      <c r="P120" s="391"/>
      <c r="Q120" s="392"/>
      <c r="R120" s="391"/>
      <c r="S120" s="391"/>
      <c r="T120" s="391"/>
      <c r="U120" s="392"/>
      <c r="V120" s="393"/>
      <c r="W120" s="391"/>
      <c r="X120" s="391"/>
      <c r="Y120" s="392"/>
      <c r="Z120" s="393"/>
      <c r="AA120" s="391"/>
      <c r="AB120" s="391"/>
      <c r="AC120" s="392"/>
      <c r="AD120" s="393"/>
      <c r="AE120" s="394"/>
      <c r="AF120" s="391"/>
      <c r="AG120" s="392"/>
      <c r="AH120" s="393"/>
      <c r="AI120" s="391"/>
      <c r="AJ120" s="391"/>
      <c r="AK120" s="392"/>
      <c r="AL120" s="393"/>
      <c r="AM120" s="391"/>
      <c r="AN120" s="391"/>
      <c r="AO120" s="392"/>
      <c r="AP120" s="393"/>
      <c r="AQ120" s="391"/>
      <c r="AR120" s="391"/>
      <c r="AS120" s="392"/>
      <c r="AU120" s="393"/>
      <c r="AV120" s="393"/>
      <c r="AW120" s="395"/>
      <c r="AX120" s="395"/>
      <c r="AY120" s="395"/>
      <c r="AZ120" s="395"/>
      <c r="BA120" s="395"/>
      <c r="BB120" s="395"/>
      <c r="BC120" s="395"/>
      <c r="BD120" s="395"/>
      <c r="BE120" s="395"/>
      <c r="BH120" s="33"/>
    </row>
    <row r="121" spans="1:60" ht="12" customHeight="1">
      <c r="A121" s="407" t="s">
        <v>140</v>
      </c>
      <c r="B121" s="408">
        <f t="shared" ref="B121:AS121" si="244">IF(B119&lt;0,B119/B123,B119/B124)</f>
        <v>-0.43274502939664455</v>
      </c>
      <c r="C121" s="409">
        <f t="shared" si="244"/>
        <v>-0.20997856037278897</v>
      </c>
      <c r="D121" s="409">
        <f t="shared" si="244"/>
        <v>-0.1182803215354874</v>
      </c>
      <c r="E121" s="410">
        <f t="shared" si="244"/>
        <v>0.21913895356844029</v>
      </c>
      <c r="F121" s="409">
        <f t="shared" si="244"/>
        <v>-0.53048959507382998</v>
      </c>
      <c r="G121" s="409">
        <f t="shared" si="244"/>
        <v>-0.43854987189973083</v>
      </c>
      <c r="H121" s="409">
        <f t="shared" si="244"/>
        <v>-0.24988302421365449</v>
      </c>
      <c r="I121" s="410">
        <f t="shared" si="244"/>
        <v>0.1989760669445568</v>
      </c>
      <c r="J121" s="409">
        <f t="shared" si="244"/>
        <v>-0.75898670397041001</v>
      </c>
      <c r="K121" s="409">
        <f t="shared" si="244"/>
        <v>-0.80860056726856366</v>
      </c>
      <c r="L121" s="409">
        <f t="shared" si="244"/>
        <v>-0.55914792268663271</v>
      </c>
      <c r="M121" s="410">
        <f t="shared" si="244"/>
        <v>-0.47993929111951111</v>
      </c>
      <c r="N121" s="409">
        <f t="shared" si="244"/>
        <v>-0.33912752619255704</v>
      </c>
      <c r="O121" s="409">
        <f t="shared" si="244"/>
        <v>-0.25743290003469732</v>
      </c>
      <c r="P121" s="409">
        <f t="shared" si="244"/>
        <v>-0.20270400072642378</v>
      </c>
      <c r="Q121" s="410">
        <f t="shared" si="244"/>
        <v>-0.19967846227943536</v>
      </c>
      <c r="R121" s="409">
        <f t="shared" si="244"/>
        <v>-0.35568156612251606</v>
      </c>
      <c r="S121" s="409">
        <f t="shared" si="244"/>
        <v>-0.30968077925188386</v>
      </c>
      <c r="T121" s="409">
        <f t="shared" si="244"/>
        <v>-0.21783080526173615</v>
      </c>
      <c r="U121" s="410">
        <f t="shared" si="244"/>
        <v>-0.23222896325218492</v>
      </c>
      <c r="V121" s="411">
        <f t="shared" si="244"/>
        <v>-0.45065401807828415</v>
      </c>
      <c r="W121" s="409">
        <f t="shared" si="244"/>
        <v>-0.33088577547672293</v>
      </c>
      <c r="X121" s="409">
        <f t="shared" si="244"/>
        <v>-0.2610717319607066</v>
      </c>
      <c r="Y121" s="410">
        <f t="shared" si="244"/>
        <v>-9.8411662503520972E-2</v>
      </c>
      <c r="Z121" s="411">
        <f t="shared" si="244"/>
        <v>-0.35339900480315961</v>
      </c>
      <c r="AA121" s="412">
        <f t="shared" si="244"/>
        <v>-0.35262345627684633</v>
      </c>
      <c r="AB121" s="412">
        <f t="shared" si="244"/>
        <v>-0.21033590855690931</v>
      </c>
      <c r="AC121" s="410">
        <f t="shared" si="244"/>
        <v>-8.2379585516747823E-3</v>
      </c>
      <c r="AD121" s="411">
        <f t="shared" si="244"/>
        <v>-0.368123983357523</v>
      </c>
      <c r="AE121" s="413">
        <f t="shared" si="244"/>
        <v>-0.21404061954337961</v>
      </c>
      <c r="AF121" s="412">
        <f t="shared" si="244"/>
        <v>-0.16329644874537491</v>
      </c>
      <c r="AG121" s="410">
        <f t="shared" si="244"/>
        <v>-0.11551415765838793</v>
      </c>
      <c r="AH121" s="411">
        <f t="shared" si="244"/>
        <v>-0.31764425934365298</v>
      </c>
      <c r="AI121" s="412">
        <f t="shared" si="244"/>
        <v>-0.31970096037458096</v>
      </c>
      <c r="AJ121" s="412">
        <f t="shared" si="244"/>
        <v>-0.2604230652800224</v>
      </c>
      <c r="AK121" s="410">
        <f t="shared" si="244"/>
        <v>-0.23567134152909594</v>
      </c>
      <c r="AL121" s="411">
        <f t="shared" si="244"/>
        <v>-0.44679354349131822</v>
      </c>
      <c r="AM121" s="412">
        <f t="shared" si="244"/>
        <v>-0.32926479260392394</v>
      </c>
      <c r="AN121" s="412">
        <f t="shared" si="244"/>
        <v>-0.3197073796618094</v>
      </c>
      <c r="AO121" s="410">
        <f t="shared" si="244"/>
        <v>-0.28539961491543048</v>
      </c>
      <c r="AP121" s="411">
        <f t="shared" si="244"/>
        <v>-0.42530969437136323</v>
      </c>
      <c r="AQ121" s="412">
        <f t="shared" si="244"/>
        <v>-0.31659288048798501</v>
      </c>
      <c r="AR121" s="412">
        <f t="shared" si="244"/>
        <v>-0.25835892599763521</v>
      </c>
      <c r="AS121" s="410">
        <f t="shared" si="244"/>
        <v>-0.20008148609666285</v>
      </c>
      <c r="AU121" s="408">
        <f t="shared" ref="AU121:BE121" si="245">IF(AU119&lt;0,AU119/AU123,AU119/AU124)</f>
        <v>-0.50401493550181564</v>
      </c>
      <c r="AV121" s="408">
        <f t="shared" si="245"/>
        <v>-0.98474723769923034</v>
      </c>
      <c r="AW121" s="408">
        <f t="shared" si="245"/>
        <v>-2.6031309355295109</v>
      </c>
      <c r="AX121" s="414">
        <f t="shared" si="245"/>
        <v>-0.9965348339381922</v>
      </c>
      <c r="AY121" s="414">
        <f t="shared" si="245"/>
        <v>-1.1097282939083872</v>
      </c>
      <c r="AZ121" s="414">
        <f t="shared" si="245"/>
        <v>-1.1395141178624961</v>
      </c>
      <c r="BA121" s="414">
        <f t="shared" si="245"/>
        <v>-0.92463664780897836</v>
      </c>
      <c r="BB121" s="414">
        <f t="shared" si="245"/>
        <v>-0.85766356449759873</v>
      </c>
      <c r="BC121" s="414">
        <f t="shared" si="245"/>
        <v>-1.1351294804681091</v>
      </c>
      <c r="BD121" s="414">
        <f t="shared" si="245"/>
        <v>-1.3789137076192515</v>
      </c>
      <c r="BE121" s="414">
        <f t="shared" si="245"/>
        <v>-1.1971138693319441</v>
      </c>
      <c r="BH121" s="33"/>
    </row>
    <row r="122" spans="1:60" ht="12" customHeight="1">
      <c r="A122" s="40"/>
      <c r="B122" s="184"/>
      <c r="C122" s="184"/>
      <c r="D122" s="184"/>
      <c r="E122" s="415"/>
      <c r="F122" s="184"/>
      <c r="G122" s="184"/>
      <c r="H122" s="184"/>
      <c r="I122" s="415"/>
      <c r="J122" s="184"/>
      <c r="K122" s="184"/>
      <c r="L122" s="184"/>
      <c r="M122" s="415"/>
      <c r="N122" s="184"/>
      <c r="O122" s="184"/>
      <c r="P122" s="184"/>
      <c r="Q122" s="415"/>
      <c r="R122" s="184"/>
      <c r="S122" s="184"/>
      <c r="T122" s="184"/>
      <c r="U122" s="415"/>
      <c r="V122" s="186"/>
      <c r="W122" s="184"/>
      <c r="X122" s="184"/>
      <c r="Y122" s="415"/>
      <c r="Z122" s="186"/>
      <c r="AA122" s="184"/>
      <c r="AB122" s="184"/>
      <c r="AC122" s="415"/>
      <c r="AD122" s="186"/>
      <c r="AE122" s="365"/>
      <c r="AF122" s="184"/>
      <c r="AG122" s="415"/>
      <c r="AH122" s="186"/>
      <c r="AI122" s="184"/>
      <c r="AJ122" s="184"/>
      <c r="AK122" s="415"/>
      <c r="AL122" s="186"/>
      <c r="AM122" s="184"/>
      <c r="AN122" s="184"/>
      <c r="AO122" s="415"/>
      <c r="AP122" s="186"/>
      <c r="AQ122" s="184"/>
      <c r="AR122" s="184"/>
      <c r="AS122" s="415"/>
      <c r="AU122" s="186"/>
      <c r="AV122" s="186"/>
      <c r="AW122" s="366"/>
      <c r="AX122" s="366"/>
      <c r="AY122" s="187"/>
      <c r="AZ122" s="187"/>
      <c r="BA122" s="187"/>
      <c r="BB122" s="187"/>
      <c r="BC122" s="187"/>
      <c r="BD122" s="187"/>
      <c r="BE122" s="187"/>
      <c r="BH122" s="33"/>
    </row>
    <row r="123" spans="1:60" ht="12" customHeight="1">
      <c r="A123" s="407" t="s">
        <v>103</v>
      </c>
      <c r="B123" s="416">
        <v>26.951205000000002</v>
      </c>
      <c r="C123" s="416">
        <v>27.321836999999999</v>
      </c>
      <c r="D123" s="416">
        <v>27.595461</v>
      </c>
      <c r="E123" s="417">
        <v>27.987216</v>
      </c>
      <c r="F123" s="416">
        <v>28.362479</v>
      </c>
      <c r="G123" s="416">
        <v>28.920314000000001</v>
      </c>
      <c r="H123" s="416">
        <v>29.281701000000002</v>
      </c>
      <c r="I123" s="417">
        <v>29.498904</v>
      </c>
      <c r="J123" s="416">
        <v>29.827926999999999</v>
      </c>
      <c r="K123" s="416">
        <v>30.284420999999998</v>
      </c>
      <c r="L123" s="416">
        <v>30.380154000000001</v>
      </c>
      <c r="M123" s="417">
        <v>30.524694</v>
      </c>
      <c r="N123" s="416">
        <v>92.679000000000002</v>
      </c>
      <c r="O123" s="416">
        <v>94.482872999999998</v>
      </c>
      <c r="P123" s="416">
        <v>94.842725999999999</v>
      </c>
      <c r="Q123" s="417">
        <f>31.771078*3</f>
        <v>95.313233999999994</v>
      </c>
      <c r="R123" s="418">
        <v>100.246972</v>
      </c>
      <c r="S123" s="418">
        <v>106.393429</v>
      </c>
      <c r="T123" s="418">
        <v>107.028021</v>
      </c>
      <c r="U123" s="419">
        <v>107.40693</v>
      </c>
      <c r="V123" s="420">
        <v>108.20496</v>
      </c>
      <c r="W123" s="418">
        <v>109.67531</v>
      </c>
      <c r="X123" s="418">
        <v>109.996589</v>
      </c>
      <c r="Y123" s="419">
        <v>109.214698</v>
      </c>
      <c r="Z123" s="420">
        <v>108.38740199999999</v>
      </c>
      <c r="AA123" s="418">
        <v>109.740289</v>
      </c>
      <c r="AB123" s="418">
        <v>109.429722</v>
      </c>
      <c r="AC123" s="419">
        <v>109.007589</v>
      </c>
      <c r="AD123" s="420">
        <v>109.990117</v>
      </c>
      <c r="AE123" s="418">
        <v>111.885305</v>
      </c>
      <c r="AF123" s="418">
        <v>112.26821</v>
      </c>
      <c r="AG123" s="419">
        <v>112.488376</v>
      </c>
      <c r="AH123" s="420">
        <v>112.651178</v>
      </c>
      <c r="AI123" s="418">
        <v>112.054715</v>
      </c>
      <c r="AJ123" s="418">
        <v>114.97445500000001</v>
      </c>
      <c r="AK123" s="419">
        <v>117.854805</v>
      </c>
      <c r="AL123" s="420">
        <f t="shared" ref="AL123:AS123" si="246">AL45</f>
        <v>118.95480499999999</v>
      </c>
      <c r="AM123" s="418">
        <f t="shared" si="246"/>
        <v>120.05480499999999</v>
      </c>
      <c r="AN123" s="418">
        <f t="shared" si="246"/>
        <v>121.15480499999998</v>
      </c>
      <c r="AO123" s="419">
        <f t="shared" si="246"/>
        <v>122.25480499999998</v>
      </c>
      <c r="AP123" s="420">
        <f t="shared" si="246"/>
        <v>123.35480499999997</v>
      </c>
      <c r="AQ123" s="418">
        <f t="shared" si="246"/>
        <v>124.45480499999996</v>
      </c>
      <c r="AR123" s="418">
        <f t="shared" si="246"/>
        <v>125.55480499999996</v>
      </c>
      <c r="AS123" s="419">
        <f t="shared" si="246"/>
        <v>126.65480499999995</v>
      </c>
      <c r="AU123" s="420">
        <v>27.46744</v>
      </c>
      <c r="AV123" s="420">
        <v>29.020644999999998</v>
      </c>
      <c r="AW123" s="420">
        <v>30.25741</v>
      </c>
      <c r="AX123" s="421">
        <f>31.445631*3</f>
        <v>94.336893000000003</v>
      </c>
      <c r="AY123" s="422">
        <v>105.30595700000001</v>
      </c>
      <c r="AZ123" s="422">
        <f t="shared" ref="AZ123:BE124" si="247">AZ45</f>
        <v>109.27288924999999</v>
      </c>
      <c r="BA123" s="422">
        <f t="shared" si="247"/>
        <v>109.1412505</v>
      </c>
      <c r="BB123" s="422">
        <f t="shared" si="247"/>
        <v>111.65800200000001</v>
      </c>
      <c r="BC123" s="422">
        <f t="shared" si="247"/>
        <v>113.92885325</v>
      </c>
      <c r="BD123" s="422">
        <f t="shared" si="247"/>
        <v>120.60480499999998</v>
      </c>
      <c r="BE123" s="422">
        <f t="shared" si="247"/>
        <v>125.00480499999996</v>
      </c>
      <c r="BH123" s="33"/>
    </row>
    <row r="124" spans="1:60" s="44" customFormat="1" ht="12" customHeight="1">
      <c r="A124" s="423" t="s">
        <v>104</v>
      </c>
      <c r="B124" s="424">
        <v>26.951205000000002</v>
      </c>
      <c r="C124" s="424">
        <v>30.545216</v>
      </c>
      <c r="D124" s="424">
        <v>30.812151</v>
      </c>
      <c r="E124" s="425">
        <v>31.121805999999999</v>
      </c>
      <c r="F124" s="424">
        <f>F123</f>
        <v>28.362479</v>
      </c>
      <c r="G124" s="424">
        <f>G123</f>
        <v>28.920314000000001</v>
      </c>
      <c r="H124" s="424">
        <v>32.525060000000003</v>
      </c>
      <c r="I124" s="425">
        <v>32.506422000000001</v>
      </c>
      <c r="J124" s="424">
        <f t="shared" ref="J124:N124" si="248">J123</f>
        <v>29.827926999999999</v>
      </c>
      <c r="K124" s="424">
        <f t="shared" si="248"/>
        <v>30.284420999999998</v>
      </c>
      <c r="L124" s="424">
        <f t="shared" si="248"/>
        <v>30.380154000000001</v>
      </c>
      <c r="M124" s="425">
        <f t="shared" si="248"/>
        <v>30.524694</v>
      </c>
      <c r="N124" s="424">
        <f t="shared" si="248"/>
        <v>92.679000000000002</v>
      </c>
      <c r="O124" s="424">
        <v>94.482872999999998</v>
      </c>
      <c r="P124" s="424">
        <v>106.133505</v>
      </c>
      <c r="Q124" s="425">
        <f>36.123906*3</f>
        <v>108.37171799999999</v>
      </c>
      <c r="R124" s="424">
        <v>100.246972</v>
      </c>
      <c r="S124" s="424">
        <v>106.393429</v>
      </c>
      <c r="T124" s="424">
        <v>119.070609</v>
      </c>
      <c r="U124" s="425">
        <v>118.64997200000001</v>
      </c>
      <c r="V124" s="426">
        <v>108.20496</v>
      </c>
      <c r="W124" s="424">
        <v>109.67531</v>
      </c>
      <c r="X124" s="424">
        <v>126.939836</v>
      </c>
      <c r="Y124" s="425">
        <v>126.010187</v>
      </c>
      <c r="Z124" s="426">
        <v>126.2</v>
      </c>
      <c r="AA124" s="424">
        <v>127.294881</v>
      </c>
      <c r="AB124" s="424">
        <v>126.748606</v>
      </c>
      <c r="AC124" s="425">
        <v>126.061869</v>
      </c>
      <c r="AD124" s="426">
        <v>126.71186900000001</v>
      </c>
      <c r="AE124" s="424">
        <v>128.02364299999999</v>
      </c>
      <c r="AF124" s="424">
        <v>134.71304799999999</v>
      </c>
      <c r="AG124" s="425">
        <v>135.097388</v>
      </c>
      <c r="AH124" s="426">
        <v>136.738899</v>
      </c>
      <c r="AI124" s="424">
        <v>135.15821399999999</v>
      </c>
      <c r="AJ124" s="424">
        <f t="shared" ref="AJ124:AS124" si="249">AJ46</f>
        <v>133.958214</v>
      </c>
      <c r="AK124" s="425">
        <v>133.297887</v>
      </c>
      <c r="AL124" s="426">
        <f t="shared" si="249"/>
        <v>118.297887</v>
      </c>
      <c r="AM124" s="424">
        <f t="shared" si="249"/>
        <v>133.297887</v>
      </c>
      <c r="AN124" s="424">
        <f t="shared" si="249"/>
        <v>139.297887</v>
      </c>
      <c r="AO124" s="425">
        <f t="shared" si="249"/>
        <v>145.297887</v>
      </c>
      <c r="AP124" s="426">
        <f t="shared" si="249"/>
        <v>145.74788699999999</v>
      </c>
      <c r="AQ124" s="424">
        <f t="shared" si="249"/>
        <v>146.19788699999998</v>
      </c>
      <c r="AR124" s="424">
        <f t="shared" si="249"/>
        <v>146.64788699999997</v>
      </c>
      <c r="AS124" s="425">
        <f t="shared" si="249"/>
        <v>147.09788699999996</v>
      </c>
      <c r="AU124" s="426">
        <v>30.854436</v>
      </c>
      <c r="AV124" s="426">
        <v>32.282487000000003</v>
      </c>
      <c r="AW124" s="426">
        <v>30.25741</v>
      </c>
      <c r="AX124" s="427">
        <f>31.445631*3</f>
        <v>94.336893000000003</v>
      </c>
      <c r="AY124" s="428">
        <v>116.91944599999999</v>
      </c>
      <c r="AZ124" s="428">
        <f t="shared" si="247"/>
        <v>126.23750575</v>
      </c>
      <c r="BA124" s="428">
        <f t="shared" si="247"/>
        <v>126.576339</v>
      </c>
      <c r="BB124" s="428">
        <f t="shared" si="247"/>
        <v>131.13648699999999</v>
      </c>
      <c r="BC124" s="428">
        <f t="shared" si="247"/>
        <v>134.78830349999998</v>
      </c>
      <c r="BD124" s="428">
        <f t="shared" si="247"/>
        <v>134.047887</v>
      </c>
      <c r="BE124" s="428">
        <f t="shared" si="247"/>
        <v>146.42288699999997</v>
      </c>
    </row>
    <row r="125" spans="1:60" ht="12" customHeight="1">
      <c r="A125" s="407"/>
      <c r="B125" s="429"/>
      <c r="C125" s="429"/>
      <c r="D125" s="429"/>
      <c r="E125" s="429"/>
      <c r="F125" s="429"/>
      <c r="G125" s="429"/>
      <c r="H125" s="429"/>
      <c r="I125" s="429"/>
      <c r="J125" s="429"/>
      <c r="K125" s="429"/>
      <c r="L125" s="429"/>
      <c r="M125" s="429"/>
      <c r="N125" s="429"/>
      <c r="O125" s="429"/>
      <c r="P125" s="429"/>
      <c r="Q125" s="429"/>
      <c r="R125" s="429"/>
      <c r="S125" s="429"/>
      <c r="T125" s="429"/>
      <c r="U125" s="429"/>
      <c r="V125" s="429"/>
      <c r="W125" s="429"/>
      <c r="X125" s="429"/>
      <c r="Y125" s="429"/>
      <c r="Z125" s="429"/>
      <c r="AA125" s="429"/>
      <c r="AB125" s="429"/>
      <c r="AC125" s="429"/>
      <c r="AD125" s="429"/>
      <c r="AE125" s="429"/>
      <c r="AF125" s="429"/>
      <c r="AG125" s="429"/>
      <c r="AH125" s="429"/>
      <c r="AI125" s="429"/>
      <c r="AJ125" s="429"/>
      <c r="AK125" s="429"/>
      <c r="AL125" s="429"/>
      <c r="AM125" s="429"/>
      <c r="AN125" s="429"/>
      <c r="AO125" s="429"/>
      <c r="AP125" s="429"/>
      <c r="AQ125" s="429"/>
      <c r="AR125" s="429"/>
      <c r="AS125" s="429"/>
    </row>
    <row r="126" spans="1:60" ht="12" customHeight="1">
      <c r="A126" s="40" t="s">
        <v>141</v>
      </c>
      <c r="B126" s="430"/>
      <c r="C126" s="430"/>
      <c r="D126" s="430"/>
      <c r="E126" s="430"/>
      <c r="F126" s="430"/>
      <c r="G126" s="430"/>
      <c r="H126" s="430"/>
      <c r="I126" s="430"/>
      <c r="J126" s="430"/>
      <c r="K126" s="430"/>
      <c r="L126" s="430"/>
      <c r="M126" s="430"/>
      <c r="N126" s="430"/>
      <c r="O126" s="430"/>
      <c r="P126" s="430"/>
      <c r="Q126" s="430"/>
      <c r="R126" s="430"/>
      <c r="S126" s="430"/>
      <c r="T126" s="430"/>
      <c r="U126" s="430"/>
      <c r="V126" s="430"/>
      <c r="W126" s="430"/>
      <c r="X126" s="430"/>
      <c r="Y126" s="430"/>
      <c r="Z126" s="430"/>
      <c r="AA126" s="430"/>
      <c r="AB126" s="430"/>
      <c r="AC126" s="430"/>
      <c r="AD126" s="430"/>
      <c r="AE126" s="430"/>
      <c r="AF126" s="430"/>
      <c r="AG126" s="430"/>
      <c r="AH126" s="430"/>
      <c r="AI126" s="430"/>
      <c r="AJ126" s="430"/>
      <c r="AK126" s="430"/>
      <c r="AL126" s="430"/>
      <c r="AM126" s="430"/>
      <c r="AN126" s="430"/>
      <c r="AO126" s="430"/>
      <c r="AP126" s="430"/>
      <c r="AQ126" s="430"/>
      <c r="AR126" s="430"/>
      <c r="AS126" s="430"/>
    </row>
    <row r="127" spans="1:60" ht="12" customHeight="1">
      <c r="A127" s="431" t="s">
        <v>142</v>
      </c>
      <c r="B127" s="432">
        <f t="shared" ref="B127:AS127" si="250">B$4</f>
        <v>42825</v>
      </c>
      <c r="C127" s="433">
        <f t="shared" si="250"/>
        <v>42916</v>
      </c>
      <c r="D127" s="433">
        <f t="shared" si="250"/>
        <v>43008</v>
      </c>
      <c r="E127" s="434">
        <f t="shared" si="250"/>
        <v>43100</v>
      </c>
      <c r="F127" s="433">
        <f t="shared" si="250"/>
        <v>43190</v>
      </c>
      <c r="G127" s="433">
        <f t="shared" si="250"/>
        <v>43281</v>
      </c>
      <c r="H127" s="433">
        <f t="shared" si="250"/>
        <v>43373</v>
      </c>
      <c r="I127" s="433">
        <f t="shared" si="250"/>
        <v>43465</v>
      </c>
      <c r="J127" s="432">
        <f t="shared" si="250"/>
        <v>43555</v>
      </c>
      <c r="K127" s="433">
        <f t="shared" si="250"/>
        <v>43646</v>
      </c>
      <c r="L127" s="433">
        <f t="shared" si="250"/>
        <v>43738</v>
      </c>
      <c r="M127" s="434">
        <f t="shared" si="250"/>
        <v>43830</v>
      </c>
      <c r="N127" s="433">
        <f t="shared" si="250"/>
        <v>43921</v>
      </c>
      <c r="O127" s="433">
        <f t="shared" si="250"/>
        <v>44012</v>
      </c>
      <c r="P127" s="433">
        <f t="shared" si="250"/>
        <v>44104</v>
      </c>
      <c r="Q127" s="433">
        <f t="shared" si="250"/>
        <v>44196</v>
      </c>
      <c r="R127" s="432">
        <f t="shared" si="250"/>
        <v>44286</v>
      </c>
      <c r="S127" s="433">
        <f t="shared" si="250"/>
        <v>44377</v>
      </c>
      <c r="T127" s="433">
        <f t="shared" si="250"/>
        <v>44469</v>
      </c>
      <c r="U127" s="433">
        <f t="shared" si="250"/>
        <v>44561</v>
      </c>
      <c r="V127" s="432">
        <f t="shared" si="250"/>
        <v>44651</v>
      </c>
      <c r="W127" s="433">
        <f t="shared" si="250"/>
        <v>44742</v>
      </c>
      <c r="X127" s="433">
        <f t="shared" si="250"/>
        <v>44834</v>
      </c>
      <c r="Y127" s="434">
        <f t="shared" si="250"/>
        <v>44926</v>
      </c>
      <c r="Z127" s="433">
        <f t="shared" si="250"/>
        <v>45016</v>
      </c>
      <c r="AA127" s="433">
        <f t="shared" si="250"/>
        <v>45107</v>
      </c>
      <c r="AB127" s="433">
        <f t="shared" si="250"/>
        <v>45199</v>
      </c>
      <c r="AC127" s="434">
        <f t="shared" si="250"/>
        <v>45291</v>
      </c>
      <c r="AD127" s="432">
        <f t="shared" si="250"/>
        <v>45382</v>
      </c>
      <c r="AE127" s="433">
        <f t="shared" si="250"/>
        <v>45473</v>
      </c>
      <c r="AF127" s="433" t="str">
        <f t="shared" si="250"/>
        <v>Sep-24</v>
      </c>
      <c r="AG127" s="434" t="str">
        <f t="shared" si="250"/>
        <v>Dec-24</v>
      </c>
      <c r="AH127" s="432" t="str">
        <f t="shared" si="250"/>
        <v>Mar-25</v>
      </c>
      <c r="AI127" s="433" t="str">
        <f t="shared" si="250"/>
        <v>Jun-25</v>
      </c>
      <c r="AJ127" s="433" t="str">
        <f t="shared" si="250"/>
        <v>Sep-25</v>
      </c>
      <c r="AK127" s="434" t="str">
        <f t="shared" si="250"/>
        <v>Dec-25</v>
      </c>
      <c r="AL127" s="432" t="str">
        <f t="shared" si="250"/>
        <v>Mar-26E</v>
      </c>
      <c r="AM127" s="433" t="str">
        <f t="shared" si="250"/>
        <v>Jun-26E</v>
      </c>
      <c r="AN127" s="433" t="str">
        <f t="shared" si="250"/>
        <v>Sep-26E</v>
      </c>
      <c r="AO127" s="434" t="str">
        <f t="shared" si="250"/>
        <v>Dec-26E</v>
      </c>
      <c r="AP127" s="432" t="str">
        <f t="shared" si="250"/>
        <v>Mar-27E</v>
      </c>
      <c r="AQ127" s="433" t="str">
        <f t="shared" si="250"/>
        <v>Jun-27E</v>
      </c>
      <c r="AR127" s="433" t="str">
        <f t="shared" si="250"/>
        <v>Sep-27E</v>
      </c>
      <c r="AS127" s="434" t="str">
        <f t="shared" si="250"/>
        <v>Dec-27E</v>
      </c>
      <c r="AU127" s="324">
        <f>AU$4</f>
        <v>2017</v>
      </c>
      <c r="AV127" s="324">
        <f t="shared" ref="AV127:BD127" si="251">AV$4</f>
        <v>2018</v>
      </c>
      <c r="AW127" s="324">
        <f t="shared" si="251"/>
        <v>2019</v>
      </c>
      <c r="AX127" s="324">
        <f t="shared" si="251"/>
        <v>2020</v>
      </c>
      <c r="AY127" s="324">
        <f t="shared" si="251"/>
        <v>2021</v>
      </c>
      <c r="AZ127" s="323">
        <f t="shared" si="251"/>
        <v>2022</v>
      </c>
      <c r="BA127" s="323">
        <f t="shared" si="251"/>
        <v>2023</v>
      </c>
      <c r="BB127" s="323">
        <f t="shared" si="251"/>
        <v>2024</v>
      </c>
      <c r="BC127" s="324">
        <f t="shared" si="251"/>
        <v>2025</v>
      </c>
      <c r="BD127" s="324" t="str">
        <f t="shared" si="251"/>
        <v>2026E</v>
      </c>
      <c r="BE127" s="325" t="str">
        <f>BE$4</f>
        <v>2027E</v>
      </c>
    </row>
    <row r="128" spans="1:60" ht="12" customHeight="1">
      <c r="A128" s="435" t="s">
        <v>120</v>
      </c>
      <c r="B128" s="436"/>
      <c r="C128" s="437"/>
      <c r="D128" s="437"/>
      <c r="E128" s="438"/>
      <c r="F128" s="437"/>
      <c r="G128" s="437"/>
      <c r="H128" s="437"/>
      <c r="I128" s="437"/>
      <c r="J128" s="436"/>
      <c r="K128" s="437"/>
      <c r="L128" s="437"/>
      <c r="M128" s="438"/>
      <c r="N128" s="437"/>
      <c r="O128" s="437"/>
      <c r="P128" s="437"/>
      <c r="Q128" s="437"/>
      <c r="R128" s="436"/>
      <c r="S128" s="437"/>
      <c r="T128" s="437"/>
      <c r="U128" s="437"/>
      <c r="V128" s="436"/>
      <c r="W128" s="437"/>
      <c r="X128" s="437"/>
      <c r="Y128" s="438"/>
      <c r="Z128" s="437"/>
      <c r="AA128" s="437"/>
      <c r="AB128" s="437"/>
      <c r="AC128" s="438"/>
      <c r="AD128" s="436"/>
      <c r="AE128" s="437"/>
      <c r="AF128" s="407"/>
      <c r="AG128" s="439"/>
      <c r="AH128" s="436"/>
      <c r="AI128" s="437"/>
      <c r="AJ128" s="437"/>
      <c r="AK128" s="438"/>
      <c r="AL128" s="436"/>
      <c r="AM128" s="437"/>
      <c r="AN128" s="437"/>
      <c r="AO128" s="438"/>
      <c r="AP128" s="436"/>
      <c r="AQ128" s="437"/>
      <c r="AR128" s="437"/>
      <c r="AS128" s="438"/>
      <c r="AU128" s="246"/>
      <c r="AV128" s="246"/>
      <c r="AW128" s="246"/>
      <c r="AX128" s="246"/>
      <c r="AY128" s="246"/>
      <c r="AZ128" s="436"/>
      <c r="BA128" s="246"/>
      <c r="BB128" s="246"/>
      <c r="BC128" s="246"/>
      <c r="BD128" s="246"/>
      <c r="BE128" s="246"/>
      <c r="BH128" s="33"/>
    </row>
    <row r="129" spans="1:60" s="44" customFormat="1" ht="12" customHeight="1">
      <c r="A129" s="386" t="s">
        <v>121</v>
      </c>
      <c r="B129" s="332">
        <v>0.22700000000000001</v>
      </c>
      <c r="C129" s="333">
        <v>0.27300000000000002</v>
      </c>
      <c r="D129" s="333">
        <v>0.28299999999999997</v>
      </c>
      <c r="E129" s="334">
        <v>0.29499999999999998</v>
      </c>
      <c r="F129" s="333">
        <v>0.36199999999999999</v>
      </c>
      <c r="G129" s="333">
        <v>0.46800000000000003</v>
      </c>
      <c r="H129" s="333">
        <v>0.47</v>
      </c>
      <c r="I129" s="333">
        <v>0.45700000000000002</v>
      </c>
      <c r="J129" s="332">
        <v>0.55800000000000005</v>
      </c>
      <c r="K129" s="333">
        <v>0.77200000000000002</v>
      </c>
      <c r="L129" s="333">
        <v>0.63700000000000001</v>
      </c>
      <c r="M129" s="334">
        <v>0.59399999999999997</v>
      </c>
      <c r="N129" s="333">
        <v>0.78500000000000003</v>
      </c>
      <c r="O129" s="333">
        <v>1.3540000000000001</v>
      </c>
      <c r="P129" s="333">
        <v>1.476</v>
      </c>
      <c r="Q129" s="333">
        <v>1.3979999999999999</v>
      </c>
      <c r="R129" s="332">
        <v>1.589</v>
      </c>
      <c r="S129" s="333">
        <v>1.8560000000000001</v>
      </c>
      <c r="T129" s="333">
        <v>1.839</v>
      </c>
      <c r="U129" s="333">
        <v>3.7109999999999999</v>
      </c>
      <c r="V129" s="332">
        <v>3.0870000000000002</v>
      </c>
      <c r="W129" s="333">
        <v>3.0150000000000001</v>
      </c>
      <c r="X129" s="333">
        <v>2.3820000000000001</v>
      </c>
      <c r="Y129" s="334">
        <v>2.2360000000000002</v>
      </c>
      <c r="Z129" s="333">
        <v>2.5</v>
      </c>
      <c r="AA129" s="333">
        <v>2.0299999999999998</v>
      </c>
      <c r="AB129" s="333">
        <v>1.4159999999999999</v>
      </c>
      <c r="AC129" s="334">
        <v>1.2749999999999999</v>
      </c>
      <c r="AD129" s="332">
        <v>1.3620000000000001</v>
      </c>
      <c r="AE129" s="338">
        <v>1.298</v>
      </c>
      <c r="AF129" s="338">
        <v>1.357</v>
      </c>
      <c r="AG129" s="339">
        <v>1.175</v>
      </c>
      <c r="AH129" s="332">
        <v>1.504</v>
      </c>
      <c r="AI129" s="338">
        <v>1.4750000000000001</v>
      </c>
      <c r="AJ129" s="338">
        <v>1.538</v>
      </c>
      <c r="AK129" s="339">
        <v>1.407</v>
      </c>
      <c r="AL129" s="332">
        <f t="shared" ref="AL129:AS132" si="252">(AK129/AK$134)*AL$134</f>
        <v>1.6169097187155099</v>
      </c>
      <c r="AM129" s="333">
        <f t="shared" si="252"/>
        <v>1.6145725587640012</v>
      </c>
      <c r="AN129" s="333">
        <f t="shared" si="252"/>
        <v>1.4911250890218275</v>
      </c>
      <c r="AO129" s="334">
        <f t="shared" si="252"/>
        <v>1.5177311779709479</v>
      </c>
      <c r="AP129" s="332">
        <f t="shared" si="252"/>
        <v>1.951936164289058</v>
      </c>
      <c r="AQ129" s="333">
        <f t="shared" si="252"/>
        <v>1.894426972847048</v>
      </c>
      <c r="AR129" s="333">
        <f t="shared" si="252"/>
        <v>1.7055522709283217</v>
      </c>
      <c r="AS129" s="334">
        <f t="shared" si="252"/>
        <v>1.6960963912163256</v>
      </c>
      <c r="AU129" s="440">
        <f t="shared" ref="AU129:AU152" si="253">SUM(B129:E129)</f>
        <v>1.0779999999999998</v>
      </c>
      <c r="AV129" s="440">
        <f t="shared" ref="AV129:AV152" si="254">SUM(F129:I129)</f>
        <v>1.7570000000000001</v>
      </c>
      <c r="AW129" s="440">
        <f t="shared" ref="AW129:AW152" si="255">SUM(J129:M129)</f>
        <v>2.5609999999999999</v>
      </c>
      <c r="AX129" s="440">
        <f t="shared" ref="AX129:AX152" si="256">SUM(N129:Q129)</f>
        <v>5.0129999999999999</v>
      </c>
      <c r="AY129" s="440">
        <f t="shared" ref="AY129:AY152" si="257">SUM(R129:U129)</f>
        <v>8.995000000000001</v>
      </c>
      <c r="AZ129" s="332">
        <f t="shared" ref="AZ129:AZ152" si="258">SUM(V129:Y129)</f>
        <v>10.72</v>
      </c>
      <c r="BA129" s="440">
        <f t="shared" ref="BA129:BA152" si="259">SUM(Z129:AC129)</f>
        <v>7.2210000000000001</v>
      </c>
      <c r="BB129" s="440">
        <f>SUM(AD129:AG129)</f>
        <v>5.1920000000000002</v>
      </c>
      <c r="BC129" s="440">
        <f t="shared" ref="BC129:BC134" si="260">SUM(AH129:AK129)</f>
        <v>5.9240000000000004</v>
      </c>
      <c r="BD129" s="440">
        <f t="shared" ref="BD129:BD134" si="261">SUM(AL129:AO129)</f>
        <v>6.2403385444722863</v>
      </c>
      <c r="BE129" s="440">
        <f t="shared" ref="BE129:BE134" si="262">SUM(AP129:AS129)</f>
        <v>7.2480117992807536</v>
      </c>
    </row>
    <row r="130" spans="1:60" ht="12" customHeight="1">
      <c r="A130" s="441" t="s">
        <v>85</v>
      </c>
      <c r="B130" s="332">
        <v>1.1299999999999999</v>
      </c>
      <c r="C130" s="333">
        <v>1.3009999999999999</v>
      </c>
      <c r="D130" s="333">
        <v>1.3740000000000001</v>
      </c>
      <c r="E130" s="334">
        <v>1.4039999999999999</v>
      </c>
      <c r="F130" s="333">
        <v>2.105</v>
      </c>
      <c r="G130" s="333">
        <v>2.9780000000000002</v>
      </c>
      <c r="H130" s="333">
        <v>2.097</v>
      </c>
      <c r="I130" s="333">
        <v>2.4649999999999999</v>
      </c>
      <c r="J130" s="332">
        <v>2.6779999999999999</v>
      </c>
      <c r="K130" s="333">
        <v>3.52</v>
      </c>
      <c r="L130" s="333">
        <v>3.476</v>
      </c>
      <c r="M130" s="334">
        <v>3.5139999999999998</v>
      </c>
      <c r="N130" s="333">
        <v>4.0810000000000004</v>
      </c>
      <c r="O130" s="333">
        <v>5.6859999999999999</v>
      </c>
      <c r="P130" s="333">
        <v>6</v>
      </c>
      <c r="Q130" s="333">
        <v>6.2119999999999997</v>
      </c>
      <c r="R130" s="332">
        <v>7.1580000000000004</v>
      </c>
      <c r="S130" s="333">
        <v>8.92</v>
      </c>
      <c r="T130" s="333">
        <v>8.3469999999999995</v>
      </c>
      <c r="U130" s="333">
        <v>11.608000000000001</v>
      </c>
      <c r="V130" s="332">
        <v>12.6</v>
      </c>
      <c r="W130" s="333">
        <v>13.638</v>
      </c>
      <c r="X130" s="333">
        <v>12.49</v>
      </c>
      <c r="Y130" s="334">
        <v>12.243</v>
      </c>
      <c r="Z130" s="333">
        <v>12.523</v>
      </c>
      <c r="AA130" s="333">
        <v>13.634</v>
      </c>
      <c r="AB130" s="333">
        <v>11.323</v>
      </c>
      <c r="AC130" s="334">
        <v>11.199</v>
      </c>
      <c r="AD130" s="332">
        <v>11.759</v>
      </c>
      <c r="AE130" s="338">
        <v>8.8559999999999999</v>
      </c>
      <c r="AF130" s="338">
        <v>10.442</v>
      </c>
      <c r="AG130" s="339">
        <v>10.709</v>
      </c>
      <c r="AH130" s="332">
        <v>10.576000000000001</v>
      </c>
      <c r="AI130" s="338">
        <v>10.885</v>
      </c>
      <c r="AJ130" s="338">
        <v>11.637</v>
      </c>
      <c r="AK130" s="339">
        <v>11.272</v>
      </c>
      <c r="AL130" s="332">
        <f t="shared" si="252"/>
        <v>12.953664782772728</v>
      </c>
      <c r="AM130" s="333">
        <f t="shared" si="252"/>
        <v>12.934940925648771</v>
      </c>
      <c r="AN130" s="333">
        <f t="shared" si="252"/>
        <v>11.945957358531658</v>
      </c>
      <c r="AO130" s="334">
        <f t="shared" si="252"/>
        <v>12.159108626928589</v>
      </c>
      <c r="AP130" s="332">
        <f t="shared" si="252"/>
        <v>15.637686171902105</v>
      </c>
      <c r="AQ130" s="333">
        <f t="shared" si="252"/>
        <v>15.176958662353892</v>
      </c>
      <c r="AR130" s="333">
        <f t="shared" si="252"/>
        <v>13.663813218126542</v>
      </c>
      <c r="AS130" s="334">
        <f t="shared" si="252"/>
        <v>13.588058650881608</v>
      </c>
      <c r="AU130" s="440">
        <f t="shared" si="253"/>
        <v>5.2089999999999996</v>
      </c>
      <c r="AV130" s="440">
        <f t="shared" si="254"/>
        <v>9.6449999999999996</v>
      </c>
      <c r="AW130" s="440">
        <f t="shared" si="255"/>
        <v>13.187999999999999</v>
      </c>
      <c r="AX130" s="440">
        <f t="shared" si="256"/>
        <v>21.978999999999999</v>
      </c>
      <c r="AY130" s="440">
        <f t="shared" si="257"/>
        <v>36.033000000000001</v>
      </c>
      <c r="AZ130" s="332">
        <f t="shared" si="258"/>
        <v>50.971000000000004</v>
      </c>
      <c r="BA130" s="440">
        <f t="shared" si="259"/>
        <v>48.679000000000002</v>
      </c>
      <c r="BB130" s="440">
        <f t="shared" ref="BB130:BB134" si="263">SUM(AD130:AG130)</f>
        <v>41.766000000000005</v>
      </c>
      <c r="BC130" s="440">
        <f t="shared" si="260"/>
        <v>44.37</v>
      </c>
      <c r="BD130" s="440">
        <f t="shared" si="261"/>
        <v>49.993671693881751</v>
      </c>
      <c r="BE130" s="440">
        <f t="shared" si="262"/>
        <v>58.066516703264142</v>
      </c>
      <c r="BH130" s="33"/>
    </row>
    <row r="131" spans="1:60" ht="12" customHeight="1">
      <c r="A131" s="441" t="s">
        <v>86</v>
      </c>
      <c r="B131" s="332">
        <v>2.0590000000000002</v>
      </c>
      <c r="C131" s="333">
        <v>2.3620000000000001</v>
      </c>
      <c r="D131" s="333">
        <v>1.8560000000000001</v>
      </c>
      <c r="E131" s="334">
        <v>2.2650000000000001</v>
      </c>
      <c r="F131" s="333">
        <v>3.101</v>
      </c>
      <c r="G131" s="333">
        <v>3.6480000000000001</v>
      </c>
      <c r="H131" s="333">
        <v>3.6</v>
      </c>
      <c r="I131" s="333">
        <v>5.7320000000000002</v>
      </c>
      <c r="J131" s="332">
        <v>3.4430000000000001</v>
      </c>
      <c r="K131" s="333">
        <v>3.64</v>
      </c>
      <c r="L131" s="333">
        <v>3.9319999999999999</v>
      </c>
      <c r="M131" s="334">
        <v>3.7669999999999999</v>
      </c>
      <c r="N131" s="333">
        <v>4.7290000000000001</v>
      </c>
      <c r="O131" s="333">
        <v>6.86</v>
      </c>
      <c r="P131" s="333">
        <v>7.1840000000000002</v>
      </c>
      <c r="Q131" s="333">
        <v>6.8049999999999997</v>
      </c>
      <c r="R131" s="332">
        <v>7.742</v>
      </c>
      <c r="S131" s="333">
        <v>9.4920000000000009</v>
      </c>
      <c r="T131" s="333">
        <v>9.0009999999999994</v>
      </c>
      <c r="U131" s="333">
        <v>13.449</v>
      </c>
      <c r="V131" s="332">
        <v>13.096</v>
      </c>
      <c r="W131" s="333">
        <v>13.568</v>
      </c>
      <c r="X131" s="333">
        <v>12.555999999999999</v>
      </c>
      <c r="Y131" s="334">
        <v>12.573</v>
      </c>
      <c r="Z131" s="333">
        <v>12.762</v>
      </c>
      <c r="AA131" s="333">
        <v>13.898</v>
      </c>
      <c r="AB131" s="333">
        <v>11.201000000000001</v>
      </c>
      <c r="AC131" s="334">
        <v>10.186</v>
      </c>
      <c r="AD131" s="332">
        <v>10.47</v>
      </c>
      <c r="AE131" s="338">
        <v>10.654999999999999</v>
      </c>
      <c r="AF131" s="338">
        <v>9.86</v>
      </c>
      <c r="AG131" s="339">
        <v>10.509</v>
      </c>
      <c r="AH131" s="332">
        <v>10.476000000000001</v>
      </c>
      <c r="AI131" s="338">
        <v>10.651999999999999</v>
      </c>
      <c r="AJ131" s="338">
        <v>8.4990000000000006</v>
      </c>
      <c r="AK131" s="339">
        <v>9.7840000000000007</v>
      </c>
      <c r="AL131" s="332">
        <f t="shared" si="252"/>
        <v>11.243670709248436</v>
      </c>
      <c r="AM131" s="333">
        <f t="shared" si="252"/>
        <v>11.227418560729912</v>
      </c>
      <c r="AN131" s="333">
        <f t="shared" si="252"/>
        <v>10.368989247327336</v>
      </c>
      <c r="AO131" s="334">
        <f t="shared" si="252"/>
        <v>10.55400273295505</v>
      </c>
      <c r="AP131" s="332">
        <f t="shared" si="252"/>
        <v>13.57337841606549</v>
      </c>
      <c r="AQ131" s="333">
        <f t="shared" si="252"/>
        <v>13.173470861645713</v>
      </c>
      <c r="AR131" s="333">
        <f t="shared" si="252"/>
        <v>11.860073503029639</v>
      </c>
      <c r="AS131" s="334">
        <f t="shared" si="252"/>
        <v>11.794319183838329</v>
      </c>
      <c r="AU131" s="440">
        <f t="shared" si="253"/>
        <v>8.5419999999999998</v>
      </c>
      <c r="AV131" s="440">
        <f t="shared" si="254"/>
        <v>16.081</v>
      </c>
      <c r="AW131" s="440">
        <f t="shared" si="255"/>
        <v>14.782</v>
      </c>
      <c r="AX131" s="440">
        <f t="shared" si="256"/>
        <v>25.577999999999999</v>
      </c>
      <c r="AY131" s="440">
        <f t="shared" si="257"/>
        <v>39.683999999999997</v>
      </c>
      <c r="AZ131" s="332">
        <f t="shared" si="258"/>
        <v>51.792999999999999</v>
      </c>
      <c r="BA131" s="440">
        <f t="shared" si="259"/>
        <v>48.047000000000004</v>
      </c>
      <c r="BB131" s="440">
        <f t="shared" si="263"/>
        <v>41.494</v>
      </c>
      <c r="BC131" s="440">
        <f t="shared" si="260"/>
        <v>39.411000000000001</v>
      </c>
      <c r="BD131" s="440">
        <f t="shared" si="261"/>
        <v>43.394081250260733</v>
      </c>
      <c r="BE131" s="440">
        <f t="shared" si="262"/>
        <v>50.401241964579171</v>
      </c>
      <c r="BH131" s="33"/>
    </row>
    <row r="132" spans="1:60" ht="12" customHeight="1">
      <c r="A132" s="441" t="s">
        <v>87</v>
      </c>
      <c r="B132" s="332">
        <v>0.98799999999999999</v>
      </c>
      <c r="C132" s="333">
        <v>1.323</v>
      </c>
      <c r="D132" s="333">
        <v>1.2689999999999999</v>
      </c>
      <c r="E132" s="334">
        <v>1.4259999999999999</v>
      </c>
      <c r="F132" s="333">
        <v>1.359</v>
      </c>
      <c r="G132" s="333">
        <v>1.754</v>
      </c>
      <c r="H132" s="333">
        <v>2.2320000000000002</v>
      </c>
      <c r="I132" s="333">
        <v>2.133</v>
      </c>
      <c r="J132" s="332">
        <v>2.282</v>
      </c>
      <c r="K132" s="333">
        <v>6.8639999999999999</v>
      </c>
      <c r="L132" s="333">
        <v>2.9769999999999999</v>
      </c>
      <c r="M132" s="334">
        <v>3.4849999999999999</v>
      </c>
      <c r="N132" s="333">
        <v>3.2879999999999998</v>
      </c>
      <c r="O132" s="333">
        <v>3.7229999999999999</v>
      </c>
      <c r="P132" s="333">
        <v>4.0179999999999998</v>
      </c>
      <c r="Q132" s="333">
        <v>4.9859999999999998</v>
      </c>
      <c r="R132" s="332">
        <v>4.8899999999999997</v>
      </c>
      <c r="S132" s="333">
        <v>5.6</v>
      </c>
      <c r="T132" s="333">
        <v>5.2350000000000003</v>
      </c>
      <c r="U132" s="333">
        <v>9.3420000000000005</v>
      </c>
      <c r="V132" s="332">
        <v>7.2149999999999999</v>
      </c>
      <c r="W132" s="333">
        <v>7.5369999999999999</v>
      </c>
      <c r="X132" s="333">
        <v>6.8719999999999999</v>
      </c>
      <c r="Y132" s="334">
        <v>7.7539999999999996</v>
      </c>
      <c r="Z132" s="333">
        <v>8.0259999999999998</v>
      </c>
      <c r="AA132" s="333">
        <v>9.8219999999999992</v>
      </c>
      <c r="AB132" s="333">
        <v>9.0399999999999991</v>
      </c>
      <c r="AC132" s="334">
        <v>8.9830000000000005</v>
      </c>
      <c r="AD132" s="332">
        <v>8.5020000000000007</v>
      </c>
      <c r="AE132" s="338">
        <v>9.2799999999999994</v>
      </c>
      <c r="AF132" s="338">
        <v>10.272</v>
      </c>
      <c r="AG132" s="339">
        <v>10.176</v>
      </c>
      <c r="AH132" s="332">
        <v>9.6989999999999998</v>
      </c>
      <c r="AI132" s="338">
        <v>10.847</v>
      </c>
      <c r="AJ132" s="338">
        <v>9.8759999999999994</v>
      </c>
      <c r="AK132" s="339">
        <v>10.115</v>
      </c>
      <c r="AL132" s="332">
        <f t="shared" si="252"/>
        <v>11.624052455442348</v>
      </c>
      <c r="AM132" s="333">
        <f t="shared" si="252"/>
        <v>11.607250484646675</v>
      </c>
      <c r="AN132" s="333">
        <f t="shared" si="252"/>
        <v>10.719779868838513</v>
      </c>
      <c r="AO132" s="334">
        <f t="shared" si="252"/>
        <v>10.911052498348358</v>
      </c>
      <c r="AP132" s="332">
        <f t="shared" si="252"/>
        <v>14.032575907451189</v>
      </c>
      <c r="AQ132" s="333">
        <f t="shared" si="252"/>
        <v>13.619139182905396</v>
      </c>
      <c r="AR132" s="333">
        <f t="shared" si="252"/>
        <v>12.2613086143852</v>
      </c>
      <c r="AS132" s="334">
        <f t="shared" si="252"/>
        <v>12.193329777649705</v>
      </c>
      <c r="AU132" s="440">
        <f t="shared" si="253"/>
        <v>5.0060000000000002</v>
      </c>
      <c r="AV132" s="440">
        <f t="shared" si="254"/>
        <v>7.4780000000000006</v>
      </c>
      <c r="AW132" s="440">
        <f t="shared" si="255"/>
        <v>15.608000000000001</v>
      </c>
      <c r="AX132" s="440">
        <f t="shared" si="256"/>
        <v>16.015000000000001</v>
      </c>
      <c r="AY132" s="440">
        <f t="shared" si="257"/>
        <v>25.067</v>
      </c>
      <c r="AZ132" s="332">
        <f t="shared" si="258"/>
        <v>29.378</v>
      </c>
      <c r="BA132" s="440">
        <f t="shared" si="259"/>
        <v>35.870999999999995</v>
      </c>
      <c r="BB132" s="440">
        <f t="shared" si="263"/>
        <v>38.230000000000004</v>
      </c>
      <c r="BC132" s="440">
        <f t="shared" si="260"/>
        <v>40.536999999999999</v>
      </c>
      <c r="BD132" s="440">
        <f t="shared" si="261"/>
        <v>44.862135307275892</v>
      </c>
      <c r="BE132" s="440">
        <f t="shared" si="262"/>
        <v>52.106353482391498</v>
      </c>
      <c r="BH132" s="33"/>
    </row>
    <row r="133" spans="1:60" s="44" customFormat="1" ht="12" customHeight="1">
      <c r="A133" s="442" t="s">
        <v>143</v>
      </c>
      <c r="B133" s="443">
        <f t="shared" ref="B133:C133" si="264">+SUM(B130:B132)</f>
        <v>4.1769999999999996</v>
      </c>
      <c r="C133" s="444">
        <f t="shared" si="264"/>
        <v>4.9860000000000007</v>
      </c>
      <c r="D133" s="444">
        <f t="shared" ref="D133:G133" si="265">+SUM(D130:D132)</f>
        <v>4.4990000000000006</v>
      </c>
      <c r="E133" s="445">
        <f t="shared" si="265"/>
        <v>5.0949999999999998</v>
      </c>
      <c r="F133" s="444">
        <f t="shared" si="265"/>
        <v>6.5649999999999995</v>
      </c>
      <c r="G133" s="444">
        <f t="shared" si="265"/>
        <v>8.3800000000000008</v>
      </c>
      <c r="H133" s="444">
        <f t="shared" ref="H133:S133" si="266">+SUM(H130:H132)</f>
        <v>7.9290000000000003</v>
      </c>
      <c r="I133" s="444">
        <f t="shared" si="266"/>
        <v>10.329999999999998</v>
      </c>
      <c r="J133" s="443">
        <f t="shared" si="266"/>
        <v>8.4030000000000005</v>
      </c>
      <c r="K133" s="444">
        <f t="shared" si="266"/>
        <v>14.024000000000001</v>
      </c>
      <c r="L133" s="444">
        <f t="shared" si="266"/>
        <v>10.385</v>
      </c>
      <c r="M133" s="445">
        <f t="shared" si="266"/>
        <v>10.766</v>
      </c>
      <c r="N133" s="444">
        <f t="shared" si="266"/>
        <v>12.098000000000001</v>
      </c>
      <c r="O133" s="444">
        <f t="shared" si="266"/>
        <v>16.268999999999998</v>
      </c>
      <c r="P133" s="444">
        <f t="shared" si="266"/>
        <v>17.202000000000002</v>
      </c>
      <c r="Q133" s="444">
        <f t="shared" si="266"/>
        <v>18.003</v>
      </c>
      <c r="R133" s="443">
        <f t="shared" si="266"/>
        <v>19.79</v>
      </c>
      <c r="S133" s="444">
        <f t="shared" si="266"/>
        <v>24.012</v>
      </c>
      <c r="T133" s="444">
        <f>+SUM(T130:T132)</f>
        <v>22.582999999999998</v>
      </c>
      <c r="U133" s="444">
        <f t="shared" ref="U133:AS133" si="267">+SUM(U130:U132)</f>
        <v>34.399000000000001</v>
      </c>
      <c r="V133" s="443">
        <f t="shared" si="267"/>
        <v>32.911000000000001</v>
      </c>
      <c r="W133" s="444">
        <f t="shared" si="267"/>
        <v>34.743000000000002</v>
      </c>
      <c r="X133" s="444">
        <f t="shared" si="267"/>
        <v>31.917999999999999</v>
      </c>
      <c r="Y133" s="445">
        <f t="shared" si="267"/>
        <v>32.57</v>
      </c>
      <c r="Z133" s="444">
        <f t="shared" si="267"/>
        <v>33.311</v>
      </c>
      <c r="AA133" s="444">
        <f t="shared" si="267"/>
        <v>37.353999999999999</v>
      </c>
      <c r="AB133" s="444">
        <f t="shared" si="267"/>
        <v>31.564</v>
      </c>
      <c r="AC133" s="445">
        <f t="shared" si="267"/>
        <v>30.367999999999999</v>
      </c>
      <c r="AD133" s="444">
        <f t="shared" si="267"/>
        <v>30.731000000000002</v>
      </c>
      <c r="AE133" s="444">
        <f t="shared" si="267"/>
        <v>28.790999999999997</v>
      </c>
      <c r="AF133" s="444">
        <f t="shared" si="267"/>
        <v>30.573999999999998</v>
      </c>
      <c r="AG133" s="444">
        <f t="shared" si="267"/>
        <v>31.393999999999998</v>
      </c>
      <c r="AH133" s="443">
        <f t="shared" si="267"/>
        <v>30.750999999999998</v>
      </c>
      <c r="AI133" s="444">
        <f t="shared" si="267"/>
        <v>32.384</v>
      </c>
      <c r="AJ133" s="444">
        <f t="shared" si="267"/>
        <v>30.012</v>
      </c>
      <c r="AK133" s="444">
        <f t="shared" si="267"/>
        <v>31.170999999999999</v>
      </c>
      <c r="AL133" s="443">
        <f t="shared" si="267"/>
        <v>35.821387947463514</v>
      </c>
      <c r="AM133" s="444">
        <f t="shared" si="267"/>
        <v>35.769609971025361</v>
      </c>
      <c r="AN133" s="444">
        <f t="shared" si="267"/>
        <v>33.034726474697507</v>
      </c>
      <c r="AO133" s="445">
        <f t="shared" si="267"/>
        <v>33.624163858231995</v>
      </c>
      <c r="AP133" s="443">
        <f t="shared" si="267"/>
        <v>43.243640495418788</v>
      </c>
      <c r="AQ133" s="444">
        <f t="shared" si="267"/>
        <v>41.969568706905001</v>
      </c>
      <c r="AR133" s="444">
        <f t="shared" si="267"/>
        <v>37.785195335541381</v>
      </c>
      <c r="AS133" s="445">
        <f t="shared" si="267"/>
        <v>37.575707612369641</v>
      </c>
      <c r="AU133" s="446">
        <f t="shared" si="253"/>
        <v>18.757000000000001</v>
      </c>
      <c r="AV133" s="446">
        <f t="shared" si="254"/>
        <v>33.204000000000001</v>
      </c>
      <c r="AW133" s="446">
        <f t="shared" si="255"/>
        <v>43.577999999999996</v>
      </c>
      <c r="AX133" s="446">
        <f t="shared" si="256"/>
        <v>63.572000000000003</v>
      </c>
      <c r="AY133" s="446">
        <f t="shared" si="257"/>
        <v>100.78399999999999</v>
      </c>
      <c r="AZ133" s="443">
        <f t="shared" si="258"/>
        <v>132.142</v>
      </c>
      <c r="BA133" s="446">
        <f t="shared" si="259"/>
        <v>132.59699999999998</v>
      </c>
      <c r="BB133" s="446">
        <f t="shared" si="263"/>
        <v>121.49000000000001</v>
      </c>
      <c r="BC133" s="446">
        <f t="shared" si="260"/>
        <v>124.31799999999998</v>
      </c>
      <c r="BD133" s="446">
        <f t="shared" si="261"/>
        <v>138.24988825141838</v>
      </c>
      <c r="BE133" s="446">
        <f t="shared" si="262"/>
        <v>160.57411215023478</v>
      </c>
    </row>
    <row r="134" spans="1:60" ht="12" customHeight="1">
      <c r="A134" s="447" t="s">
        <v>144</v>
      </c>
      <c r="B134" s="128">
        <f>+B133+B129</f>
        <v>4.4039999999999999</v>
      </c>
      <c r="C134" s="126">
        <f t="shared" ref="C134:E134" si="268">+C133+C129</f>
        <v>5.2590000000000003</v>
      </c>
      <c r="D134" s="126">
        <f t="shared" si="268"/>
        <v>4.7820000000000009</v>
      </c>
      <c r="E134" s="330">
        <f t="shared" si="268"/>
        <v>5.39</v>
      </c>
      <c r="F134" s="126">
        <f>+F133+F129</f>
        <v>6.9269999999999996</v>
      </c>
      <c r="G134" s="126">
        <f t="shared" ref="G134:I134" si="269">+G133+G129</f>
        <v>8.8480000000000008</v>
      </c>
      <c r="H134" s="126">
        <f t="shared" si="269"/>
        <v>8.3990000000000009</v>
      </c>
      <c r="I134" s="126">
        <f t="shared" si="269"/>
        <v>10.786999999999999</v>
      </c>
      <c r="J134" s="128">
        <f>+J133+J129</f>
        <v>8.9610000000000003</v>
      </c>
      <c r="K134" s="126">
        <f t="shared" ref="K134:M134" si="270">+K133+K129</f>
        <v>14.796000000000001</v>
      </c>
      <c r="L134" s="126">
        <f t="shared" si="270"/>
        <v>11.022</v>
      </c>
      <c r="M134" s="330">
        <f t="shared" si="270"/>
        <v>11.36</v>
      </c>
      <c r="N134" s="126">
        <f>+N133+N129</f>
        <v>12.883000000000001</v>
      </c>
      <c r="O134" s="126">
        <f t="shared" ref="O134:Q134" si="271">+O133+O129</f>
        <v>17.622999999999998</v>
      </c>
      <c r="P134" s="126">
        <f t="shared" si="271"/>
        <v>18.678000000000001</v>
      </c>
      <c r="Q134" s="126">
        <f t="shared" si="271"/>
        <v>19.401</v>
      </c>
      <c r="R134" s="128">
        <f>+R133+R129</f>
        <v>21.378999999999998</v>
      </c>
      <c r="S134" s="126">
        <f t="shared" ref="S134:AK134" si="272">+S133+S129</f>
        <v>25.868000000000002</v>
      </c>
      <c r="T134" s="126">
        <f t="shared" si="272"/>
        <v>24.421999999999997</v>
      </c>
      <c r="U134" s="126">
        <f t="shared" si="272"/>
        <v>38.11</v>
      </c>
      <c r="V134" s="128">
        <f t="shared" si="272"/>
        <v>35.998000000000005</v>
      </c>
      <c r="W134" s="126">
        <f t="shared" si="272"/>
        <v>37.758000000000003</v>
      </c>
      <c r="X134" s="126">
        <f t="shared" si="272"/>
        <v>34.299999999999997</v>
      </c>
      <c r="Y134" s="330">
        <f t="shared" si="272"/>
        <v>34.805999999999997</v>
      </c>
      <c r="Z134" s="128">
        <f t="shared" si="272"/>
        <v>35.811</v>
      </c>
      <c r="AA134" s="126">
        <f t="shared" si="272"/>
        <v>39.384</v>
      </c>
      <c r="AB134" s="126">
        <f t="shared" si="272"/>
        <v>32.979999999999997</v>
      </c>
      <c r="AC134" s="330">
        <f t="shared" si="272"/>
        <v>31.642999999999997</v>
      </c>
      <c r="AD134" s="128">
        <f t="shared" si="272"/>
        <v>32.093000000000004</v>
      </c>
      <c r="AE134" s="126">
        <f t="shared" si="272"/>
        <v>30.088999999999999</v>
      </c>
      <c r="AF134" s="126">
        <f t="shared" si="272"/>
        <v>31.930999999999997</v>
      </c>
      <c r="AG134" s="126">
        <f t="shared" si="272"/>
        <v>32.568999999999996</v>
      </c>
      <c r="AH134" s="128">
        <f t="shared" si="272"/>
        <v>32.254999999999995</v>
      </c>
      <c r="AI134" s="126">
        <f t="shared" si="272"/>
        <v>33.859000000000002</v>
      </c>
      <c r="AJ134" s="126">
        <f t="shared" si="272"/>
        <v>31.55</v>
      </c>
      <c r="AK134" s="126">
        <f t="shared" si="272"/>
        <v>32.578000000000003</v>
      </c>
      <c r="AL134" s="128">
        <f t="shared" ref="AL134:AS134" si="273">AL$103*AL135</f>
        <v>37.438297666179025</v>
      </c>
      <c r="AM134" s="126">
        <f t="shared" si="273"/>
        <v>37.384182529789364</v>
      </c>
      <c r="AN134" s="126">
        <f t="shared" si="273"/>
        <v>34.525851563719336</v>
      </c>
      <c r="AO134" s="330">
        <f t="shared" si="273"/>
        <v>35.141895036202946</v>
      </c>
      <c r="AP134" s="128">
        <f t="shared" si="273"/>
        <v>45.195576659707847</v>
      </c>
      <c r="AQ134" s="126">
        <f t="shared" si="273"/>
        <v>43.863995679752051</v>
      </c>
      <c r="AR134" s="126">
        <f t="shared" si="273"/>
        <v>39.490747606469704</v>
      </c>
      <c r="AS134" s="330">
        <f t="shared" si="273"/>
        <v>39.27180400358597</v>
      </c>
      <c r="AU134" s="448">
        <f t="shared" si="253"/>
        <v>19.835000000000001</v>
      </c>
      <c r="AV134" s="448">
        <f t="shared" si="254"/>
        <v>34.960999999999999</v>
      </c>
      <c r="AW134" s="448">
        <f t="shared" si="255"/>
        <v>46.139000000000003</v>
      </c>
      <c r="AX134" s="448">
        <f t="shared" si="256"/>
        <v>68.584999999999994</v>
      </c>
      <c r="AY134" s="448">
        <f t="shared" si="257"/>
        <v>109.779</v>
      </c>
      <c r="AZ134" s="128">
        <f t="shared" si="258"/>
        <v>142.86199999999999</v>
      </c>
      <c r="BA134" s="448">
        <f t="shared" si="259"/>
        <v>139.81799999999998</v>
      </c>
      <c r="BB134" s="448">
        <f t="shared" si="263"/>
        <v>126.68199999999999</v>
      </c>
      <c r="BC134" s="448">
        <f t="shared" si="260"/>
        <v>130.24200000000002</v>
      </c>
      <c r="BD134" s="448">
        <f t="shared" si="261"/>
        <v>144.49022679589066</v>
      </c>
      <c r="BE134" s="448">
        <f t="shared" si="262"/>
        <v>167.82212394951557</v>
      </c>
      <c r="BH134" s="33"/>
    </row>
    <row r="135" spans="1:60" ht="12" customHeight="1">
      <c r="A135" s="386" t="s">
        <v>145</v>
      </c>
      <c r="B135" s="449">
        <f>B134/B$103</f>
        <v>0.11123178339605484</v>
      </c>
      <c r="C135" s="241">
        <f t="shared" ref="C135:E135" si="274">C134/C$103</f>
        <v>0.10639072646719672</v>
      </c>
      <c r="D135" s="241">
        <f t="shared" si="274"/>
        <v>8.9609294481401688E-2</v>
      </c>
      <c r="E135" s="450">
        <f t="shared" si="274"/>
        <v>7.3834605005410878E-2</v>
      </c>
      <c r="F135" s="451">
        <f>F134/F$103</f>
        <v>0.12940890748767001</v>
      </c>
      <c r="G135" s="241">
        <f t="shared" ref="G135:I135" si="275">G134/G$103</f>
        <v>0.14227367744010294</v>
      </c>
      <c r="H135" s="241">
        <f t="shared" si="275"/>
        <v>0.12526099146930741</v>
      </c>
      <c r="I135" s="241">
        <f t="shared" si="275"/>
        <v>0.12325464475879247</v>
      </c>
      <c r="J135" s="449">
        <f>J134/J$103</f>
        <v>0.15899574166075231</v>
      </c>
      <c r="K135" s="241">
        <f t="shared" ref="K135:M135" si="276">K134/K$103</f>
        <v>0.2481675919558545</v>
      </c>
      <c r="L135" s="241">
        <f t="shared" si="276"/>
        <v>0.16789288488781245</v>
      </c>
      <c r="M135" s="450">
        <f t="shared" si="276"/>
        <v>0.15656008820286657</v>
      </c>
      <c r="N135" s="451">
        <f>N134/N$103</f>
        <v>0.23779902539870054</v>
      </c>
      <c r="O135" s="241">
        <f t="shared" ref="O135:Q135" si="277">O134/O$103</f>
        <v>0.26474874183129271</v>
      </c>
      <c r="P135" s="241">
        <f t="shared" si="277"/>
        <v>0.24335839272452475</v>
      </c>
      <c r="Q135" s="241">
        <f t="shared" si="277"/>
        <v>0.2037984390264399</v>
      </c>
      <c r="R135" s="449">
        <f>R134/R$103</f>
        <v>0.28587283546165676</v>
      </c>
      <c r="S135" s="241">
        <f t="shared" ref="S135:AK135" si="278">S134/S$103</f>
        <v>0.29256486235834334</v>
      </c>
      <c r="T135" s="241">
        <f t="shared" si="278"/>
        <v>0.2433609358962861</v>
      </c>
      <c r="U135" s="241">
        <f t="shared" si="278"/>
        <v>0.30107917647616489</v>
      </c>
      <c r="V135" s="452">
        <f t="shared" si="278"/>
        <v>0.37396245623876756</v>
      </c>
      <c r="W135" s="241">
        <f t="shared" si="278"/>
        <v>0.33879477424449073</v>
      </c>
      <c r="X135" s="241">
        <f t="shared" si="278"/>
        <v>0.27816524475297627</v>
      </c>
      <c r="Y135" s="450">
        <f t="shared" si="278"/>
        <v>0.24405225183533516</v>
      </c>
      <c r="Z135" s="452">
        <f t="shared" si="278"/>
        <v>0.33363767643359571</v>
      </c>
      <c r="AA135" s="241">
        <f t="shared" si="278"/>
        <v>0.34122927099759137</v>
      </c>
      <c r="AB135" s="241">
        <f t="shared" si="278"/>
        <v>0.26964712038460276</v>
      </c>
      <c r="AC135" s="450">
        <f t="shared" si="278"/>
        <v>0.20534202038948987</v>
      </c>
      <c r="AD135" s="452">
        <f t="shared" si="278"/>
        <v>0.28146322639490629</v>
      </c>
      <c r="AE135" s="241">
        <f t="shared" si="278"/>
        <v>0.23083945805778464</v>
      </c>
      <c r="AF135" s="241">
        <f t="shared" si="278"/>
        <v>0.21565091714617604</v>
      </c>
      <c r="AG135" s="241">
        <f t="shared" si="278"/>
        <v>0.20546450155822193</v>
      </c>
      <c r="AH135" s="452">
        <f t="shared" si="278"/>
        <v>0.23643373917887742</v>
      </c>
      <c r="AI135" s="241">
        <f t="shared" si="278"/>
        <v>0.22251795771639624</v>
      </c>
      <c r="AJ135" s="241">
        <f t="shared" si="278"/>
        <v>0.1952629396510642</v>
      </c>
      <c r="AK135" s="241">
        <f t="shared" si="278"/>
        <v>0.18791133362942627</v>
      </c>
      <c r="AL135" s="453">
        <f>+AH135-0.01</f>
        <v>0.22643373917887741</v>
      </c>
      <c r="AM135" s="454">
        <f t="shared" ref="AM135:AO135" si="279">+AI135-0.01</f>
        <v>0.21251795771639623</v>
      </c>
      <c r="AN135" s="454">
        <f t="shared" si="279"/>
        <v>0.18526293965106419</v>
      </c>
      <c r="AO135" s="454">
        <f t="shared" si="279"/>
        <v>0.17791133362942627</v>
      </c>
      <c r="AP135" s="453">
        <f>+AL135-0.01</f>
        <v>0.2164337391788774</v>
      </c>
      <c r="AQ135" s="454">
        <f t="shared" ref="AQ135:AS135" si="280">+AM135-0.01</f>
        <v>0.20251795771639622</v>
      </c>
      <c r="AR135" s="454">
        <f t="shared" si="280"/>
        <v>0.17526293965106418</v>
      </c>
      <c r="AS135" s="454">
        <f t="shared" si="280"/>
        <v>0.16791133362942626</v>
      </c>
      <c r="AT135" s="455"/>
      <c r="AU135" s="456">
        <f>AU134/AU$103</f>
        <v>9.2088769209341198E-2</v>
      </c>
      <c r="AV135" s="450">
        <f t="shared" ref="AV135:BD135" si="281">AV134/AV$103</f>
        <v>0.12934721482270761</v>
      </c>
      <c r="AW135" s="456">
        <f t="shared" si="281"/>
        <v>0.18151382823871909</v>
      </c>
      <c r="AX135" s="456">
        <f t="shared" si="281"/>
        <v>0.23432722104349665</v>
      </c>
      <c r="AY135" s="450">
        <f t="shared" si="281"/>
        <v>0.28138793337673723</v>
      </c>
      <c r="AZ135" s="241">
        <f t="shared" si="281"/>
        <v>0.30162952828555378</v>
      </c>
      <c r="BA135" s="456">
        <f t="shared" si="281"/>
        <v>0.28010657905280867</v>
      </c>
      <c r="BB135" s="450">
        <f t="shared" si="281"/>
        <v>0.2299337507940829</v>
      </c>
      <c r="BC135" s="450">
        <f t="shared" si="281"/>
        <v>0.20887781220530785</v>
      </c>
      <c r="BD135" s="450">
        <f t="shared" si="281"/>
        <v>0.19925957301813602</v>
      </c>
      <c r="BE135" s="450">
        <f>BE134/BE$103</f>
        <v>0.18971105822339951</v>
      </c>
      <c r="BH135" s="33"/>
    </row>
    <row r="136" spans="1:60" ht="12" customHeight="1">
      <c r="A136" s="435"/>
      <c r="B136" s="332"/>
      <c r="C136" s="333"/>
      <c r="D136" s="333"/>
      <c r="E136" s="334"/>
      <c r="F136" s="333"/>
      <c r="G136" s="333"/>
      <c r="H136" s="333"/>
      <c r="I136" s="333"/>
      <c r="J136" s="332"/>
      <c r="K136" s="333"/>
      <c r="L136" s="333"/>
      <c r="M136" s="334"/>
      <c r="N136" s="333"/>
      <c r="O136" s="333"/>
      <c r="P136" s="333"/>
      <c r="Q136" s="333"/>
      <c r="R136" s="332"/>
      <c r="S136" s="333"/>
      <c r="T136" s="437"/>
      <c r="U136" s="437"/>
      <c r="V136" s="457"/>
      <c r="W136" s="333"/>
      <c r="X136" s="458"/>
      <c r="Y136" s="459"/>
      <c r="Z136" s="458"/>
      <c r="AA136" s="458"/>
      <c r="AB136" s="458"/>
      <c r="AC136" s="458"/>
      <c r="AD136" s="457"/>
      <c r="AE136" s="458"/>
      <c r="AF136" s="458"/>
      <c r="AG136" s="458"/>
      <c r="AH136" s="457"/>
      <c r="AI136" s="458"/>
      <c r="AJ136" s="458"/>
      <c r="AK136" s="458"/>
      <c r="AL136" s="457"/>
      <c r="AM136" s="458"/>
      <c r="AN136" s="458"/>
      <c r="AO136" s="458"/>
      <c r="AP136" s="457"/>
      <c r="AQ136" s="458"/>
      <c r="AR136" s="458"/>
      <c r="AS136" s="458"/>
      <c r="AT136" s="460"/>
      <c r="AU136" s="246"/>
      <c r="AV136" s="440"/>
      <c r="AW136" s="440"/>
      <c r="AX136" s="440"/>
      <c r="AY136" s="246"/>
      <c r="AZ136" s="436"/>
      <c r="BA136" s="246"/>
      <c r="BB136" s="246"/>
      <c r="BC136" s="246"/>
      <c r="BD136" s="246"/>
      <c r="BE136" s="246"/>
      <c r="BH136" s="33"/>
    </row>
    <row r="137" spans="1:60" s="44" customFormat="1" ht="12" customHeight="1">
      <c r="A137" s="387" t="s">
        <v>146</v>
      </c>
      <c r="B137" s="332"/>
      <c r="C137" s="333"/>
      <c r="D137" s="333"/>
      <c r="E137" s="334"/>
      <c r="F137" s="333"/>
      <c r="G137" s="333"/>
      <c r="H137" s="333"/>
      <c r="I137" s="333"/>
      <c r="J137" s="332"/>
      <c r="K137" s="333"/>
      <c r="L137" s="333"/>
      <c r="M137" s="334"/>
      <c r="N137" s="333"/>
      <c r="O137" s="333"/>
      <c r="P137" s="333"/>
      <c r="Q137" s="333"/>
      <c r="R137" s="332"/>
      <c r="S137" s="333"/>
      <c r="T137" s="461"/>
      <c r="U137" s="461"/>
      <c r="V137" s="462"/>
      <c r="W137" s="333"/>
      <c r="X137" s="463"/>
      <c r="Y137" s="464"/>
      <c r="Z137" s="463"/>
      <c r="AA137" s="463"/>
      <c r="AB137" s="463"/>
      <c r="AC137" s="463"/>
      <c r="AD137" s="462"/>
      <c r="AE137" s="463"/>
      <c r="AF137" s="463"/>
      <c r="AG137" s="465"/>
      <c r="AH137" s="462"/>
      <c r="AI137" s="463"/>
      <c r="AJ137" s="463"/>
      <c r="AK137" s="465"/>
      <c r="AL137" s="462"/>
      <c r="AM137" s="463"/>
      <c r="AN137" s="463"/>
      <c r="AO137" s="463"/>
      <c r="AP137" s="462"/>
      <c r="AQ137" s="463"/>
      <c r="AR137" s="463"/>
      <c r="AS137" s="463"/>
      <c r="AT137" s="466"/>
      <c r="AU137" s="467"/>
      <c r="AV137" s="468"/>
      <c r="AW137" s="468"/>
      <c r="AX137" s="468"/>
      <c r="AY137" s="467"/>
      <c r="AZ137" s="469"/>
      <c r="BA137" s="467"/>
      <c r="BB137" s="467"/>
      <c r="BC137" s="467"/>
      <c r="BD137" s="467"/>
      <c r="BE137" s="467"/>
    </row>
    <row r="138" spans="1:60" s="44" customFormat="1" ht="12" customHeight="1">
      <c r="A138" s="386" t="s">
        <v>121</v>
      </c>
      <c r="B138" s="332">
        <v>3.3000000000000002E-2</v>
      </c>
      <c r="C138" s="333">
        <v>1.2E-2</v>
      </c>
      <c r="D138" s="333">
        <v>2.5000000000000001E-2</v>
      </c>
      <c r="E138" s="334">
        <v>2.1000000000000001E-2</v>
      </c>
      <c r="F138" s="333">
        <v>0.26700000000000002</v>
      </c>
      <c r="G138" s="333">
        <v>7.8E-2</v>
      </c>
      <c r="H138" s="333">
        <v>1.0999999999999999E-2</v>
      </c>
      <c r="I138" s="333">
        <v>7.0000000000000001E-3</v>
      </c>
      <c r="J138" s="332">
        <v>0.183</v>
      </c>
      <c r="K138" s="333">
        <v>2.5999999999999999E-2</v>
      </c>
      <c r="L138" s="333">
        <v>0.01</v>
      </c>
      <c r="M138" s="334">
        <v>1.6E-2</v>
      </c>
      <c r="N138" s="333">
        <v>0.26700000000000002</v>
      </c>
      <c r="O138" s="333">
        <v>3.0000000000000001E-3</v>
      </c>
      <c r="P138" s="333">
        <v>1.7000000000000001E-2</v>
      </c>
      <c r="Q138" s="333">
        <v>1.2999999999999999E-2</v>
      </c>
      <c r="R138" s="332">
        <v>0.56499999999999995</v>
      </c>
      <c r="S138" s="333">
        <v>0.40500000000000003</v>
      </c>
      <c r="T138" s="333">
        <v>2.7E-2</v>
      </c>
      <c r="U138" s="333">
        <v>6.2E-2</v>
      </c>
      <c r="V138" s="332">
        <v>0.438</v>
      </c>
      <c r="W138" s="333">
        <v>0.09</v>
      </c>
      <c r="X138" s="333">
        <v>6.0000000000000001E-3</v>
      </c>
      <c r="Y138" s="334">
        <v>6.0999999999999999E-2</v>
      </c>
      <c r="Z138" s="333">
        <v>0.28599999999999998</v>
      </c>
      <c r="AA138" s="333">
        <v>7.4999999999999997E-2</v>
      </c>
      <c r="AB138" s="333">
        <v>2.4E-2</v>
      </c>
      <c r="AC138" s="334">
        <v>0.02</v>
      </c>
      <c r="AD138" s="332">
        <v>0.60699999999999998</v>
      </c>
      <c r="AE138" s="338">
        <v>8.9999999999999993E-3</v>
      </c>
      <c r="AF138" s="338">
        <v>1.4999999999999999E-2</v>
      </c>
      <c r="AG138" s="339">
        <v>6.0000000000000001E-3</v>
      </c>
      <c r="AH138" s="332">
        <v>0.49</v>
      </c>
      <c r="AI138" s="338">
        <v>1.7999999999999999E-2</v>
      </c>
      <c r="AJ138" s="338">
        <v>2.1999999999999999E-2</v>
      </c>
      <c r="AK138" s="339">
        <v>5.0000000000000001E-3</v>
      </c>
      <c r="AL138" s="332">
        <f t="shared" ref="AL138:AS141" si="282">(AK129/AK$134)*AL$143</f>
        <v>8.0845485935775493E-2</v>
      </c>
      <c r="AM138" s="333">
        <f t="shared" si="282"/>
        <v>8.0728627938200057E-2</v>
      </c>
      <c r="AN138" s="333">
        <f t="shared" si="282"/>
        <v>7.4556254451091375E-2</v>
      </c>
      <c r="AO138" s="334">
        <f t="shared" si="282"/>
        <v>7.5886558898547396E-2</v>
      </c>
      <c r="AP138" s="332">
        <f t="shared" si="282"/>
        <v>9.7596808214452907E-2</v>
      </c>
      <c r="AQ138" s="333">
        <f t="shared" si="282"/>
        <v>9.4721348642352404E-2</v>
      </c>
      <c r="AR138" s="333">
        <f t="shared" si="282"/>
        <v>8.5277613546416095E-2</v>
      </c>
      <c r="AS138" s="334">
        <f t="shared" si="282"/>
        <v>8.4804819560816286E-2</v>
      </c>
      <c r="AU138" s="440">
        <f t="shared" ref="AU138" si="283">SUM(B138:E138)</f>
        <v>9.1000000000000011E-2</v>
      </c>
      <c r="AV138" s="440">
        <f t="shared" ref="AV138:AV141" si="284">SUM(F138:I138)</f>
        <v>0.36300000000000004</v>
      </c>
      <c r="AW138" s="440">
        <f t="shared" ref="AW138:AW141" si="285">SUM(J138:M138)</f>
        <v>0.23499999999999999</v>
      </c>
      <c r="AX138" s="440">
        <f t="shared" ref="AX138:AX141" si="286">SUM(N138:Q138)</f>
        <v>0.30000000000000004</v>
      </c>
      <c r="AY138" s="440">
        <f t="shared" ref="AY138:AY141" si="287">SUM(R138:U138)</f>
        <v>1.0589999999999999</v>
      </c>
      <c r="AZ138" s="332">
        <f t="shared" ref="AZ138:AZ141" si="288">SUM(V138:Y138)</f>
        <v>0.59499999999999997</v>
      </c>
      <c r="BA138" s="440">
        <f t="shared" ref="BA138:BA141" si="289">SUM(Z138:AC138)</f>
        <v>0.40500000000000003</v>
      </c>
      <c r="BB138" s="440">
        <f t="shared" ref="BB138:BB143" si="290">SUM(AD138:AG138)</f>
        <v>0.63700000000000001</v>
      </c>
      <c r="BC138" s="440">
        <f t="shared" ref="BC138:BC143" si="291">SUM(AH138:AK138)</f>
        <v>0.53500000000000003</v>
      </c>
      <c r="BD138" s="440">
        <f t="shared" ref="BD138:BD143" si="292">SUM(AL138:AO138)</f>
        <v>0.31201692722361429</v>
      </c>
      <c r="BE138" s="440">
        <f t="shared" ref="BE138:BE143" si="293">SUM(AP138:AS138)</f>
        <v>0.36240058996403768</v>
      </c>
    </row>
    <row r="139" spans="1:60" s="44" customFormat="1" ht="12" customHeight="1">
      <c r="A139" s="441" t="s">
        <v>85</v>
      </c>
      <c r="B139" s="332">
        <v>1.4999999999999999E-2</v>
      </c>
      <c r="C139" s="333">
        <v>1.2999999999999999E-2</v>
      </c>
      <c r="D139" s="333">
        <v>2.7E-2</v>
      </c>
      <c r="E139" s="334">
        <v>1.2E-2</v>
      </c>
      <c r="F139" s="333">
        <v>3.5999999999999997E-2</v>
      </c>
      <c r="G139" s="333">
        <v>0.111</v>
      </c>
      <c r="H139" s="333">
        <v>1.6E-2</v>
      </c>
      <c r="I139" s="333">
        <v>1.7000000000000001E-2</v>
      </c>
      <c r="J139" s="332">
        <v>5.6000000000000001E-2</v>
      </c>
      <c r="K139" s="333">
        <v>0.02</v>
      </c>
      <c r="L139" s="333">
        <v>3.5000000000000003E-2</v>
      </c>
      <c r="M139" s="334">
        <v>5.0999999999999997E-2</v>
      </c>
      <c r="N139" s="333">
        <v>0.1</v>
      </c>
      <c r="O139" s="333">
        <v>3.7999999999999999E-2</v>
      </c>
      <c r="P139" s="333">
        <v>0.152</v>
      </c>
      <c r="Q139" s="333">
        <v>4.2999999999999997E-2</v>
      </c>
      <c r="R139" s="332">
        <v>0.16</v>
      </c>
      <c r="S139" s="333">
        <v>6.4000000000000001E-2</v>
      </c>
      <c r="T139" s="333">
        <v>0.104</v>
      </c>
      <c r="U139" s="333">
        <v>2.1999999999999999E-2</v>
      </c>
      <c r="V139" s="332">
        <v>8.8999999999999996E-2</v>
      </c>
      <c r="W139" s="333">
        <v>3.2000000000000001E-2</v>
      </c>
      <c r="X139" s="333">
        <v>1.9E-2</v>
      </c>
      <c r="Y139" s="334">
        <v>0.04</v>
      </c>
      <c r="Z139" s="333">
        <v>0.107</v>
      </c>
      <c r="AA139" s="333">
        <v>0.05</v>
      </c>
      <c r="AB139" s="333">
        <v>7.4999999999999997E-2</v>
      </c>
      <c r="AC139" s="334">
        <v>0.13300000000000001</v>
      </c>
      <c r="AD139" s="332">
        <v>0.313</v>
      </c>
      <c r="AE139" s="338">
        <v>6.6000000000000003E-2</v>
      </c>
      <c r="AF139" s="338">
        <v>0.187</v>
      </c>
      <c r="AG139" s="339">
        <v>3.7999999999999999E-2</v>
      </c>
      <c r="AH139" s="332">
        <v>0.23699999999999999</v>
      </c>
      <c r="AI139" s="338">
        <v>0.111</v>
      </c>
      <c r="AJ139" s="338">
        <v>0.2</v>
      </c>
      <c r="AK139" s="339">
        <v>4.3999999999999997E-2</v>
      </c>
      <c r="AL139" s="332">
        <f t="shared" si="282"/>
        <v>0.64768323913863646</v>
      </c>
      <c r="AM139" s="333">
        <f t="shared" si="282"/>
        <v>0.64674704628243862</v>
      </c>
      <c r="AN139" s="333">
        <f t="shared" si="282"/>
        <v>0.5972978679265829</v>
      </c>
      <c r="AO139" s="334">
        <f t="shared" si="282"/>
        <v>0.60795543134642949</v>
      </c>
      <c r="AP139" s="332">
        <f t="shared" si="282"/>
        <v>0.78188430859510538</v>
      </c>
      <c r="AQ139" s="333">
        <f t="shared" si="282"/>
        <v>0.75884793311769461</v>
      </c>
      <c r="AR139" s="333">
        <f t="shared" si="282"/>
        <v>0.68319066090632707</v>
      </c>
      <c r="AS139" s="334">
        <f t="shared" si="282"/>
        <v>0.67940293254408046</v>
      </c>
      <c r="AU139" s="440">
        <f t="shared" ref="AU139:AU141" si="294">SUM(B139:E139)</f>
        <v>6.699999999999999E-2</v>
      </c>
      <c r="AV139" s="440">
        <f t="shared" si="284"/>
        <v>0.18</v>
      </c>
      <c r="AW139" s="440">
        <f t="shared" si="285"/>
        <v>0.16200000000000001</v>
      </c>
      <c r="AX139" s="440">
        <f t="shared" si="286"/>
        <v>0.33300000000000002</v>
      </c>
      <c r="AY139" s="440">
        <f t="shared" si="287"/>
        <v>0.35000000000000003</v>
      </c>
      <c r="AZ139" s="332">
        <f t="shared" si="288"/>
        <v>0.18</v>
      </c>
      <c r="BA139" s="440">
        <f t="shared" si="289"/>
        <v>0.36499999999999999</v>
      </c>
      <c r="BB139" s="440">
        <f t="shared" si="290"/>
        <v>0.60400000000000009</v>
      </c>
      <c r="BC139" s="440">
        <f t="shared" si="291"/>
        <v>0.59200000000000008</v>
      </c>
      <c r="BD139" s="440">
        <f t="shared" si="292"/>
        <v>2.499683584694087</v>
      </c>
      <c r="BE139" s="440">
        <f t="shared" si="293"/>
        <v>2.9033258351632076</v>
      </c>
    </row>
    <row r="140" spans="1:60" s="44" customFormat="1" ht="12" customHeight="1">
      <c r="A140" s="441" t="s">
        <v>86</v>
      </c>
      <c r="B140" s="332">
        <v>0.31900000000000001</v>
      </c>
      <c r="C140" s="333">
        <v>0.16600000000000001</v>
      </c>
      <c r="D140" s="333">
        <v>0.21299999999999999</v>
      </c>
      <c r="E140" s="334">
        <v>0.24299999999999999</v>
      </c>
      <c r="F140" s="333">
        <v>1.47</v>
      </c>
      <c r="G140" s="333">
        <v>1.0569999999999999</v>
      </c>
      <c r="H140" s="333">
        <v>0.39400000000000002</v>
      </c>
      <c r="I140" s="333">
        <v>0.214</v>
      </c>
      <c r="J140" s="332">
        <v>1.373</v>
      </c>
      <c r="K140" s="333">
        <v>0.19500000000000001</v>
      </c>
      <c r="L140" s="333">
        <v>0.161</v>
      </c>
      <c r="M140" s="334">
        <v>0.17899999999999999</v>
      </c>
      <c r="N140" s="333">
        <v>1.617</v>
      </c>
      <c r="O140" s="333">
        <v>0.439</v>
      </c>
      <c r="P140" s="333">
        <v>0.61599999999999999</v>
      </c>
      <c r="Q140" s="333">
        <v>0.11700000000000001</v>
      </c>
      <c r="R140" s="332">
        <v>3.2149999999999999</v>
      </c>
      <c r="S140" s="333">
        <v>1.161</v>
      </c>
      <c r="T140" s="333">
        <v>0.33400000000000002</v>
      </c>
      <c r="U140" s="333">
        <v>0.27200000000000002</v>
      </c>
      <c r="V140" s="332">
        <v>2.0720000000000001</v>
      </c>
      <c r="W140" s="333">
        <v>0.33100000000000002</v>
      </c>
      <c r="X140" s="333">
        <v>7.0000000000000007E-2</v>
      </c>
      <c r="Y140" s="334">
        <v>0.188</v>
      </c>
      <c r="Z140" s="333">
        <v>1.421</v>
      </c>
      <c r="AA140" s="333">
        <v>0.27700000000000002</v>
      </c>
      <c r="AB140" s="333">
        <v>0.122</v>
      </c>
      <c r="AC140" s="334">
        <v>0.152</v>
      </c>
      <c r="AD140" s="332">
        <v>2.8540000000000001</v>
      </c>
      <c r="AE140" s="338">
        <v>4.5999999999999999E-2</v>
      </c>
      <c r="AF140" s="338">
        <v>0.15</v>
      </c>
      <c r="AG140" s="339">
        <v>0.14599999999999999</v>
      </c>
      <c r="AH140" s="332">
        <v>1.917</v>
      </c>
      <c r="AI140" s="338">
        <v>6.2E-2</v>
      </c>
      <c r="AJ140" s="338">
        <v>0.19900000000000001</v>
      </c>
      <c r="AK140" s="339">
        <v>0.115</v>
      </c>
      <c r="AL140" s="332">
        <f t="shared" si="282"/>
        <v>0.56218353546242184</v>
      </c>
      <c r="AM140" s="333">
        <f t="shared" si="282"/>
        <v>0.56137092803649569</v>
      </c>
      <c r="AN140" s="333">
        <f t="shared" si="282"/>
        <v>0.5184494623663668</v>
      </c>
      <c r="AO140" s="334">
        <f t="shared" si="282"/>
        <v>0.5277001366477525</v>
      </c>
      <c r="AP140" s="332">
        <f t="shared" si="282"/>
        <v>0.67866892080327457</v>
      </c>
      <c r="AQ140" s="333">
        <f t="shared" si="282"/>
        <v>0.65867354308228576</v>
      </c>
      <c r="AR140" s="333">
        <f t="shared" si="282"/>
        <v>0.593003675151482</v>
      </c>
      <c r="AS140" s="334">
        <f t="shared" si="282"/>
        <v>0.58971595919191655</v>
      </c>
      <c r="AU140" s="440">
        <f t="shared" si="294"/>
        <v>0.94099999999999995</v>
      </c>
      <c r="AV140" s="440">
        <f t="shared" si="284"/>
        <v>3.1350000000000002</v>
      </c>
      <c r="AW140" s="440">
        <f t="shared" si="285"/>
        <v>1.9080000000000001</v>
      </c>
      <c r="AX140" s="440">
        <f t="shared" si="286"/>
        <v>2.7890000000000001</v>
      </c>
      <c r="AY140" s="440">
        <f t="shared" si="287"/>
        <v>4.9819999999999993</v>
      </c>
      <c r="AZ140" s="332">
        <f t="shared" si="288"/>
        <v>2.661</v>
      </c>
      <c r="BA140" s="440">
        <f t="shared" si="289"/>
        <v>1.9719999999999998</v>
      </c>
      <c r="BB140" s="440">
        <f t="shared" si="290"/>
        <v>3.1959999999999997</v>
      </c>
      <c r="BC140" s="440">
        <f t="shared" si="291"/>
        <v>2.2930000000000001</v>
      </c>
      <c r="BD140" s="440">
        <f t="shared" si="292"/>
        <v>2.1697040625130368</v>
      </c>
      <c r="BE140" s="440">
        <f t="shared" si="293"/>
        <v>2.5200620982289585</v>
      </c>
    </row>
    <row r="141" spans="1:60" s="44" customFormat="1" ht="12" customHeight="1">
      <c r="A141" s="441" t="s">
        <v>87</v>
      </c>
      <c r="B141" s="332">
        <v>3.5000000000000003E-2</v>
      </c>
      <c r="C141" s="333">
        <v>8.0000000000000002E-3</v>
      </c>
      <c r="D141" s="333">
        <v>8.0000000000000002E-3</v>
      </c>
      <c r="E141" s="334">
        <v>8.0000000000000002E-3</v>
      </c>
      <c r="F141" s="333">
        <v>9.5000000000000001E-2</v>
      </c>
      <c r="G141" s="333">
        <v>0.187</v>
      </c>
      <c r="H141" s="333">
        <v>8.9999999999999993E-3</v>
      </c>
      <c r="I141" s="333">
        <v>6.0000000000000001E-3</v>
      </c>
      <c r="J141" s="332">
        <v>0.28299999999999997</v>
      </c>
      <c r="K141" s="333">
        <v>0.02</v>
      </c>
      <c r="L141" s="333">
        <v>1.6E-2</v>
      </c>
      <c r="M141" s="334">
        <v>2.4E-2</v>
      </c>
      <c r="N141" s="333">
        <v>0.38</v>
      </c>
      <c r="O141" s="333">
        <v>8.0000000000000002E-3</v>
      </c>
      <c r="P141" s="333">
        <v>6.8000000000000005E-2</v>
      </c>
      <c r="Q141" s="333">
        <v>1.4999999999999999E-2</v>
      </c>
      <c r="R141" s="332">
        <v>0.78500000000000003</v>
      </c>
      <c r="S141" s="333">
        <v>0.10299999999999999</v>
      </c>
      <c r="T141" s="333">
        <v>6.0999999999999999E-2</v>
      </c>
      <c r="U141" s="333">
        <v>2.1999999999999999E-2</v>
      </c>
      <c r="V141" s="332">
        <v>0.622</v>
      </c>
      <c r="W141" s="333">
        <v>4.5999999999999999E-2</v>
      </c>
      <c r="X141" s="333">
        <v>1.2999999999999999E-2</v>
      </c>
      <c r="Y141" s="334">
        <v>2.3E-2</v>
      </c>
      <c r="Z141" s="333">
        <v>0.41699999999999998</v>
      </c>
      <c r="AA141" s="333">
        <v>5.0999999999999997E-2</v>
      </c>
      <c r="AB141" s="333">
        <v>1.7999999999999999E-2</v>
      </c>
      <c r="AC141" s="334">
        <v>3.2000000000000001E-2</v>
      </c>
      <c r="AD141" s="332">
        <v>0.81299999999999994</v>
      </c>
      <c r="AE141" s="338">
        <v>0.30299999999999999</v>
      </c>
      <c r="AF141" s="338">
        <v>4.9000000000000002E-2</v>
      </c>
      <c r="AG141" s="339">
        <v>1.6E-2</v>
      </c>
      <c r="AH141" s="332">
        <v>0.42299999999999999</v>
      </c>
      <c r="AI141" s="338">
        <v>6.8000000000000005E-2</v>
      </c>
      <c r="AJ141" s="338">
        <v>5.7000000000000002E-2</v>
      </c>
      <c r="AK141" s="339">
        <v>1.2E-2</v>
      </c>
      <c r="AL141" s="332">
        <f t="shared" si="282"/>
        <v>0.58120262277211743</v>
      </c>
      <c r="AM141" s="333">
        <f t="shared" si="282"/>
        <v>0.58036252423233381</v>
      </c>
      <c r="AN141" s="333">
        <f t="shared" si="282"/>
        <v>0.53598899344192563</v>
      </c>
      <c r="AO141" s="334">
        <f t="shared" si="282"/>
        <v>0.54555262491741785</v>
      </c>
      <c r="AP141" s="332">
        <f t="shared" si="282"/>
        <v>0.70162879537255951</v>
      </c>
      <c r="AQ141" s="333">
        <f t="shared" si="282"/>
        <v>0.68095695914526988</v>
      </c>
      <c r="AR141" s="333">
        <f t="shared" si="282"/>
        <v>0.61306543071926001</v>
      </c>
      <c r="AS141" s="334">
        <f t="shared" si="282"/>
        <v>0.60966648888248531</v>
      </c>
      <c r="AU141" s="440">
        <f t="shared" si="294"/>
        <v>5.9000000000000004E-2</v>
      </c>
      <c r="AV141" s="440">
        <f t="shared" si="284"/>
        <v>0.29700000000000004</v>
      </c>
      <c r="AW141" s="440">
        <f t="shared" si="285"/>
        <v>0.34300000000000003</v>
      </c>
      <c r="AX141" s="440">
        <f t="shared" si="286"/>
        <v>0.47100000000000003</v>
      </c>
      <c r="AY141" s="440">
        <f t="shared" si="287"/>
        <v>0.97100000000000009</v>
      </c>
      <c r="AZ141" s="332">
        <f t="shared" si="288"/>
        <v>0.70400000000000007</v>
      </c>
      <c r="BA141" s="440">
        <f t="shared" si="289"/>
        <v>0.51800000000000002</v>
      </c>
      <c r="BB141" s="440">
        <f t="shared" si="290"/>
        <v>1.1809999999999998</v>
      </c>
      <c r="BC141" s="440">
        <f t="shared" si="291"/>
        <v>0.56000000000000005</v>
      </c>
      <c r="BD141" s="440">
        <f t="shared" si="292"/>
        <v>2.2431067653637946</v>
      </c>
      <c r="BE141" s="440">
        <f t="shared" si="293"/>
        <v>2.6053176741195747</v>
      </c>
    </row>
    <row r="142" spans="1:60" s="44" customFormat="1" ht="12" customHeight="1">
      <c r="A142" s="442" t="s">
        <v>147</v>
      </c>
      <c r="B142" s="443">
        <f>+SUM(B139:B141)</f>
        <v>0.36899999999999999</v>
      </c>
      <c r="C142" s="126">
        <f t="shared" ref="C142:I142" si="295">+SUM(C139:C141)</f>
        <v>0.18700000000000003</v>
      </c>
      <c r="D142" s="126">
        <f t="shared" si="295"/>
        <v>0.248</v>
      </c>
      <c r="E142" s="330">
        <f t="shared" si="295"/>
        <v>0.26300000000000001</v>
      </c>
      <c r="F142" s="126">
        <f t="shared" si="295"/>
        <v>1.601</v>
      </c>
      <c r="G142" s="126">
        <f t="shared" si="295"/>
        <v>1.355</v>
      </c>
      <c r="H142" s="126">
        <f t="shared" si="295"/>
        <v>0.41900000000000004</v>
      </c>
      <c r="I142" s="126">
        <f t="shared" si="295"/>
        <v>0.23699999999999999</v>
      </c>
      <c r="J142" s="128">
        <f t="shared" ref="J142:R142" si="296">+SUM(J139:J141)</f>
        <v>1.712</v>
      </c>
      <c r="K142" s="126">
        <f t="shared" si="296"/>
        <v>0.23499999999999999</v>
      </c>
      <c r="L142" s="126">
        <f t="shared" si="296"/>
        <v>0.21200000000000002</v>
      </c>
      <c r="M142" s="330">
        <f t="shared" si="296"/>
        <v>0.254</v>
      </c>
      <c r="N142" s="126">
        <f t="shared" si="296"/>
        <v>2.097</v>
      </c>
      <c r="O142" s="126">
        <f t="shared" si="296"/>
        <v>0.48499999999999999</v>
      </c>
      <c r="P142" s="126">
        <f t="shared" si="296"/>
        <v>0.83600000000000008</v>
      </c>
      <c r="Q142" s="126">
        <f t="shared" si="296"/>
        <v>0.17499999999999999</v>
      </c>
      <c r="R142" s="128">
        <f t="shared" si="296"/>
        <v>4.16</v>
      </c>
      <c r="S142" s="126">
        <f>+SUM(S139:S141)</f>
        <v>1.3280000000000001</v>
      </c>
      <c r="T142" s="126">
        <f t="shared" ref="T142:AS142" si="297">+SUM(T139:T141)</f>
        <v>0.499</v>
      </c>
      <c r="U142" s="126">
        <f t="shared" si="297"/>
        <v>0.31600000000000006</v>
      </c>
      <c r="V142" s="128">
        <f t="shared" si="297"/>
        <v>2.7829999999999999</v>
      </c>
      <c r="W142" s="126">
        <f>+SUM(W139:W141)</f>
        <v>0.40899999999999997</v>
      </c>
      <c r="X142" s="126">
        <f>+SUM(X139:X141)</f>
        <v>0.10200000000000001</v>
      </c>
      <c r="Y142" s="330">
        <f t="shared" si="297"/>
        <v>0.251</v>
      </c>
      <c r="Z142" s="126">
        <f t="shared" si="297"/>
        <v>1.9450000000000001</v>
      </c>
      <c r="AA142" s="126">
        <f t="shared" si="297"/>
        <v>0.378</v>
      </c>
      <c r="AB142" s="126">
        <f t="shared" si="297"/>
        <v>0.215</v>
      </c>
      <c r="AC142" s="330">
        <f t="shared" si="297"/>
        <v>0.31700000000000006</v>
      </c>
      <c r="AD142" s="126">
        <f t="shared" si="297"/>
        <v>3.9800000000000004</v>
      </c>
      <c r="AE142" s="126">
        <f t="shared" si="297"/>
        <v>0.41499999999999998</v>
      </c>
      <c r="AF142" s="130">
        <f t="shared" si="297"/>
        <v>0.38599999999999995</v>
      </c>
      <c r="AG142" s="130">
        <f t="shared" si="297"/>
        <v>0.2</v>
      </c>
      <c r="AH142" s="126">
        <f t="shared" si="297"/>
        <v>2.577</v>
      </c>
      <c r="AI142" s="126">
        <f t="shared" si="297"/>
        <v>0.24099999999999999</v>
      </c>
      <c r="AJ142" s="130">
        <f t="shared" si="297"/>
        <v>0.45600000000000002</v>
      </c>
      <c r="AK142" s="130">
        <f t="shared" si="297"/>
        <v>0.17100000000000001</v>
      </c>
      <c r="AL142" s="128">
        <f t="shared" si="297"/>
        <v>1.7910693973731757</v>
      </c>
      <c r="AM142" s="126">
        <f t="shared" si="297"/>
        <v>1.7884804985512681</v>
      </c>
      <c r="AN142" s="126">
        <f t="shared" si="297"/>
        <v>1.6517363237348754</v>
      </c>
      <c r="AO142" s="330">
        <f t="shared" si="297"/>
        <v>1.6812081929115998</v>
      </c>
      <c r="AP142" s="128">
        <f t="shared" si="297"/>
        <v>2.1621820247709396</v>
      </c>
      <c r="AQ142" s="126">
        <f t="shared" si="297"/>
        <v>2.0984784353452501</v>
      </c>
      <c r="AR142" s="126">
        <f t="shared" si="297"/>
        <v>1.889259766777069</v>
      </c>
      <c r="AS142" s="330">
        <f t="shared" si="297"/>
        <v>1.8787853806184822</v>
      </c>
      <c r="AU142" s="448">
        <f t="shared" ref="AU142:AU143" si="298">SUM(B142:E142)</f>
        <v>1.0670000000000002</v>
      </c>
      <c r="AV142" s="448">
        <f t="shared" ref="AV142:AV143" si="299">SUM(F142:I142)</f>
        <v>3.6120000000000001</v>
      </c>
      <c r="AW142" s="448">
        <f t="shared" ref="AW142:AW143" si="300">SUM(J142:M142)</f>
        <v>2.4130000000000003</v>
      </c>
      <c r="AX142" s="448">
        <f t="shared" ref="AX142:AX143" si="301">SUM(N142:Q142)</f>
        <v>3.593</v>
      </c>
      <c r="AY142" s="448">
        <f t="shared" ref="AY142:AY143" si="302">SUM(R142:U142)</f>
        <v>6.3029999999999999</v>
      </c>
      <c r="AZ142" s="128">
        <f t="shared" ref="AZ142:AZ143" si="303">SUM(V142:Y142)</f>
        <v>3.5449999999999995</v>
      </c>
      <c r="BA142" s="448">
        <f t="shared" ref="BA142:BA143" si="304">SUM(Z142:AC142)</f>
        <v>2.855</v>
      </c>
      <c r="BB142" s="448">
        <f t="shared" si="290"/>
        <v>4.9810000000000008</v>
      </c>
      <c r="BC142" s="448">
        <f t="shared" si="291"/>
        <v>3.4449999999999998</v>
      </c>
      <c r="BD142" s="448">
        <f t="shared" si="292"/>
        <v>6.9124944125709185</v>
      </c>
      <c r="BE142" s="448">
        <f t="shared" si="293"/>
        <v>8.0287056075117427</v>
      </c>
    </row>
    <row r="143" spans="1:60" s="44" customFormat="1" ht="12" customHeight="1">
      <c r="A143" s="447" t="s">
        <v>148</v>
      </c>
      <c r="B143" s="128">
        <f>+B142+B138</f>
        <v>0.40200000000000002</v>
      </c>
      <c r="C143" s="470">
        <f t="shared" ref="C143:R143" si="305">+C142+C138</f>
        <v>0.19900000000000004</v>
      </c>
      <c r="D143" s="470">
        <f t="shared" si="305"/>
        <v>0.27300000000000002</v>
      </c>
      <c r="E143" s="471">
        <f t="shared" si="305"/>
        <v>0.28400000000000003</v>
      </c>
      <c r="F143" s="470">
        <f t="shared" si="305"/>
        <v>1.8679999999999999</v>
      </c>
      <c r="G143" s="470">
        <f t="shared" si="305"/>
        <v>1.4330000000000001</v>
      </c>
      <c r="H143" s="470">
        <f t="shared" si="305"/>
        <v>0.43000000000000005</v>
      </c>
      <c r="I143" s="470">
        <f t="shared" si="305"/>
        <v>0.24399999999999999</v>
      </c>
      <c r="J143" s="472">
        <f t="shared" si="305"/>
        <v>1.895</v>
      </c>
      <c r="K143" s="470">
        <f t="shared" si="305"/>
        <v>0.26100000000000001</v>
      </c>
      <c r="L143" s="470">
        <f t="shared" si="305"/>
        <v>0.22200000000000003</v>
      </c>
      <c r="M143" s="471">
        <f t="shared" si="305"/>
        <v>0.27</v>
      </c>
      <c r="N143" s="470">
        <f t="shared" si="305"/>
        <v>2.3639999999999999</v>
      </c>
      <c r="O143" s="470">
        <f t="shared" si="305"/>
        <v>0.48799999999999999</v>
      </c>
      <c r="P143" s="470">
        <f t="shared" si="305"/>
        <v>0.85300000000000009</v>
      </c>
      <c r="Q143" s="470">
        <f t="shared" si="305"/>
        <v>0.188</v>
      </c>
      <c r="R143" s="472">
        <f t="shared" si="305"/>
        <v>4.7249999999999996</v>
      </c>
      <c r="S143" s="470">
        <f>+S142+S138</f>
        <v>1.7330000000000001</v>
      </c>
      <c r="T143" s="470">
        <f t="shared" ref="T143:V143" si="306">+T142+T138</f>
        <v>0.52600000000000002</v>
      </c>
      <c r="U143" s="470">
        <f t="shared" si="306"/>
        <v>0.37800000000000006</v>
      </c>
      <c r="V143" s="472">
        <f t="shared" si="306"/>
        <v>3.2210000000000001</v>
      </c>
      <c r="W143" s="470">
        <f>+W142+W138</f>
        <v>0.499</v>
      </c>
      <c r="X143" s="470">
        <f>+X142+X138</f>
        <v>0.10800000000000001</v>
      </c>
      <c r="Y143" s="471">
        <f t="shared" ref="Y143:Z143" si="307">+Y142+Y138</f>
        <v>0.312</v>
      </c>
      <c r="Z143" s="472">
        <f t="shared" si="307"/>
        <v>2.2309999999999999</v>
      </c>
      <c r="AA143" s="470">
        <f>+AA142+AA138</f>
        <v>0.45300000000000001</v>
      </c>
      <c r="AB143" s="470">
        <f>+AB142+AB138</f>
        <v>0.23899999999999999</v>
      </c>
      <c r="AC143" s="471">
        <f t="shared" ref="AC143:AD143" si="308">+AC142+AC138</f>
        <v>0.33700000000000008</v>
      </c>
      <c r="AD143" s="472">
        <f t="shared" si="308"/>
        <v>4.5870000000000006</v>
      </c>
      <c r="AE143" s="470">
        <f>+AE142+AE138</f>
        <v>0.42399999999999999</v>
      </c>
      <c r="AF143" s="470">
        <f>+AF142+AF138</f>
        <v>0.40099999999999997</v>
      </c>
      <c r="AG143" s="470">
        <f>+AG142+AG138</f>
        <v>0.20600000000000002</v>
      </c>
      <c r="AH143" s="472">
        <f t="shared" ref="AH143" si="309">+AH142+AH138</f>
        <v>3.0670000000000002</v>
      </c>
      <c r="AI143" s="470">
        <f>+AI142+AI138</f>
        <v>0.25900000000000001</v>
      </c>
      <c r="AJ143" s="470">
        <f>+AJ142+AJ138</f>
        <v>0.47800000000000004</v>
      </c>
      <c r="AK143" s="470">
        <f>+AK142+AK138</f>
        <v>0.17600000000000002</v>
      </c>
      <c r="AL143" s="472">
        <f t="shared" ref="AL143:AS143" si="310">AL134*(AL144)</f>
        <v>1.8719148833089514</v>
      </c>
      <c r="AM143" s="470">
        <f t="shared" si="310"/>
        <v>1.8692091264894684</v>
      </c>
      <c r="AN143" s="470">
        <f t="shared" si="310"/>
        <v>1.7262925781859668</v>
      </c>
      <c r="AO143" s="471">
        <f t="shared" si="310"/>
        <v>1.7570947518101474</v>
      </c>
      <c r="AP143" s="472">
        <f t="shared" si="310"/>
        <v>2.2597788329853925</v>
      </c>
      <c r="AQ143" s="470">
        <f t="shared" si="310"/>
        <v>2.1931997839876027</v>
      </c>
      <c r="AR143" s="470">
        <f t="shared" si="310"/>
        <v>1.9745373803234854</v>
      </c>
      <c r="AS143" s="471">
        <f t="shared" si="310"/>
        <v>1.9635902001792986</v>
      </c>
      <c r="AU143" s="473">
        <f t="shared" si="298"/>
        <v>1.1580000000000001</v>
      </c>
      <c r="AV143" s="473">
        <f t="shared" si="299"/>
        <v>3.9750000000000005</v>
      </c>
      <c r="AW143" s="473">
        <f t="shared" si="300"/>
        <v>2.6480000000000001</v>
      </c>
      <c r="AX143" s="473">
        <f t="shared" si="301"/>
        <v>3.8930000000000002</v>
      </c>
      <c r="AY143" s="473">
        <f t="shared" si="302"/>
        <v>7.3620000000000001</v>
      </c>
      <c r="AZ143" s="472">
        <f t="shared" si="303"/>
        <v>4.1400000000000006</v>
      </c>
      <c r="BA143" s="473">
        <f t="shared" si="304"/>
        <v>3.26</v>
      </c>
      <c r="BB143" s="473">
        <f t="shared" si="290"/>
        <v>5.6180000000000012</v>
      </c>
      <c r="BC143" s="473">
        <f t="shared" si="291"/>
        <v>3.9800000000000004</v>
      </c>
      <c r="BD143" s="473">
        <f t="shared" si="292"/>
        <v>7.2245113397945335</v>
      </c>
      <c r="BE143" s="473">
        <f t="shared" si="293"/>
        <v>8.3911061974757786</v>
      </c>
    </row>
    <row r="144" spans="1:60" s="40" customFormat="1" ht="12" customHeight="1">
      <c r="A144" s="474" t="s">
        <v>149</v>
      </c>
      <c r="B144" s="449">
        <f t="shared" ref="B144:AE144" si="311">B143/B134</f>
        <v>9.128065395095368E-2</v>
      </c>
      <c r="C144" s="451">
        <f t="shared" si="311"/>
        <v>3.7839893515877548E-2</v>
      </c>
      <c r="D144" s="451">
        <f t="shared" si="311"/>
        <v>5.7089084065244662E-2</v>
      </c>
      <c r="E144" s="475">
        <f t="shared" si="311"/>
        <v>5.2690166975881268E-2</v>
      </c>
      <c r="F144" s="451">
        <f t="shared" si="311"/>
        <v>0.26966940955680668</v>
      </c>
      <c r="G144" s="451">
        <f t="shared" si="311"/>
        <v>0.16195750452079566</v>
      </c>
      <c r="H144" s="451">
        <f t="shared" si="311"/>
        <v>5.1196571020359564E-2</v>
      </c>
      <c r="I144" s="451">
        <f t="shared" si="311"/>
        <v>2.2619820153888942E-2</v>
      </c>
      <c r="J144" s="449">
        <f t="shared" si="311"/>
        <v>0.21147193393594466</v>
      </c>
      <c r="K144" s="451">
        <f t="shared" si="311"/>
        <v>1.7639902676399026E-2</v>
      </c>
      <c r="L144" s="451">
        <f t="shared" si="311"/>
        <v>2.0141535111594996E-2</v>
      </c>
      <c r="M144" s="475">
        <f t="shared" si="311"/>
        <v>2.376760563380282E-2</v>
      </c>
      <c r="N144" s="451">
        <f t="shared" si="311"/>
        <v>0.18349763253900486</v>
      </c>
      <c r="O144" s="451">
        <f t="shared" si="311"/>
        <v>2.7691085513249735E-2</v>
      </c>
      <c r="P144" s="451">
        <f t="shared" si="311"/>
        <v>4.5668701145732953E-2</v>
      </c>
      <c r="Q144" s="451">
        <f t="shared" si="311"/>
        <v>9.6902221534972428E-3</v>
      </c>
      <c r="R144" s="449">
        <f t="shared" si="311"/>
        <v>0.22101127274428178</v>
      </c>
      <c r="S144" s="451">
        <f t="shared" si="311"/>
        <v>6.699396938302149E-2</v>
      </c>
      <c r="T144" s="451">
        <f t="shared" si="311"/>
        <v>2.1537957579231843E-2</v>
      </c>
      <c r="U144" s="241">
        <f t="shared" si="311"/>
        <v>9.918656520598269E-3</v>
      </c>
      <c r="V144" s="452">
        <f t="shared" si="311"/>
        <v>8.9477193177398731E-2</v>
      </c>
      <c r="W144" s="451">
        <f t="shared" si="311"/>
        <v>1.3215742359235129E-2</v>
      </c>
      <c r="X144" s="451">
        <f t="shared" si="311"/>
        <v>3.148688046647231E-3</v>
      </c>
      <c r="Y144" s="450">
        <f t="shared" si="311"/>
        <v>8.9639717290122406E-3</v>
      </c>
      <c r="Z144" s="452">
        <f t="shared" si="311"/>
        <v>6.2299293513166341E-2</v>
      </c>
      <c r="AA144" s="451">
        <f t="shared" si="311"/>
        <v>1.1502132845825717E-2</v>
      </c>
      <c r="AB144" s="451">
        <f t="shared" si="311"/>
        <v>7.2468162522741058E-3</v>
      </c>
      <c r="AC144" s="450">
        <f t="shared" si="311"/>
        <v>1.0650064785260567E-2</v>
      </c>
      <c r="AD144" s="452">
        <f t="shared" si="311"/>
        <v>0.14292836444084381</v>
      </c>
      <c r="AE144" s="451">
        <f t="shared" si="311"/>
        <v>1.4091528465552195E-2</v>
      </c>
      <c r="AF144" s="451">
        <f>AF143/AF134</f>
        <v>1.2558328896683475E-2</v>
      </c>
      <c r="AG144" s="451">
        <f>AG143/AG134</f>
        <v>6.3250330068470029E-3</v>
      </c>
      <c r="AH144" s="452">
        <f t="shared" ref="AH144:AI144" si="312">AH143/AH134</f>
        <v>9.5086033173151466E-2</v>
      </c>
      <c r="AI144" s="451">
        <f t="shared" si="312"/>
        <v>7.6493694438701677E-3</v>
      </c>
      <c r="AJ144" s="451">
        <f>AJ143/AJ134</f>
        <v>1.515055467511886E-2</v>
      </c>
      <c r="AK144" s="451">
        <f>AK143/AK134</f>
        <v>5.4024188102400391E-3</v>
      </c>
      <c r="AL144" s="453">
        <v>0.05</v>
      </c>
      <c r="AM144" s="454">
        <v>0.05</v>
      </c>
      <c r="AN144" s="454">
        <v>0.05</v>
      </c>
      <c r="AO144" s="476">
        <v>0.05</v>
      </c>
      <c r="AP144" s="453">
        <v>0.05</v>
      </c>
      <c r="AQ144" s="454">
        <v>0.05</v>
      </c>
      <c r="AR144" s="454">
        <v>0.05</v>
      </c>
      <c r="AS144" s="476">
        <v>0.05</v>
      </c>
      <c r="AU144" s="456">
        <f t="shared" ref="AU144:BE144" si="313">AU143/AU134</f>
        <v>5.838164860095791E-2</v>
      </c>
      <c r="AV144" s="456">
        <f t="shared" si="313"/>
        <v>0.11369812076313608</v>
      </c>
      <c r="AW144" s="456">
        <f t="shared" si="313"/>
        <v>5.7391794360519298E-2</v>
      </c>
      <c r="AX144" s="456">
        <f t="shared" si="313"/>
        <v>5.6761682583655326E-2</v>
      </c>
      <c r="AY144" s="456">
        <f t="shared" si="313"/>
        <v>6.7062006394665655E-2</v>
      </c>
      <c r="AZ144" s="452">
        <f t="shared" si="313"/>
        <v>2.8979014713499746E-2</v>
      </c>
      <c r="BA144" s="456">
        <f t="shared" si="313"/>
        <v>2.3316025118368167E-2</v>
      </c>
      <c r="BB144" s="456">
        <f t="shared" si="313"/>
        <v>4.4347263226030546E-2</v>
      </c>
      <c r="BC144" s="456">
        <f t="shared" si="313"/>
        <v>3.0558498794551681E-2</v>
      </c>
      <c r="BD144" s="456">
        <f t="shared" si="313"/>
        <v>0.05</v>
      </c>
      <c r="BE144" s="456">
        <f t="shared" si="313"/>
        <v>0.05</v>
      </c>
    </row>
    <row r="145" spans="1:60" s="44" customFormat="1" ht="12" customHeight="1">
      <c r="A145" s="477"/>
      <c r="B145" s="478"/>
      <c r="C145" s="479"/>
      <c r="D145" s="479"/>
      <c r="E145" s="480"/>
      <c r="F145" s="479"/>
      <c r="G145" s="479"/>
      <c r="H145" s="479"/>
      <c r="I145" s="479"/>
      <c r="J145" s="478"/>
      <c r="K145" s="479"/>
      <c r="L145" s="479"/>
      <c r="M145" s="480"/>
      <c r="N145" s="479"/>
      <c r="O145" s="479"/>
      <c r="P145" s="479"/>
      <c r="Q145" s="479"/>
      <c r="R145" s="478"/>
      <c r="S145" s="479"/>
      <c r="T145" s="481"/>
      <c r="U145" s="482"/>
      <c r="V145" s="483"/>
      <c r="W145" s="479"/>
      <c r="X145" s="482"/>
      <c r="Y145" s="484"/>
      <c r="Z145" s="482"/>
      <c r="AA145" s="482"/>
      <c r="AB145" s="482"/>
      <c r="AC145" s="484"/>
      <c r="AD145" s="483"/>
      <c r="AE145" s="482"/>
      <c r="AF145" s="482"/>
      <c r="AG145" s="484"/>
      <c r="AH145" s="483"/>
      <c r="AI145" s="482"/>
      <c r="AJ145" s="482"/>
      <c r="AK145" s="484"/>
      <c r="AL145" s="483"/>
      <c r="AM145" s="482"/>
      <c r="AN145" s="482"/>
      <c r="AO145" s="484"/>
      <c r="AP145" s="483"/>
      <c r="AQ145" s="482"/>
      <c r="AR145" s="482"/>
      <c r="AS145" s="484"/>
      <c r="AU145" s="456"/>
      <c r="AV145" s="456"/>
      <c r="AW145" s="456"/>
      <c r="AX145" s="456"/>
      <c r="AY145" s="456"/>
      <c r="AZ145" s="452"/>
      <c r="BA145" s="456"/>
      <c r="BB145" s="456"/>
      <c r="BC145" s="456"/>
      <c r="BD145" s="456"/>
      <c r="BE145" s="456"/>
    </row>
    <row r="146" spans="1:60" ht="12" customHeight="1">
      <c r="A146" s="435" t="s">
        <v>124</v>
      </c>
      <c r="B146" s="332"/>
      <c r="C146" s="333"/>
      <c r="D146" s="333"/>
      <c r="E146" s="334"/>
      <c r="F146" s="333"/>
      <c r="G146" s="333"/>
      <c r="H146" s="333"/>
      <c r="I146" s="333"/>
      <c r="J146" s="332"/>
      <c r="K146" s="333"/>
      <c r="L146" s="333"/>
      <c r="M146" s="334"/>
      <c r="N146" s="333"/>
      <c r="O146" s="333"/>
      <c r="P146" s="333"/>
      <c r="Q146" s="333"/>
      <c r="R146" s="332"/>
      <c r="S146" s="338"/>
      <c r="T146" s="437"/>
      <c r="U146" s="437"/>
      <c r="V146" s="436"/>
      <c r="W146" s="338"/>
      <c r="X146" s="437"/>
      <c r="Y146" s="438"/>
      <c r="Z146" s="437"/>
      <c r="AA146" s="437"/>
      <c r="AB146" s="437"/>
      <c r="AC146" s="438"/>
      <c r="AD146" s="436"/>
      <c r="AE146" s="437"/>
      <c r="AF146" s="437"/>
      <c r="AG146" s="438"/>
      <c r="AH146" s="436"/>
      <c r="AI146" s="437"/>
      <c r="AJ146" s="437"/>
      <c r="AK146" s="438"/>
      <c r="AL146" s="436"/>
      <c r="AM146" s="437"/>
      <c r="AN146" s="437"/>
      <c r="AO146" s="438"/>
      <c r="AP146" s="436"/>
      <c r="AQ146" s="437"/>
      <c r="AR146" s="437"/>
      <c r="AS146" s="438"/>
      <c r="AU146" s="246"/>
      <c r="AV146" s="440"/>
      <c r="AW146" s="440"/>
      <c r="AX146" s="440"/>
      <c r="AY146" s="246"/>
      <c r="AZ146" s="436"/>
      <c r="BA146" s="246"/>
      <c r="BB146" s="246"/>
      <c r="BC146" s="246"/>
      <c r="BD146" s="246"/>
      <c r="BE146" s="246"/>
      <c r="BH146" s="33"/>
    </row>
    <row r="147" spans="1:60" ht="12" customHeight="1">
      <c r="A147" s="386" t="s">
        <v>121</v>
      </c>
      <c r="B147" s="332">
        <v>0</v>
      </c>
      <c r="C147" s="333">
        <v>0</v>
      </c>
      <c r="D147" s="333">
        <v>0</v>
      </c>
      <c r="E147" s="334">
        <v>0</v>
      </c>
      <c r="F147" s="333">
        <v>0</v>
      </c>
      <c r="G147" s="333">
        <v>0</v>
      </c>
      <c r="H147" s="333">
        <v>0</v>
      </c>
      <c r="I147" s="333">
        <v>0</v>
      </c>
      <c r="J147" s="332">
        <v>0</v>
      </c>
      <c r="K147" s="333">
        <v>0</v>
      </c>
      <c r="L147" s="333">
        <v>0</v>
      </c>
      <c r="M147" s="334">
        <v>0</v>
      </c>
      <c r="N147" s="333">
        <v>0</v>
      </c>
      <c r="O147" s="333">
        <v>0</v>
      </c>
      <c r="P147" s="333">
        <v>0</v>
      </c>
      <c r="Q147" s="338">
        <v>0.26200000000000001</v>
      </c>
      <c r="R147" s="337">
        <v>0.38100000000000001</v>
      </c>
      <c r="S147" s="338">
        <v>0.38200000000000001</v>
      </c>
      <c r="T147" s="333">
        <v>0.38100000000000001</v>
      </c>
      <c r="U147" s="333">
        <v>0.38100000000000001</v>
      </c>
      <c r="V147" s="332">
        <v>0.38100000000000001</v>
      </c>
      <c r="W147" s="338">
        <v>0.38100000000000001</v>
      </c>
      <c r="X147" s="333">
        <v>0.38200000000000001</v>
      </c>
      <c r="Y147" s="334">
        <v>0.38100000000000001</v>
      </c>
      <c r="Z147" s="333">
        <v>0.38100000000000001</v>
      </c>
      <c r="AA147" s="333">
        <v>0.38100000000000001</v>
      </c>
      <c r="AB147" s="333">
        <v>0.38200000000000001</v>
      </c>
      <c r="AC147" s="334">
        <v>0.38100000000000001</v>
      </c>
      <c r="AD147" s="332">
        <v>0.38100000000000001</v>
      </c>
      <c r="AE147" s="338">
        <v>0.38100000000000001</v>
      </c>
      <c r="AF147" s="338">
        <v>0.38100000000000001</v>
      </c>
      <c r="AG147" s="339">
        <v>0.11899999999999999</v>
      </c>
      <c r="AH147" s="332">
        <v>2.5999999999999999E-2</v>
      </c>
      <c r="AI147" s="338">
        <v>0.17</v>
      </c>
      <c r="AJ147" s="338">
        <v>0.28000000000000003</v>
      </c>
      <c r="AK147" s="339">
        <v>0.46100000000000002</v>
      </c>
      <c r="AL147" s="332">
        <f t="shared" ref="AL147:AS150" si="314">AK147</f>
        <v>0.46100000000000002</v>
      </c>
      <c r="AM147" s="333">
        <f t="shared" si="314"/>
        <v>0.46100000000000002</v>
      </c>
      <c r="AN147" s="333">
        <f t="shared" si="314"/>
        <v>0.46100000000000002</v>
      </c>
      <c r="AO147" s="334">
        <f t="shared" si="314"/>
        <v>0.46100000000000002</v>
      </c>
      <c r="AP147" s="332">
        <f t="shared" si="314"/>
        <v>0.46100000000000002</v>
      </c>
      <c r="AQ147" s="333">
        <f t="shared" si="314"/>
        <v>0.46100000000000002</v>
      </c>
      <c r="AR147" s="333">
        <f t="shared" si="314"/>
        <v>0.46100000000000002</v>
      </c>
      <c r="AS147" s="334">
        <f t="shared" si="314"/>
        <v>0.46100000000000002</v>
      </c>
      <c r="AU147" s="440">
        <f t="shared" si="253"/>
        <v>0</v>
      </c>
      <c r="AV147" s="440">
        <f t="shared" si="254"/>
        <v>0</v>
      </c>
      <c r="AW147" s="440">
        <f t="shared" si="255"/>
        <v>0</v>
      </c>
      <c r="AX147" s="440">
        <f t="shared" si="256"/>
        <v>0.26200000000000001</v>
      </c>
      <c r="AY147" s="440">
        <f t="shared" si="257"/>
        <v>1.5250000000000001</v>
      </c>
      <c r="AZ147" s="332">
        <f t="shared" si="258"/>
        <v>1.5250000000000001</v>
      </c>
      <c r="BA147" s="440">
        <f t="shared" si="259"/>
        <v>1.5250000000000001</v>
      </c>
      <c r="BB147" s="440">
        <f t="shared" ref="BB147:BB152" si="315">SUM(AD147:AG147)</f>
        <v>1.262</v>
      </c>
      <c r="BC147" s="440">
        <f t="shared" ref="BC147:BC152" si="316">SUM(AH147:AK147)</f>
        <v>0.93700000000000006</v>
      </c>
      <c r="BD147" s="440">
        <f t="shared" ref="BD147:BD152" si="317">SUM(AL147:AO147)</f>
        <v>1.8440000000000001</v>
      </c>
      <c r="BE147" s="440">
        <f t="shared" ref="BE147:BE152" si="318">SUM(AP147:AS147)</f>
        <v>1.8440000000000001</v>
      </c>
      <c r="BH147" s="33"/>
    </row>
    <row r="148" spans="1:60" ht="12" customHeight="1">
      <c r="A148" s="441" t="s">
        <v>150</v>
      </c>
      <c r="B148" s="332">
        <v>0</v>
      </c>
      <c r="C148" s="333">
        <v>0</v>
      </c>
      <c r="D148" s="333">
        <v>0</v>
      </c>
      <c r="E148" s="334">
        <v>0</v>
      </c>
      <c r="F148" s="333">
        <v>0</v>
      </c>
      <c r="G148" s="333">
        <v>0</v>
      </c>
      <c r="H148" s="333">
        <v>0</v>
      </c>
      <c r="I148" s="333">
        <v>0</v>
      </c>
      <c r="J148" s="332">
        <v>0</v>
      </c>
      <c r="K148" s="333">
        <v>0</v>
      </c>
      <c r="L148" s="333">
        <v>0</v>
      </c>
      <c r="M148" s="334">
        <v>0</v>
      </c>
      <c r="N148" s="333">
        <v>0</v>
      </c>
      <c r="O148" s="333">
        <v>0</v>
      </c>
      <c r="P148" s="333">
        <v>0</v>
      </c>
      <c r="Q148" s="338">
        <v>0.9</v>
      </c>
      <c r="R148" s="337">
        <v>1.3080000000000001</v>
      </c>
      <c r="S148" s="338">
        <v>1.3080000000000001</v>
      </c>
      <c r="T148" s="333">
        <v>1.3069999999999999</v>
      </c>
      <c r="U148" s="333">
        <v>1.3380000000000001</v>
      </c>
      <c r="V148" s="332">
        <v>0.58899999999999997</v>
      </c>
      <c r="W148" s="338">
        <v>0.59</v>
      </c>
      <c r="X148" s="333">
        <v>0.58899999999999997</v>
      </c>
      <c r="Y148" s="334">
        <v>0.46700000000000003</v>
      </c>
      <c r="Z148" s="333">
        <v>0.41199999999999998</v>
      </c>
      <c r="AA148" s="333">
        <v>0.41099999999999998</v>
      </c>
      <c r="AB148" s="333">
        <v>0.41199999999999998</v>
      </c>
      <c r="AC148" s="334">
        <v>0.128</v>
      </c>
      <c r="AD148" s="332">
        <v>0</v>
      </c>
      <c r="AE148" s="485">
        <v>0</v>
      </c>
      <c r="AF148" s="485">
        <v>0</v>
      </c>
      <c r="AG148" s="485">
        <v>0</v>
      </c>
      <c r="AH148" s="332">
        <v>1.357</v>
      </c>
      <c r="AI148" s="338">
        <v>0.33800000000000002</v>
      </c>
      <c r="AJ148" s="338">
        <v>2.3580000000000001</v>
      </c>
      <c r="AK148" s="338">
        <v>1.4419999999999999</v>
      </c>
      <c r="AL148" s="486">
        <f t="shared" si="314"/>
        <v>1.4419999999999999</v>
      </c>
      <c r="AM148" s="461">
        <f t="shared" si="314"/>
        <v>1.4419999999999999</v>
      </c>
      <c r="AN148" s="461">
        <f t="shared" si="314"/>
        <v>1.4419999999999999</v>
      </c>
      <c r="AO148" s="461">
        <f t="shared" si="314"/>
        <v>1.4419999999999999</v>
      </c>
      <c r="AP148" s="486">
        <f t="shared" si="314"/>
        <v>1.4419999999999999</v>
      </c>
      <c r="AQ148" s="461">
        <f t="shared" si="314"/>
        <v>1.4419999999999999</v>
      </c>
      <c r="AR148" s="461">
        <f t="shared" si="314"/>
        <v>1.4419999999999999</v>
      </c>
      <c r="AS148" s="461">
        <f t="shared" si="314"/>
        <v>1.4419999999999999</v>
      </c>
      <c r="AT148" s="455"/>
      <c r="AU148" s="440">
        <f t="shared" si="253"/>
        <v>0</v>
      </c>
      <c r="AV148" s="440">
        <f t="shared" si="254"/>
        <v>0</v>
      </c>
      <c r="AW148" s="440">
        <f t="shared" si="255"/>
        <v>0</v>
      </c>
      <c r="AX148" s="440">
        <f t="shared" si="256"/>
        <v>0.9</v>
      </c>
      <c r="AY148" s="440">
        <f t="shared" si="257"/>
        <v>5.2610000000000001</v>
      </c>
      <c r="AZ148" s="332">
        <f t="shared" si="258"/>
        <v>2.2349999999999999</v>
      </c>
      <c r="BA148" s="440">
        <f t="shared" si="259"/>
        <v>1.363</v>
      </c>
      <c r="BB148" s="440">
        <f t="shared" si="315"/>
        <v>0</v>
      </c>
      <c r="BC148" s="440">
        <f t="shared" si="316"/>
        <v>5.4950000000000001</v>
      </c>
      <c r="BD148" s="440">
        <f t="shared" si="317"/>
        <v>5.7679999999999998</v>
      </c>
      <c r="BE148" s="440">
        <f t="shared" si="318"/>
        <v>5.7679999999999998</v>
      </c>
      <c r="BH148" s="33"/>
    </row>
    <row r="149" spans="1:60" ht="12" customHeight="1">
      <c r="A149" s="441" t="s">
        <v>86</v>
      </c>
      <c r="B149" s="332">
        <v>0</v>
      </c>
      <c r="C149" s="333">
        <v>0</v>
      </c>
      <c r="D149" s="333">
        <v>0</v>
      </c>
      <c r="E149" s="334">
        <v>0</v>
      </c>
      <c r="F149" s="333">
        <v>0</v>
      </c>
      <c r="G149" s="333">
        <v>0</v>
      </c>
      <c r="H149" s="333">
        <v>0</v>
      </c>
      <c r="I149" s="333">
        <v>0</v>
      </c>
      <c r="J149" s="332">
        <v>0</v>
      </c>
      <c r="K149" s="333">
        <v>0</v>
      </c>
      <c r="L149" s="333">
        <v>0</v>
      </c>
      <c r="M149" s="334">
        <v>0</v>
      </c>
      <c r="N149" s="333">
        <v>0</v>
      </c>
      <c r="O149" s="333">
        <v>0</v>
      </c>
      <c r="P149" s="333">
        <v>0</v>
      </c>
      <c r="Q149" s="338">
        <v>2E-3</v>
      </c>
      <c r="R149" s="337">
        <v>3.0000000000000001E-3</v>
      </c>
      <c r="S149" s="338">
        <v>2E-3</v>
      </c>
      <c r="T149" s="333">
        <v>2E-3</v>
      </c>
      <c r="U149" s="333">
        <v>1E-3</v>
      </c>
      <c r="V149" s="332">
        <v>0</v>
      </c>
      <c r="W149" s="338">
        <v>0</v>
      </c>
      <c r="X149" s="333">
        <v>0</v>
      </c>
      <c r="Y149" s="334">
        <v>0</v>
      </c>
      <c r="Z149" s="333">
        <v>0</v>
      </c>
      <c r="AA149" s="333">
        <v>0</v>
      </c>
      <c r="AB149" s="333">
        <v>0</v>
      </c>
      <c r="AC149" s="334">
        <v>0</v>
      </c>
      <c r="AD149" s="332">
        <v>0</v>
      </c>
      <c r="AE149" s="338">
        <v>0</v>
      </c>
      <c r="AF149" s="338">
        <v>0</v>
      </c>
      <c r="AG149" s="339">
        <v>0</v>
      </c>
      <c r="AH149" s="332">
        <v>0</v>
      </c>
      <c r="AI149" s="338">
        <v>0</v>
      </c>
      <c r="AJ149" s="338">
        <v>3.1E-2</v>
      </c>
      <c r="AK149" s="339">
        <v>8.5000000000000006E-2</v>
      </c>
      <c r="AL149" s="332">
        <f t="shared" si="314"/>
        <v>8.5000000000000006E-2</v>
      </c>
      <c r="AM149" s="333">
        <f t="shared" si="314"/>
        <v>8.5000000000000006E-2</v>
      </c>
      <c r="AN149" s="333">
        <f t="shared" si="314"/>
        <v>8.5000000000000006E-2</v>
      </c>
      <c r="AO149" s="334">
        <f t="shared" si="314"/>
        <v>8.5000000000000006E-2</v>
      </c>
      <c r="AP149" s="332">
        <f t="shared" si="314"/>
        <v>8.5000000000000006E-2</v>
      </c>
      <c r="AQ149" s="333">
        <f t="shared" si="314"/>
        <v>8.5000000000000006E-2</v>
      </c>
      <c r="AR149" s="333">
        <f t="shared" si="314"/>
        <v>8.5000000000000006E-2</v>
      </c>
      <c r="AS149" s="334">
        <f t="shared" si="314"/>
        <v>8.5000000000000006E-2</v>
      </c>
      <c r="AU149" s="440">
        <f t="shared" si="253"/>
        <v>0</v>
      </c>
      <c r="AV149" s="440">
        <f t="shared" si="254"/>
        <v>0</v>
      </c>
      <c r="AW149" s="440">
        <f t="shared" si="255"/>
        <v>0</v>
      </c>
      <c r="AX149" s="440">
        <f t="shared" si="256"/>
        <v>2E-3</v>
      </c>
      <c r="AY149" s="440">
        <f t="shared" si="257"/>
        <v>8.0000000000000002E-3</v>
      </c>
      <c r="AZ149" s="332">
        <f t="shared" si="258"/>
        <v>0</v>
      </c>
      <c r="BA149" s="440">
        <f t="shared" si="259"/>
        <v>0</v>
      </c>
      <c r="BB149" s="440">
        <f t="shared" si="315"/>
        <v>0</v>
      </c>
      <c r="BC149" s="440">
        <f t="shared" si="316"/>
        <v>0.11600000000000001</v>
      </c>
      <c r="BD149" s="440">
        <f t="shared" si="317"/>
        <v>0.34</v>
      </c>
      <c r="BE149" s="440">
        <f t="shared" si="318"/>
        <v>0.34</v>
      </c>
      <c r="BH149" s="33"/>
    </row>
    <row r="150" spans="1:60" ht="12" customHeight="1">
      <c r="A150" s="441" t="s">
        <v>87</v>
      </c>
      <c r="B150" s="332">
        <v>0</v>
      </c>
      <c r="C150" s="333">
        <v>0</v>
      </c>
      <c r="D150" s="333">
        <v>0</v>
      </c>
      <c r="E150" s="334">
        <v>0</v>
      </c>
      <c r="F150" s="333">
        <v>0</v>
      </c>
      <c r="G150" s="333">
        <v>0</v>
      </c>
      <c r="H150" s="333">
        <v>0</v>
      </c>
      <c r="I150" s="333">
        <v>0</v>
      </c>
      <c r="J150" s="332">
        <v>0</v>
      </c>
      <c r="K150" s="333">
        <v>0</v>
      </c>
      <c r="L150" s="333">
        <v>0</v>
      </c>
      <c r="M150" s="334">
        <v>0</v>
      </c>
      <c r="N150" s="333">
        <v>0</v>
      </c>
      <c r="O150" s="333">
        <v>0</v>
      </c>
      <c r="P150" s="333">
        <v>0</v>
      </c>
      <c r="Q150" s="338">
        <v>0.32500000000000001</v>
      </c>
      <c r="R150" s="337">
        <v>0</v>
      </c>
      <c r="S150" s="338">
        <v>0</v>
      </c>
      <c r="T150" s="333">
        <v>0</v>
      </c>
      <c r="U150" s="333">
        <v>0</v>
      </c>
      <c r="V150" s="332">
        <v>0</v>
      </c>
      <c r="W150" s="338">
        <v>0</v>
      </c>
      <c r="X150" s="333">
        <v>0</v>
      </c>
      <c r="Y150" s="334">
        <v>0</v>
      </c>
      <c r="Z150" s="333">
        <v>0</v>
      </c>
      <c r="AA150" s="333">
        <v>0</v>
      </c>
      <c r="AB150" s="333">
        <v>0</v>
      </c>
      <c r="AC150" s="334">
        <v>0</v>
      </c>
      <c r="AD150" s="332">
        <v>0</v>
      </c>
      <c r="AE150" s="338">
        <v>0</v>
      </c>
      <c r="AF150" s="338">
        <v>0</v>
      </c>
      <c r="AG150" s="339">
        <v>0</v>
      </c>
      <c r="AH150" s="332">
        <v>0.60299999999999998</v>
      </c>
      <c r="AI150" s="338">
        <v>2.4E-2</v>
      </c>
      <c r="AJ150" s="338">
        <v>1.3979999999999999</v>
      </c>
      <c r="AK150" s="339">
        <v>7.2999999999999995E-2</v>
      </c>
      <c r="AL150" s="332">
        <f t="shared" si="314"/>
        <v>7.2999999999999995E-2</v>
      </c>
      <c r="AM150" s="333">
        <f t="shared" si="314"/>
        <v>7.2999999999999995E-2</v>
      </c>
      <c r="AN150" s="333">
        <f t="shared" si="314"/>
        <v>7.2999999999999995E-2</v>
      </c>
      <c r="AO150" s="334">
        <f t="shared" si="314"/>
        <v>7.2999999999999995E-2</v>
      </c>
      <c r="AP150" s="332">
        <f t="shared" si="314"/>
        <v>7.2999999999999995E-2</v>
      </c>
      <c r="AQ150" s="333">
        <f t="shared" si="314"/>
        <v>7.2999999999999995E-2</v>
      </c>
      <c r="AR150" s="333">
        <f t="shared" si="314"/>
        <v>7.2999999999999995E-2</v>
      </c>
      <c r="AS150" s="334">
        <f t="shared" si="314"/>
        <v>7.2999999999999995E-2</v>
      </c>
      <c r="AU150" s="440">
        <f t="shared" si="253"/>
        <v>0</v>
      </c>
      <c r="AV150" s="440">
        <f t="shared" si="254"/>
        <v>0</v>
      </c>
      <c r="AW150" s="440">
        <f t="shared" si="255"/>
        <v>0</v>
      </c>
      <c r="AX150" s="440">
        <f t="shared" si="256"/>
        <v>0.32500000000000001</v>
      </c>
      <c r="AY150" s="440">
        <f t="shared" si="257"/>
        <v>0</v>
      </c>
      <c r="AZ150" s="332">
        <f t="shared" si="258"/>
        <v>0</v>
      </c>
      <c r="BA150" s="440">
        <f t="shared" si="259"/>
        <v>0</v>
      </c>
      <c r="BB150" s="440">
        <f t="shared" si="315"/>
        <v>0</v>
      </c>
      <c r="BC150" s="440">
        <f t="shared" si="316"/>
        <v>2.0979999999999999</v>
      </c>
      <c r="BD150" s="440">
        <f t="shared" si="317"/>
        <v>0.29199999999999998</v>
      </c>
      <c r="BE150" s="440">
        <f t="shared" si="318"/>
        <v>0.29199999999999998</v>
      </c>
      <c r="BH150" s="33"/>
    </row>
    <row r="151" spans="1:60" s="44" customFormat="1" ht="12" customHeight="1">
      <c r="A151" s="442" t="s">
        <v>151</v>
      </c>
      <c r="B151" s="443">
        <f>SUM(B148:B150)</f>
        <v>0</v>
      </c>
      <c r="C151" s="444">
        <f t="shared" ref="C151:D151" si="319">SUM(C148:C150)</f>
        <v>0</v>
      </c>
      <c r="D151" s="444">
        <f t="shared" si="319"/>
        <v>0</v>
      </c>
      <c r="E151" s="445">
        <f>+SUM(E148:E150)</f>
        <v>0</v>
      </c>
      <c r="F151" s="444">
        <f>SUM(F148:F150)</f>
        <v>0</v>
      </c>
      <c r="G151" s="444">
        <f t="shared" ref="G151:H151" si="320">SUM(G148:G150)</f>
        <v>0</v>
      </c>
      <c r="H151" s="444">
        <f t="shared" si="320"/>
        <v>0</v>
      </c>
      <c r="I151" s="444">
        <f>+SUM(I148:I150)</f>
        <v>0</v>
      </c>
      <c r="J151" s="443">
        <f>SUM(J148:J150)</f>
        <v>0</v>
      </c>
      <c r="K151" s="444">
        <f t="shared" ref="K151:L151" si="321">SUM(K148:K150)</f>
        <v>0</v>
      </c>
      <c r="L151" s="444">
        <f t="shared" si="321"/>
        <v>0</v>
      </c>
      <c r="M151" s="445">
        <f>+SUM(M148:M150)</f>
        <v>0</v>
      </c>
      <c r="N151" s="444">
        <f>SUM(N148:N150)</f>
        <v>0</v>
      </c>
      <c r="O151" s="444">
        <f t="shared" ref="O151:P151" si="322">SUM(O148:O150)</f>
        <v>0</v>
      </c>
      <c r="P151" s="444">
        <f t="shared" si="322"/>
        <v>0</v>
      </c>
      <c r="Q151" s="444">
        <f>+SUM(Q148:Q150)</f>
        <v>1.2270000000000001</v>
      </c>
      <c r="R151" s="443">
        <f>SUM(R148:R150)</f>
        <v>1.3109999999999999</v>
      </c>
      <c r="S151" s="444">
        <f t="shared" ref="S151:T151" si="323">SUM(S148:S150)</f>
        <v>1.31</v>
      </c>
      <c r="T151" s="444">
        <f t="shared" si="323"/>
        <v>1.3089999999999999</v>
      </c>
      <c r="U151" s="444">
        <f>+SUM(U148:U150)</f>
        <v>1.339</v>
      </c>
      <c r="V151" s="443">
        <f>+SUM(V148:V150)</f>
        <v>0.58899999999999997</v>
      </c>
      <c r="W151" s="444">
        <f t="shared" ref="W151:X151" si="324">SUM(W148:W150)</f>
        <v>0.59</v>
      </c>
      <c r="X151" s="444">
        <f t="shared" si="324"/>
        <v>0.58899999999999997</v>
      </c>
      <c r="Y151" s="445">
        <f>+SUM(Y148:Y150)</f>
        <v>0.46700000000000003</v>
      </c>
      <c r="Z151" s="444">
        <f t="shared" ref="Z151:AB151" si="325">+SUM(Z148:Z150)</f>
        <v>0.41199999999999998</v>
      </c>
      <c r="AA151" s="444">
        <f t="shared" si="325"/>
        <v>0.41099999999999998</v>
      </c>
      <c r="AB151" s="444">
        <f t="shared" si="325"/>
        <v>0.41199999999999998</v>
      </c>
      <c r="AC151" s="445">
        <f>+SUM(AC148:AC150)</f>
        <v>0.128</v>
      </c>
      <c r="AD151" s="443">
        <f t="shared" ref="AD151:AE151" si="326">+SUM(AD148:AD150)</f>
        <v>0</v>
      </c>
      <c r="AE151" s="487">
        <f t="shared" si="326"/>
        <v>0</v>
      </c>
      <c r="AF151" s="487">
        <v>0</v>
      </c>
      <c r="AG151" s="487">
        <v>0</v>
      </c>
      <c r="AH151" s="443">
        <f t="shared" ref="AH151:AS151" si="327">+SUM(AH148:AH150)</f>
        <v>1.96</v>
      </c>
      <c r="AI151" s="487">
        <f t="shared" si="327"/>
        <v>0.36200000000000004</v>
      </c>
      <c r="AJ151" s="487">
        <f t="shared" si="327"/>
        <v>3.7869999999999999</v>
      </c>
      <c r="AK151" s="487">
        <f t="shared" si="327"/>
        <v>1.5999999999999999</v>
      </c>
      <c r="AL151" s="443">
        <f t="shared" si="327"/>
        <v>1.5999999999999999</v>
      </c>
      <c r="AM151" s="444">
        <f t="shared" si="327"/>
        <v>1.5999999999999999</v>
      </c>
      <c r="AN151" s="444">
        <f t="shared" si="327"/>
        <v>1.5999999999999999</v>
      </c>
      <c r="AO151" s="445">
        <f t="shared" si="327"/>
        <v>1.5999999999999999</v>
      </c>
      <c r="AP151" s="443">
        <f t="shared" si="327"/>
        <v>1.5999999999999999</v>
      </c>
      <c r="AQ151" s="444">
        <f t="shared" si="327"/>
        <v>1.5999999999999999</v>
      </c>
      <c r="AR151" s="444">
        <f t="shared" si="327"/>
        <v>1.5999999999999999</v>
      </c>
      <c r="AS151" s="445">
        <f t="shared" si="327"/>
        <v>1.5999999999999999</v>
      </c>
      <c r="AU151" s="446">
        <f t="shared" si="253"/>
        <v>0</v>
      </c>
      <c r="AV151" s="446">
        <f t="shared" si="254"/>
        <v>0</v>
      </c>
      <c r="AW151" s="446">
        <f t="shared" si="255"/>
        <v>0</v>
      </c>
      <c r="AX151" s="446">
        <f t="shared" si="256"/>
        <v>1.2270000000000001</v>
      </c>
      <c r="AY151" s="446">
        <f t="shared" si="257"/>
        <v>5.2690000000000001</v>
      </c>
      <c r="AZ151" s="443">
        <f t="shared" si="258"/>
        <v>2.2349999999999999</v>
      </c>
      <c r="BA151" s="446">
        <f t="shared" si="259"/>
        <v>1.363</v>
      </c>
      <c r="BB151" s="446">
        <f t="shared" si="315"/>
        <v>0</v>
      </c>
      <c r="BC151" s="446">
        <f t="shared" si="316"/>
        <v>7.7089999999999996</v>
      </c>
      <c r="BD151" s="446">
        <f t="shared" si="317"/>
        <v>6.3999999999999995</v>
      </c>
      <c r="BE151" s="446">
        <f t="shared" si="318"/>
        <v>6.3999999999999995</v>
      </c>
    </row>
    <row r="152" spans="1:60" s="44" customFormat="1" ht="12" customHeight="1">
      <c r="A152" s="447" t="s">
        <v>152</v>
      </c>
      <c r="B152" s="128">
        <f>+B151+B147</f>
        <v>0</v>
      </c>
      <c r="C152" s="126">
        <f t="shared" ref="C152" si="328">+C151+C147</f>
        <v>0</v>
      </c>
      <c r="D152" s="126">
        <f>+D151+D147</f>
        <v>0</v>
      </c>
      <c r="E152" s="330">
        <f>+E151+E147</f>
        <v>0</v>
      </c>
      <c r="F152" s="126">
        <f>+F151+F147</f>
        <v>0</v>
      </c>
      <c r="G152" s="126">
        <f t="shared" ref="G152" si="329">+G151+G147</f>
        <v>0</v>
      </c>
      <c r="H152" s="126">
        <f>+H151+H147</f>
        <v>0</v>
      </c>
      <c r="I152" s="126">
        <f>+I151+I147</f>
        <v>0</v>
      </c>
      <c r="J152" s="128">
        <f>+J151+J147</f>
        <v>0</v>
      </c>
      <c r="K152" s="126">
        <f t="shared" ref="K152" si="330">+K151+K147</f>
        <v>0</v>
      </c>
      <c r="L152" s="126">
        <f>+L151+L147</f>
        <v>0</v>
      </c>
      <c r="M152" s="330">
        <f>+M151+M147</f>
        <v>0</v>
      </c>
      <c r="N152" s="126">
        <f>+N151+N147</f>
        <v>0</v>
      </c>
      <c r="O152" s="126">
        <f t="shared" ref="O152" si="331">+O151+O147</f>
        <v>0</v>
      </c>
      <c r="P152" s="126">
        <f>+P151+P147</f>
        <v>0</v>
      </c>
      <c r="Q152" s="126">
        <f>+Q151+Q147</f>
        <v>1.4890000000000001</v>
      </c>
      <c r="R152" s="128">
        <f>+R151+R147</f>
        <v>1.6919999999999999</v>
      </c>
      <c r="S152" s="126">
        <f t="shared" ref="S152:AS152" si="332">+S151+S147</f>
        <v>1.6920000000000002</v>
      </c>
      <c r="T152" s="126">
        <f t="shared" si="332"/>
        <v>1.69</v>
      </c>
      <c r="U152" s="126">
        <f t="shared" si="332"/>
        <v>1.72</v>
      </c>
      <c r="V152" s="128">
        <f t="shared" si="332"/>
        <v>0.97</v>
      </c>
      <c r="W152" s="126">
        <f t="shared" si="332"/>
        <v>0.97099999999999997</v>
      </c>
      <c r="X152" s="126">
        <f t="shared" si="332"/>
        <v>0.97099999999999997</v>
      </c>
      <c r="Y152" s="330">
        <f t="shared" si="332"/>
        <v>0.84800000000000009</v>
      </c>
      <c r="Z152" s="126">
        <f t="shared" si="332"/>
        <v>0.79299999999999993</v>
      </c>
      <c r="AA152" s="126">
        <f t="shared" si="332"/>
        <v>0.79200000000000004</v>
      </c>
      <c r="AB152" s="126">
        <f t="shared" si="332"/>
        <v>0.79400000000000004</v>
      </c>
      <c r="AC152" s="330">
        <f t="shared" si="332"/>
        <v>0.50900000000000001</v>
      </c>
      <c r="AD152" s="128">
        <f t="shared" si="332"/>
        <v>0.38100000000000001</v>
      </c>
      <c r="AE152" s="130">
        <f t="shared" si="332"/>
        <v>0.38100000000000001</v>
      </c>
      <c r="AF152" s="126">
        <f t="shared" si="332"/>
        <v>0.38100000000000001</v>
      </c>
      <c r="AG152" s="130">
        <f t="shared" si="332"/>
        <v>0.11899999999999999</v>
      </c>
      <c r="AH152" s="128">
        <f t="shared" si="332"/>
        <v>1.986</v>
      </c>
      <c r="AI152" s="130">
        <f t="shared" si="332"/>
        <v>0.53200000000000003</v>
      </c>
      <c r="AJ152" s="126">
        <f t="shared" si="332"/>
        <v>4.0670000000000002</v>
      </c>
      <c r="AK152" s="130">
        <f t="shared" si="332"/>
        <v>2.0609999999999999</v>
      </c>
      <c r="AL152" s="128">
        <f t="shared" si="332"/>
        <v>2.0609999999999999</v>
      </c>
      <c r="AM152" s="126">
        <f t="shared" si="332"/>
        <v>2.0609999999999999</v>
      </c>
      <c r="AN152" s="126">
        <f t="shared" si="332"/>
        <v>2.0609999999999999</v>
      </c>
      <c r="AO152" s="330">
        <f t="shared" si="332"/>
        <v>2.0609999999999999</v>
      </c>
      <c r="AP152" s="128">
        <f t="shared" si="332"/>
        <v>2.0609999999999999</v>
      </c>
      <c r="AQ152" s="126">
        <f t="shared" si="332"/>
        <v>2.0609999999999999</v>
      </c>
      <c r="AR152" s="126">
        <f t="shared" si="332"/>
        <v>2.0609999999999999</v>
      </c>
      <c r="AS152" s="330">
        <f t="shared" si="332"/>
        <v>2.0609999999999999</v>
      </c>
      <c r="AU152" s="467">
        <f t="shared" si="253"/>
        <v>0</v>
      </c>
      <c r="AV152" s="448">
        <f t="shared" si="254"/>
        <v>0</v>
      </c>
      <c r="AW152" s="448">
        <f t="shared" si="255"/>
        <v>0</v>
      </c>
      <c r="AX152" s="448">
        <f t="shared" si="256"/>
        <v>1.4890000000000001</v>
      </c>
      <c r="AY152" s="448">
        <f t="shared" si="257"/>
        <v>6.7939999999999996</v>
      </c>
      <c r="AZ152" s="128">
        <f t="shared" si="258"/>
        <v>3.76</v>
      </c>
      <c r="BA152" s="448">
        <f t="shared" si="259"/>
        <v>2.8879999999999999</v>
      </c>
      <c r="BB152" s="448">
        <f t="shared" si="315"/>
        <v>1.262</v>
      </c>
      <c r="BC152" s="448">
        <f t="shared" si="316"/>
        <v>8.6460000000000008</v>
      </c>
      <c r="BD152" s="448">
        <f t="shared" si="317"/>
        <v>8.2439999999999998</v>
      </c>
      <c r="BE152" s="448">
        <f t="shared" si="318"/>
        <v>8.2439999999999998</v>
      </c>
    </row>
    <row r="153" spans="1:60" ht="12" customHeight="1">
      <c r="A153" s="387"/>
      <c r="B153" s="128"/>
      <c r="C153" s="126"/>
      <c r="D153" s="126"/>
      <c r="E153" s="330"/>
      <c r="F153" s="126"/>
      <c r="G153" s="126"/>
      <c r="H153" s="126"/>
      <c r="I153" s="126"/>
      <c r="J153" s="128"/>
      <c r="K153" s="126"/>
      <c r="L153" s="126"/>
      <c r="M153" s="330"/>
      <c r="N153" s="126"/>
      <c r="O153" s="126"/>
      <c r="P153" s="126"/>
      <c r="Q153" s="126"/>
      <c r="R153" s="128"/>
      <c r="S153" s="126"/>
      <c r="T153" s="488"/>
      <c r="U153" s="488"/>
      <c r="V153" s="489"/>
      <c r="W153" s="126"/>
      <c r="X153" s="488"/>
      <c r="Y153" s="490"/>
      <c r="Z153" s="488"/>
      <c r="AA153" s="488"/>
      <c r="AB153" s="488"/>
      <c r="AC153" s="490"/>
      <c r="AD153" s="489"/>
      <c r="AE153" s="488"/>
      <c r="AF153" s="488"/>
      <c r="AG153" s="490"/>
      <c r="AH153" s="489"/>
      <c r="AI153" s="488"/>
      <c r="AJ153" s="488"/>
      <c r="AK153" s="490"/>
      <c r="AL153" s="489"/>
      <c r="AM153" s="488"/>
      <c r="AN153" s="488"/>
      <c r="AO153" s="490"/>
      <c r="AP153" s="489"/>
      <c r="AQ153" s="488"/>
      <c r="AR153" s="488"/>
      <c r="AS153" s="490"/>
      <c r="AU153" s="107"/>
      <c r="AV153" s="448"/>
      <c r="AW153" s="448"/>
      <c r="AX153" s="448"/>
      <c r="AY153" s="107"/>
      <c r="AZ153" s="489"/>
      <c r="BA153" s="107"/>
      <c r="BB153" s="107"/>
      <c r="BC153" s="107"/>
      <c r="BD153" s="107"/>
      <c r="BE153" s="107"/>
      <c r="BH153" s="33"/>
    </row>
    <row r="154" spans="1:60" s="44" customFormat="1" ht="12" customHeight="1">
      <c r="A154" s="387" t="s">
        <v>125</v>
      </c>
      <c r="B154" s="128"/>
      <c r="C154" s="126"/>
      <c r="D154" s="126"/>
      <c r="E154" s="330"/>
      <c r="F154" s="126"/>
      <c r="G154" s="126"/>
      <c r="H154" s="126"/>
      <c r="I154" s="126"/>
      <c r="J154" s="128"/>
      <c r="K154" s="126"/>
      <c r="L154" s="126"/>
      <c r="M154" s="330"/>
      <c r="N154" s="126"/>
      <c r="O154" s="126"/>
      <c r="P154" s="126"/>
      <c r="Q154" s="126"/>
      <c r="R154" s="128"/>
      <c r="S154" s="126"/>
      <c r="T154" s="491"/>
      <c r="U154" s="491"/>
      <c r="V154" s="469"/>
      <c r="W154" s="126"/>
      <c r="X154" s="491"/>
      <c r="Y154" s="492"/>
      <c r="Z154" s="491"/>
      <c r="AA154" s="491"/>
      <c r="AB154" s="491"/>
      <c r="AC154" s="492"/>
      <c r="AD154" s="469"/>
      <c r="AE154" s="491"/>
      <c r="AF154" s="491"/>
      <c r="AG154" s="492"/>
      <c r="AH154" s="469"/>
      <c r="AI154" s="491"/>
      <c r="AJ154" s="491"/>
      <c r="AK154" s="492"/>
      <c r="AL154" s="469"/>
      <c r="AM154" s="491"/>
      <c r="AN154" s="491"/>
      <c r="AO154" s="492"/>
      <c r="AP154" s="469"/>
      <c r="AQ154" s="491"/>
      <c r="AR154" s="491"/>
      <c r="AS154" s="492"/>
      <c r="AU154" s="467"/>
      <c r="AV154" s="467"/>
      <c r="AW154" s="467"/>
      <c r="AX154" s="467"/>
      <c r="AY154" s="467"/>
      <c r="AZ154" s="469"/>
      <c r="BA154" s="467"/>
      <c r="BB154" s="467"/>
      <c r="BC154" s="467"/>
      <c r="BD154" s="467"/>
      <c r="BE154" s="467"/>
    </row>
    <row r="155" spans="1:60" s="44" customFormat="1" ht="12" customHeight="1">
      <c r="A155" s="386" t="s">
        <v>126</v>
      </c>
      <c r="B155" s="332">
        <v>0</v>
      </c>
      <c r="C155" s="333">
        <v>0</v>
      </c>
      <c r="D155" s="333">
        <v>0</v>
      </c>
      <c r="E155" s="334">
        <v>0</v>
      </c>
      <c r="F155" s="333">
        <f>0.407-G155</f>
        <v>-0.72499999999999987</v>
      </c>
      <c r="G155" s="333">
        <v>1.1319999999999999</v>
      </c>
      <c r="H155" s="333">
        <v>0.33700000000000002</v>
      </c>
      <c r="I155" s="333">
        <v>-0.17</v>
      </c>
      <c r="J155" s="332">
        <f>1.148-K155</f>
        <v>0.72199999999999998</v>
      </c>
      <c r="K155" s="333">
        <v>0.42599999999999999</v>
      </c>
      <c r="L155" s="333">
        <v>0.89400000000000002</v>
      </c>
      <c r="M155" s="334">
        <v>0.183</v>
      </c>
      <c r="N155" s="333">
        <v>-1.2390000000000001</v>
      </c>
      <c r="O155" s="333">
        <v>0.76900000000000002</v>
      </c>
      <c r="P155" s="333">
        <v>0.17399999999999999</v>
      </c>
      <c r="Q155" s="333">
        <v>2.0219999999999998</v>
      </c>
      <c r="R155" s="332">
        <v>-1.5640000000000001</v>
      </c>
      <c r="S155" s="333">
        <v>1.177</v>
      </c>
      <c r="T155" s="333">
        <v>0.59899999999999998</v>
      </c>
      <c r="U155" s="333">
        <v>1.486</v>
      </c>
      <c r="V155" s="332">
        <v>-1.9630000000000001</v>
      </c>
      <c r="W155" s="333">
        <v>-3.415</v>
      </c>
      <c r="X155" s="333">
        <v>-0.30199999999999999</v>
      </c>
      <c r="Y155" s="334">
        <v>0.53200000000000003</v>
      </c>
      <c r="Z155" s="333">
        <v>-0.98399999999999999</v>
      </c>
      <c r="AA155" s="333">
        <v>-1.22</v>
      </c>
      <c r="AB155" s="333">
        <v>-1.002</v>
      </c>
      <c r="AC155" s="333">
        <v>2.29</v>
      </c>
      <c r="AD155" s="332">
        <v>-0.68100000000000005</v>
      </c>
      <c r="AE155" s="338">
        <v>-0.56899999999999995</v>
      </c>
      <c r="AF155" s="338">
        <v>-1.052</v>
      </c>
      <c r="AG155" s="338">
        <v>3.129</v>
      </c>
      <c r="AH155" s="332">
        <v>-2.1349999999999998</v>
      </c>
      <c r="AI155" s="338">
        <v>4.1159999999999997</v>
      </c>
      <c r="AJ155" s="338">
        <v>1.569</v>
      </c>
      <c r="AK155" s="338">
        <v>3.597</v>
      </c>
      <c r="AL155" s="486">
        <f t="shared" ref="AL155:AS157" si="333">AK155</f>
        <v>3.597</v>
      </c>
      <c r="AM155" s="461">
        <f t="shared" si="333"/>
        <v>3.597</v>
      </c>
      <c r="AN155" s="461">
        <f t="shared" si="333"/>
        <v>3.597</v>
      </c>
      <c r="AO155" s="461">
        <f t="shared" si="333"/>
        <v>3.597</v>
      </c>
      <c r="AP155" s="486">
        <f t="shared" si="333"/>
        <v>3.597</v>
      </c>
      <c r="AQ155" s="461">
        <f t="shared" si="333"/>
        <v>3.597</v>
      </c>
      <c r="AR155" s="461">
        <f t="shared" si="333"/>
        <v>3.597</v>
      </c>
      <c r="AS155" s="461">
        <f t="shared" si="333"/>
        <v>3.597</v>
      </c>
      <c r="AT155" s="466"/>
      <c r="AU155" s="440">
        <f t="shared" ref="AU155:AU157" si="334">SUM(B155:E155)</f>
        <v>0</v>
      </c>
      <c r="AV155" s="440">
        <f t="shared" ref="AV155:AV157" si="335">SUM(F155:I155)</f>
        <v>0.57399999999999995</v>
      </c>
      <c r="AW155" s="440">
        <f t="shared" ref="AW155:AW157" si="336">SUM(J155:M155)</f>
        <v>2.2249999999999996</v>
      </c>
      <c r="AX155" s="440">
        <f t="shared" ref="AX155:AX157" si="337">SUM(N155:Q155)</f>
        <v>1.7259999999999998</v>
      </c>
      <c r="AY155" s="440">
        <f t="shared" ref="AY155:AY157" si="338">SUM(R155:U155)</f>
        <v>1.698</v>
      </c>
      <c r="AZ155" s="332">
        <f t="shared" ref="AZ155:AZ157" si="339">SUM(V155:Y155)</f>
        <v>-5.1479999999999997</v>
      </c>
      <c r="BA155" s="440">
        <f t="shared" ref="BA155:BA157" si="340">SUM(Z155:AC155)</f>
        <v>-0.91599999999999948</v>
      </c>
      <c r="BB155" s="440">
        <f t="shared" ref="BB155:BB157" si="341">SUM(AD155:AG155)</f>
        <v>0.82699999999999996</v>
      </c>
      <c r="BC155" s="440">
        <f t="shared" ref="BC155:BC157" si="342">SUM(AH155:AK155)</f>
        <v>7.1470000000000002</v>
      </c>
      <c r="BD155" s="440">
        <f>SUM(AL155:AO155)</f>
        <v>14.388</v>
      </c>
      <c r="BE155" s="440">
        <f>SUM(AP155:AS155)</f>
        <v>14.388</v>
      </c>
    </row>
    <row r="156" spans="1:60" s="44" customFormat="1" ht="12" customHeight="1">
      <c r="A156" s="386" t="s">
        <v>127</v>
      </c>
      <c r="B156" s="332">
        <v>0</v>
      </c>
      <c r="C156" s="333">
        <v>0</v>
      </c>
      <c r="D156" s="333">
        <v>0</v>
      </c>
      <c r="E156" s="334">
        <v>0</v>
      </c>
      <c r="F156" s="333">
        <v>0</v>
      </c>
      <c r="G156" s="333">
        <v>0</v>
      </c>
      <c r="H156" s="333">
        <v>0</v>
      </c>
      <c r="I156" s="333">
        <v>0</v>
      </c>
      <c r="J156" s="332">
        <v>0</v>
      </c>
      <c r="K156" s="333">
        <v>0</v>
      </c>
      <c r="L156" s="333">
        <v>0</v>
      </c>
      <c r="M156" s="334">
        <v>0</v>
      </c>
      <c r="N156" s="333">
        <v>0</v>
      </c>
      <c r="O156" s="333">
        <v>0.78</v>
      </c>
      <c r="P156" s="333">
        <v>1.6459999999999999</v>
      </c>
      <c r="Q156" s="333">
        <v>1.67</v>
      </c>
      <c r="R156" s="332">
        <v>1.6890000000000001</v>
      </c>
      <c r="S156" s="333">
        <v>1.7070000000000001</v>
      </c>
      <c r="T156" s="333">
        <v>1.7270000000000001</v>
      </c>
      <c r="U156" s="333">
        <v>1.7470000000000001</v>
      </c>
      <c r="V156" s="332">
        <v>0.36899999999999999</v>
      </c>
      <c r="W156" s="333">
        <v>0.371</v>
      </c>
      <c r="X156" s="333">
        <v>0.372</v>
      </c>
      <c r="Y156" s="334">
        <v>0.374</v>
      </c>
      <c r="Z156" s="333">
        <v>0.376</v>
      </c>
      <c r="AA156" s="333">
        <v>0.378</v>
      </c>
      <c r="AB156" s="333">
        <v>0.379</v>
      </c>
      <c r="AC156" s="334">
        <v>0.38100000000000001</v>
      </c>
      <c r="AD156" s="332">
        <v>0.38300000000000001</v>
      </c>
      <c r="AE156" s="338">
        <v>0.38500000000000001</v>
      </c>
      <c r="AF156" s="338">
        <v>0.496</v>
      </c>
      <c r="AG156" s="339">
        <v>0.88</v>
      </c>
      <c r="AH156" s="332">
        <v>0.88700000000000001</v>
      </c>
      <c r="AI156" s="338">
        <v>0.88700000000000001</v>
      </c>
      <c r="AJ156" s="338">
        <v>0.69699999999999995</v>
      </c>
      <c r="AK156" s="339">
        <v>0.505</v>
      </c>
      <c r="AL156" s="486">
        <f t="shared" si="333"/>
        <v>0.505</v>
      </c>
      <c r="AM156" s="461">
        <f t="shared" si="333"/>
        <v>0.505</v>
      </c>
      <c r="AN156" s="461">
        <f t="shared" si="333"/>
        <v>0.505</v>
      </c>
      <c r="AO156" s="493">
        <f t="shared" si="333"/>
        <v>0.505</v>
      </c>
      <c r="AP156" s="486">
        <f t="shared" si="333"/>
        <v>0.505</v>
      </c>
      <c r="AQ156" s="461">
        <f t="shared" si="333"/>
        <v>0.505</v>
      </c>
      <c r="AR156" s="461">
        <f t="shared" si="333"/>
        <v>0.505</v>
      </c>
      <c r="AS156" s="493">
        <f t="shared" si="333"/>
        <v>0.505</v>
      </c>
      <c r="AU156" s="440">
        <f t="shared" si="334"/>
        <v>0</v>
      </c>
      <c r="AV156" s="440">
        <f t="shared" si="335"/>
        <v>0</v>
      </c>
      <c r="AW156" s="440">
        <f t="shared" si="336"/>
        <v>0</v>
      </c>
      <c r="AX156" s="440">
        <f t="shared" si="337"/>
        <v>4.0960000000000001</v>
      </c>
      <c r="AY156" s="440">
        <f t="shared" si="338"/>
        <v>6.87</v>
      </c>
      <c r="AZ156" s="332">
        <f t="shared" si="339"/>
        <v>1.4860000000000002</v>
      </c>
      <c r="BA156" s="440">
        <f t="shared" si="340"/>
        <v>1.514</v>
      </c>
      <c r="BB156" s="440">
        <f t="shared" si="341"/>
        <v>2.1440000000000001</v>
      </c>
      <c r="BC156" s="440">
        <f t="shared" si="342"/>
        <v>2.976</v>
      </c>
      <c r="BD156" s="440">
        <f t="shared" ref="BD156:BD157" si="343">SUM(AL156:AO156)</f>
        <v>2.02</v>
      </c>
      <c r="BE156" s="440">
        <f>SUM(AP156:AS156)</f>
        <v>2.02</v>
      </c>
    </row>
    <row r="157" spans="1:60" s="44" customFormat="1" ht="12" customHeight="1">
      <c r="A157" s="494" t="s">
        <v>128</v>
      </c>
      <c r="B157" s="495"/>
      <c r="C157" s="496"/>
      <c r="D157" s="496"/>
      <c r="E157" s="497"/>
      <c r="F157" s="496"/>
      <c r="G157" s="496"/>
      <c r="H157" s="496"/>
      <c r="I157" s="496"/>
      <c r="J157" s="495"/>
      <c r="K157" s="496"/>
      <c r="L157" s="496"/>
      <c r="M157" s="497"/>
      <c r="N157" s="496"/>
      <c r="O157" s="496"/>
      <c r="P157" s="496"/>
      <c r="Q157" s="496">
        <v>6.5659999999999998</v>
      </c>
      <c r="R157" s="495"/>
      <c r="S157" s="496">
        <v>0</v>
      </c>
      <c r="T157" s="496">
        <v>0</v>
      </c>
      <c r="U157" s="496">
        <v>0</v>
      </c>
      <c r="V157" s="495">
        <v>0</v>
      </c>
      <c r="W157" s="496">
        <v>0</v>
      </c>
      <c r="X157" s="496">
        <v>0</v>
      </c>
      <c r="Y157" s="497">
        <v>0</v>
      </c>
      <c r="Z157" s="496">
        <v>0</v>
      </c>
      <c r="AA157" s="496">
        <v>0</v>
      </c>
      <c r="AB157" s="496">
        <v>0</v>
      </c>
      <c r="AC157" s="498">
        <f>AB157</f>
        <v>0</v>
      </c>
      <c r="AD157" s="495">
        <v>0</v>
      </c>
      <c r="AE157" s="499">
        <v>0</v>
      </c>
      <c r="AF157" s="499">
        <v>0</v>
      </c>
      <c r="AG157" s="500">
        <v>0</v>
      </c>
      <c r="AH157" s="495">
        <v>0.39100000000000001</v>
      </c>
      <c r="AI157" s="499">
        <v>0</v>
      </c>
      <c r="AJ157" s="501">
        <f t="shared" ref="AJ157" si="344">AI157</f>
        <v>0</v>
      </c>
      <c r="AK157" s="500">
        <v>0</v>
      </c>
      <c r="AL157" s="502">
        <f t="shared" si="333"/>
        <v>0</v>
      </c>
      <c r="AM157" s="501">
        <f t="shared" si="333"/>
        <v>0</v>
      </c>
      <c r="AN157" s="501">
        <f t="shared" si="333"/>
        <v>0</v>
      </c>
      <c r="AO157" s="498">
        <f t="shared" si="333"/>
        <v>0</v>
      </c>
      <c r="AP157" s="502">
        <f t="shared" si="333"/>
        <v>0</v>
      </c>
      <c r="AQ157" s="501">
        <f t="shared" si="333"/>
        <v>0</v>
      </c>
      <c r="AR157" s="501">
        <f t="shared" si="333"/>
        <v>0</v>
      </c>
      <c r="AS157" s="498">
        <f t="shared" si="333"/>
        <v>0</v>
      </c>
      <c r="AU157" s="503">
        <f t="shared" si="334"/>
        <v>0</v>
      </c>
      <c r="AV157" s="503">
        <f t="shared" si="335"/>
        <v>0</v>
      </c>
      <c r="AW157" s="503">
        <f t="shared" si="336"/>
        <v>0</v>
      </c>
      <c r="AX157" s="503">
        <f t="shared" si="337"/>
        <v>6.5659999999999998</v>
      </c>
      <c r="AY157" s="503">
        <f t="shared" si="338"/>
        <v>0</v>
      </c>
      <c r="AZ157" s="495">
        <f t="shared" si="339"/>
        <v>0</v>
      </c>
      <c r="BA157" s="503">
        <f t="shared" si="340"/>
        <v>0</v>
      </c>
      <c r="BB157" s="503">
        <f t="shared" si="341"/>
        <v>0</v>
      </c>
      <c r="BC157" s="503">
        <f t="shared" si="342"/>
        <v>0.39100000000000001</v>
      </c>
      <c r="BD157" s="503">
        <f t="shared" si="343"/>
        <v>0</v>
      </c>
      <c r="BE157" s="503">
        <f>SUM(AP157:AS157)</f>
        <v>0</v>
      </c>
    </row>
    <row r="158" spans="1:60" ht="12" customHeight="1">
      <c r="A158" s="310" t="s">
        <v>117</v>
      </c>
    </row>
    <row r="159" spans="1:60" ht="12" customHeight="1">
      <c r="Z159" s="362"/>
      <c r="AA159" s="362"/>
      <c r="AB159" s="362"/>
      <c r="AC159" s="362"/>
      <c r="AD159" s="362"/>
      <c r="AE159" s="362"/>
      <c r="AF159" s="362"/>
      <c r="AG159" s="362"/>
      <c r="AH159" s="362"/>
      <c r="AI159" s="362"/>
      <c r="AJ159" s="362"/>
      <c r="AK159" s="362"/>
      <c r="AL159" s="362"/>
      <c r="AM159" s="362"/>
      <c r="AN159" s="362"/>
      <c r="AO159" s="362"/>
      <c r="AP159" s="362"/>
      <c r="AQ159" s="362"/>
      <c r="AR159" s="362"/>
      <c r="AS159" s="362"/>
      <c r="AT159" s="362"/>
      <c r="AU159" s="362"/>
      <c r="AV159" s="362"/>
      <c r="AW159" s="362"/>
      <c r="AX159" s="362"/>
      <c r="AY159" s="362"/>
      <c r="AZ159" s="362"/>
      <c r="BA159" s="362"/>
      <c r="BB159" s="362"/>
      <c r="BC159" s="362"/>
      <c r="BD159" s="362"/>
      <c r="BE159" s="362"/>
    </row>
    <row r="160" spans="1:60" ht="12" customHeight="1">
      <c r="Z160" s="362"/>
      <c r="AA160" s="362"/>
      <c r="AB160" s="362"/>
      <c r="AC160" s="362"/>
      <c r="AD160" s="362"/>
      <c r="AE160" s="362"/>
      <c r="AF160" s="362"/>
      <c r="AG160" s="362"/>
      <c r="AH160" s="362"/>
      <c r="AI160" s="362"/>
      <c r="AJ160" s="362"/>
      <c r="AK160" s="362"/>
      <c r="AL160" s="362"/>
      <c r="AM160" s="362"/>
      <c r="AN160" s="362"/>
      <c r="AO160" s="362"/>
      <c r="AP160" s="362"/>
      <c r="AQ160" s="362"/>
      <c r="AR160" s="362"/>
      <c r="AS160" s="362"/>
      <c r="AT160" s="362"/>
      <c r="AU160" s="362"/>
      <c r="AV160" s="362"/>
      <c r="AW160" s="362"/>
      <c r="AX160" s="362"/>
      <c r="AY160" s="362"/>
      <c r="AZ160" s="362"/>
      <c r="BA160" s="362"/>
      <c r="BB160" s="362"/>
      <c r="BC160" s="362"/>
      <c r="BD160" s="362"/>
      <c r="BE160" s="362"/>
    </row>
    <row r="161" spans="26:57" ht="12" customHeight="1">
      <c r="Z161" s="504"/>
      <c r="AA161" s="504"/>
      <c r="AB161" s="504"/>
      <c r="AC161" s="50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  <c r="AP161" s="504"/>
      <c r="AQ161" s="504"/>
      <c r="AR161" s="504"/>
      <c r="AS161" s="504"/>
      <c r="AT161" s="504"/>
      <c r="AU161" s="504"/>
      <c r="AV161" s="504"/>
      <c r="AW161" s="504"/>
      <c r="AX161" s="504"/>
      <c r="AY161" s="504"/>
      <c r="AZ161" s="504"/>
      <c r="BA161" s="504"/>
      <c r="BB161" s="504"/>
      <c r="BC161" s="504"/>
      <c r="BD161" s="504"/>
      <c r="BE161" s="504"/>
    </row>
    <row r="162" spans="26:57" ht="12" customHeight="1"/>
    <row r="163" spans="26:57" ht="12" customHeight="1"/>
    <row r="164" spans="26:57" ht="12" customHeight="1"/>
    <row r="165" spans="26:57" ht="12" customHeight="1"/>
    <row r="166" spans="26:57" ht="12" customHeight="1"/>
    <row r="167" spans="26:57" ht="12" customHeight="1"/>
    <row r="168" spans="26:57" ht="12" customHeight="1"/>
    <row r="169" spans="26:57" ht="12" customHeight="1"/>
    <row r="170" spans="26:57" ht="12" customHeight="1"/>
    <row r="171" spans="26:57" ht="12" customHeight="1"/>
    <row r="172" spans="26:57" ht="12" customHeight="1"/>
    <row r="173" spans="26:57" ht="12" customHeight="1"/>
    <row r="174" spans="26:57" ht="12" customHeight="1"/>
    <row r="175" spans="26:57" ht="12" customHeight="1"/>
    <row r="176" spans="26:57" ht="12" customHeight="1"/>
    <row r="177" ht="12" customHeight="1"/>
    <row r="178" ht="12" customHeight="1"/>
    <row r="179" ht="12" customHeight="1"/>
    <row r="180" ht="12" customHeight="1"/>
  </sheetData>
  <mergeCells count="44">
    <mergeCell ref="V98:Y98"/>
    <mergeCell ref="Z98:AC98"/>
    <mergeCell ref="AD98:AG98"/>
    <mergeCell ref="AH98:AK98"/>
    <mergeCell ref="AL98:AO98"/>
    <mergeCell ref="AP98:AS98"/>
    <mergeCell ref="Z74:AC74"/>
    <mergeCell ref="AD74:AG74"/>
    <mergeCell ref="AH74:AK74"/>
    <mergeCell ref="AL74:AO74"/>
    <mergeCell ref="AP74:AS74"/>
    <mergeCell ref="B98:E98"/>
    <mergeCell ref="F98:I98"/>
    <mergeCell ref="J98:M98"/>
    <mergeCell ref="N98:Q98"/>
    <mergeCell ref="R98:U98"/>
    <mergeCell ref="B74:E74"/>
    <mergeCell ref="F74:I74"/>
    <mergeCell ref="J74:M74"/>
    <mergeCell ref="N74:Q74"/>
    <mergeCell ref="R74:U74"/>
    <mergeCell ref="V74:Y74"/>
    <mergeCell ref="V48:Y48"/>
    <mergeCell ref="Z48:AC48"/>
    <mergeCell ref="AD48:AG48"/>
    <mergeCell ref="AH48:AK48"/>
    <mergeCell ref="AL48:AO48"/>
    <mergeCell ref="AP48:AS48"/>
    <mergeCell ref="Z3:AC3"/>
    <mergeCell ref="AD3:AG3"/>
    <mergeCell ref="AH3:AK3"/>
    <mergeCell ref="AL3:AO3"/>
    <mergeCell ref="AP3:AS3"/>
    <mergeCell ref="B48:E48"/>
    <mergeCell ref="F48:I48"/>
    <mergeCell ref="J48:M48"/>
    <mergeCell ref="N48:Q48"/>
    <mergeCell ref="R48:U48"/>
    <mergeCell ref="V3:Y3"/>
    <mergeCell ref="B3:E3"/>
    <mergeCell ref="F3:I3"/>
    <mergeCell ref="J3:M3"/>
    <mergeCell ref="N3:Q3"/>
    <mergeCell ref="R3:U3"/>
  </mergeCells>
  <pageMargins left="0.7" right="0.7" top="0.75" bottom="0.75" header="0.3" footer="0.3"/>
  <pageSetup scale="5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21C5-7BF6-4C21-AAFB-89C98D45C2DB}">
  <sheetPr>
    <tabColor rgb="FF008000"/>
    <pageSetUpPr fitToPage="1"/>
  </sheetPr>
  <dimension ref="A1:BH2159"/>
  <sheetViews>
    <sheetView showGridLines="0" tabSelected="1" zoomScaleNormal="100" workbookViewId="0">
      <pane xSplit="1" ySplit="4" topLeftCell="AA5" activePane="bottomRight" state="frozen"/>
      <selection activeCell="C9" sqref="C9"/>
      <selection pane="topRight" activeCell="C9" sqref="C9"/>
      <selection pane="bottomLeft" activeCell="C9" sqref="C9"/>
      <selection pane="bottomRight" activeCell="AF17" sqref="AF17"/>
    </sheetView>
  </sheetViews>
  <sheetFormatPr defaultColWidth="9.265625" defaultRowHeight="12.75" customHeight="1" outlineLevelRow="1" outlineLevelCol="1"/>
  <cols>
    <col min="1" max="1" width="39.265625" style="937" customWidth="1"/>
    <col min="2" max="2" width="8.59765625" style="937" customWidth="1" outlineLevel="1"/>
    <col min="3" max="5" width="7.59765625" style="937" customWidth="1" outlineLevel="1"/>
    <col min="6" max="8" width="8.73046875" style="937" customWidth="1" outlineLevel="1"/>
    <col min="9" max="17" width="7.59765625" style="937" customWidth="1" outlineLevel="1"/>
    <col min="18" max="18" width="7.59765625" style="937" customWidth="1" outlineLevel="1" collapsed="1"/>
    <col min="19" max="25" width="7.59765625" style="937" customWidth="1" outlineLevel="1"/>
    <col min="26" max="26" width="8.73046875" style="937" customWidth="1" outlineLevel="1" collapsed="1"/>
    <col min="27" max="29" width="8.73046875" style="937" customWidth="1" outlineLevel="1"/>
    <col min="30" max="45" width="8.73046875" style="937" customWidth="1"/>
    <col min="46" max="46" width="2.59765625" style="937" customWidth="1"/>
    <col min="47" max="47" width="9.265625" style="938" hidden="1" customWidth="1" outlineLevel="1" collapsed="1"/>
    <col min="48" max="50" width="9.265625" style="938" hidden="1" customWidth="1" outlineLevel="1"/>
    <col min="51" max="51" width="9.265625" style="938" hidden="1" customWidth="1" outlineLevel="1" collapsed="1"/>
    <col min="52" max="52" width="9.265625" style="938" hidden="1" customWidth="1" outlineLevel="1"/>
    <col min="53" max="53" width="9.265625" style="938" hidden="1" customWidth="1" outlineLevel="1" collapsed="1"/>
    <col min="54" max="54" width="9.265625" style="938" customWidth="1" collapsed="1"/>
    <col min="55" max="55" width="9.265625" style="938" customWidth="1"/>
    <col min="56" max="59" width="9.265625" style="938"/>
    <col min="61" max="16384" width="9.265625" style="938"/>
  </cols>
  <sheetData>
    <row r="1" spans="1:57" s="33" customFormat="1" ht="15.75">
      <c r="A1" s="28" t="str">
        <f>+'Income Statement'!A1</f>
        <v>Varonis Systems, Inc. (VRNS)</v>
      </c>
    </row>
    <row r="2" spans="1:57" s="38" customFormat="1" ht="15.75">
      <c r="A2" s="28" t="s">
        <v>153</v>
      </c>
      <c r="B2" s="35" t="s">
        <v>15</v>
      </c>
      <c r="C2" s="35" t="s">
        <v>16</v>
      </c>
      <c r="D2" s="35" t="s">
        <v>17</v>
      </c>
      <c r="E2" s="35" t="s">
        <v>18</v>
      </c>
      <c r="F2" s="35" t="s">
        <v>19</v>
      </c>
      <c r="G2" s="35" t="s">
        <v>20</v>
      </c>
      <c r="H2" s="35" t="s">
        <v>21</v>
      </c>
      <c r="I2" s="35" t="s">
        <v>22</v>
      </c>
      <c r="J2" s="35" t="s">
        <v>19</v>
      </c>
      <c r="K2" s="35" t="s">
        <v>20</v>
      </c>
      <c r="L2" s="35" t="s">
        <v>21</v>
      </c>
      <c r="M2" s="35" t="s">
        <v>22</v>
      </c>
      <c r="N2" s="35" t="str">
        <f>'Income Statement'!N2</f>
        <v>2019/1F</v>
      </c>
      <c r="O2" s="35" t="str">
        <f>'Income Statement'!O2</f>
        <v>2019/2F</v>
      </c>
      <c r="P2" s="35" t="str">
        <f>'Income Statement'!P2</f>
        <v>2019/3F</v>
      </c>
      <c r="Q2" s="35" t="str">
        <f>'Income Statement'!Q2</f>
        <v>2019/4F</v>
      </c>
      <c r="R2" s="35" t="str">
        <f>'Income Statement'!R2</f>
        <v>2021/1F</v>
      </c>
      <c r="S2" s="35" t="str">
        <f>'Income Statement'!S2</f>
        <v>2021/2F</v>
      </c>
      <c r="T2" s="35" t="str">
        <f>'Income Statement'!T2</f>
        <v>2021/3F</v>
      </c>
      <c r="U2" s="35" t="str">
        <f>'Income Statement'!U2</f>
        <v>2021/4F</v>
      </c>
      <c r="V2" s="35" t="str">
        <f>'Income Statement'!V2</f>
        <v>2022/1F</v>
      </c>
      <c r="W2" s="35" t="str">
        <f>'Income Statement'!W2</f>
        <v>2022/2F</v>
      </c>
      <c r="X2" s="35" t="str">
        <f>'Income Statement'!X2</f>
        <v>2022/3F</v>
      </c>
      <c r="Y2" s="35" t="str">
        <f>'Income Statement'!Y2</f>
        <v>2022/4F</v>
      </c>
      <c r="Z2" s="35" t="str">
        <f>'Income Statement'!Z2</f>
        <v>2023/1F</v>
      </c>
      <c r="AA2" s="35" t="str">
        <f>'Income Statement'!AA2</f>
        <v>2023/2F</v>
      </c>
      <c r="AB2" s="35" t="str">
        <f>'Income Statement'!AB2</f>
        <v>2023/3F</v>
      </c>
      <c r="AC2" s="35" t="str">
        <f>'Income Statement'!AC2</f>
        <v>2023/4F</v>
      </c>
      <c r="AD2" s="35" t="str">
        <f>'Income Statement'!AD2</f>
        <v>2024/1F</v>
      </c>
      <c r="AE2" s="35" t="str">
        <f>'Income Statement'!AE2</f>
        <v>2024/2F</v>
      </c>
      <c r="AF2" s="35" t="str">
        <f>'Income Statement'!AF2</f>
        <v>2024/3F</v>
      </c>
      <c r="AG2" s="35" t="str">
        <f>'Income Statement'!AG2</f>
        <v>2024/4F</v>
      </c>
      <c r="AH2" s="35" t="str">
        <f>'Income Statement'!AH2</f>
        <v>2025/1F</v>
      </c>
      <c r="AI2" s="35" t="str">
        <f>'Income Statement'!AI2</f>
        <v>2025/2F</v>
      </c>
      <c r="AJ2" s="35" t="str">
        <f>'Income Statement'!AJ2</f>
        <v>2025/3F</v>
      </c>
      <c r="AK2" s="35" t="str">
        <f>'Income Statement'!AK2</f>
        <v>2025/4F</v>
      </c>
      <c r="AL2" s="35" t="str">
        <f>'Income Statement'!AL2</f>
        <v>2026/1F</v>
      </c>
      <c r="AM2" s="35" t="str">
        <f>'Income Statement'!AM2</f>
        <v>2026/2F</v>
      </c>
      <c r="AN2" s="35" t="str">
        <f>'Income Statement'!AN2</f>
        <v>2026/3F</v>
      </c>
      <c r="AO2" s="35" t="str">
        <f>'Income Statement'!AO2</f>
        <v>2026/4F</v>
      </c>
      <c r="AP2" s="35" t="str">
        <f>'Income Statement'!AP2</f>
        <v>2027/1F</v>
      </c>
      <c r="AQ2" s="35" t="str">
        <f>'Income Statement'!AQ2</f>
        <v>2027/2F</v>
      </c>
      <c r="AR2" s="35" t="str">
        <f>'Income Statement'!AR2</f>
        <v>2027/3F</v>
      </c>
      <c r="AS2" s="35" t="str">
        <f>'Income Statement'!AS2</f>
        <v>2027/4F</v>
      </c>
      <c r="AU2" s="38">
        <v>2017</v>
      </c>
      <c r="AV2" s="38">
        <v>2018</v>
      </c>
      <c r="AW2" s="38">
        <v>2019</v>
      </c>
      <c r="AX2" s="35">
        <f>'Income Statement'!AX2</f>
        <v>2020</v>
      </c>
      <c r="AY2" s="35">
        <f>'Income Statement'!AY2</f>
        <v>2021</v>
      </c>
      <c r="AZ2" s="35">
        <f>'Income Statement'!AZ2</f>
        <v>2022</v>
      </c>
      <c r="BA2" s="35">
        <f>'Income Statement'!BA2</f>
        <v>2023</v>
      </c>
      <c r="BB2" s="35">
        <f>'Income Statement'!BB2</f>
        <v>2024</v>
      </c>
      <c r="BC2" s="35">
        <f>'Income Statement'!BC2</f>
        <v>2025</v>
      </c>
      <c r="BD2" s="35">
        <f>'Income Statement'!BD2</f>
        <v>2026</v>
      </c>
      <c r="BE2" s="35">
        <f>'Income Statement'!BE2</f>
        <v>2027</v>
      </c>
    </row>
    <row r="3" spans="1:57" s="44" customFormat="1" ht="12" customHeight="1">
      <c r="A3" s="39"/>
      <c r="B3" s="1691">
        <f>'Income Statement'!B$3</f>
        <v>2017</v>
      </c>
      <c r="C3" s="1692"/>
      <c r="D3" s="1692"/>
      <c r="E3" s="1693"/>
      <c r="F3" s="1692">
        <f>'Income Statement'!F$3</f>
        <v>2018</v>
      </c>
      <c r="G3" s="1692"/>
      <c r="H3" s="1692"/>
      <c r="I3" s="1692"/>
      <c r="J3" s="1691">
        <f>'Income Statement'!J$3</f>
        <v>2019</v>
      </c>
      <c r="K3" s="1692"/>
      <c r="L3" s="1692"/>
      <c r="M3" s="1693"/>
      <c r="N3" s="1692">
        <f>'Income Statement'!N$3</f>
        <v>2020</v>
      </c>
      <c r="O3" s="1692"/>
      <c r="P3" s="1692"/>
      <c r="Q3" s="1692"/>
      <c r="R3" s="1691">
        <f>'Income Statement'!R$3</f>
        <v>2021</v>
      </c>
      <c r="S3" s="1692"/>
      <c r="T3" s="1692"/>
      <c r="U3" s="1693"/>
      <c r="V3" s="1691">
        <f>'Income Statement'!V$3</f>
        <v>2022</v>
      </c>
      <c r="W3" s="1692"/>
      <c r="X3" s="1692"/>
      <c r="Y3" s="1693"/>
      <c r="Z3" s="1691">
        <f>'Income Statement'!Z$3</f>
        <v>2023</v>
      </c>
      <c r="AA3" s="1692"/>
      <c r="AB3" s="1692"/>
      <c r="AC3" s="1693"/>
      <c r="AD3" s="1691">
        <f>'Income Statement'!AD$3</f>
        <v>2024</v>
      </c>
      <c r="AE3" s="1692"/>
      <c r="AF3" s="1692"/>
      <c r="AG3" s="1693"/>
      <c r="AH3" s="1691">
        <f>'Income Statement'!AH$3</f>
        <v>2025</v>
      </c>
      <c r="AI3" s="1692"/>
      <c r="AJ3" s="1692"/>
      <c r="AK3" s="1693"/>
      <c r="AL3" s="1691">
        <f>'Income Statement'!AL$3</f>
        <v>2026</v>
      </c>
      <c r="AM3" s="1692"/>
      <c r="AN3" s="1692"/>
      <c r="AO3" s="1693"/>
      <c r="AP3" s="1691">
        <f>'Income Statement'!AP$3</f>
        <v>2027</v>
      </c>
      <c r="AQ3" s="1692"/>
      <c r="AR3" s="1692"/>
      <c r="AS3" s="1693"/>
      <c r="AT3" s="40"/>
      <c r="AU3" s="505"/>
      <c r="AV3" s="505"/>
      <c r="AW3" s="505"/>
      <c r="AX3" s="506"/>
      <c r="AY3" s="506"/>
      <c r="AZ3" s="506"/>
      <c r="BA3" s="506"/>
      <c r="BB3" s="506"/>
      <c r="BC3" s="505"/>
      <c r="BD3" s="505"/>
      <c r="BE3" s="507"/>
    </row>
    <row r="4" spans="1:57" s="56" customFormat="1" ht="12" customHeight="1">
      <c r="A4" s="45" t="str">
        <f>'Income Statement'!A4</f>
        <v>($ in millions, unless otherwise stated)</v>
      </c>
      <c r="B4" s="49">
        <f>'Income Statement'!B$4</f>
        <v>42825</v>
      </c>
      <c r="C4" s="46">
        <f>'Income Statement'!C$4</f>
        <v>42916</v>
      </c>
      <c r="D4" s="46">
        <f>'Income Statement'!D$4</f>
        <v>43008</v>
      </c>
      <c r="E4" s="235">
        <f>'Income Statement'!E$4</f>
        <v>43100</v>
      </c>
      <c r="F4" s="46">
        <f>'Income Statement'!F$4</f>
        <v>43190</v>
      </c>
      <c r="G4" s="46">
        <f>'Income Statement'!G$4</f>
        <v>43281</v>
      </c>
      <c r="H4" s="46">
        <f>'Income Statement'!H$4</f>
        <v>43373</v>
      </c>
      <c r="I4" s="46">
        <f>'Income Statement'!I$4</f>
        <v>43465</v>
      </c>
      <c r="J4" s="49">
        <f>'Income Statement'!J$4</f>
        <v>43555</v>
      </c>
      <c r="K4" s="46">
        <f>'Income Statement'!K$4</f>
        <v>43646</v>
      </c>
      <c r="L4" s="46">
        <f>'Income Statement'!L$4</f>
        <v>43738</v>
      </c>
      <c r="M4" s="235">
        <f>'Income Statement'!M$4</f>
        <v>43830</v>
      </c>
      <c r="N4" s="46">
        <f>'Income Statement'!N$4</f>
        <v>43921</v>
      </c>
      <c r="O4" s="46">
        <f>'Income Statement'!O$4</f>
        <v>44012</v>
      </c>
      <c r="P4" s="46">
        <f>'Income Statement'!P$4</f>
        <v>44104</v>
      </c>
      <c r="Q4" s="46">
        <f>'Income Statement'!Q$4</f>
        <v>44196</v>
      </c>
      <c r="R4" s="49">
        <f>'Income Statement'!R$4</f>
        <v>44286</v>
      </c>
      <c r="S4" s="46">
        <f>'Income Statement'!S$4</f>
        <v>44377</v>
      </c>
      <c r="T4" s="46">
        <f>'Income Statement'!T$4</f>
        <v>44469</v>
      </c>
      <c r="U4" s="235">
        <f>'Income Statement'!U$4</f>
        <v>44561</v>
      </c>
      <c r="V4" s="49">
        <f>'Income Statement'!V$4</f>
        <v>44651</v>
      </c>
      <c r="W4" s="46">
        <f>'Income Statement'!W$4</f>
        <v>44742</v>
      </c>
      <c r="X4" s="46">
        <f>'Income Statement'!X$4</f>
        <v>44834</v>
      </c>
      <c r="Y4" s="235">
        <f>'Income Statement'!Y$4</f>
        <v>44926</v>
      </c>
      <c r="Z4" s="49">
        <f>'Income Statement'!Z$4</f>
        <v>45016</v>
      </c>
      <c r="AA4" s="46">
        <f>'Income Statement'!AA$4</f>
        <v>45107</v>
      </c>
      <c r="AB4" s="46">
        <f>'Income Statement'!AB$4</f>
        <v>45199</v>
      </c>
      <c r="AC4" s="235">
        <f>'Income Statement'!AC$4</f>
        <v>45291</v>
      </c>
      <c r="AD4" s="49">
        <f>'Income Statement'!AD$4</f>
        <v>45382</v>
      </c>
      <c r="AE4" s="46">
        <f>'Income Statement'!AE$4</f>
        <v>45473</v>
      </c>
      <c r="AF4" s="46" t="str">
        <f>'Income Statement'!AF$4</f>
        <v>Sep-24</v>
      </c>
      <c r="AG4" s="235" t="str">
        <f>'Income Statement'!AG$4</f>
        <v>Dec-24</v>
      </c>
      <c r="AH4" s="49" t="str">
        <f>'Income Statement'!AH$4</f>
        <v>Mar-25</v>
      </c>
      <c r="AI4" s="46" t="str">
        <f>'Income Statement'!AI$4</f>
        <v>Jun-25</v>
      </c>
      <c r="AJ4" s="46" t="str">
        <f>'Income Statement'!AJ$4</f>
        <v>Sep-25</v>
      </c>
      <c r="AK4" s="235" t="str">
        <f>'Income Statement'!AK$4</f>
        <v>Dec-25</v>
      </c>
      <c r="AL4" s="49" t="str">
        <f>'Income Statement'!AL$4</f>
        <v>Mar-26E</v>
      </c>
      <c r="AM4" s="46" t="str">
        <f>'Income Statement'!AM$4</f>
        <v>Jun-26E</v>
      </c>
      <c r="AN4" s="46" t="str">
        <f>'Income Statement'!AN$4</f>
        <v>Sep-26E</v>
      </c>
      <c r="AO4" s="235" t="str">
        <f>'Income Statement'!AO$4</f>
        <v>Dec-26E</v>
      </c>
      <c r="AP4" s="49" t="str">
        <f>'Income Statement'!AP$4</f>
        <v>Mar-27E</v>
      </c>
      <c r="AQ4" s="46" t="str">
        <f>'Income Statement'!AQ$4</f>
        <v>Jun-27E</v>
      </c>
      <c r="AR4" s="46" t="str">
        <f>'Income Statement'!AR$4</f>
        <v>Sep-27E</v>
      </c>
      <c r="AS4" s="235" t="str">
        <f>'Income Statement'!AS$4</f>
        <v>Dec-27E</v>
      </c>
      <c r="AT4" s="46"/>
      <c r="AU4" s="54">
        <f>'Income Statement'!AU$4</f>
        <v>2017</v>
      </c>
      <c r="AV4" s="54">
        <f>'Income Statement'!AV$4</f>
        <v>2018</v>
      </c>
      <c r="AW4" s="236">
        <f>'Income Statement'!AW$4</f>
        <v>2019</v>
      </c>
      <c r="AX4" s="55">
        <f>'Income Statement'!AX$4</f>
        <v>2020</v>
      </c>
      <c r="AY4" s="53">
        <f>'Income Statement'!AY$4</f>
        <v>2021</v>
      </c>
      <c r="AZ4" s="236">
        <f>'Income Statement'!AZ$4</f>
        <v>2022</v>
      </c>
      <c r="BA4" s="53">
        <f>'Income Statement'!BA$4</f>
        <v>2023</v>
      </c>
      <c r="BB4" s="54">
        <f>'Income Statement'!BB$4</f>
        <v>2024</v>
      </c>
      <c r="BC4" s="54">
        <f>'Income Statement'!BC$4</f>
        <v>2025</v>
      </c>
      <c r="BD4" s="54" t="str">
        <f>'Income Statement'!BD$4</f>
        <v>2026E</v>
      </c>
      <c r="BE4" s="54" t="str">
        <f>'Income Statement'!BE$4</f>
        <v>2027E</v>
      </c>
    </row>
    <row r="5" spans="1:57" s="512" customFormat="1" ht="12" customHeight="1">
      <c r="A5" s="508" t="s">
        <v>106</v>
      </c>
      <c r="B5" s="108">
        <f t="shared" ref="B5:U5" si="0">B13+B28+B33</f>
        <v>39.593000000000004</v>
      </c>
      <c r="C5" s="109">
        <f t="shared" si="0"/>
        <v>49.430999999999997</v>
      </c>
      <c r="D5" s="109">
        <f t="shared" si="0"/>
        <v>53.364999999999995</v>
      </c>
      <c r="E5" s="396">
        <f t="shared" si="0"/>
        <v>73.001000000000005</v>
      </c>
      <c r="F5" s="109">
        <f t="shared" si="0"/>
        <v>53.527999999999999</v>
      </c>
      <c r="G5" s="109">
        <f t="shared" si="0"/>
        <v>62.19</v>
      </c>
      <c r="H5" s="109">
        <f t="shared" si="0"/>
        <v>67.052000000000007</v>
      </c>
      <c r="I5" s="109">
        <f t="shared" si="0"/>
        <v>87.518000000000001</v>
      </c>
      <c r="J5" s="108">
        <f t="shared" si="0"/>
        <v>56.36</v>
      </c>
      <c r="K5" s="109">
        <f t="shared" si="0"/>
        <v>59.621000000000002</v>
      </c>
      <c r="L5" s="109">
        <f t="shared" si="0"/>
        <v>65.649000000000001</v>
      </c>
      <c r="M5" s="396">
        <f t="shared" si="0"/>
        <v>72.56</v>
      </c>
      <c r="N5" s="109">
        <f t="shared" si="0"/>
        <v>54.176000000000002</v>
      </c>
      <c r="O5" s="109">
        <f t="shared" si="0"/>
        <v>66.564999999999998</v>
      </c>
      <c r="P5" s="109">
        <f t="shared" si="0"/>
        <v>76.751000000000005</v>
      </c>
      <c r="Q5" s="109">
        <f t="shared" si="0"/>
        <v>95.197000000000003</v>
      </c>
      <c r="R5" s="108">
        <f t="shared" si="0"/>
        <v>74.784999999999997</v>
      </c>
      <c r="S5" s="109">
        <f t="shared" si="0"/>
        <v>88.418000000000006</v>
      </c>
      <c r="T5" s="109">
        <f t="shared" si="0"/>
        <v>100.35299999999999</v>
      </c>
      <c r="U5" s="396">
        <f t="shared" si="0"/>
        <v>126.578</v>
      </c>
      <c r="V5" s="108">
        <f t="shared" ref="V5:AS5" si="1">V13+V33</f>
        <v>96.260999999999996</v>
      </c>
      <c r="W5" s="109">
        <f t="shared" si="1"/>
        <v>111.44799999999999</v>
      </c>
      <c r="X5" s="109">
        <f t="shared" si="1"/>
        <v>123.30800000000001</v>
      </c>
      <c r="Y5" s="109">
        <f t="shared" si="1"/>
        <v>142.61700000000002</v>
      </c>
      <c r="Z5" s="108">
        <f t="shared" si="1"/>
        <v>107.33500000000001</v>
      </c>
      <c r="AA5" s="109">
        <f t="shared" si="1"/>
        <v>115.41800000000001</v>
      </c>
      <c r="AB5" s="109">
        <f t="shared" si="1"/>
        <v>122.30800000000001</v>
      </c>
      <c r="AC5" s="109">
        <f t="shared" si="1"/>
        <v>154.09899999999999</v>
      </c>
      <c r="AD5" s="108">
        <f t="shared" si="1"/>
        <v>114.02200000000001</v>
      </c>
      <c r="AE5" s="109">
        <f t="shared" si="1"/>
        <v>130.346</v>
      </c>
      <c r="AF5" s="109">
        <f t="shared" si="1"/>
        <v>148.06800000000001</v>
      </c>
      <c r="AG5" s="109">
        <f t="shared" si="1"/>
        <v>158.51400000000001</v>
      </c>
      <c r="AH5" s="108">
        <f>AH13+AH33</f>
        <v>136.423</v>
      </c>
      <c r="AI5" s="109">
        <f t="shared" si="1"/>
        <v>152.16300000000001</v>
      </c>
      <c r="AJ5" s="109">
        <f t="shared" si="1"/>
        <v>161.577</v>
      </c>
      <c r="AK5" s="109">
        <f t="shared" si="1"/>
        <v>173.369</v>
      </c>
      <c r="AL5" s="108">
        <f>AL13+AL33</f>
        <v>165.33886602739724</v>
      </c>
      <c r="AM5" s="109">
        <f t="shared" si="1"/>
        <v>175.91069917808218</v>
      </c>
      <c r="AN5" s="109">
        <f t="shared" si="1"/>
        <v>186.36135013698629</v>
      </c>
      <c r="AO5" s="109">
        <f t="shared" si="1"/>
        <v>197.52476876712328</v>
      </c>
      <c r="AP5" s="108">
        <f t="shared" si="1"/>
        <v>208.8194605479452</v>
      </c>
      <c r="AQ5" s="109">
        <f t="shared" si="1"/>
        <v>216.59311684931507</v>
      </c>
      <c r="AR5" s="109">
        <f t="shared" si="1"/>
        <v>225.32286452054794</v>
      </c>
      <c r="AS5" s="109">
        <f t="shared" si="1"/>
        <v>233.88417657534245</v>
      </c>
      <c r="AT5" s="509"/>
      <c r="AU5" s="510">
        <f>SUM(B5:E5)</f>
        <v>215.39000000000001</v>
      </c>
      <c r="AV5" s="510">
        <f>SUM(F5:I5)</f>
        <v>270.28800000000001</v>
      </c>
      <c r="AW5" s="511">
        <f>SUM(J5:M5)</f>
        <v>254.19</v>
      </c>
      <c r="AX5" s="108">
        <f>SUM(N5:Q5)</f>
        <v>292.68900000000002</v>
      </c>
      <c r="AY5" s="112">
        <f>SUM(R5:U5)</f>
        <v>390.13400000000001</v>
      </c>
      <c r="AZ5" s="511">
        <f>SUM(V5:Y5)</f>
        <v>473.63400000000001</v>
      </c>
      <c r="BA5" s="112">
        <f>SUM(Z5:AC5)</f>
        <v>499.16</v>
      </c>
      <c r="BB5" s="510">
        <f>SUM(AD5:AG5)</f>
        <v>550.95000000000005</v>
      </c>
      <c r="BC5" s="510">
        <f>SUM(AH5:AK5)</f>
        <v>623.53200000000004</v>
      </c>
      <c r="BD5" s="510">
        <f>SUM(AL5:AO5)</f>
        <v>725.13568410958896</v>
      </c>
      <c r="BE5" s="510">
        <f>SUM(AP5:AS5)</f>
        <v>884.61961849315071</v>
      </c>
    </row>
    <row r="6" spans="1:57" s="75" customFormat="1" ht="12" hidden="1" customHeight="1" outlineLevel="1">
      <c r="A6" s="513" t="s">
        <v>76</v>
      </c>
      <c r="B6" s="72">
        <f>'[2]VA Consensus'!C28</f>
        <v>40.380000000000003</v>
      </c>
      <c r="C6" s="70">
        <f>'[2]VA Consensus'!D28</f>
        <v>47.53244424938736</v>
      </c>
      <c r="D6" s="70">
        <f>'[2]VA Consensus'!E28</f>
        <v>50.554272238336416</v>
      </c>
      <c r="E6" s="514">
        <f>'[2]VA Consensus'!F28</f>
        <v>66.510519539093451</v>
      </c>
      <c r="F6" s="70">
        <f>'[2]VA Consensus'!G28</f>
        <v>49.838929339531347</v>
      </c>
      <c r="G6" s="70">
        <f>'[2]VA Consensus'!H28</f>
        <v>62.105238149928326</v>
      </c>
      <c r="H6" s="70">
        <f>'[2]VA Consensus'!I28</f>
        <v>64.531609728844515</v>
      </c>
      <c r="I6" s="70">
        <f>'[2]VA Consensus'!J28</f>
        <v>87.408971022774054</v>
      </c>
      <c r="J6" s="72">
        <f>'[2]VA Consensus'!K28</f>
        <v>59.317965005854063</v>
      </c>
      <c r="K6" s="70">
        <f>'[2]VA Consensus'!L28</f>
        <v>62.374816473134302</v>
      </c>
      <c r="L6" s="70">
        <f>'[2]VA Consensus'!M28</f>
        <v>61.844204323254935</v>
      </c>
      <c r="M6" s="514">
        <f>'[2]VA Consensus'!N28</f>
        <v>71.838495521987738</v>
      </c>
      <c r="N6" s="70">
        <f>'[2]VA Consensus'!O28</f>
        <v>54.780687105063599</v>
      </c>
      <c r="O6" s="70">
        <f>'[2]VA Consensus'!P28</f>
        <v>57.084685198057798</v>
      </c>
      <c r="P6" s="70">
        <f>'[2]VA Consensus'!Q28</f>
        <v>69.8630309539016</v>
      </c>
      <c r="Q6" s="70">
        <f>'[2]VA Consensus'!R28</f>
        <v>84.29186689639775</v>
      </c>
      <c r="R6" s="72">
        <f>'[2]VA Consensus'!S28</f>
        <v>68.951725202482677</v>
      </c>
      <c r="S6" s="70">
        <f>'[2]VA Consensus'!T28</f>
        <v>83.782022056727186</v>
      </c>
      <c r="T6" s="70">
        <f>'[2]VA Consensus'!U28</f>
        <v>97.278145965126825</v>
      </c>
      <c r="U6" s="514">
        <f>'[2]VA Consensus'!V28</f>
        <v>122.00165810638654</v>
      </c>
      <c r="V6" s="72">
        <f>'[2]VA Consensus'!W28</f>
        <v>96.01935519073966</v>
      </c>
      <c r="W6" s="70">
        <f>'[2]VA Consensus'!X28</f>
        <v>111.19805433029339</v>
      </c>
      <c r="X6" s="70">
        <f>'[2]VA Consensus'!Y28</f>
        <v>124.44171293057001</v>
      </c>
      <c r="Y6" s="514">
        <f>'[2]VA Consensus'!Z28</f>
        <v>140.19137198963364</v>
      </c>
      <c r="Z6" s="72">
        <f>'[2]VA Consensus'!AA28</f>
        <v>106.92041694917714</v>
      </c>
      <c r="AA6" s="70">
        <f>'[2]VA Consensus'!AB28</f>
        <v>119.11054772657226</v>
      </c>
      <c r="AB6" s="70">
        <f>'[2]VA Consensus'!AC28</f>
        <v>125.30549578207038</v>
      </c>
      <c r="AC6" s="514">
        <f>'[2]VA Consensus'!AD28</f>
        <v>151.61371378817626</v>
      </c>
      <c r="AD6" s="72">
        <f>'[2]VA Consensus'!AE28</f>
        <v>113.67511615946266</v>
      </c>
      <c r="AE6" s="70">
        <f>'[2]VA Consensus'!AF28</f>
        <v>124.74886142191528</v>
      </c>
      <c r="AF6" s="70">
        <f>'[2]VA Consensus'!AG28</f>
        <v>141.56326597015178</v>
      </c>
      <c r="AG6" s="514">
        <f>'[2]VA Consensus'!AH28</f>
        <v>165.54051538471342</v>
      </c>
      <c r="AH6" s="72">
        <f>'[2]VA Consensus'!AI28</f>
        <v>133.38928051350362</v>
      </c>
      <c r="AI6" s="70">
        <f>'[2]VA Consensus'!AJ28</f>
        <v>148.00546181598972</v>
      </c>
      <c r="AJ6" s="70">
        <f>'[2]VA Consensus'!AK28</f>
        <v>166.07100034692806</v>
      </c>
      <c r="AK6" s="514">
        <f>'[2]VA Consensus'!AL28</f>
        <v>168.20694967864267</v>
      </c>
      <c r="AL6" s="72">
        <f>'[2]VA Consensus'!AM28</f>
        <v>165.5214094201358</v>
      </c>
      <c r="AM6" s="70">
        <f>'[2]VA Consensus'!AN28</f>
        <v>176.62311161001847</v>
      </c>
      <c r="AN6" s="70">
        <f>'[2]VA Consensus'!AO28</f>
        <v>186.28179460925213</v>
      </c>
      <c r="AO6" s="514">
        <f>'[2]VA Consensus'!AP28</f>
        <v>197.89419813565914</v>
      </c>
      <c r="AP6" s="72">
        <f>'[2]VA Consensus'!AQ28</f>
        <v>199.0698709505038</v>
      </c>
      <c r="AQ6" s="70">
        <f>'[2]VA Consensus'!AR28</f>
        <v>209.27803732274774</v>
      </c>
      <c r="AR6" s="70">
        <f>'[2]VA Consensus'!AS28</f>
        <v>218.97819438191394</v>
      </c>
      <c r="AS6" s="514">
        <f>'[2]VA Consensus'!AT28</f>
        <v>230.41508029663888</v>
      </c>
      <c r="AT6" s="73"/>
      <c r="AU6" s="510">
        <f>'[2]VA Consensus'!AV28</f>
        <v>210.66551953909342</v>
      </c>
      <c r="AV6" s="74">
        <f>'[2]VA Consensus'!AW28</f>
        <v>270.18211387991687</v>
      </c>
      <c r="AW6" s="72">
        <f>'[2]VA Consensus'!AX28</f>
        <v>253.46849552198768</v>
      </c>
      <c r="AX6" s="72">
        <f>'[2]VA Consensus'!AY28</f>
        <v>281.78386689639768</v>
      </c>
      <c r="AY6" s="72">
        <f>'[2]VA Consensus'!AZ28</f>
        <v>385.55765810638655</v>
      </c>
      <c r="AZ6" s="72">
        <f>'[2]VA Consensus'!BA28</f>
        <v>471.20837198963363</v>
      </c>
      <c r="BA6" s="74">
        <f>'[2]VA Consensus'!BB28</f>
        <v>496.67471378817623</v>
      </c>
      <c r="BB6" s="74">
        <f>'[2]VA Consensus'!BC28</f>
        <v>557.97651538471348</v>
      </c>
      <c r="BC6" s="74">
        <f>'[2]VA Consensus'!BD28</f>
        <v>618.36994967864268</v>
      </c>
      <c r="BD6" s="74">
        <f>'[2]VA Consensus'!BE28</f>
        <v>726.32051377506548</v>
      </c>
      <c r="BE6" s="74">
        <f>'[2]VA Consensus'!BF28</f>
        <v>857.74118295180438</v>
      </c>
    </row>
    <row r="7" spans="1:57" s="519" customFormat="1" ht="12" customHeight="1" collapsed="1">
      <c r="A7" s="515" t="s">
        <v>105</v>
      </c>
      <c r="B7" s="516" t="str">
        <f>IF(ISERROR(B5/#REF!-1),"NA",B5/#REF!-1)</f>
        <v>NA</v>
      </c>
      <c r="C7" s="517" t="str">
        <f>IF(ISERROR(C5/#REF!-1),"NA",C5/#REF!-1)</f>
        <v>NA</v>
      </c>
      <c r="D7" s="517" t="str">
        <f>IF(ISERROR(D5/#REF!-1),"NA",D5/#REF!-1)</f>
        <v>NA</v>
      </c>
      <c r="E7" s="518" t="str">
        <f>IF(ISERROR(E5/#REF!-1),"NA",E5/#REF!-1)</f>
        <v>NA</v>
      </c>
      <c r="F7" s="517">
        <f t="shared" ref="F7:AS7" si="2">IF(ISERROR(F5/B5-1),"NA",F5/B5-1)</f>
        <v>0.35195615386558221</v>
      </c>
      <c r="G7" s="517">
        <f t="shared" si="2"/>
        <v>0.25811737573587434</v>
      </c>
      <c r="H7" s="517">
        <f t="shared" si="2"/>
        <v>0.25647896561416683</v>
      </c>
      <c r="I7" s="517">
        <f t="shared" si="2"/>
        <v>0.19886028958507418</v>
      </c>
      <c r="J7" s="516">
        <f t="shared" si="2"/>
        <v>5.2906889852040173E-2</v>
      </c>
      <c r="K7" s="517">
        <f t="shared" si="2"/>
        <v>-4.13088921048399E-2</v>
      </c>
      <c r="L7" s="517">
        <f t="shared" si="2"/>
        <v>-2.0924058939330803E-2</v>
      </c>
      <c r="M7" s="518">
        <f t="shared" si="2"/>
        <v>-0.17091341209808264</v>
      </c>
      <c r="N7" s="517">
        <f t="shared" si="2"/>
        <v>-3.8750887154009872E-2</v>
      </c>
      <c r="O7" s="517">
        <f t="shared" si="2"/>
        <v>0.1164690293688464</v>
      </c>
      <c r="P7" s="517">
        <f t="shared" si="2"/>
        <v>0.16911148684671518</v>
      </c>
      <c r="Q7" s="517">
        <f t="shared" si="2"/>
        <v>0.31197629547960304</v>
      </c>
      <c r="R7" s="516">
        <f t="shared" si="2"/>
        <v>0.38040829887773175</v>
      </c>
      <c r="S7" s="517">
        <f t="shared" si="2"/>
        <v>0.32829565086757317</v>
      </c>
      <c r="T7" s="517">
        <f t="shared" si="2"/>
        <v>0.30751390861356831</v>
      </c>
      <c r="U7" s="518">
        <f t="shared" si="2"/>
        <v>0.32964274084267364</v>
      </c>
      <c r="V7" s="516">
        <f t="shared" si="2"/>
        <v>0.28716988700942703</v>
      </c>
      <c r="W7" s="517">
        <f t="shared" si="2"/>
        <v>0.26046732565767128</v>
      </c>
      <c r="X7" s="517">
        <f t="shared" si="2"/>
        <v>0.2287425388379023</v>
      </c>
      <c r="Y7" s="518">
        <f t="shared" si="2"/>
        <v>0.12671238287854147</v>
      </c>
      <c r="Z7" s="516">
        <f t="shared" si="2"/>
        <v>0.11504139786621792</v>
      </c>
      <c r="AA7" s="517">
        <f t="shared" si="2"/>
        <v>3.5621994113846922E-2</v>
      </c>
      <c r="AB7" s="517">
        <f t="shared" si="2"/>
        <v>-8.1097738995037361E-3</v>
      </c>
      <c r="AC7" s="518">
        <f t="shared" si="2"/>
        <v>8.0509336194142245E-2</v>
      </c>
      <c r="AD7" s="516">
        <f t="shared" si="2"/>
        <v>6.2300274840452863E-2</v>
      </c>
      <c r="AE7" s="517">
        <f t="shared" si="2"/>
        <v>0.12933857803808757</v>
      </c>
      <c r="AF7" s="517">
        <f t="shared" si="2"/>
        <v>0.21061582235013243</v>
      </c>
      <c r="AG7" s="518">
        <f t="shared" si="2"/>
        <v>2.8650413046158674E-2</v>
      </c>
      <c r="AH7" s="516">
        <f t="shared" si="2"/>
        <v>0.19646208626405426</v>
      </c>
      <c r="AI7" s="517">
        <f t="shared" si="2"/>
        <v>0.1673775950163412</v>
      </c>
      <c r="AJ7" s="517">
        <f t="shared" si="2"/>
        <v>9.1235108193532533E-2</v>
      </c>
      <c r="AK7" s="518">
        <f t="shared" si="2"/>
        <v>9.371411988846412E-2</v>
      </c>
      <c r="AL7" s="516">
        <f t="shared" si="2"/>
        <v>0.21195741207419005</v>
      </c>
      <c r="AM7" s="517">
        <f t="shared" si="2"/>
        <v>0.15606750115390855</v>
      </c>
      <c r="AN7" s="517">
        <f t="shared" si="2"/>
        <v>0.15339033486812048</v>
      </c>
      <c r="AO7" s="518">
        <f t="shared" si="2"/>
        <v>0.13933153428307987</v>
      </c>
      <c r="AP7" s="516">
        <f t="shared" si="2"/>
        <v>0.26297866657282531</v>
      </c>
      <c r="AQ7" s="517">
        <f t="shared" si="2"/>
        <v>0.23126744343189887</v>
      </c>
      <c r="AR7" s="517">
        <f t="shared" si="2"/>
        <v>0.20906434920611328</v>
      </c>
      <c r="AS7" s="518">
        <f t="shared" si="2"/>
        <v>0.18407518224251662</v>
      </c>
      <c r="AU7" s="520" t="str">
        <f>IF(ISERROR(AU5/#REF!-1),"NA",AU5/#REF!-1)</f>
        <v>NA</v>
      </c>
      <c r="AV7" s="520">
        <f t="shared" ref="AV7:BE7" si="3">IF(ISERROR(AV5/AU5-1),"NA",AV5/AU5-1)</f>
        <v>0.2548771994985839</v>
      </c>
      <c r="AW7" s="521">
        <f t="shared" si="3"/>
        <v>-5.9558692949742587E-2</v>
      </c>
      <c r="AX7" s="516">
        <f t="shared" si="3"/>
        <v>0.15145757110822622</v>
      </c>
      <c r="AY7" s="516">
        <f t="shared" si="3"/>
        <v>0.33293017503220135</v>
      </c>
      <c r="AZ7" s="516">
        <f t="shared" si="3"/>
        <v>0.21402902592442596</v>
      </c>
      <c r="BA7" s="522">
        <f t="shared" si="3"/>
        <v>5.3893934979330149E-2</v>
      </c>
      <c r="BB7" s="522">
        <f t="shared" si="3"/>
        <v>0.10375430723615686</v>
      </c>
      <c r="BC7" s="520">
        <f t="shared" si="3"/>
        <v>0.13173972229784914</v>
      </c>
      <c r="BD7" s="522">
        <f t="shared" si="3"/>
        <v>0.16294862831352508</v>
      </c>
      <c r="BE7" s="522">
        <f t="shared" si="3"/>
        <v>0.21993667927044003</v>
      </c>
    </row>
    <row r="8" spans="1:57" s="75" customFormat="1" ht="12" customHeight="1">
      <c r="A8" s="523" t="s">
        <v>77</v>
      </c>
      <c r="B8" s="524"/>
      <c r="C8" s="524"/>
      <c r="D8" s="524"/>
      <c r="E8" s="524"/>
      <c r="F8" s="525"/>
      <c r="G8" s="524"/>
      <c r="H8" s="524"/>
      <c r="I8" s="524"/>
      <c r="J8" s="525"/>
      <c r="K8" s="524"/>
      <c r="L8" s="524"/>
      <c r="M8" s="524"/>
      <c r="N8" s="525"/>
      <c r="O8" s="524"/>
      <c r="P8" s="524"/>
      <c r="Q8" s="524"/>
      <c r="R8" s="525"/>
      <c r="S8" s="524"/>
      <c r="T8" s="524"/>
      <c r="U8" s="524"/>
      <c r="V8" s="525"/>
      <c r="W8" s="526"/>
      <c r="X8" s="524"/>
      <c r="Y8" s="524"/>
      <c r="Z8" s="525"/>
      <c r="AA8" s="524"/>
      <c r="AB8" s="524"/>
      <c r="AC8" s="524"/>
      <c r="AD8" s="525"/>
      <c r="AE8" s="524"/>
      <c r="AF8" s="524"/>
      <c r="AG8" s="524"/>
      <c r="AH8" s="525"/>
      <c r="AI8" s="524"/>
      <c r="AJ8" s="524"/>
      <c r="AK8" s="524"/>
      <c r="AL8" s="525"/>
      <c r="AM8" s="524"/>
      <c r="AN8" s="524"/>
      <c r="AO8" s="524"/>
      <c r="AP8" s="525"/>
      <c r="AQ8" s="524"/>
      <c r="AR8" s="524"/>
      <c r="AS8" s="524"/>
      <c r="AT8" s="527"/>
      <c r="AU8" s="528"/>
      <c r="AV8" s="525"/>
      <c r="AW8" s="525"/>
      <c r="AX8" s="525"/>
      <c r="AY8" s="525"/>
      <c r="AZ8" s="529"/>
      <c r="BA8" s="525"/>
      <c r="BB8" s="525"/>
      <c r="BC8" s="525"/>
      <c r="BD8" s="530"/>
      <c r="BE8" s="530"/>
    </row>
    <row r="9" spans="1:57" s="92" customFormat="1" ht="12" customHeight="1">
      <c r="A9" s="84" t="s">
        <v>78</v>
      </c>
      <c r="B9" s="85"/>
      <c r="C9" s="86"/>
      <c r="D9" s="86"/>
      <c r="E9" s="531"/>
      <c r="F9" s="86"/>
      <c r="G9" s="86"/>
      <c r="H9" s="86"/>
      <c r="I9" s="86"/>
      <c r="J9" s="85"/>
      <c r="K9" s="86"/>
      <c r="L9" s="86"/>
      <c r="M9" s="531"/>
      <c r="N9" s="86">
        <v>53.9</v>
      </c>
      <c r="O9" s="86">
        <v>56</v>
      </c>
      <c r="P9" s="86">
        <v>68</v>
      </c>
      <c r="Q9" s="86">
        <v>82</v>
      </c>
      <c r="R9" s="85">
        <v>68</v>
      </c>
      <c r="S9" s="86">
        <v>82.5</v>
      </c>
      <c r="T9" s="86">
        <v>96</v>
      </c>
      <c r="U9" s="531">
        <v>120</v>
      </c>
      <c r="V9" s="85">
        <v>94.5</v>
      </c>
      <c r="W9" s="86">
        <v>110.5</v>
      </c>
      <c r="X9" s="86">
        <v>123</v>
      </c>
      <c r="Y9" s="531">
        <v>139</v>
      </c>
      <c r="Z9" s="85">
        <v>106</v>
      </c>
      <c r="AA9" s="86">
        <v>118</v>
      </c>
      <c r="AB9" s="86">
        <v>123.5</v>
      </c>
      <c r="AC9" s="531">
        <v>150</v>
      </c>
      <c r="AD9" s="85">
        <v>111</v>
      </c>
      <c r="AE9" s="86">
        <v>123</v>
      </c>
      <c r="AF9" s="86">
        <v>140</v>
      </c>
      <c r="AG9" s="531">
        <v>162</v>
      </c>
      <c r="AH9" s="85">
        <v>130</v>
      </c>
      <c r="AI9" s="86">
        <v>145</v>
      </c>
      <c r="AJ9" s="86">
        <v>163</v>
      </c>
      <c r="AK9" s="532">
        <v>165</v>
      </c>
      <c r="AL9" s="85">
        <v>164</v>
      </c>
      <c r="AM9" s="86" t="s">
        <v>154</v>
      </c>
      <c r="AN9" s="86" t="s">
        <v>154</v>
      </c>
      <c r="AO9" s="531" t="s">
        <v>154</v>
      </c>
      <c r="AP9" s="85" t="s">
        <v>154</v>
      </c>
      <c r="AQ9" s="86" t="s">
        <v>154</v>
      </c>
      <c r="AR9" s="86" t="s">
        <v>154</v>
      </c>
      <c r="AS9" s="531" t="s">
        <v>154</v>
      </c>
      <c r="AT9" s="89"/>
      <c r="AU9" s="90"/>
      <c r="AV9" s="531"/>
      <c r="AW9" s="86"/>
      <c r="AX9" s="85"/>
      <c r="AY9" s="85">
        <v>383.5</v>
      </c>
      <c r="AZ9" s="85">
        <v>519</v>
      </c>
      <c r="BA9" s="91">
        <v>495</v>
      </c>
      <c r="BB9" s="91">
        <v>554.4</v>
      </c>
      <c r="BC9" s="531">
        <v>615.20000000000005</v>
      </c>
      <c r="BD9" s="531">
        <v>722</v>
      </c>
      <c r="BE9" s="91" t="s">
        <v>154</v>
      </c>
    </row>
    <row r="10" spans="1:57" s="92" customFormat="1" ht="12" customHeight="1">
      <c r="A10" s="84" t="s">
        <v>79</v>
      </c>
      <c r="B10" s="85"/>
      <c r="C10" s="86"/>
      <c r="D10" s="86"/>
      <c r="E10" s="531"/>
      <c r="F10" s="86"/>
      <c r="G10" s="86"/>
      <c r="H10" s="86"/>
      <c r="I10" s="86"/>
      <c r="J10" s="85"/>
      <c r="K10" s="86"/>
      <c r="L10" s="86"/>
      <c r="M10" s="531"/>
      <c r="N10" s="86">
        <f t="shared" ref="N10:S10" si="4">AVERAGE(N9,N11)</f>
        <v>54.099999999999994</v>
      </c>
      <c r="O10" s="86">
        <f t="shared" si="4"/>
        <v>57</v>
      </c>
      <c r="P10" s="86">
        <f t="shared" si="4"/>
        <v>69.5</v>
      </c>
      <c r="Q10" s="86">
        <f t="shared" si="4"/>
        <v>83.5</v>
      </c>
      <c r="R10" s="85">
        <f t="shared" si="4"/>
        <v>68.75</v>
      </c>
      <c r="S10" s="86">
        <f t="shared" si="4"/>
        <v>83.25</v>
      </c>
      <c r="T10" s="86">
        <f>AVERAGE(T9,T11)</f>
        <v>97</v>
      </c>
      <c r="U10" s="531">
        <f>AVERAGE(U9,U11)</f>
        <v>121.5</v>
      </c>
      <c r="V10" s="85">
        <f t="shared" ref="V10:X10" si="5">AVERAGE(V9,V11)</f>
        <v>95.5</v>
      </c>
      <c r="W10" s="86">
        <f t="shared" si="5"/>
        <v>111.25</v>
      </c>
      <c r="X10" s="86">
        <f t="shared" si="5"/>
        <v>124.25</v>
      </c>
      <c r="Y10" s="531">
        <f>AVERAGE(Y9,Y11)</f>
        <v>140.5</v>
      </c>
      <c r="Z10" s="85">
        <f t="shared" ref="Z10:AB10" si="6">AVERAGE(Z9,Z11)</f>
        <v>107</v>
      </c>
      <c r="AA10" s="86">
        <f t="shared" si="6"/>
        <v>119</v>
      </c>
      <c r="AB10" s="86">
        <f t="shared" si="6"/>
        <v>125.25</v>
      </c>
      <c r="AC10" s="531">
        <f>IFERROR(AVERAGE(AC9,AC11),"")</f>
        <v>152</v>
      </c>
      <c r="AD10" s="85">
        <f>IFERROR(AVERAGE(AD9,AD11),"")</f>
        <v>113</v>
      </c>
      <c r="AE10" s="86">
        <f t="shared" ref="AE10:AG10" si="7">IFERROR(AVERAGE(AE9,AE11),"")</f>
        <v>124.5</v>
      </c>
      <c r="AF10" s="86">
        <f t="shared" si="7"/>
        <v>141.5</v>
      </c>
      <c r="AG10" s="531">
        <f t="shared" si="7"/>
        <v>164.5</v>
      </c>
      <c r="AH10" s="85">
        <f>IFERROR(AVERAGE(AH9,AH11),"")</f>
        <v>132.5</v>
      </c>
      <c r="AI10" s="86">
        <f t="shared" ref="AI10:AS10" si="8">IFERROR(AVERAGE(AI9,AI11),"")</f>
        <v>147.5</v>
      </c>
      <c r="AJ10" s="86">
        <f t="shared" si="8"/>
        <v>165.5</v>
      </c>
      <c r="AK10" s="532">
        <f t="shared" si="8"/>
        <v>168</v>
      </c>
      <c r="AL10" s="85">
        <f>IFERROR(AVERAGE(AL9,AL11),"")</f>
        <v>165</v>
      </c>
      <c r="AM10" s="86" t="str">
        <f t="shared" si="8"/>
        <v/>
      </c>
      <c r="AN10" s="86" t="str">
        <f t="shared" si="8"/>
        <v/>
      </c>
      <c r="AO10" s="531" t="str">
        <f t="shared" si="8"/>
        <v/>
      </c>
      <c r="AP10" s="85" t="str">
        <f t="shared" si="8"/>
        <v/>
      </c>
      <c r="AQ10" s="86" t="str">
        <f t="shared" si="8"/>
        <v/>
      </c>
      <c r="AR10" s="86" t="str">
        <f t="shared" si="8"/>
        <v/>
      </c>
      <c r="AS10" s="531" t="str">
        <f t="shared" si="8"/>
        <v/>
      </c>
      <c r="AT10" s="89"/>
      <c r="AU10" s="90"/>
      <c r="AV10" s="531"/>
      <c r="AW10" s="86"/>
      <c r="AX10" s="85"/>
      <c r="AY10" s="85">
        <f>AVERAGE(AY9,AY11)</f>
        <v>385</v>
      </c>
      <c r="AZ10" s="85">
        <f>AVERAGE(AZ9,AZ11)</f>
        <v>496</v>
      </c>
      <c r="BA10" s="91">
        <f>AVERAGE(BA9,BA11)</f>
        <v>497</v>
      </c>
      <c r="BB10" s="91">
        <f t="shared" ref="BB10:BE10" si="9">IFERROR(AVERAGE(BB9,BB11),"")</f>
        <v>556.9</v>
      </c>
      <c r="BC10" s="531">
        <f t="shared" si="9"/>
        <v>618.20000000000005</v>
      </c>
      <c r="BD10" s="531">
        <f t="shared" si="9"/>
        <v>726</v>
      </c>
      <c r="BE10" s="91" t="str">
        <f t="shared" si="9"/>
        <v/>
      </c>
    </row>
    <row r="11" spans="1:57" s="92" customFormat="1" ht="12" customHeight="1" thickBot="1">
      <c r="A11" s="93" t="s">
        <v>80</v>
      </c>
      <c r="B11" s="94"/>
      <c r="C11" s="95"/>
      <c r="D11" s="95"/>
      <c r="E11" s="96"/>
      <c r="F11" s="95"/>
      <c r="G11" s="95"/>
      <c r="H11" s="95"/>
      <c r="I11" s="95"/>
      <c r="J11" s="94"/>
      <c r="K11" s="95"/>
      <c r="L11" s="95"/>
      <c r="M11" s="96"/>
      <c r="N11" s="95">
        <v>54.3</v>
      </c>
      <c r="O11" s="95">
        <v>58</v>
      </c>
      <c r="P11" s="95">
        <v>71</v>
      </c>
      <c r="Q11" s="95">
        <v>85</v>
      </c>
      <c r="R11" s="94">
        <v>69.5</v>
      </c>
      <c r="S11" s="95">
        <v>84</v>
      </c>
      <c r="T11" s="95">
        <v>98</v>
      </c>
      <c r="U11" s="96">
        <v>123</v>
      </c>
      <c r="V11" s="94">
        <v>96.5</v>
      </c>
      <c r="W11" s="95">
        <v>112</v>
      </c>
      <c r="X11" s="95">
        <v>125.5</v>
      </c>
      <c r="Y11" s="96">
        <v>142</v>
      </c>
      <c r="Z11" s="94">
        <v>108</v>
      </c>
      <c r="AA11" s="95">
        <v>120</v>
      </c>
      <c r="AB11" s="95">
        <v>127</v>
      </c>
      <c r="AC11" s="96">
        <v>154</v>
      </c>
      <c r="AD11" s="94">
        <v>115</v>
      </c>
      <c r="AE11" s="95">
        <v>126</v>
      </c>
      <c r="AF11" s="95">
        <v>143</v>
      </c>
      <c r="AG11" s="96">
        <v>167</v>
      </c>
      <c r="AH11" s="94">
        <v>135</v>
      </c>
      <c r="AI11" s="95">
        <v>150</v>
      </c>
      <c r="AJ11" s="95">
        <v>168</v>
      </c>
      <c r="AK11" s="533">
        <v>171</v>
      </c>
      <c r="AL11" s="94">
        <v>166</v>
      </c>
      <c r="AM11" s="95" t="s">
        <v>154</v>
      </c>
      <c r="AN11" s="95" t="s">
        <v>154</v>
      </c>
      <c r="AO11" s="96" t="s">
        <v>154</v>
      </c>
      <c r="AP11" s="94" t="s">
        <v>154</v>
      </c>
      <c r="AQ11" s="95" t="s">
        <v>154</v>
      </c>
      <c r="AR11" s="95" t="s">
        <v>154</v>
      </c>
      <c r="AS11" s="96" t="s">
        <v>154</v>
      </c>
      <c r="AT11" s="89"/>
      <c r="AU11" s="81"/>
      <c r="AV11" s="96"/>
      <c r="AW11" s="95"/>
      <c r="AX11" s="94"/>
      <c r="AY11" s="94">
        <v>386.5</v>
      </c>
      <c r="AZ11" s="94">
        <v>473</v>
      </c>
      <c r="BA11" s="97">
        <v>499</v>
      </c>
      <c r="BB11" s="97">
        <v>559.4</v>
      </c>
      <c r="BC11" s="96">
        <v>621.20000000000005</v>
      </c>
      <c r="BD11" s="96">
        <v>730</v>
      </c>
      <c r="BE11" s="96" t="s">
        <v>154</v>
      </c>
    </row>
    <row r="12" spans="1:57" s="519" customFormat="1" ht="12" customHeight="1" thickTop="1">
      <c r="A12" s="534" t="s">
        <v>155</v>
      </c>
      <c r="B12" s="516"/>
      <c r="C12" s="517"/>
      <c r="D12" s="517"/>
      <c r="E12" s="518"/>
      <c r="F12" s="535"/>
      <c r="G12" s="535"/>
      <c r="H12" s="535"/>
      <c r="I12" s="535"/>
      <c r="J12" s="536"/>
      <c r="K12" s="537"/>
      <c r="L12" s="537"/>
      <c r="M12" s="538"/>
      <c r="N12" s="537"/>
      <c r="O12" s="537"/>
      <c r="P12" s="537"/>
      <c r="Q12" s="537"/>
      <c r="R12" s="539"/>
      <c r="S12" s="535"/>
      <c r="T12" s="535"/>
      <c r="U12" s="540"/>
      <c r="V12" s="539"/>
      <c r="W12" s="535"/>
      <c r="X12" s="535"/>
      <c r="Y12" s="540"/>
      <c r="Z12" s="539"/>
      <c r="AA12" s="535"/>
      <c r="AB12" s="535"/>
      <c r="AC12" s="540"/>
      <c r="AD12" s="539"/>
      <c r="AE12" s="535"/>
      <c r="AF12" s="535"/>
      <c r="AG12" s="540"/>
      <c r="AH12" s="539"/>
      <c r="AI12" s="535"/>
      <c r="AJ12" s="541"/>
      <c r="AK12" s="540"/>
      <c r="AL12" s="539"/>
      <c r="AM12" s="535"/>
      <c r="AN12" s="535"/>
      <c r="AO12" s="540"/>
      <c r="AP12" s="539"/>
      <c r="AQ12" s="535"/>
      <c r="AR12" s="535"/>
      <c r="AS12" s="540"/>
      <c r="AU12" s="520"/>
      <c r="AV12" s="520"/>
      <c r="AW12" s="521"/>
      <c r="AX12" s="516"/>
      <c r="AY12" s="516"/>
      <c r="AZ12" s="516"/>
      <c r="BA12" s="522"/>
      <c r="BB12" s="542"/>
      <c r="BC12" s="520"/>
      <c r="BD12" s="520"/>
      <c r="BE12" s="520"/>
    </row>
    <row r="13" spans="1:57" s="519" customFormat="1" ht="12" customHeight="1">
      <c r="A13" s="508" t="s">
        <v>156</v>
      </c>
      <c r="B13" s="543">
        <v>0</v>
      </c>
      <c r="C13" s="544">
        <v>0</v>
      </c>
      <c r="D13" s="544">
        <v>0</v>
      </c>
      <c r="E13" s="545">
        <v>0</v>
      </c>
      <c r="F13" s="544">
        <v>1.071</v>
      </c>
      <c r="G13" s="544">
        <v>1.2909999999999999</v>
      </c>
      <c r="H13" s="544">
        <v>2.5390000000000001</v>
      </c>
      <c r="I13" s="544">
        <v>3.8490000000000002</v>
      </c>
      <c r="J13" s="543">
        <v>7.0049999999999999</v>
      </c>
      <c r="K13" s="544">
        <v>14.837</v>
      </c>
      <c r="L13" s="544">
        <v>23.327000000000002</v>
      </c>
      <c r="M13" s="545">
        <v>31.561</v>
      </c>
      <c r="N13" s="544">
        <v>20.364999999999998</v>
      </c>
      <c r="O13" s="544">
        <v>34.085999999999999</v>
      </c>
      <c r="P13" s="544">
        <v>44.084000000000003</v>
      </c>
      <c r="Q13" s="109">
        <v>62.652999999999999</v>
      </c>
      <c r="R13" s="543">
        <v>44.828000000000003</v>
      </c>
      <c r="S13" s="544">
        <v>58.063000000000002</v>
      </c>
      <c r="T13" s="544">
        <v>70.025999999999996</v>
      </c>
      <c r="U13" s="545">
        <v>96.025000000000006</v>
      </c>
      <c r="V13" s="543">
        <v>68.984999999999999</v>
      </c>
      <c r="W13" s="544">
        <v>84.38</v>
      </c>
      <c r="X13" s="544">
        <v>96.052000000000007</v>
      </c>
      <c r="Y13" s="545">
        <v>116.727</v>
      </c>
      <c r="Z13" s="543">
        <v>82.974000000000004</v>
      </c>
      <c r="AA13" s="544">
        <v>91.09</v>
      </c>
      <c r="AB13" s="544">
        <v>97.679000000000002</v>
      </c>
      <c r="AC13" s="545">
        <v>129.16399999999999</v>
      </c>
      <c r="AD13" s="543">
        <f t="shared" ref="AD13:AI13" si="10">AD18+AD23</f>
        <v>89.965000000000003</v>
      </c>
      <c r="AE13" s="544">
        <f t="shared" si="10"/>
        <v>107.514</v>
      </c>
      <c r="AF13" s="544">
        <f t="shared" si="10"/>
        <v>126.55600000000001</v>
      </c>
      <c r="AG13" s="544">
        <f t="shared" si="10"/>
        <v>138.98700000000002</v>
      </c>
      <c r="AH13" s="543">
        <f t="shared" si="10"/>
        <v>120.048</v>
      </c>
      <c r="AI13" s="544">
        <f t="shared" si="10"/>
        <v>138.26900000000001</v>
      </c>
      <c r="AJ13" s="544">
        <f>+AJ18+AJ23</f>
        <v>150.636</v>
      </c>
      <c r="AK13" s="545">
        <f t="shared" ref="AK13:AR13" si="11">+AK18+AK23</f>
        <v>163.27699999999999</v>
      </c>
      <c r="AL13" s="543">
        <f t="shared" si="11"/>
        <v>159.38907424657532</v>
      </c>
      <c r="AM13" s="544">
        <f t="shared" si="11"/>
        <v>171.24836328767122</v>
      </c>
      <c r="AN13" s="544">
        <f t="shared" si="11"/>
        <v>183.01573041095889</v>
      </c>
      <c r="AO13" s="545">
        <f t="shared" si="11"/>
        <v>195.52476876712328</v>
      </c>
      <c r="AP13" s="543">
        <f t="shared" si="11"/>
        <v>206.8194605479452</v>
      </c>
      <c r="AQ13" s="544">
        <f t="shared" si="11"/>
        <v>214.59311684931507</v>
      </c>
      <c r="AR13" s="544">
        <f t="shared" si="11"/>
        <v>223.32286452054794</v>
      </c>
      <c r="AS13" s="545">
        <f>+AS18+AS23</f>
        <v>231.88417657534245</v>
      </c>
      <c r="AU13" s="510">
        <f>SUM(B13:E13)</f>
        <v>0</v>
      </c>
      <c r="AV13" s="510">
        <f>SUM(F13:I13)</f>
        <v>8.75</v>
      </c>
      <c r="AW13" s="511">
        <f>SUM(J13:M13)</f>
        <v>76.72999999999999</v>
      </c>
      <c r="AX13" s="108">
        <f>SUM(N13:Q13)</f>
        <v>161.18799999999999</v>
      </c>
      <c r="AY13" s="108">
        <f>SUM(R13:U13)</f>
        <v>268.94200000000001</v>
      </c>
      <c r="AZ13" s="108">
        <f>SUM(V13:Y13)</f>
        <v>366.14400000000001</v>
      </c>
      <c r="BA13" s="112">
        <f>SUM(Z13:AC13)</f>
        <v>400.90700000000004</v>
      </c>
      <c r="BB13" s="112">
        <f>SUM(AD13:AG13)</f>
        <v>463.02199999999999</v>
      </c>
      <c r="BC13" s="510">
        <f>SUM(AH13:AK13)</f>
        <v>572.23</v>
      </c>
      <c r="BD13" s="510">
        <f>SUM(AL13:AO13)</f>
        <v>709.1779367123288</v>
      </c>
      <c r="BE13" s="510">
        <f>SUM(AP13:AS13)</f>
        <v>876.61961849315071</v>
      </c>
    </row>
    <row r="14" spans="1:57" s="519" customFormat="1" ht="12" hidden="1" customHeight="1" outlineLevel="1">
      <c r="A14" s="513" t="s">
        <v>157</v>
      </c>
      <c r="B14" s="546" t="str">
        <f>'[2]VA Consensus'!C26</f>
        <v>-</v>
      </c>
      <c r="C14" s="547" t="str">
        <f>'[2]VA Consensus'!D26</f>
        <v>-</v>
      </c>
      <c r="D14" s="547" t="str">
        <f>'[2]VA Consensus'!E26</f>
        <v>-</v>
      </c>
      <c r="E14" s="548" t="str">
        <f>'[2]VA Consensus'!F26</f>
        <v>-</v>
      </c>
      <c r="F14" s="549" t="str">
        <f>'[2]VA Consensus'!G26</f>
        <v>-</v>
      </c>
      <c r="G14" s="549" t="str">
        <f>'[2]VA Consensus'!H26</f>
        <v>-</v>
      </c>
      <c r="H14" s="549" t="str">
        <f>'[2]VA Consensus'!I26</f>
        <v>-</v>
      </c>
      <c r="I14" s="549" t="str">
        <f>'[2]VA Consensus'!J26</f>
        <v>-</v>
      </c>
      <c r="J14" s="140" t="str">
        <f>'[2]VA Consensus'!K26</f>
        <v>-</v>
      </c>
      <c r="K14" s="549">
        <f>'[2]VA Consensus'!L26</f>
        <v>7.3808648301602977</v>
      </c>
      <c r="L14" s="549">
        <f>'[2]VA Consensus'!M26</f>
        <v>15.49168213604805</v>
      </c>
      <c r="M14" s="550">
        <f>'[2]VA Consensus'!N26</f>
        <v>28.539657321428571</v>
      </c>
      <c r="N14" s="549">
        <f>'[2]VA Consensus'!O26</f>
        <v>22.259331123943099</v>
      </c>
      <c r="O14" s="549">
        <f>'[2]VA Consensus'!P26</f>
        <v>23.847556100710154</v>
      </c>
      <c r="P14" s="549">
        <f>'[2]VA Consensus'!Q26</f>
        <v>37.085885116486409</v>
      </c>
      <c r="Q14" s="549">
        <f>'[2]VA Consensus'!R26</f>
        <v>51.519462470397556</v>
      </c>
      <c r="R14" s="140">
        <f>'[2]VA Consensus'!S26</f>
        <v>36.796556444159322</v>
      </c>
      <c r="S14" s="70">
        <f>'[2]VA Consensus'!T26</f>
        <v>53.700180152346796</v>
      </c>
      <c r="T14" s="70">
        <f>'[2]VA Consensus'!U26</f>
        <v>67.212041496936308</v>
      </c>
      <c r="U14" s="514">
        <f>'[2]VA Consensus'!V26</f>
        <v>91.971942917433253</v>
      </c>
      <c r="V14" s="72">
        <f>'[2]VA Consensus'!W26</f>
        <v>67.771493375897634</v>
      </c>
      <c r="W14" s="70">
        <f>'[2]VA Consensus'!X26</f>
        <v>83.652206282046222</v>
      </c>
      <c r="X14" s="70">
        <f>'[2]VA Consensus'!Y26</f>
        <v>97.147066630104845</v>
      </c>
      <c r="Y14" s="514">
        <f>'[2]VA Consensus'!Z26</f>
        <v>113.67635648548878</v>
      </c>
      <c r="Z14" s="72">
        <f>'[2]VA Consensus'!AA26</f>
        <v>82.312810611962036</v>
      </c>
      <c r="AA14" s="70">
        <f>'[2]VA Consensus'!AB26</f>
        <v>95.115098473937422</v>
      </c>
      <c r="AB14" s="70">
        <f>'[2]VA Consensus'!AC26</f>
        <v>101.24484849415235</v>
      </c>
      <c r="AC14" s="514">
        <f>'[2]VA Consensus'!AD26</f>
        <v>128.42366366160672</v>
      </c>
      <c r="AD14" s="72">
        <f>'[2]VA Consensus'!AE26</f>
        <v>91.215472819247509</v>
      </c>
      <c r="AE14" s="70">
        <f>'[2]VA Consensus'!AF26</f>
        <v>101.71392819831314</v>
      </c>
      <c r="AF14" s="70">
        <f>'[2]VA Consensus'!AG26</f>
        <v>119.11769987824836</v>
      </c>
      <c r="AG14" s="514">
        <f>'[2]VA Consensus'!AH26</f>
        <v>144.78503195983365</v>
      </c>
      <c r="AH14" s="72">
        <f>'[2]VA Consensus'!AI26</f>
        <v>114.18064815302185</v>
      </c>
      <c r="AI14" s="70">
        <f>'[2]VA Consensus'!AJ26</f>
        <v>131.46154817031663</v>
      </c>
      <c r="AJ14" s="70">
        <f>'[2]VA Consensus'!AK26</f>
        <v>152.17665295340268</v>
      </c>
      <c r="AK14" s="514">
        <f>'[2]VA Consensus'!AL26</f>
        <v>158.89156627576139</v>
      </c>
      <c r="AL14" s="72">
        <f>'[2]VA Consensus'!AM26</f>
        <v>158.03029262819328</v>
      </c>
      <c r="AM14" s="70">
        <f>'[2]VA Consensus'!AN26</f>
        <v>170.84667037385606</v>
      </c>
      <c r="AN14" s="70">
        <f>'[2]VA Consensus'!AO26</f>
        <v>182.06447927587627</v>
      </c>
      <c r="AO14" s="514">
        <f>'[2]VA Consensus'!AP26</f>
        <v>194.66225816707367</v>
      </c>
      <c r="AP14" s="72">
        <f>'[2]VA Consensus'!AQ26</f>
        <v>196.32113102570179</v>
      </c>
      <c r="AQ14" s="70">
        <f>'[2]VA Consensus'!AR26</f>
        <v>206.94701441050634</v>
      </c>
      <c r="AR14" s="70">
        <f>'[2]VA Consensus'!AS26</f>
        <v>216.91098157952746</v>
      </c>
      <c r="AS14" s="514">
        <f>'[2]VA Consensus'!AT26</f>
        <v>228.46285389762014</v>
      </c>
      <c r="AU14" s="510"/>
      <c r="AV14" s="74"/>
      <c r="AW14" s="72">
        <f>'[2]VA Consensus'!AX26</f>
        <v>73.711943035714285</v>
      </c>
      <c r="AX14" s="72">
        <f>'[2]VA Consensus'!AY26</f>
        <v>150.05446247039754</v>
      </c>
      <c r="AY14" s="140">
        <f>'[2]VA Consensus'!AZ26</f>
        <v>264.88894291743333</v>
      </c>
      <c r="AZ14" s="140">
        <f>'[2]VA Consensus'!BA26</f>
        <v>363.06621362834591</v>
      </c>
      <c r="BA14" s="139">
        <f>'[2]VA Consensus'!BB26</f>
        <v>400.16666366160672</v>
      </c>
      <c r="BB14" s="139">
        <f>'[2]VA Consensus'!BC26</f>
        <v>468.82003195983367</v>
      </c>
      <c r="BC14" s="139">
        <f>'[2]VA Consensus'!BD26</f>
        <v>567.84456627576139</v>
      </c>
      <c r="BD14" s="139">
        <f>'[2]VA Consensus'!BE26</f>
        <v>705.60370044499916</v>
      </c>
      <c r="BE14" s="139">
        <f>'[2]VA Consensus'!BF26</f>
        <v>848.64198091335595</v>
      </c>
    </row>
    <row r="15" spans="1:57" s="519" customFormat="1" ht="12" customHeight="1" collapsed="1">
      <c r="A15" s="551" t="s">
        <v>105</v>
      </c>
      <c r="B15" s="539"/>
      <c r="C15" s="535"/>
      <c r="D15" s="535"/>
      <c r="E15" s="540"/>
      <c r="F15" s="535"/>
      <c r="G15" s="535"/>
      <c r="H15" s="535"/>
      <c r="I15" s="535"/>
      <c r="J15" s="539">
        <f t="shared" ref="J15:AS15" si="12">J13/F13-1</f>
        <v>5.5406162464985993</v>
      </c>
      <c r="K15" s="535">
        <f t="shared" si="12"/>
        <v>10.492641363284276</v>
      </c>
      <c r="L15" s="535">
        <f t="shared" si="12"/>
        <v>8.1874753840094527</v>
      </c>
      <c r="M15" s="540">
        <f t="shared" si="12"/>
        <v>7.1997921538061824</v>
      </c>
      <c r="N15" s="535">
        <f t="shared" si="12"/>
        <v>1.907209136331192</v>
      </c>
      <c r="O15" s="535">
        <f t="shared" si="12"/>
        <v>1.2973646963671901</v>
      </c>
      <c r="P15" s="535">
        <f t="shared" si="12"/>
        <v>0.8898272388219659</v>
      </c>
      <c r="Q15" s="535">
        <f t="shared" si="12"/>
        <v>0.98513988783625361</v>
      </c>
      <c r="R15" s="539">
        <f t="shared" si="12"/>
        <v>1.2012275963663153</v>
      </c>
      <c r="S15" s="535">
        <f t="shared" si="12"/>
        <v>0.70342662676758794</v>
      </c>
      <c r="T15" s="535">
        <f t="shared" si="12"/>
        <v>0.58846747119136178</v>
      </c>
      <c r="U15" s="540">
        <f t="shared" si="12"/>
        <v>0.53264807750626475</v>
      </c>
      <c r="V15" s="539">
        <f t="shared" si="12"/>
        <v>0.53888194878201112</v>
      </c>
      <c r="W15" s="535">
        <f t="shared" si="12"/>
        <v>0.45324905705871199</v>
      </c>
      <c r="X15" s="535">
        <f t="shared" si="12"/>
        <v>0.37166195413132286</v>
      </c>
      <c r="Y15" s="540">
        <f t="shared" si="12"/>
        <v>0.21558969018484775</v>
      </c>
      <c r="Z15" s="539">
        <f t="shared" si="12"/>
        <v>0.20278321374211794</v>
      </c>
      <c r="AA15" s="535">
        <f t="shared" si="12"/>
        <v>7.9521213557715242E-2</v>
      </c>
      <c r="AB15" s="535">
        <f t="shared" si="12"/>
        <v>1.6938741515012623E-2</v>
      </c>
      <c r="AC15" s="540">
        <f t="shared" si="12"/>
        <v>0.10654775673151873</v>
      </c>
      <c r="AD15" s="539">
        <f t="shared" si="12"/>
        <v>8.4255308891941993E-2</v>
      </c>
      <c r="AE15" s="535">
        <f t="shared" si="12"/>
        <v>0.18030519266659328</v>
      </c>
      <c r="AF15" s="535">
        <f t="shared" si="12"/>
        <v>0.29563160966021362</v>
      </c>
      <c r="AG15" s="535">
        <f t="shared" si="12"/>
        <v>7.605060233501626E-2</v>
      </c>
      <c r="AH15" s="539">
        <f t="shared" si="12"/>
        <v>0.33438559439782134</v>
      </c>
      <c r="AI15" s="535">
        <f t="shared" si="12"/>
        <v>0.28605576948118405</v>
      </c>
      <c r="AJ15" s="517">
        <f t="shared" si="12"/>
        <v>0.1902715003634754</v>
      </c>
      <c r="AK15" s="518">
        <f t="shared" si="12"/>
        <v>0.17476454632447602</v>
      </c>
      <c r="AL15" s="516">
        <f t="shared" si="12"/>
        <v>0.32771120090776451</v>
      </c>
      <c r="AM15" s="517">
        <f t="shared" si="12"/>
        <v>0.23851596010437071</v>
      </c>
      <c r="AN15" s="517">
        <f t="shared" si="12"/>
        <v>0.21495346670755255</v>
      </c>
      <c r="AO15" s="518">
        <f t="shared" si="12"/>
        <v>0.19750343751491806</v>
      </c>
      <c r="AP15" s="516">
        <f t="shared" si="12"/>
        <v>0.2975761452004857</v>
      </c>
      <c r="AQ15" s="517">
        <f t="shared" si="12"/>
        <v>0.25311046908419943</v>
      </c>
      <c r="AR15" s="517">
        <f t="shared" si="12"/>
        <v>0.2202386320513543</v>
      </c>
      <c r="AS15" s="517">
        <f t="shared" si="12"/>
        <v>0.18595806576058127</v>
      </c>
      <c r="AT15" s="552"/>
      <c r="AU15" s="522" t="str">
        <f>IF(ISERROR(AU13/#REF!-1),"NA",AU13/#REF!-1)</f>
        <v>NA</v>
      </c>
      <c r="AV15" s="518" t="str">
        <f t="shared" ref="AV15:BE15" si="13">IF(ISERROR(AV13/AU13-1),"NA",AV13/AU13-1)</f>
        <v>NA</v>
      </c>
      <c r="AW15" s="521">
        <f t="shared" si="13"/>
        <v>7.7691428571428567</v>
      </c>
      <c r="AX15" s="516">
        <f t="shared" si="13"/>
        <v>1.1007167991659066</v>
      </c>
      <c r="AY15" s="522">
        <f t="shared" si="13"/>
        <v>0.66849889569943199</v>
      </c>
      <c r="AZ15" s="516">
        <f t="shared" si="13"/>
        <v>0.3614236526834782</v>
      </c>
      <c r="BA15" s="522">
        <f t="shared" si="13"/>
        <v>9.4943519489599781E-2</v>
      </c>
      <c r="BB15" s="522">
        <f t="shared" si="13"/>
        <v>0.1549361822068458</v>
      </c>
      <c r="BC15" s="522">
        <f t="shared" si="13"/>
        <v>0.23585920323440357</v>
      </c>
      <c r="BD15" s="522">
        <f t="shared" si="13"/>
        <v>0.23932323840471281</v>
      </c>
      <c r="BE15" s="522">
        <f t="shared" si="13"/>
        <v>0.23610672739913929</v>
      </c>
    </row>
    <row r="16" spans="1:57" s="561" customFormat="1" ht="12" customHeight="1">
      <c r="A16" s="553" t="s">
        <v>158</v>
      </c>
      <c r="B16" s="554"/>
      <c r="C16" s="555"/>
      <c r="D16" s="555"/>
      <c r="E16" s="555"/>
      <c r="F16" s="556">
        <f t="shared" ref="F16:W16" si="14">F13/F5</f>
        <v>2.0008219997010909E-2</v>
      </c>
      <c r="G16" s="555">
        <f t="shared" si="14"/>
        <v>2.0758964463740152E-2</v>
      </c>
      <c r="H16" s="555">
        <f t="shared" si="14"/>
        <v>3.7866133746942671E-2</v>
      </c>
      <c r="I16" s="555">
        <f t="shared" si="14"/>
        <v>4.3979524212162072E-2</v>
      </c>
      <c r="J16" s="556">
        <f t="shared" si="14"/>
        <v>0.1242902767920511</v>
      </c>
      <c r="K16" s="555">
        <f t="shared" si="14"/>
        <v>0.24885526911658643</v>
      </c>
      <c r="L16" s="555">
        <f t="shared" si="14"/>
        <v>0.35532909869152618</v>
      </c>
      <c r="M16" s="555">
        <f t="shared" si="14"/>
        <v>0.43496416758544654</v>
      </c>
      <c r="N16" s="556">
        <f t="shared" si="14"/>
        <v>0.37590445953927937</v>
      </c>
      <c r="O16" s="555">
        <f t="shared" si="14"/>
        <v>0.51207090813490574</v>
      </c>
      <c r="P16" s="555">
        <f t="shared" si="14"/>
        <v>0.57437688108298268</v>
      </c>
      <c r="Q16" s="555">
        <f t="shared" si="14"/>
        <v>0.65814048762040822</v>
      </c>
      <c r="R16" s="556">
        <f t="shared" si="14"/>
        <v>0.59942501838604001</v>
      </c>
      <c r="S16" s="555">
        <f t="shared" si="14"/>
        <v>0.65668755230835352</v>
      </c>
      <c r="T16" s="555">
        <f t="shared" si="14"/>
        <v>0.69779677737586321</v>
      </c>
      <c r="U16" s="555">
        <f t="shared" si="14"/>
        <v>0.75862314146218146</v>
      </c>
      <c r="V16" s="554">
        <f t="shared" si="14"/>
        <v>0.71664537039922716</v>
      </c>
      <c r="W16" s="555">
        <f t="shared" si="14"/>
        <v>0.75712439882276938</v>
      </c>
      <c r="X16" s="555">
        <v>0</v>
      </c>
      <c r="Y16" s="555">
        <f t="shared" ref="Y16:AS16" si="15">Y13/Y5</f>
        <v>0.8184648393950229</v>
      </c>
      <c r="Z16" s="554">
        <f t="shared" si="15"/>
        <v>0.77303768575022125</v>
      </c>
      <c r="AA16" s="555">
        <f t="shared" si="15"/>
        <v>0.78921831949955812</v>
      </c>
      <c r="AB16" s="555">
        <f t="shared" si="15"/>
        <v>0.79863132419792648</v>
      </c>
      <c r="AC16" s="555">
        <f t="shared" si="15"/>
        <v>0.83818843730329207</v>
      </c>
      <c r="AD16" s="554">
        <f t="shared" si="15"/>
        <v>0.78901440072968376</v>
      </c>
      <c r="AE16" s="555">
        <f t="shared" si="15"/>
        <v>0.82483543798812387</v>
      </c>
      <c r="AF16" s="555">
        <f t="shared" si="15"/>
        <v>0.85471540103195831</v>
      </c>
      <c r="AG16" s="555">
        <f t="shared" si="15"/>
        <v>0.87681214277603248</v>
      </c>
      <c r="AH16" s="554">
        <f t="shared" si="15"/>
        <v>0.879968920196741</v>
      </c>
      <c r="AI16" s="555">
        <f t="shared" si="15"/>
        <v>0.90869002319880654</v>
      </c>
      <c r="AJ16" s="555">
        <f t="shared" si="15"/>
        <v>0.93228615458883379</v>
      </c>
      <c r="AK16" s="557">
        <f t="shared" si="15"/>
        <v>0.94178890112995972</v>
      </c>
      <c r="AL16" s="554">
        <f t="shared" si="15"/>
        <v>0.96401456037665079</v>
      </c>
      <c r="AM16" s="555">
        <f t="shared" si="15"/>
        <v>0.97349600727985808</v>
      </c>
      <c r="AN16" s="555">
        <f t="shared" si="15"/>
        <v>0.9820476739218289</v>
      </c>
      <c r="AO16" s="557">
        <f t="shared" si="15"/>
        <v>0.98987468755192953</v>
      </c>
      <c r="AP16" s="554">
        <f t="shared" si="15"/>
        <v>0.99042234859360345</v>
      </c>
      <c r="AQ16" s="555">
        <f t="shared" si="15"/>
        <v>0.99076609622183232</v>
      </c>
      <c r="AR16" s="555">
        <f t="shared" si="15"/>
        <v>0.99112384797585595</v>
      </c>
      <c r="AS16" s="555">
        <f t="shared" si="15"/>
        <v>0.99144875882889949</v>
      </c>
      <c r="AT16" s="558"/>
      <c r="AU16" s="559"/>
      <c r="AV16" s="559"/>
      <c r="AW16" s="560"/>
      <c r="AX16" s="559">
        <f t="shared" ref="AX16:BD16" si="16">AX13/AX$5</f>
        <v>0.55071423934620012</v>
      </c>
      <c r="AY16" s="559">
        <f t="shared" si="16"/>
        <v>0.68935801545110142</v>
      </c>
      <c r="AZ16" s="556">
        <f t="shared" si="16"/>
        <v>0.77305261024335248</v>
      </c>
      <c r="BA16" s="559">
        <f t="shared" si="16"/>
        <v>0.80316331436813848</v>
      </c>
      <c r="BB16" s="559">
        <f t="shared" si="16"/>
        <v>0.84040657046918954</v>
      </c>
      <c r="BC16" s="559">
        <f t="shared" si="16"/>
        <v>0.91772354907206044</v>
      </c>
      <c r="BD16" s="559">
        <f t="shared" si="16"/>
        <v>0.97799343247484083</v>
      </c>
      <c r="BE16" s="559">
        <f>BE13/BE$5</f>
        <v>0.99095656502211982</v>
      </c>
    </row>
    <row r="17" spans="1:59" s="561" customFormat="1" ht="12" customHeight="1">
      <c r="A17" s="562"/>
      <c r="B17" s="555"/>
      <c r="C17" s="555"/>
      <c r="D17" s="555"/>
      <c r="E17" s="555"/>
      <c r="F17" s="556"/>
      <c r="G17" s="555"/>
      <c r="H17" s="555"/>
      <c r="I17" s="555"/>
      <c r="J17" s="556"/>
      <c r="K17" s="555"/>
      <c r="L17" s="555"/>
      <c r="M17" s="555"/>
      <c r="N17" s="556"/>
      <c r="O17" s="555"/>
      <c r="P17" s="555"/>
      <c r="Q17" s="555"/>
      <c r="R17" s="556"/>
      <c r="S17" s="555"/>
      <c r="T17" s="555"/>
      <c r="U17" s="555"/>
      <c r="V17" s="554"/>
      <c r="W17" s="555"/>
      <c r="X17" s="555"/>
      <c r="Y17" s="555"/>
      <c r="Z17" s="554"/>
      <c r="AA17" s="555"/>
      <c r="AB17" s="555"/>
      <c r="AC17" s="555"/>
      <c r="AD17" s="554"/>
      <c r="AE17" s="555"/>
      <c r="AF17" s="555"/>
      <c r="AG17" s="560"/>
      <c r="AH17" s="554"/>
      <c r="AI17" s="555"/>
      <c r="AJ17" s="555"/>
      <c r="AK17" s="557"/>
      <c r="AL17" s="554"/>
      <c r="AM17" s="555"/>
      <c r="AN17" s="555"/>
      <c r="AO17" s="557"/>
      <c r="AP17" s="554"/>
      <c r="AQ17" s="555"/>
      <c r="AR17" s="555"/>
      <c r="AS17" s="555"/>
      <c r="AT17" s="558"/>
      <c r="AU17" s="559"/>
      <c r="AV17" s="559"/>
      <c r="AW17" s="559"/>
      <c r="AX17" s="559"/>
      <c r="AY17" s="559"/>
      <c r="AZ17" s="556"/>
      <c r="BA17" s="559"/>
      <c r="BB17" s="559"/>
      <c r="BC17" s="559"/>
      <c r="BD17" s="559"/>
      <c r="BE17" s="559"/>
    </row>
    <row r="18" spans="1:59" s="561" customFormat="1" ht="12" customHeight="1">
      <c r="A18" s="563" t="s">
        <v>159</v>
      </c>
      <c r="B18" s="564"/>
      <c r="C18" s="564"/>
      <c r="D18" s="564"/>
      <c r="E18" s="564"/>
      <c r="F18" s="565"/>
      <c r="G18" s="564"/>
      <c r="H18" s="564"/>
      <c r="I18" s="564"/>
      <c r="J18" s="565"/>
      <c r="K18" s="564"/>
      <c r="L18" s="564"/>
      <c r="M18" s="564"/>
      <c r="N18" s="565"/>
      <c r="O18" s="564"/>
      <c r="P18" s="564"/>
      <c r="Q18" s="564"/>
      <c r="R18" s="565"/>
      <c r="S18" s="564"/>
      <c r="T18" s="564"/>
      <c r="U18" s="564"/>
      <c r="V18" s="565"/>
      <c r="W18" s="564"/>
      <c r="X18" s="564"/>
      <c r="Y18" s="564"/>
      <c r="Z18" s="566">
        <v>80.906000000000006</v>
      </c>
      <c r="AA18" s="567">
        <v>85.436999999999998</v>
      </c>
      <c r="AB18" s="567">
        <v>83.962999999999994</v>
      </c>
      <c r="AC18" s="567">
        <v>106.2</v>
      </c>
      <c r="AD18" s="566">
        <v>55.98</v>
      </c>
      <c r="AE18" s="567">
        <v>62.728999999999999</v>
      </c>
      <c r="AF18" s="567">
        <v>68.751000000000005</v>
      </c>
      <c r="AG18" s="567">
        <v>66.781000000000006</v>
      </c>
      <c r="AH18" s="566">
        <v>31.488</v>
      </c>
      <c r="AI18" s="567">
        <v>32.374000000000002</v>
      </c>
      <c r="AJ18" s="567">
        <v>24.812000000000001</v>
      </c>
      <c r="AK18" s="567">
        <v>20.960999999999999</v>
      </c>
      <c r="AL18" s="566"/>
      <c r="AM18" s="567"/>
      <c r="AN18" s="567"/>
      <c r="AO18" s="567"/>
      <c r="AP18" s="566"/>
      <c r="AQ18" s="567"/>
      <c r="AR18" s="567"/>
      <c r="AS18" s="567"/>
      <c r="AT18" s="558"/>
      <c r="AU18" s="568"/>
      <c r="AV18" s="568"/>
      <c r="AW18" s="568"/>
      <c r="AX18" s="568"/>
      <c r="AY18" s="568"/>
      <c r="AZ18" s="565"/>
      <c r="BA18" s="569">
        <f>SUM(Z18:AC18)</f>
        <v>356.50600000000003</v>
      </c>
      <c r="BB18" s="569">
        <f>SUM(AD18:AG18)</f>
        <v>254.24100000000001</v>
      </c>
      <c r="BC18" s="569">
        <f>SUM(AH18:AK18)</f>
        <v>109.63500000000001</v>
      </c>
      <c r="BD18" s="569">
        <f>SUM(AL18:AO18)</f>
        <v>0</v>
      </c>
      <c r="BE18" s="569"/>
    </row>
    <row r="19" spans="1:59" s="519" customFormat="1" ht="12" hidden="1" customHeight="1" outlineLevel="1">
      <c r="A19" s="570" t="s">
        <v>160</v>
      </c>
      <c r="B19" s="571"/>
      <c r="C19" s="572"/>
      <c r="D19" s="572"/>
      <c r="E19" s="573"/>
      <c r="F19" s="574"/>
      <c r="G19" s="574"/>
      <c r="H19" s="574"/>
      <c r="I19" s="574"/>
      <c r="J19" s="575"/>
      <c r="K19" s="574"/>
      <c r="L19" s="574"/>
      <c r="M19" s="576"/>
      <c r="N19" s="574"/>
      <c r="O19" s="574"/>
      <c r="P19" s="574"/>
      <c r="Q19" s="574"/>
      <c r="R19" s="575"/>
      <c r="S19" s="574"/>
      <c r="T19" s="574"/>
      <c r="U19" s="576"/>
      <c r="V19" s="575"/>
      <c r="W19" s="574"/>
      <c r="X19" s="574"/>
      <c r="Y19" s="576"/>
      <c r="Z19" s="575"/>
      <c r="AA19" s="574"/>
      <c r="AB19" s="574"/>
      <c r="AC19" s="576"/>
      <c r="AD19" s="575"/>
      <c r="AE19" s="574">
        <f>'[2]VA Consensus'!AF25</f>
        <v>58.733072053350959</v>
      </c>
      <c r="AF19" s="574">
        <f>'[2]VA Consensus'!AG25</f>
        <v>64.108555418054081</v>
      </c>
      <c r="AG19" s="576">
        <f>'[2]VA Consensus'!AH25</f>
        <v>74.418905537591783</v>
      </c>
      <c r="AH19" s="575">
        <f>'[2]VA Consensus'!AI25</f>
        <v>36.888185855696022</v>
      </c>
      <c r="AI19" s="574">
        <f>'[2]VA Consensus'!AJ25</f>
        <v>35.375066498163228</v>
      </c>
      <c r="AJ19" s="574">
        <f>'[2]VA Consensus'!AK25</f>
        <v>33.21999494470537</v>
      </c>
      <c r="AK19" s="576">
        <f>'[2]VA Consensus'!AL25</f>
        <v>19.857593101552634</v>
      </c>
      <c r="AL19" s="575"/>
      <c r="AM19" s="574"/>
      <c r="AN19" s="574"/>
      <c r="AO19" s="576"/>
      <c r="AP19" s="575"/>
      <c r="AQ19" s="574"/>
      <c r="AR19" s="574"/>
      <c r="AS19" s="574"/>
      <c r="AT19" s="552"/>
      <c r="AU19" s="577">
        <f>'[2]VA Consensus'!AV25</f>
        <v>118.22944400246928</v>
      </c>
      <c r="AV19" s="578"/>
      <c r="AW19" s="575"/>
      <c r="AX19" s="575"/>
      <c r="AY19" s="575"/>
      <c r="AZ19" s="575"/>
      <c r="BA19" s="578"/>
      <c r="BB19" s="578">
        <f>'[2]VA Consensus'!BC25</f>
        <v>262.44322553759167</v>
      </c>
      <c r="BC19" s="578">
        <f>'[2]VA Consensus'!BD25</f>
        <v>108.53159310155267</v>
      </c>
      <c r="BD19" s="578">
        <f>'[2]VA Consensus'!BE25</f>
        <v>21.360391465458218</v>
      </c>
      <c r="BE19" s="578"/>
    </row>
    <row r="20" spans="1:59" s="561" customFormat="1" ht="12" customHeight="1" collapsed="1">
      <c r="A20" s="579" t="s">
        <v>105</v>
      </c>
      <c r="B20" s="564"/>
      <c r="C20" s="564"/>
      <c r="D20" s="564"/>
      <c r="E20" s="564"/>
      <c r="F20" s="565"/>
      <c r="G20" s="564"/>
      <c r="H20" s="564"/>
      <c r="I20" s="564"/>
      <c r="J20" s="565"/>
      <c r="K20" s="564"/>
      <c r="L20" s="564"/>
      <c r="M20" s="564"/>
      <c r="N20" s="565"/>
      <c r="O20" s="564"/>
      <c r="P20" s="564"/>
      <c r="Q20" s="564"/>
      <c r="R20" s="565"/>
      <c r="S20" s="564"/>
      <c r="T20" s="564"/>
      <c r="U20" s="564"/>
      <c r="V20" s="565"/>
      <c r="W20" s="564"/>
      <c r="X20" s="564"/>
      <c r="Y20" s="564"/>
      <c r="Z20" s="580" t="str">
        <f t="shared" ref="Z20:AK20" si="17">IFERROR(Z18/V18-1,"NM")</f>
        <v>NM</v>
      </c>
      <c r="AA20" s="581" t="str">
        <f t="shared" si="17"/>
        <v>NM</v>
      </c>
      <c r="AB20" s="581" t="str">
        <f t="shared" si="17"/>
        <v>NM</v>
      </c>
      <c r="AC20" s="581" t="str">
        <f t="shared" si="17"/>
        <v>NM</v>
      </c>
      <c r="AD20" s="580">
        <f t="shared" si="17"/>
        <v>-0.30808592687810554</v>
      </c>
      <c r="AE20" s="581">
        <f t="shared" si="17"/>
        <v>-0.26578648594871068</v>
      </c>
      <c r="AF20" s="581">
        <f t="shared" si="17"/>
        <v>-0.18117504138727758</v>
      </c>
      <c r="AG20" s="581">
        <f t="shared" si="17"/>
        <v>-0.37117702448210921</v>
      </c>
      <c r="AH20" s="580">
        <f t="shared" si="17"/>
        <v>-0.43751339764201502</v>
      </c>
      <c r="AI20" s="581">
        <f t="shared" si="17"/>
        <v>-0.48390696488067719</v>
      </c>
      <c r="AJ20" s="581">
        <f t="shared" si="17"/>
        <v>-0.63910343122281854</v>
      </c>
      <c r="AK20" s="581">
        <f t="shared" si="17"/>
        <v>-0.68612329854299881</v>
      </c>
      <c r="AL20" s="580"/>
      <c r="AM20" s="581"/>
      <c r="AN20" s="581"/>
      <c r="AO20" s="581"/>
      <c r="AP20" s="580"/>
      <c r="AQ20" s="581"/>
      <c r="AR20" s="581"/>
      <c r="AS20" s="581"/>
      <c r="AT20" s="558"/>
      <c r="AU20" s="568"/>
      <c r="AV20" s="568"/>
      <c r="AW20" s="568"/>
      <c r="AX20" s="568"/>
      <c r="AY20" s="568"/>
      <c r="AZ20" s="565"/>
      <c r="BA20" s="568"/>
      <c r="BB20" s="568">
        <f>BB18/BA18-1</f>
        <v>-0.28685351719185659</v>
      </c>
      <c r="BC20" s="568">
        <f t="shared" ref="BC20:BD20" si="18">BC18/BB18-1</f>
        <v>-0.56877529588068021</v>
      </c>
      <c r="BD20" s="568">
        <f t="shared" si="18"/>
        <v>-1</v>
      </c>
      <c r="BE20" s="568"/>
    </row>
    <row r="21" spans="1:59" s="561" customFormat="1" ht="12" customHeight="1">
      <c r="A21" s="582" t="s">
        <v>158</v>
      </c>
      <c r="B21" s="564"/>
      <c r="C21" s="564"/>
      <c r="D21" s="564"/>
      <c r="E21" s="564"/>
      <c r="F21" s="565"/>
      <c r="G21" s="564"/>
      <c r="H21" s="564"/>
      <c r="I21" s="564"/>
      <c r="J21" s="565"/>
      <c r="K21" s="564"/>
      <c r="L21" s="564"/>
      <c r="M21" s="564"/>
      <c r="N21" s="565"/>
      <c r="O21" s="564"/>
      <c r="P21" s="564"/>
      <c r="Q21" s="564"/>
      <c r="R21" s="565"/>
      <c r="S21" s="564"/>
      <c r="T21" s="564"/>
      <c r="U21" s="564"/>
      <c r="V21" s="565"/>
      <c r="W21" s="564"/>
      <c r="X21" s="564"/>
      <c r="Y21" s="564"/>
      <c r="Z21" s="565">
        <f t="shared" ref="Z21:AK21" si="19">Z18/Z$5</f>
        <v>0.75377090417850656</v>
      </c>
      <c r="AA21" s="564">
        <f t="shared" si="19"/>
        <v>0.74023982394427201</v>
      </c>
      <c r="AB21" s="564">
        <f t="shared" si="19"/>
        <v>0.68648821009255312</v>
      </c>
      <c r="AC21" s="564">
        <f t="shared" si="19"/>
        <v>0.68916735345459745</v>
      </c>
      <c r="AD21" s="565">
        <f t="shared" si="19"/>
        <v>0.49095788532037671</v>
      </c>
      <c r="AE21" s="564">
        <f t="shared" si="19"/>
        <v>0.48124990410139168</v>
      </c>
      <c r="AF21" s="564">
        <f t="shared" si="19"/>
        <v>0.46432044736202283</v>
      </c>
      <c r="AG21" s="564">
        <f t="shared" si="19"/>
        <v>0.42129401819397655</v>
      </c>
      <c r="AH21" s="565">
        <f t="shared" si="19"/>
        <v>0.23081152005160419</v>
      </c>
      <c r="AI21" s="564">
        <f t="shared" si="19"/>
        <v>0.21275868640865389</v>
      </c>
      <c r="AJ21" s="564">
        <f t="shared" si="19"/>
        <v>0.15356145986124264</v>
      </c>
      <c r="AK21" s="564">
        <f t="shared" si="19"/>
        <v>0.1209039678373873</v>
      </c>
      <c r="AL21" s="565"/>
      <c r="AM21" s="564"/>
      <c r="AN21" s="564"/>
      <c r="AO21" s="564"/>
      <c r="AP21" s="565"/>
      <c r="AQ21" s="564"/>
      <c r="AR21" s="564"/>
      <c r="AS21" s="564"/>
      <c r="AT21" s="558"/>
      <c r="AU21" s="568"/>
      <c r="AV21" s="568"/>
      <c r="AW21" s="568"/>
      <c r="AX21" s="568"/>
      <c r="AY21" s="568"/>
      <c r="AZ21" s="565"/>
      <c r="BA21" s="568">
        <f>BA18/BA5</f>
        <v>0.71421187595159874</v>
      </c>
      <c r="BB21" s="568">
        <f>BB18/BB5</f>
        <v>0.46145929757691262</v>
      </c>
      <c r="BC21" s="568">
        <f t="shared" ref="BC21:BD21" si="20">BC18/BC5</f>
        <v>0.17582898712495909</v>
      </c>
      <c r="BD21" s="568">
        <f t="shared" si="20"/>
        <v>0</v>
      </c>
      <c r="BE21" s="568"/>
    </row>
    <row r="22" spans="1:59" s="561" customFormat="1" ht="12" customHeight="1">
      <c r="A22" s="582"/>
      <c r="B22" s="564"/>
      <c r="C22" s="564"/>
      <c r="D22" s="564"/>
      <c r="E22" s="564"/>
      <c r="F22" s="565"/>
      <c r="G22" s="564"/>
      <c r="H22" s="564"/>
      <c r="I22" s="564"/>
      <c r="J22" s="565"/>
      <c r="K22" s="564"/>
      <c r="L22" s="564"/>
      <c r="M22" s="564"/>
      <c r="N22" s="565"/>
      <c r="O22" s="564"/>
      <c r="P22" s="564"/>
      <c r="Q22" s="564"/>
      <c r="R22" s="565"/>
      <c r="S22" s="564"/>
      <c r="T22" s="564"/>
      <c r="U22" s="564"/>
      <c r="V22" s="565"/>
      <c r="W22" s="564"/>
      <c r="X22" s="564"/>
      <c r="Y22" s="564"/>
      <c r="Z22" s="565"/>
      <c r="AA22" s="564"/>
      <c r="AB22" s="564"/>
      <c r="AC22" s="564"/>
      <c r="AD22" s="565"/>
      <c r="AE22" s="564"/>
      <c r="AF22" s="564"/>
      <c r="AG22" s="564"/>
      <c r="AH22" s="565"/>
      <c r="AI22" s="567"/>
      <c r="AJ22" s="564"/>
      <c r="AK22" s="567"/>
      <c r="AL22" s="566"/>
      <c r="AM22" s="567"/>
      <c r="AN22" s="567"/>
      <c r="AO22" s="567"/>
      <c r="AP22" s="566"/>
      <c r="AQ22" s="567"/>
      <c r="AR22" s="567"/>
      <c r="AS22" s="567"/>
      <c r="AT22" s="558"/>
      <c r="AU22" s="568"/>
      <c r="AV22" s="568"/>
      <c r="AW22" s="568"/>
      <c r="AX22" s="568"/>
      <c r="AY22" s="568"/>
      <c r="AZ22" s="565"/>
      <c r="BA22" s="568"/>
      <c r="BB22" s="568"/>
      <c r="BC22" s="568"/>
      <c r="BD22" s="568"/>
      <c r="BE22" s="568"/>
    </row>
    <row r="23" spans="1:59" s="561" customFormat="1" ht="12" customHeight="1">
      <c r="A23" s="563" t="s">
        <v>161</v>
      </c>
      <c r="B23" s="564"/>
      <c r="C23" s="564"/>
      <c r="D23" s="564"/>
      <c r="E23" s="564"/>
      <c r="F23" s="565"/>
      <c r="G23" s="564"/>
      <c r="H23" s="564"/>
      <c r="I23" s="564"/>
      <c r="J23" s="565"/>
      <c r="K23" s="564"/>
      <c r="L23" s="564"/>
      <c r="M23" s="564"/>
      <c r="N23" s="565"/>
      <c r="O23" s="564"/>
      <c r="P23" s="564"/>
      <c r="Q23" s="564"/>
      <c r="R23" s="565"/>
      <c r="S23" s="564"/>
      <c r="T23" s="564"/>
      <c r="U23" s="564"/>
      <c r="V23" s="565"/>
      <c r="W23" s="564"/>
      <c r="X23" s="564"/>
      <c r="Y23" s="564"/>
      <c r="Z23" s="566">
        <v>2.0680000000000001</v>
      </c>
      <c r="AA23" s="567">
        <v>5.6529999999999996</v>
      </c>
      <c r="AB23" s="567">
        <v>13.715999999999999</v>
      </c>
      <c r="AC23" s="567">
        <v>23</v>
      </c>
      <c r="AD23" s="566">
        <v>33.984999999999999</v>
      </c>
      <c r="AE23" s="567">
        <v>44.784999999999997</v>
      </c>
      <c r="AF23" s="567">
        <v>57.805</v>
      </c>
      <c r="AG23" s="567">
        <v>72.206000000000003</v>
      </c>
      <c r="AH23" s="566">
        <v>88.56</v>
      </c>
      <c r="AI23" s="567">
        <v>105.895</v>
      </c>
      <c r="AJ23" s="567">
        <v>125.824</v>
      </c>
      <c r="AK23" s="567">
        <v>142.316</v>
      </c>
      <c r="AL23" s="566">
        <f>AL152</f>
        <v>159.38907424657532</v>
      </c>
      <c r="AM23" s="567">
        <f t="shared" ref="AM23:AS23" si="21">AM152</f>
        <v>171.24836328767122</v>
      </c>
      <c r="AN23" s="567">
        <f t="shared" si="21"/>
        <v>183.01573041095889</v>
      </c>
      <c r="AO23" s="567">
        <f t="shared" si="21"/>
        <v>195.52476876712328</v>
      </c>
      <c r="AP23" s="566">
        <f t="shared" si="21"/>
        <v>206.8194605479452</v>
      </c>
      <c r="AQ23" s="567">
        <f t="shared" si="21"/>
        <v>214.59311684931507</v>
      </c>
      <c r="AR23" s="567">
        <f t="shared" si="21"/>
        <v>223.32286452054794</v>
      </c>
      <c r="AS23" s="567">
        <f t="shared" si="21"/>
        <v>231.88417657534245</v>
      </c>
      <c r="AT23" s="558"/>
      <c r="AU23" s="568"/>
      <c r="AV23" s="568"/>
      <c r="AW23" s="568"/>
      <c r="AX23" s="568"/>
      <c r="AY23" s="568"/>
      <c r="AZ23" s="565"/>
      <c r="BA23" s="569">
        <f>SUM(Z23:AC23)</f>
        <v>44.436999999999998</v>
      </c>
      <c r="BB23" s="569">
        <f>SUM(AD23:AG23)</f>
        <v>208.78100000000001</v>
      </c>
      <c r="BC23" s="569">
        <f>SUM(AH23:AK23)</f>
        <v>462.59500000000003</v>
      </c>
      <c r="BD23" s="569">
        <f>SUM(AL23:AO23)</f>
        <v>709.1779367123288</v>
      </c>
      <c r="BE23" s="569">
        <f>SUM(AP23:AS23)</f>
        <v>876.61961849315071</v>
      </c>
      <c r="BG23" s="583"/>
    </row>
    <row r="24" spans="1:59" s="519" customFormat="1" ht="12" hidden="1" customHeight="1" outlineLevel="1">
      <c r="A24" s="570" t="s">
        <v>162</v>
      </c>
      <c r="B24" s="571"/>
      <c r="C24" s="572"/>
      <c r="D24" s="572"/>
      <c r="E24" s="573"/>
      <c r="F24" s="574"/>
      <c r="G24" s="574"/>
      <c r="H24" s="574"/>
      <c r="I24" s="574"/>
      <c r="J24" s="575"/>
      <c r="K24" s="574"/>
      <c r="L24" s="574"/>
      <c r="M24" s="576"/>
      <c r="N24" s="574"/>
      <c r="O24" s="574"/>
      <c r="P24" s="574"/>
      <c r="Q24" s="574"/>
      <c r="R24" s="575"/>
      <c r="S24" s="574"/>
      <c r="T24" s="574"/>
      <c r="U24" s="576"/>
      <c r="V24" s="575"/>
      <c r="W24" s="574"/>
      <c r="X24" s="574"/>
      <c r="Y24" s="576"/>
      <c r="Z24" s="575"/>
      <c r="AA24" s="574"/>
      <c r="AB24" s="574"/>
      <c r="AC24" s="576"/>
      <c r="AD24" s="575"/>
      <c r="AE24" s="574">
        <f>'[2]VA Consensus'!AF24</f>
        <v>42.775765019567601</v>
      </c>
      <c r="AF24" s="574">
        <f>'[2]VA Consensus'!AG24</f>
        <v>55.331741818220102</v>
      </c>
      <c r="AG24" s="576">
        <f>'[2]VA Consensus'!AH24</f>
        <v>69.114064230055675</v>
      </c>
      <c r="AH24" s="575">
        <f>'[2]VA Consensus'!AI24</f>
        <v>78.121680843237058</v>
      </c>
      <c r="AI24" s="574">
        <f>'[2]VA Consensus'!AJ24</f>
        <v>96.302923626194143</v>
      </c>
      <c r="AJ24" s="574">
        <f>'[2]VA Consensus'!AK24</f>
        <v>119.18905584904071</v>
      </c>
      <c r="AK24" s="574">
        <f>'[2]VA Consensus'!AL24</f>
        <v>139.88285716666667</v>
      </c>
      <c r="AL24" s="575">
        <f>'[2]VA Consensus'!AM24</f>
        <v>150.40358600734376</v>
      </c>
      <c r="AM24" s="574">
        <f>'[2]VA Consensus'!AN24</f>
        <v>164.39726797465326</v>
      </c>
      <c r="AN24" s="574">
        <f>'[2]VA Consensus'!AO24</f>
        <v>178.03896599372587</v>
      </c>
      <c r="AO24" s="574">
        <f>'[2]VA Consensus'!AP24</f>
        <v>191.65899685098361</v>
      </c>
      <c r="AP24" s="575">
        <f>'[2]VA Consensus'!AQ24</f>
        <v>195.35618701036549</v>
      </c>
      <c r="AQ24" s="574">
        <f>'[2]VA Consensus'!AR24</f>
        <v>206.2977925942975</v>
      </c>
      <c r="AR24" s="574">
        <f>'[2]VA Consensus'!AS24</f>
        <v>215.36902682132137</v>
      </c>
      <c r="AS24" s="574">
        <f>'[2]VA Consensus'!AT24</f>
        <v>226.36455185785039</v>
      </c>
      <c r="AT24" s="552"/>
      <c r="AU24" s="577">
        <f>'[2]VA Consensus'!AV24</f>
        <v>118.32642133621417</v>
      </c>
      <c r="AV24" s="578"/>
      <c r="AW24" s="575"/>
      <c r="AX24" s="575"/>
      <c r="AY24" s="575"/>
      <c r="AZ24" s="575"/>
      <c r="BA24" s="578"/>
      <c r="BB24" s="578">
        <f>'[2]VA Consensus'!BC24</f>
        <v>205.0118802300556</v>
      </c>
      <c r="BC24" s="578">
        <f>'[2]VA Consensus'!BD24</f>
        <v>460.16185716666666</v>
      </c>
      <c r="BD24" s="578">
        <f>'[2]VA Consensus'!BE24</f>
        <v>684.49881682670662</v>
      </c>
      <c r="BE24" s="578">
        <f>'[2]VA Consensus'!BF24</f>
        <v>843.38755828383501</v>
      </c>
      <c r="BG24" s="583"/>
    </row>
    <row r="25" spans="1:59" s="561" customFormat="1" ht="12" customHeight="1" collapsed="1">
      <c r="A25" s="579" t="s">
        <v>105</v>
      </c>
      <c r="B25" s="564"/>
      <c r="C25" s="564"/>
      <c r="D25" s="564"/>
      <c r="E25" s="564"/>
      <c r="F25" s="565"/>
      <c r="G25" s="564"/>
      <c r="H25" s="564"/>
      <c r="I25" s="564"/>
      <c r="J25" s="565"/>
      <c r="K25" s="564"/>
      <c r="L25" s="564"/>
      <c r="M25" s="564"/>
      <c r="N25" s="565"/>
      <c r="O25" s="564"/>
      <c r="P25" s="564"/>
      <c r="Q25" s="564"/>
      <c r="R25" s="565"/>
      <c r="S25" s="564"/>
      <c r="T25" s="564"/>
      <c r="U25" s="564"/>
      <c r="V25" s="565"/>
      <c r="W25" s="564"/>
      <c r="X25" s="564"/>
      <c r="Y25" s="564"/>
      <c r="Z25" s="580" t="str">
        <f>IFERROR(Z23/V23-1,"NM")</f>
        <v>NM</v>
      </c>
      <c r="AA25" s="581" t="str">
        <f>IFERROR(AA23/W23-1,"NM")</f>
        <v>NM</v>
      </c>
      <c r="AB25" s="581" t="str">
        <f>IFERROR(AB23/X23-1,"NM")</f>
        <v>NM</v>
      </c>
      <c r="AC25" s="581" t="str">
        <f t="shared" ref="AC25:AS25" si="22">IFERROR(AC23/Y23-1,"NM")</f>
        <v>NM</v>
      </c>
      <c r="AD25" s="580">
        <f t="shared" si="22"/>
        <v>15.43375241779497</v>
      </c>
      <c r="AE25" s="581">
        <f t="shared" si="22"/>
        <v>6.9223421192287278</v>
      </c>
      <c r="AF25" s="581">
        <f t="shared" si="22"/>
        <v>3.214421114027413</v>
      </c>
      <c r="AG25" s="581">
        <f t="shared" si="22"/>
        <v>2.1393913043478263</v>
      </c>
      <c r="AH25" s="580">
        <f t="shared" si="22"/>
        <v>1.6058555244961012</v>
      </c>
      <c r="AI25" s="581">
        <f t="shared" si="22"/>
        <v>1.3645193703248855</v>
      </c>
      <c r="AJ25" s="581">
        <f t="shared" si="22"/>
        <v>1.1766975175157857</v>
      </c>
      <c r="AK25" s="584">
        <f t="shared" si="22"/>
        <v>0.97097194138991205</v>
      </c>
      <c r="AL25" s="564">
        <f t="shared" si="22"/>
        <v>0.79978629456385852</v>
      </c>
      <c r="AM25" s="564">
        <f t="shared" si="22"/>
        <v>0.61715249339129552</v>
      </c>
      <c r="AN25" s="564">
        <f t="shared" si="22"/>
        <v>0.45453753187753443</v>
      </c>
      <c r="AO25" s="564">
        <f t="shared" si="22"/>
        <v>0.37387762983166528</v>
      </c>
      <c r="AP25" s="565">
        <f t="shared" si="22"/>
        <v>0.2975761452004857</v>
      </c>
      <c r="AQ25" s="564">
        <f t="shared" si="22"/>
        <v>0.25311046908419943</v>
      </c>
      <c r="AR25" s="564">
        <f t="shared" si="22"/>
        <v>0.2202386320513543</v>
      </c>
      <c r="AS25" s="564">
        <f t="shared" si="22"/>
        <v>0.18595806576058127</v>
      </c>
      <c r="AT25" s="558"/>
      <c r="AU25" s="568"/>
      <c r="AV25" s="568"/>
      <c r="AW25" s="568"/>
      <c r="AX25" s="568"/>
      <c r="AY25" s="568"/>
      <c r="AZ25" s="565"/>
      <c r="BA25" s="568"/>
      <c r="BB25" s="568">
        <f>BB23/BA23-1</f>
        <v>3.6983594752120981</v>
      </c>
      <c r="BC25" s="568">
        <f t="shared" ref="BC25:BE25" si="23">BC23/BB23-1</f>
        <v>1.2156949147671483</v>
      </c>
      <c r="BD25" s="568">
        <f t="shared" si="23"/>
        <v>0.53304280572061691</v>
      </c>
      <c r="BE25" s="568">
        <f t="shared" si="23"/>
        <v>0.23610672739913929</v>
      </c>
    </row>
    <row r="26" spans="1:59" s="561" customFormat="1" ht="12" customHeight="1">
      <c r="A26" s="582" t="s">
        <v>158</v>
      </c>
      <c r="B26" s="564"/>
      <c r="C26" s="564"/>
      <c r="D26" s="564"/>
      <c r="E26" s="564"/>
      <c r="F26" s="565"/>
      <c r="G26" s="564"/>
      <c r="H26" s="564"/>
      <c r="I26" s="564"/>
      <c r="J26" s="565"/>
      <c r="K26" s="564"/>
      <c r="L26" s="564"/>
      <c r="M26" s="564"/>
      <c r="N26" s="565"/>
      <c r="O26" s="564"/>
      <c r="P26" s="564"/>
      <c r="Q26" s="564"/>
      <c r="R26" s="565"/>
      <c r="S26" s="564"/>
      <c r="T26" s="564"/>
      <c r="U26" s="564"/>
      <c r="V26" s="565"/>
      <c r="W26" s="564"/>
      <c r="X26" s="564"/>
      <c r="Y26" s="564"/>
      <c r="Z26" s="565">
        <f t="shared" ref="Z26:AH26" si="24">Z23/Z$5</f>
        <v>1.9266781571714724E-2</v>
      </c>
      <c r="AA26" s="564">
        <f t="shared" si="24"/>
        <v>4.8978495555285995E-2</v>
      </c>
      <c r="AB26" s="564">
        <f t="shared" si="24"/>
        <v>0.11214311410537331</v>
      </c>
      <c r="AC26" s="564">
        <f t="shared" si="24"/>
        <v>0.14925469990071319</v>
      </c>
      <c r="AD26" s="565">
        <f t="shared" si="24"/>
        <v>0.29805651540930694</v>
      </c>
      <c r="AE26" s="564">
        <f t="shared" si="24"/>
        <v>0.34358553388673219</v>
      </c>
      <c r="AF26" s="564">
        <f t="shared" si="24"/>
        <v>0.39039495366993537</v>
      </c>
      <c r="AG26" s="564">
        <f t="shared" si="24"/>
        <v>0.45551812458205582</v>
      </c>
      <c r="AH26" s="565">
        <f t="shared" si="24"/>
        <v>0.64915740014513679</v>
      </c>
      <c r="AI26" s="564">
        <f>AI23/AI5</f>
        <v>0.69593133679015262</v>
      </c>
      <c r="AJ26" s="564">
        <f t="shared" ref="AJ26" si="25">AJ23/AJ$5</f>
        <v>0.7787246947275912</v>
      </c>
      <c r="AK26" s="564">
        <f t="shared" ref="AK26:AS26" si="26">AK23/AK5</f>
        <v>0.82088493329257251</v>
      </c>
      <c r="AL26" s="565">
        <f t="shared" si="26"/>
        <v>0.96401456037665079</v>
      </c>
      <c r="AM26" s="564">
        <f t="shared" si="26"/>
        <v>0.97349600727985808</v>
      </c>
      <c r="AN26" s="564">
        <f t="shared" si="26"/>
        <v>0.9820476739218289</v>
      </c>
      <c r="AO26" s="564">
        <f t="shared" si="26"/>
        <v>0.98987468755192953</v>
      </c>
      <c r="AP26" s="565">
        <f t="shared" si="26"/>
        <v>0.99042234859360345</v>
      </c>
      <c r="AQ26" s="564">
        <f t="shared" si="26"/>
        <v>0.99076609622183232</v>
      </c>
      <c r="AR26" s="564">
        <f t="shared" si="26"/>
        <v>0.99112384797585595</v>
      </c>
      <c r="AS26" s="564">
        <f t="shared" si="26"/>
        <v>0.99144875882889949</v>
      </c>
      <c r="AT26" s="558"/>
      <c r="AU26" s="568"/>
      <c r="AV26" s="568"/>
      <c r="AW26" s="568"/>
      <c r="AX26" s="568"/>
      <c r="AY26" s="568"/>
      <c r="AZ26" s="565"/>
      <c r="BA26" s="568">
        <f t="shared" ref="BA26:BE26" si="27">BA23/BA5</f>
        <v>8.9023559580094544E-2</v>
      </c>
      <c r="BB26" s="568">
        <f t="shared" si="27"/>
        <v>0.37894727289227698</v>
      </c>
      <c r="BC26" s="568">
        <f t="shared" si="27"/>
        <v>0.74189456194710135</v>
      </c>
      <c r="BD26" s="568">
        <f t="shared" si="27"/>
        <v>0.97799343247484083</v>
      </c>
      <c r="BE26" s="568">
        <f t="shared" si="27"/>
        <v>0.99095656502211982</v>
      </c>
    </row>
    <row r="27" spans="1:59" s="519" customFormat="1" ht="12" customHeight="1">
      <c r="A27" s="515"/>
      <c r="B27" s="585"/>
      <c r="C27" s="586"/>
      <c r="D27" s="586"/>
      <c r="E27" s="586"/>
      <c r="F27" s="585"/>
      <c r="G27" s="586"/>
      <c r="H27" s="586"/>
      <c r="I27" s="586"/>
      <c r="J27" s="536"/>
      <c r="K27" s="537"/>
      <c r="L27" s="537"/>
      <c r="M27" s="537"/>
      <c r="N27" s="536"/>
      <c r="O27" s="537"/>
      <c r="P27" s="537"/>
      <c r="Q27" s="537"/>
      <c r="R27" s="516"/>
      <c r="S27" s="535"/>
      <c r="T27" s="535"/>
      <c r="U27" s="535"/>
      <c r="V27" s="539"/>
      <c r="W27" s="535"/>
      <c r="X27" s="535"/>
      <c r="Y27" s="535"/>
      <c r="Z27" s="539"/>
      <c r="AA27" s="535"/>
      <c r="AB27" s="535"/>
      <c r="AC27" s="540"/>
      <c r="AD27" s="539"/>
      <c r="AE27" s="535"/>
      <c r="AF27" s="517"/>
      <c r="AG27" s="517"/>
      <c r="AH27" s="539"/>
      <c r="AI27" s="535"/>
      <c r="AJ27" s="517"/>
      <c r="AK27" s="587"/>
      <c r="AL27" s="588"/>
      <c r="AM27" s="589"/>
      <c r="AN27" s="589"/>
      <c r="AO27" s="589"/>
      <c r="AP27" s="588"/>
      <c r="AQ27" s="589"/>
      <c r="AR27" s="589"/>
      <c r="AS27" s="589"/>
      <c r="AT27" s="552"/>
      <c r="AU27" s="522"/>
      <c r="AV27" s="518"/>
      <c r="AW27" s="521"/>
      <c r="AX27" s="516"/>
      <c r="AY27" s="522"/>
      <c r="AZ27" s="516"/>
      <c r="BA27" s="522"/>
      <c r="BB27" s="522"/>
      <c r="BC27" s="520"/>
      <c r="BD27" s="520"/>
      <c r="BE27" s="520"/>
    </row>
    <row r="28" spans="1:59" s="519" customFormat="1" ht="12" hidden="1" customHeight="1" outlineLevel="1">
      <c r="A28" s="508" t="s">
        <v>136</v>
      </c>
      <c r="B28" s="543">
        <v>18.091999999999999</v>
      </c>
      <c r="C28" s="544">
        <v>27.31</v>
      </c>
      <c r="D28" s="544">
        <v>29</v>
      </c>
      <c r="E28" s="545">
        <v>45.939</v>
      </c>
      <c r="F28" s="544">
        <v>24.085999999999999</v>
      </c>
      <c r="G28" s="544">
        <v>32.270000000000003</v>
      </c>
      <c r="H28" s="544">
        <v>33.432000000000002</v>
      </c>
      <c r="I28" s="544">
        <v>49.79</v>
      </c>
      <c r="J28" s="543">
        <v>15.521000000000001</v>
      </c>
      <c r="K28" s="544">
        <v>11.513999999999999</v>
      </c>
      <c r="L28" s="544">
        <v>8.2690000000000001</v>
      </c>
      <c r="M28" s="545">
        <v>6.7889999999999997</v>
      </c>
      <c r="N28" s="544">
        <v>0.38800000000000001</v>
      </c>
      <c r="O28" s="544">
        <v>0.24</v>
      </c>
      <c r="P28" s="544">
        <v>0.373</v>
      </c>
      <c r="Q28" s="544">
        <v>0.47199999999999998</v>
      </c>
      <c r="R28" s="543">
        <v>0.28599999999999998</v>
      </c>
      <c r="S28" s="544">
        <v>0.34</v>
      </c>
      <c r="T28" s="590">
        <v>0.32400000000000001</v>
      </c>
      <c r="U28" s="591">
        <v>0.94</v>
      </c>
      <c r="V28" s="590"/>
      <c r="W28" s="590"/>
      <c r="X28" s="590"/>
      <c r="Y28" s="591"/>
      <c r="Z28" s="592"/>
      <c r="AA28" s="590"/>
      <c r="AB28" s="590"/>
      <c r="AC28" s="591"/>
      <c r="AD28" s="592"/>
      <c r="AE28" s="590"/>
      <c r="AF28" s="544"/>
      <c r="AG28" s="545"/>
      <c r="AH28" s="592"/>
      <c r="AI28" s="590"/>
      <c r="AJ28" s="544"/>
      <c r="AK28" s="591"/>
      <c r="AL28" s="592"/>
      <c r="AM28" s="590"/>
      <c r="AN28" s="590"/>
      <c r="AO28" s="591"/>
      <c r="AP28" s="592"/>
      <c r="AQ28" s="590"/>
      <c r="AR28" s="590"/>
      <c r="AS28" s="590"/>
      <c r="AT28" s="552"/>
      <c r="AU28" s="112">
        <f>SUM(B28:E28)</f>
        <v>120.34100000000001</v>
      </c>
      <c r="AV28" s="396">
        <f>SUM(F28:I28)</f>
        <v>139.578</v>
      </c>
      <c r="AW28" s="511">
        <f>SUM(J28:M28)</f>
        <v>42.093000000000004</v>
      </c>
      <c r="AX28" s="108">
        <f>SUM(N28:Q28)</f>
        <v>1.4729999999999999</v>
      </c>
      <c r="AY28" s="108">
        <f>SUM(R28:U28)</f>
        <v>1.89</v>
      </c>
      <c r="AZ28" s="108"/>
      <c r="BA28" s="112"/>
      <c r="BB28" s="112"/>
      <c r="BC28" s="510"/>
      <c r="BD28" s="510"/>
      <c r="BE28" s="510"/>
    </row>
    <row r="29" spans="1:59" s="519" customFormat="1" ht="12" hidden="1" customHeight="1" outlineLevel="1">
      <c r="A29" s="513" t="s">
        <v>163</v>
      </c>
      <c r="B29" s="593"/>
      <c r="C29" s="594"/>
      <c r="D29" s="594"/>
      <c r="E29" s="595"/>
      <c r="F29" s="549"/>
      <c r="G29" s="549"/>
      <c r="H29" s="549"/>
      <c r="I29" s="549"/>
      <c r="J29" s="140"/>
      <c r="K29" s="549"/>
      <c r="L29" s="549"/>
      <c r="M29" s="550"/>
      <c r="N29" s="549">
        <v>1.6</v>
      </c>
      <c r="O29" s="549">
        <v>0.6</v>
      </c>
      <c r="P29" s="549">
        <v>0.3</v>
      </c>
      <c r="Q29" s="549">
        <v>0.3</v>
      </c>
      <c r="R29" s="140">
        <v>0.3</v>
      </c>
      <c r="S29" s="70">
        <v>0.2</v>
      </c>
      <c r="T29" s="70">
        <v>0.3</v>
      </c>
      <c r="U29" s="514">
        <v>0.3</v>
      </c>
      <c r="V29" s="70"/>
      <c r="W29" s="70"/>
      <c r="X29" s="70"/>
      <c r="Y29" s="514"/>
      <c r="Z29" s="70"/>
      <c r="AA29" s="70"/>
      <c r="AB29" s="70"/>
      <c r="AC29" s="514"/>
      <c r="AD29" s="70"/>
      <c r="AE29" s="70"/>
      <c r="AF29" s="549"/>
      <c r="AG29" s="550"/>
      <c r="AH29" s="70"/>
      <c r="AI29" s="70"/>
      <c r="AJ29" s="549"/>
      <c r="AK29" s="514"/>
      <c r="AL29" s="70"/>
      <c r="AM29" s="70"/>
      <c r="AN29" s="70"/>
      <c r="AO29" s="514"/>
      <c r="AP29" s="70"/>
      <c r="AQ29" s="70"/>
      <c r="AR29" s="70"/>
      <c r="AS29" s="70"/>
      <c r="AT29" s="552"/>
      <c r="AU29" s="74"/>
      <c r="AV29" s="514"/>
      <c r="AW29" s="72"/>
      <c r="AX29" s="72">
        <v>1.3</v>
      </c>
      <c r="AY29" s="140">
        <v>1.3</v>
      </c>
      <c r="AZ29" s="140"/>
      <c r="BA29" s="139"/>
      <c r="BB29" s="139"/>
      <c r="BC29" s="139"/>
      <c r="BD29" s="139"/>
      <c r="BE29" s="139"/>
    </row>
    <row r="30" spans="1:59" s="519" customFormat="1" ht="12" hidden="1" customHeight="1" outlineLevel="1">
      <c r="A30" s="551" t="s">
        <v>105</v>
      </c>
      <c r="B30" s="539"/>
      <c r="C30" s="535"/>
      <c r="D30" s="535"/>
      <c r="E30" s="540"/>
      <c r="F30" s="535">
        <f t="shared" ref="F30:U30" si="28">F28/B28-1</f>
        <v>0.33130665487508293</v>
      </c>
      <c r="G30" s="535">
        <f t="shared" si="28"/>
        <v>0.18161845477846961</v>
      </c>
      <c r="H30" s="535">
        <f t="shared" si="28"/>
        <v>0.15282758620689663</v>
      </c>
      <c r="I30" s="535">
        <f t="shared" si="28"/>
        <v>8.3828555258059545E-2</v>
      </c>
      <c r="J30" s="539">
        <f t="shared" si="28"/>
        <v>-0.35560076392925344</v>
      </c>
      <c r="K30" s="535">
        <f t="shared" si="28"/>
        <v>-0.6431980167338085</v>
      </c>
      <c r="L30" s="535">
        <f t="shared" si="28"/>
        <v>-0.75266212012443168</v>
      </c>
      <c r="M30" s="540">
        <f t="shared" si="28"/>
        <v>-0.8636473187387026</v>
      </c>
      <c r="N30" s="535">
        <f t="shared" si="28"/>
        <v>-0.9750016107209587</v>
      </c>
      <c r="O30" s="535">
        <f t="shared" si="28"/>
        <v>-0.97915581031787391</v>
      </c>
      <c r="P30" s="535">
        <f t="shared" si="28"/>
        <v>-0.95489176442133272</v>
      </c>
      <c r="Q30" s="535">
        <f t="shared" si="28"/>
        <v>-0.93047576962733836</v>
      </c>
      <c r="R30" s="539">
        <f t="shared" si="28"/>
        <v>-0.2628865979381444</v>
      </c>
      <c r="S30" s="535">
        <f t="shared" si="28"/>
        <v>0.41666666666666674</v>
      </c>
      <c r="T30" s="535">
        <f t="shared" si="28"/>
        <v>-0.13136729222520105</v>
      </c>
      <c r="U30" s="540">
        <f t="shared" si="28"/>
        <v>0.99152542372881358</v>
      </c>
      <c r="V30" s="535"/>
      <c r="W30" s="596"/>
      <c r="X30" s="596"/>
      <c r="Y30" s="597"/>
      <c r="Z30" s="598"/>
      <c r="AA30" s="596"/>
      <c r="AB30" s="596"/>
      <c r="AC30" s="597"/>
      <c r="AD30" s="598"/>
      <c r="AE30" s="596"/>
      <c r="AF30" s="599"/>
      <c r="AG30" s="600"/>
      <c r="AH30" s="598"/>
      <c r="AI30" s="596"/>
      <c r="AJ30" s="599"/>
      <c r="AK30" s="597"/>
      <c r="AL30" s="598"/>
      <c r="AM30" s="596"/>
      <c r="AN30" s="596"/>
      <c r="AO30" s="597"/>
      <c r="AP30" s="598"/>
      <c r="AQ30" s="596"/>
      <c r="AR30" s="596"/>
      <c r="AS30" s="596"/>
      <c r="AT30" s="552"/>
      <c r="AU30" s="522" t="str">
        <f>IF(ISERROR(AU28/#REF!-1),"NA",AU28/#REF!-1)</f>
        <v>NA</v>
      </c>
      <c r="AV30" s="518">
        <f>IF(ISERROR(AV28/AU28-1),"NA",AV28/AU28-1)</f>
        <v>0.15985408131891865</v>
      </c>
      <c r="AW30" s="521">
        <f>IF(ISERROR(AW28/AV28-1),"NA",AW28/AV28-1)</f>
        <v>-0.6984266861539784</v>
      </c>
      <c r="AX30" s="516">
        <f>IF(ISERROR(AX28/AW28-1),"NA",AX28/AW28-1)</f>
        <v>-0.96500605801439665</v>
      </c>
      <c r="AY30" s="516">
        <f>IF(ISERROR(AY28/AX28-1),"NA",AY28/AX28-1)</f>
        <v>0.28309572301425656</v>
      </c>
      <c r="AZ30" s="516"/>
      <c r="BA30" s="522"/>
      <c r="BB30" s="522"/>
      <c r="BC30" s="520"/>
      <c r="BD30" s="520"/>
      <c r="BE30" s="520"/>
    </row>
    <row r="31" spans="1:59" s="561" customFormat="1" ht="12" hidden="1" customHeight="1" outlineLevel="1">
      <c r="A31" s="553" t="s">
        <v>158</v>
      </c>
      <c r="B31" s="554">
        <f t="shared" ref="B31:U31" si="29">B28/B5</f>
        <v>0.45694946076326615</v>
      </c>
      <c r="C31" s="555">
        <f t="shared" si="29"/>
        <v>0.5524873055370112</v>
      </c>
      <c r="D31" s="555">
        <f t="shared" si="29"/>
        <v>0.54342734001686499</v>
      </c>
      <c r="E31" s="557">
        <f t="shared" si="29"/>
        <v>0.62929274941439151</v>
      </c>
      <c r="F31" s="555">
        <f t="shared" si="29"/>
        <v>0.44997010910177848</v>
      </c>
      <c r="G31" s="555">
        <f t="shared" si="29"/>
        <v>0.51889371281556529</v>
      </c>
      <c r="H31" s="555">
        <f t="shared" si="29"/>
        <v>0.49859810296486307</v>
      </c>
      <c r="I31" s="555">
        <f t="shared" si="29"/>
        <v>0.56891153819785645</v>
      </c>
      <c r="J31" s="554">
        <f t="shared" si="29"/>
        <v>0.27539034776437193</v>
      </c>
      <c r="K31" s="555">
        <f t="shared" si="29"/>
        <v>0.19311987386994514</v>
      </c>
      <c r="L31" s="555">
        <f t="shared" si="29"/>
        <v>0.12595774497707504</v>
      </c>
      <c r="M31" s="557">
        <f t="shared" si="29"/>
        <v>9.3563947078280044E-2</v>
      </c>
      <c r="N31" s="555">
        <f t="shared" si="29"/>
        <v>7.1618428824571766E-3</v>
      </c>
      <c r="O31" s="555">
        <f t="shared" si="29"/>
        <v>3.6054983850371818E-3</v>
      </c>
      <c r="P31" s="555">
        <f t="shared" si="29"/>
        <v>4.8598715326184675E-3</v>
      </c>
      <c r="Q31" s="555">
        <f t="shared" si="29"/>
        <v>4.958139437167137E-3</v>
      </c>
      <c r="R31" s="554">
        <f t="shared" si="29"/>
        <v>3.8242963161061708E-3</v>
      </c>
      <c r="S31" s="555">
        <f t="shared" si="29"/>
        <v>3.8453708520889414E-3</v>
      </c>
      <c r="T31" s="555">
        <f t="shared" si="29"/>
        <v>3.2286030312995129E-3</v>
      </c>
      <c r="U31" s="557">
        <f t="shared" si="29"/>
        <v>7.4262510072840458E-3</v>
      </c>
      <c r="V31" s="555"/>
      <c r="W31" s="555"/>
      <c r="X31" s="555"/>
      <c r="Y31" s="557"/>
      <c r="Z31" s="554"/>
      <c r="AA31" s="555"/>
      <c r="AB31" s="555"/>
      <c r="AC31" s="557"/>
      <c r="AD31" s="554"/>
      <c r="AE31" s="555"/>
      <c r="AF31" s="560"/>
      <c r="AG31" s="601"/>
      <c r="AH31" s="554"/>
      <c r="AI31" s="555"/>
      <c r="AJ31" s="560"/>
      <c r="AK31" s="557"/>
      <c r="AL31" s="554"/>
      <c r="AM31" s="555"/>
      <c r="AN31" s="555"/>
      <c r="AO31" s="557"/>
      <c r="AP31" s="554"/>
      <c r="AQ31" s="555"/>
      <c r="AR31" s="555"/>
      <c r="AS31" s="555"/>
      <c r="AT31" s="558"/>
      <c r="AU31" s="559">
        <f>AU28/AU$5</f>
        <v>0.55871210362598078</v>
      </c>
      <c r="AV31" s="601">
        <f>AV28/AV$5</f>
        <v>0.51640472385011538</v>
      </c>
      <c r="AW31" s="602">
        <f>AW28/AW$5</f>
        <v>0.16559660096778003</v>
      </c>
      <c r="AX31" s="556">
        <f>AX28/AX$5</f>
        <v>5.0326455726043672E-3</v>
      </c>
      <c r="AY31" s="556">
        <f>AY28/AY$5</f>
        <v>4.8444893293073657E-3</v>
      </c>
      <c r="AZ31" s="556"/>
      <c r="BA31" s="559"/>
      <c r="BB31" s="559"/>
      <c r="BC31" s="603"/>
      <c r="BD31" s="603"/>
      <c r="BE31" s="603"/>
    </row>
    <row r="32" spans="1:59" s="519" customFormat="1" ht="12" hidden="1" customHeight="1" outlineLevel="1">
      <c r="A32" s="551"/>
      <c r="B32" s="539"/>
      <c r="C32" s="535"/>
      <c r="D32" s="535"/>
      <c r="E32" s="540"/>
      <c r="F32" s="535"/>
      <c r="G32" s="535"/>
      <c r="H32" s="535"/>
      <c r="I32" s="535"/>
      <c r="J32" s="539"/>
      <c r="K32" s="535"/>
      <c r="L32" s="535"/>
      <c r="M32" s="540"/>
      <c r="N32" s="535"/>
      <c r="O32" s="535"/>
      <c r="P32" s="535"/>
      <c r="Q32" s="535"/>
      <c r="R32" s="539"/>
      <c r="S32" s="535"/>
      <c r="T32" s="535"/>
      <c r="U32" s="540"/>
      <c r="V32" s="535"/>
      <c r="W32" s="535"/>
      <c r="X32" s="535"/>
      <c r="Y32" s="540"/>
      <c r="Z32" s="539"/>
      <c r="AA32" s="535"/>
      <c r="AB32" s="535"/>
      <c r="AC32" s="540"/>
      <c r="AD32" s="539"/>
      <c r="AE32" s="535"/>
      <c r="AF32" s="517"/>
      <c r="AG32" s="518"/>
      <c r="AH32" s="539"/>
      <c r="AI32" s="535"/>
      <c r="AJ32" s="517"/>
      <c r="AK32" s="540"/>
      <c r="AL32" s="539"/>
      <c r="AM32" s="535"/>
      <c r="AN32" s="535"/>
      <c r="AO32" s="540"/>
      <c r="AP32" s="539"/>
      <c r="AQ32" s="535"/>
      <c r="AR32" s="535"/>
      <c r="AS32" s="535"/>
      <c r="AT32" s="552"/>
      <c r="AU32" s="522"/>
      <c r="AV32" s="518"/>
      <c r="AW32" s="521"/>
      <c r="AX32" s="516"/>
      <c r="AY32" s="516"/>
      <c r="AZ32" s="516"/>
      <c r="BA32" s="522"/>
      <c r="BB32" s="522"/>
      <c r="BC32" s="520"/>
      <c r="BD32" s="520"/>
      <c r="BE32" s="520"/>
    </row>
    <row r="33" spans="1:60" s="519" customFormat="1" ht="12" customHeight="1" collapsed="1">
      <c r="A33" s="508" t="s">
        <v>74</v>
      </c>
      <c r="B33" s="543">
        <v>21.501000000000001</v>
      </c>
      <c r="C33" s="544">
        <v>22.120999999999999</v>
      </c>
      <c r="D33" s="544">
        <v>24.364999999999998</v>
      </c>
      <c r="E33" s="545">
        <v>27.062000000000001</v>
      </c>
      <c r="F33" s="544">
        <v>28.370999999999999</v>
      </c>
      <c r="G33" s="544">
        <v>28.629000000000001</v>
      </c>
      <c r="H33" s="544">
        <v>31.081</v>
      </c>
      <c r="I33" s="544">
        <v>33.878999999999998</v>
      </c>
      <c r="J33" s="543">
        <v>33.834000000000003</v>
      </c>
      <c r="K33" s="544">
        <v>33.270000000000003</v>
      </c>
      <c r="L33" s="544">
        <v>34.052999999999997</v>
      </c>
      <c r="M33" s="545">
        <v>34.21</v>
      </c>
      <c r="N33" s="544">
        <v>33.423000000000002</v>
      </c>
      <c r="O33" s="544">
        <v>32.238999999999997</v>
      </c>
      <c r="P33" s="544">
        <v>32.293999999999997</v>
      </c>
      <c r="Q33" s="544">
        <v>32.072000000000003</v>
      </c>
      <c r="R33" s="543">
        <v>29.670999999999999</v>
      </c>
      <c r="S33" s="544">
        <v>30.015000000000001</v>
      </c>
      <c r="T33" s="590">
        <v>30.003</v>
      </c>
      <c r="U33" s="591">
        <v>29.613</v>
      </c>
      <c r="V33" s="590">
        <v>27.276</v>
      </c>
      <c r="W33" s="590">
        <v>27.068000000000001</v>
      </c>
      <c r="X33" s="590">
        <v>27.256</v>
      </c>
      <c r="Y33" s="591">
        <v>25.89</v>
      </c>
      <c r="Z33" s="592">
        <v>24.361000000000001</v>
      </c>
      <c r="AA33" s="590">
        <v>24.327999999999999</v>
      </c>
      <c r="AB33" s="590">
        <v>24.629000000000001</v>
      </c>
      <c r="AC33" s="591">
        <v>24.934999999999999</v>
      </c>
      <c r="AD33" s="592">
        <v>24.056999999999999</v>
      </c>
      <c r="AE33" s="544">
        <v>22.832000000000001</v>
      </c>
      <c r="AF33" s="544">
        <v>21.512</v>
      </c>
      <c r="AG33" s="545">
        <v>19.527000000000001</v>
      </c>
      <c r="AH33" s="592">
        <v>16.375</v>
      </c>
      <c r="AI33" s="590">
        <v>13.894</v>
      </c>
      <c r="AJ33" s="544">
        <v>10.941000000000001</v>
      </c>
      <c r="AK33" s="545">
        <v>10.092000000000001</v>
      </c>
      <c r="AL33" s="592">
        <f>+AL164</f>
        <v>5.9497917808219167</v>
      </c>
      <c r="AM33" s="590">
        <f t="shared" ref="AM33:AS33" si="30">+AM164</f>
        <v>4.662335890410958</v>
      </c>
      <c r="AN33" s="590">
        <f t="shared" si="30"/>
        <v>3.3456197260273974</v>
      </c>
      <c r="AO33" s="591">
        <f t="shared" si="30"/>
        <v>2</v>
      </c>
      <c r="AP33" s="592">
        <f t="shared" si="30"/>
        <v>2</v>
      </c>
      <c r="AQ33" s="590">
        <f t="shared" si="30"/>
        <v>2</v>
      </c>
      <c r="AR33" s="590">
        <f t="shared" si="30"/>
        <v>2</v>
      </c>
      <c r="AS33" s="590">
        <f t="shared" si="30"/>
        <v>2</v>
      </c>
      <c r="AT33" s="552"/>
      <c r="AU33" s="112">
        <f>SUM(B33:E33)</f>
        <v>95.048999999999992</v>
      </c>
      <c r="AV33" s="396">
        <f>SUM(F33:I33)</f>
        <v>121.96000000000001</v>
      </c>
      <c r="AW33" s="511">
        <f>SUM(J33:M33)</f>
        <v>135.36700000000002</v>
      </c>
      <c r="AX33" s="108">
        <f>SUM(N33:Q33)</f>
        <v>130.02800000000002</v>
      </c>
      <c r="AY33" s="108">
        <f>SUM(R33:U33)</f>
        <v>119.30199999999999</v>
      </c>
      <c r="AZ33" s="108">
        <f>SUM(V33:Y33)</f>
        <v>107.49</v>
      </c>
      <c r="BA33" s="112">
        <f t="shared" ref="BA33" si="31">SUM(Z33:AC33)</f>
        <v>98.253</v>
      </c>
      <c r="BB33" s="112">
        <f>SUM(AD33:AG33)</f>
        <v>87.927999999999997</v>
      </c>
      <c r="BC33" s="510">
        <f>SUM(AH33:AK33)</f>
        <v>51.302</v>
      </c>
      <c r="BD33" s="510">
        <f>SUM(AL33:AO33)</f>
        <v>15.957747397260272</v>
      </c>
      <c r="BE33" s="510">
        <f>SUM(AP33:AS33)</f>
        <v>8</v>
      </c>
    </row>
    <row r="34" spans="1:60" s="519" customFormat="1" ht="12" hidden="1" customHeight="1" outlineLevel="1">
      <c r="A34" s="513" t="s">
        <v>164</v>
      </c>
      <c r="B34" s="604">
        <f>'[2]VA Consensus'!C27</f>
        <v>21.225000000000001</v>
      </c>
      <c r="C34" s="605">
        <f>'[2]VA Consensus'!D27</f>
        <v>21.450574193726219</v>
      </c>
      <c r="D34" s="605">
        <f>'[2]VA Consensus'!E27</f>
        <v>22.84949681810782</v>
      </c>
      <c r="E34" s="606">
        <f>'[2]VA Consensus'!F27</f>
        <v>25.26507553662417</v>
      </c>
      <c r="F34" s="549">
        <f>'[2]VA Consensus'!G27</f>
        <v>27.406415378789813</v>
      </c>
      <c r="G34" s="549">
        <f>'[2]VA Consensus'!H27</f>
        <v>28.397139089234244</v>
      </c>
      <c r="H34" s="549">
        <f>'[2]VA Consensus'!I27</f>
        <v>29.973593938439787</v>
      </c>
      <c r="I34" s="549">
        <f>'[2]VA Consensus'!J27</f>
        <v>32.61085590030963</v>
      </c>
      <c r="J34" s="140">
        <f>'[2]VA Consensus'!K27</f>
        <v>33.561748230375997</v>
      </c>
      <c r="K34" s="549">
        <f>'[2]VA Consensus'!L27</f>
        <v>33.121015042764611</v>
      </c>
      <c r="L34" s="549">
        <f>'[2]VA Consensus'!M27</f>
        <v>33.631165879746689</v>
      </c>
      <c r="M34" s="550">
        <f>'[2]VA Consensus'!N27</f>
        <v>33.81385440115222</v>
      </c>
      <c r="N34" s="549">
        <f>'[2]VA Consensus'!O27</f>
        <v>31.29337849755979</v>
      </c>
      <c r="O34" s="549">
        <f>'[2]VA Consensus'!P27</f>
        <v>32.756568037646794</v>
      </c>
      <c r="P34" s="549">
        <f>'[2]VA Consensus'!Q27</f>
        <v>32.499775801664171</v>
      </c>
      <c r="Q34" s="549">
        <f>'[2]VA Consensus'!R27</f>
        <v>32.461978340989397</v>
      </c>
      <c r="R34" s="140">
        <f>'[2]VA Consensus'!S27</f>
        <v>31.966023206599864</v>
      </c>
      <c r="S34" s="70">
        <f>'[2]VA Consensus'!T27</f>
        <v>29.852357800554547</v>
      </c>
      <c r="T34" s="70">
        <f>'[2]VA Consensus'!U27</f>
        <v>29.78867631605733</v>
      </c>
      <c r="U34" s="514">
        <f>'[2]VA Consensus'!V27</f>
        <v>29.635417359621854</v>
      </c>
      <c r="V34" s="72">
        <f>'[2]VA Consensus'!W27</f>
        <v>27.98263361380307</v>
      </c>
      <c r="W34" s="70">
        <f>'[2]VA Consensus'!X27</f>
        <v>27.505063432862592</v>
      </c>
      <c r="X34" s="70">
        <f>'[2]VA Consensus'!Y27</f>
        <v>27.272169377388238</v>
      </c>
      <c r="Y34" s="514">
        <f>'[2]VA Consensus'!Z27</f>
        <v>26.490694075573472</v>
      </c>
      <c r="Z34" s="72">
        <f>'[2]VA Consensus'!AA27</f>
        <v>24.589927765786499</v>
      </c>
      <c r="AA34" s="70">
        <f>'[2]VA Consensus'!AB27</f>
        <v>24.130247764996419</v>
      </c>
      <c r="AB34" s="70">
        <f>'[2]VA Consensus'!AC27</f>
        <v>24.0716102008858</v>
      </c>
      <c r="AC34" s="514">
        <f>'[2]VA Consensus'!AD27</f>
        <v>23.600977212475645</v>
      </c>
      <c r="AD34" s="72">
        <f>'[2]VA Consensus'!AE27</f>
        <v>22.580424024720266</v>
      </c>
      <c r="AE34" s="70">
        <f>'[2]VA Consensus'!AF27</f>
        <v>23.034933223602184</v>
      </c>
      <c r="AF34" s="70">
        <f>'[2]VA Consensus'!AG27</f>
        <v>22.445566091903466</v>
      </c>
      <c r="AG34" s="514">
        <f>'[2]VA Consensus'!AH27</f>
        <v>20.755483424879763</v>
      </c>
      <c r="AH34" s="72">
        <f>'[2]VA Consensus'!AI27</f>
        <v>19.208632360481683</v>
      </c>
      <c r="AI34" s="70">
        <f>'[2]VA Consensus'!AJ27</f>
        <v>16.543913645673143</v>
      </c>
      <c r="AJ34" s="70">
        <f>'[2]VA Consensus'!AK27</f>
        <v>13.894347393525386</v>
      </c>
      <c r="AK34" s="514">
        <f>'[2]VA Consensus'!AL27</f>
        <v>9.315383402881336</v>
      </c>
      <c r="AL34" s="72">
        <f>'[2]VA Consensus'!AM27</f>
        <v>7.4911167919424901</v>
      </c>
      <c r="AM34" s="70">
        <f>'[2]VA Consensus'!AN27</f>
        <v>5.7764412361623441</v>
      </c>
      <c r="AN34" s="70">
        <f>'[2]VA Consensus'!AO27</f>
        <v>4.2173153333759057</v>
      </c>
      <c r="AO34" s="514">
        <f>'[2]VA Consensus'!AP27</f>
        <v>3.462792823484393</v>
      </c>
      <c r="AP34" s="72">
        <f>'[2]VA Consensus'!AQ27</f>
        <v>4.5812332080032014</v>
      </c>
      <c r="AQ34" s="70">
        <f>'[2]VA Consensus'!AR27</f>
        <v>3.8850381870688677</v>
      </c>
      <c r="AR34" s="70">
        <f>'[2]VA Consensus'!AS27</f>
        <v>3.4453546706440412</v>
      </c>
      <c r="AS34" s="514">
        <f>'[2]VA Consensus'!AT27</f>
        <v>3.2537106650313046</v>
      </c>
      <c r="AU34" s="74">
        <f>'[2]VA Consensus'!AV27</f>
        <v>92.436075536624173</v>
      </c>
      <c r="AV34" s="74">
        <f>'[2]VA Consensus'!AW27</f>
        <v>121.039427328881</v>
      </c>
      <c r="AW34" s="72">
        <f>'[2]VA Consensus'!AX27</f>
        <v>134.97085440115222</v>
      </c>
      <c r="AX34" s="72">
        <f>'[2]VA Consensus'!AY27</f>
        <v>130.41797834098938</v>
      </c>
      <c r="AY34" s="140">
        <f>'[2]VA Consensus'!AZ27</f>
        <v>119.32441735962185</v>
      </c>
      <c r="AZ34" s="72">
        <f>'[2]VA Consensus'!BA27</f>
        <v>108.0906940755735</v>
      </c>
      <c r="BA34" s="74">
        <f>'[2]VA Consensus'!BB27</f>
        <v>96.918977212475639</v>
      </c>
      <c r="BB34" s="74">
        <f>'[2]VA Consensus'!BC27</f>
        <v>89.156483424879767</v>
      </c>
      <c r="BC34" s="74">
        <f>'[2]VA Consensus'!BD27</f>
        <v>50.525383402881339</v>
      </c>
      <c r="BD34" s="74">
        <f>'[2]VA Consensus'!BE27</f>
        <v>20.716813330066181</v>
      </c>
      <c r="BE34" s="74">
        <f>'[2]VA Consensus'!BF27</f>
        <v>15.165336730747418</v>
      </c>
    </row>
    <row r="35" spans="1:60" s="519" customFormat="1" ht="12" customHeight="1" collapsed="1">
      <c r="A35" s="551" t="s">
        <v>105</v>
      </c>
      <c r="B35" s="539"/>
      <c r="C35" s="535"/>
      <c r="D35" s="535"/>
      <c r="E35" s="540"/>
      <c r="F35" s="535">
        <f t="shared" ref="F35:AK35" si="32">F33/B33-1</f>
        <v>0.31952002232454291</v>
      </c>
      <c r="G35" s="535">
        <f t="shared" si="32"/>
        <v>0.29420008137064335</v>
      </c>
      <c r="H35" s="535">
        <f t="shared" si="32"/>
        <v>0.27564128873383953</v>
      </c>
      <c r="I35" s="535">
        <f t="shared" si="32"/>
        <v>0.25190303746951437</v>
      </c>
      <c r="J35" s="539">
        <f t="shared" si="32"/>
        <v>0.19255577878819929</v>
      </c>
      <c r="K35" s="535">
        <f t="shared" si="32"/>
        <v>0.16210835167138216</v>
      </c>
      <c r="L35" s="535">
        <f t="shared" si="32"/>
        <v>9.5621119011614741E-2</v>
      </c>
      <c r="M35" s="540">
        <f t="shared" si="32"/>
        <v>9.7700640514775117E-3</v>
      </c>
      <c r="N35" s="535">
        <f t="shared" si="32"/>
        <v>-1.2147543890760781E-2</v>
      </c>
      <c r="O35" s="535">
        <f t="shared" si="32"/>
        <v>-3.0988878869852909E-2</v>
      </c>
      <c r="P35" s="535">
        <f t="shared" si="32"/>
        <v>-5.1654773441400237E-2</v>
      </c>
      <c r="Q35" s="535">
        <f t="shared" si="32"/>
        <v>-6.2496346097632216E-2</v>
      </c>
      <c r="R35" s="539">
        <f t="shared" si="32"/>
        <v>-0.11225802591030132</v>
      </c>
      <c r="S35" s="535">
        <f t="shared" si="32"/>
        <v>-6.8984769999069329E-2</v>
      </c>
      <c r="T35" s="535">
        <f t="shared" si="32"/>
        <v>-7.0941970644701757E-2</v>
      </c>
      <c r="U35" s="540">
        <f t="shared" si="32"/>
        <v>-7.6671239710651151E-2</v>
      </c>
      <c r="V35" s="535">
        <f t="shared" si="32"/>
        <v>-8.0718546729129481E-2</v>
      </c>
      <c r="W35" s="535">
        <f t="shared" si="32"/>
        <v>-9.8184241212726953E-2</v>
      </c>
      <c r="X35" s="535">
        <f t="shared" si="32"/>
        <v>-9.1557510915575069E-2</v>
      </c>
      <c r="Y35" s="540">
        <f t="shared" si="32"/>
        <v>-0.12572181136662952</v>
      </c>
      <c r="Z35" s="535">
        <f t="shared" si="32"/>
        <v>-0.10687050887226868</v>
      </c>
      <c r="AA35" s="535">
        <f t="shared" si="32"/>
        <v>-0.10122654056450431</v>
      </c>
      <c r="AB35" s="535">
        <f t="shared" si="32"/>
        <v>-9.6382447901379509E-2</v>
      </c>
      <c r="AC35" s="540">
        <f t="shared" si="32"/>
        <v>-3.6886828891463996E-2</v>
      </c>
      <c r="AD35" s="535">
        <f t="shared" si="32"/>
        <v>-1.2478962275768724E-2</v>
      </c>
      <c r="AE35" s="535">
        <f t="shared" si="32"/>
        <v>-6.1492929957250864E-2</v>
      </c>
      <c r="AF35" s="535">
        <f t="shared" si="32"/>
        <v>-0.12655812253847099</v>
      </c>
      <c r="AG35" s="535">
        <f t="shared" si="32"/>
        <v>-0.2168838981351513</v>
      </c>
      <c r="AH35" s="539">
        <f t="shared" si="32"/>
        <v>-0.31932493660888717</v>
      </c>
      <c r="AI35" s="535">
        <f t="shared" si="32"/>
        <v>-0.39146811492641909</v>
      </c>
      <c r="AJ35" s="535">
        <f t="shared" si="32"/>
        <v>-0.4914001487541837</v>
      </c>
      <c r="AK35" s="535">
        <f t="shared" si="32"/>
        <v>-0.48317713934552153</v>
      </c>
      <c r="AL35" s="598">
        <f>AK35</f>
        <v>-0.48317713934552153</v>
      </c>
      <c r="AM35" s="596">
        <f t="shared" ref="AM35:AS35" si="33">AL35</f>
        <v>-0.48317713934552153</v>
      </c>
      <c r="AN35" s="596">
        <f t="shared" si="33"/>
        <v>-0.48317713934552153</v>
      </c>
      <c r="AO35" s="596">
        <f t="shared" si="33"/>
        <v>-0.48317713934552153</v>
      </c>
      <c r="AP35" s="598">
        <v>-0.5</v>
      </c>
      <c r="AQ35" s="596">
        <f t="shared" si="33"/>
        <v>-0.5</v>
      </c>
      <c r="AR35" s="596">
        <f t="shared" si="33"/>
        <v>-0.5</v>
      </c>
      <c r="AS35" s="596">
        <f t="shared" si="33"/>
        <v>-0.5</v>
      </c>
      <c r="AT35" s="607"/>
      <c r="AU35" s="520" t="str">
        <f>IF(ISERROR(AU33/#REF!-1),"NA",AU33/#REF!-1)</f>
        <v>NA</v>
      </c>
      <c r="AV35" s="520">
        <f t="shared" ref="AV35:BE35" si="34">IF(ISERROR(AV33/AU33-1),"NA",AV33/AU33-1)</f>
        <v>0.28312764994897388</v>
      </c>
      <c r="AW35" s="521">
        <f t="shared" si="34"/>
        <v>0.10992948507707445</v>
      </c>
      <c r="AX35" s="516">
        <f t="shared" si="34"/>
        <v>-3.9440927257012426E-2</v>
      </c>
      <c r="AY35" s="522">
        <f t="shared" si="34"/>
        <v>-8.2489925246870155E-2</v>
      </c>
      <c r="AZ35" s="521">
        <f t="shared" si="34"/>
        <v>-9.9009237062245403E-2</v>
      </c>
      <c r="BA35" s="522">
        <f t="shared" si="34"/>
        <v>-8.5933575216299185E-2</v>
      </c>
      <c r="BB35" s="520">
        <f t="shared" si="34"/>
        <v>-0.10508584979593505</v>
      </c>
      <c r="BC35" s="520">
        <f t="shared" si="34"/>
        <v>-0.41654535529069237</v>
      </c>
      <c r="BD35" s="520">
        <f t="shared" si="34"/>
        <v>-0.68894492617714176</v>
      </c>
      <c r="BE35" s="520">
        <f t="shared" si="34"/>
        <v>-0.49867611005213108</v>
      </c>
    </row>
    <row r="36" spans="1:60" s="561" customFormat="1" ht="12" customHeight="1">
      <c r="A36" s="608" t="s">
        <v>158</v>
      </c>
      <c r="B36" s="554">
        <f t="shared" ref="B36:AS36" si="35">B33/B5</f>
        <v>0.54305053923673374</v>
      </c>
      <c r="C36" s="555">
        <f t="shared" si="35"/>
        <v>0.4475126944629888</v>
      </c>
      <c r="D36" s="555">
        <f t="shared" si="35"/>
        <v>0.45657265998313501</v>
      </c>
      <c r="E36" s="557">
        <f t="shared" si="35"/>
        <v>0.37070725058560838</v>
      </c>
      <c r="F36" s="555">
        <f t="shared" si="35"/>
        <v>0.53002167090121055</v>
      </c>
      <c r="G36" s="555">
        <f t="shared" si="35"/>
        <v>0.46034732272069467</v>
      </c>
      <c r="H36" s="555">
        <f t="shared" si="35"/>
        <v>0.46353576328819418</v>
      </c>
      <c r="I36" s="555">
        <f t="shared" si="35"/>
        <v>0.38710893758998144</v>
      </c>
      <c r="J36" s="609">
        <f t="shared" si="35"/>
        <v>0.60031937544357705</v>
      </c>
      <c r="K36" s="610">
        <f t="shared" si="35"/>
        <v>0.55802485701346849</v>
      </c>
      <c r="L36" s="610">
        <f t="shared" si="35"/>
        <v>0.51871315633139881</v>
      </c>
      <c r="M36" s="611">
        <f t="shared" si="35"/>
        <v>0.47147188533627343</v>
      </c>
      <c r="N36" s="610">
        <f t="shared" si="35"/>
        <v>0.61693369757826344</v>
      </c>
      <c r="O36" s="555">
        <f t="shared" si="35"/>
        <v>0.48432359348005705</v>
      </c>
      <c r="P36" s="555">
        <f t="shared" si="35"/>
        <v>0.42076324738439885</v>
      </c>
      <c r="Q36" s="555">
        <f t="shared" si="35"/>
        <v>0.33690137294242467</v>
      </c>
      <c r="R36" s="609">
        <f t="shared" si="35"/>
        <v>0.39675068529785384</v>
      </c>
      <c r="S36" s="610">
        <f t="shared" si="35"/>
        <v>0.33946707683955751</v>
      </c>
      <c r="T36" s="610">
        <f t="shared" si="35"/>
        <v>0.29897461959283728</v>
      </c>
      <c r="U36" s="611">
        <f t="shared" si="35"/>
        <v>0.23395060753053451</v>
      </c>
      <c r="V36" s="554">
        <f t="shared" si="35"/>
        <v>0.2833546296007729</v>
      </c>
      <c r="W36" s="610">
        <f t="shared" si="35"/>
        <v>0.24287560117723067</v>
      </c>
      <c r="X36" s="610">
        <f t="shared" si="35"/>
        <v>0.22103999740487235</v>
      </c>
      <c r="Y36" s="611">
        <f t="shared" si="35"/>
        <v>0.18153516060497696</v>
      </c>
      <c r="Z36" s="554">
        <f t="shared" si="35"/>
        <v>0.22696231424977872</v>
      </c>
      <c r="AA36" s="555">
        <f t="shared" si="35"/>
        <v>0.21078168050044185</v>
      </c>
      <c r="AB36" s="555">
        <f t="shared" si="35"/>
        <v>0.20136867580207346</v>
      </c>
      <c r="AC36" s="557">
        <f t="shared" si="35"/>
        <v>0.16181156269670796</v>
      </c>
      <c r="AD36" s="554">
        <f t="shared" si="35"/>
        <v>0.21098559927031624</v>
      </c>
      <c r="AE36" s="555">
        <f t="shared" si="35"/>
        <v>0.17516456201187608</v>
      </c>
      <c r="AF36" s="555">
        <f t="shared" si="35"/>
        <v>0.14528459896804169</v>
      </c>
      <c r="AG36" s="557">
        <f t="shared" si="35"/>
        <v>0.12318785722396759</v>
      </c>
      <c r="AH36" s="554">
        <f t="shared" si="35"/>
        <v>0.12003107980325899</v>
      </c>
      <c r="AI36" s="555">
        <f t="shared" si="35"/>
        <v>9.1309976801193446E-2</v>
      </c>
      <c r="AJ36" s="555">
        <f t="shared" si="35"/>
        <v>6.7713845411166193E-2</v>
      </c>
      <c r="AK36" s="557">
        <f t="shared" si="35"/>
        <v>5.8211098870040209E-2</v>
      </c>
      <c r="AL36" s="554">
        <f t="shared" si="35"/>
        <v>3.5985439623349144E-2</v>
      </c>
      <c r="AM36" s="555">
        <f t="shared" si="35"/>
        <v>2.6503992720141877E-2</v>
      </c>
      <c r="AN36" s="555">
        <f t="shared" si="35"/>
        <v>1.7952326078171117E-2</v>
      </c>
      <c r="AO36" s="557">
        <f t="shared" si="35"/>
        <v>1.0125312448070498E-2</v>
      </c>
      <c r="AP36" s="554">
        <f t="shared" si="35"/>
        <v>9.5776514063965687E-3</v>
      </c>
      <c r="AQ36" s="555">
        <f t="shared" si="35"/>
        <v>9.2339037781676604E-3</v>
      </c>
      <c r="AR36" s="555">
        <f t="shared" si="35"/>
        <v>8.8761520241440635E-3</v>
      </c>
      <c r="AS36" s="557">
        <f t="shared" si="35"/>
        <v>8.5512411711004682E-3</v>
      </c>
      <c r="AU36" s="612">
        <f t="shared" ref="AU36:BD36" si="36">AU33/AU$5</f>
        <v>0.44128789637401916</v>
      </c>
      <c r="AV36" s="612">
        <f t="shared" si="36"/>
        <v>0.45122239981057244</v>
      </c>
      <c r="AW36" s="613">
        <f t="shared" si="36"/>
        <v>0.53254258625437667</v>
      </c>
      <c r="AX36" s="614">
        <f t="shared" si="36"/>
        <v>0.44425311508119542</v>
      </c>
      <c r="AY36" s="615">
        <f t="shared" si="36"/>
        <v>0.30579749521959121</v>
      </c>
      <c r="AZ36" s="613">
        <f t="shared" si="36"/>
        <v>0.22694738975664752</v>
      </c>
      <c r="BA36" s="615">
        <f t="shared" si="36"/>
        <v>0.19683668563186152</v>
      </c>
      <c r="BB36" s="612">
        <f t="shared" si="36"/>
        <v>0.1595934295308104</v>
      </c>
      <c r="BC36" s="612">
        <f t="shared" si="36"/>
        <v>8.2276450927939532E-2</v>
      </c>
      <c r="BD36" s="612">
        <f t="shared" si="36"/>
        <v>2.2006567525159327E-2</v>
      </c>
      <c r="BE36" s="612">
        <f>BE33/BE$5</f>
        <v>9.0434349778802034E-3</v>
      </c>
    </row>
    <row r="37" spans="1:60" s="407" customFormat="1" ht="12" customHeight="1">
      <c r="A37" s="616"/>
      <c r="B37" s="617"/>
      <c r="C37" s="617"/>
      <c r="D37" s="618"/>
      <c r="E37" s="618"/>
      <c r="F37" s="618"/>
      <c r="G37" s="618"/>
      <c r="H37" s="618"/>
      <c r="I37" s="618"/>
      <c r="J37" s="619"/>
      <c r="K37" s="619"/>
      <c r="L37" s="619"/>
      <c r="M37" s="619"/>
      <c r="N37" s="619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618"/>
      <c r="AB37" s="618"/>
      <c r="AC37" s="618"/>
      <c r="AD37" s="620"/>
      <c r="AE37" s="620"/>
      <c r="AF37" s="620"/>
      <c r="AG37" s="620"/>
      <c r="AH37" s="618"/>
      <c r="AI37" s="618"/>
      <c r="AJ37" s="618"/>
      <c r="AK37" s="618"/>
      <c r="AL37" s="618"/>
      <c r="AM37" s="618"/>
      <c r="AN37" s="618"/>
      <c r="AO37" s="618"/>
      <c r="AP37" s="618"/>
      <c r="AQ37" s="618"/>
      <c r="AR37" s="618"/>
      <c r="AS37" s="618"/>
      <c r="AT37" s="621"/>
      <c r="AU37" s="621"/>
      <c r="AV37" s="621"/>
      <c r="AW37" s="621"/>
      <c r="AX37" s="621"/>
      <c r="AY37" s="621"/>
      <c r="AZ37" s="621"/>
      <c r="BA37" s="621"/>
      <c r="BB37" s="622"/>
      <c r="BC37" s="622"/>
      <c r="BD37" s="622"/>
      <c r="BE37" s="622"/>
    </row>
    <row r="38" spans="1:60" s="44" customFormat="1" ht="12" customHeight="1">
      <c r="A38" s="39"/>
      <c r="B38" s="1692">
        <f>'Income Statement'!B$3</f>
        <v>2017</v>
      </c>
      <c r="C38" s="1692"/>
      <c r="D38" s="1692"/>
      <c r="E38" s="1693"/>
      <c r="F38" s="1691">
        <f>'Income Statement'!F$3</f>
        <v>2018</v>
      </c>
      <c r="G38" s="1692"/>
      <c r="H38" s="1692"/>
      <c r="I38" s="1693"/>
      <c r="J38" s="1691">
        <f>'Income Statement'!J$3</f>
        <v>2019</v>
      </c>
      <c r="K38" s="1692"/>
      <c r="L38" s="1692"/>
      <c r="M38" s="1693"/>
      <c r="N38" s="1692">
        <f>'Income Statement'!N$3</f>
        <v>2020</v>
      </c>
      <c r="O38" s="1692"/>
      <c r="P38" s="1692"/>
      <c r="Q38" s="1692"/>
      <c r="R38" s="1691">
        <f>'Income Statement'!R$3</f>
        <v>2021</v>
      </c>
      <c r="S38" s="1692"/>
      <c r="T38" s="1692"/>
      <c r="U38" s="1693"/>
      <c r="V38" s="1692">
        <f>'Income Statement'!V$3</f>
        <v>2022</v>
      </c>
      <c r="W38" s="1692"/>
      <c r="X38" s="1692"/>
      <c r="Y38" s="1692"/>
      <c r="Z38" s="1691">
        <f>'Income Statement'!Z$3</f>
        <v>2023</v>
      </c>
      <c r="AA38" s="1692"/>
      <c r="AB38" s="1692"/>
      <c r="AC38" s="1693"/>
      <c r="AD38" s="1691">
        <f>'Income Statement'!AD$3</f>
        <v>2024</v>
      </c>
      <c r="AE38" s="1692"/>
      <c r="AF38" s="1692"/>
      <c r="AG38" s="1693"/>
      <c r="AH38" s="1691">
        <f>'Income Statement'!AH$3</f>
        <v>2025</v>
      </c>
      <c r="AI38" s="1692"/>
      <c r="AJ38" s="1692"/>
      <c r="AK38" s="1693"/>
      <c r="AL38" s="1691">
        <f>'Income Statement'!AL$3</f>
        <v>2026</v>
      </c>
      <c r="AM38" s="1692"/>
      <c r="AN38" s="1692"/>
      <c r="AO38" s="1693"/>
      <c r="AP38" s="1691">
        <f>'Income Statement'!AP$3</f>
        <v>2027</v>
      </c>
      <c r="AQ38" s="1692"/>
      <c r="AR38" s="1692"/>
      <c r="AS38" s="1693"/>
      <c r="AT38" s="623"/>
      <c r="AU38" s="505"/>
      <c r="AV38" s="505"/>
      <c r="AW38" s="505"/>
      <c r="AX38" s="506"/>
      <c r="AY38" s="506"/>
      <c r="AZ38" s="506"/>
      <c r="BA38" s="506"/>
      <c r="BB38" s="624"/>
      <c r="BC38" s="624"/>
      <c r="BD38" s="624"/>
      <c r="BE38" s="625"/>
    </row>
    <row r="39" spans="1:60" s="56" customFormat="1" ht="12" customHeight="1">
      <c r="A39" s="237" t="s">
        <v>165</v>
      </c>
      <c r="B39" s="233">
        <f>'Income Statement'!B$4</f>
        <v>42825</v>
      </c>
      <c r="C39" s="233">
        <f>'Income Statement'!C$4</f>
        <v>42916</v>
      </c>
      <c r="D39" s="233">
        <f>'Income Statement'!D$4</f>
        <v>43008</v>
      </c>
      <c r="E39" s="626">
        <f>'Income Statement'!E$4</f>
        <v>43100</v>
      </c>
      <c r="F39" s="627">
        <f>'Income Statement'!F$4</f>
        <v>43190</v>
      </c>
      <c r="G39" s="233">
        <f>'Income Statement'!G$4</f>
        <v>43281</v>
      </c>
      <c r="H39" s="233">
        <f>'Income Statement'!H$4</f>
        <v>43373</v>
      </c>
      <c r="I39" s="626">
        <f>'Income Statement'!I$4</f>
        <v>43465</v>
      </c>
      <c r="J39" s="627">
        <f>'Income Statement'!J$4</f>
        <v>43555</v>
      </c>
      <c r="K39" s="233">
        <f>'Income Statement'!K$4</f>
        <v>43646</v>
      </c>
      <c r="L39" s="233">
        <f>'Income Statement'!L$4</f>
        <v>43738</v>
      </c>
      <c r="M39" s="626">
        <f>'Income Statement'!M$4</f>
        <v>43830</v>
      </c>
      <c r="N39" s="233">
        <f>'Income Statement'!N$4</f>
        <v>43921</v>
      </c>
      <c r="O39" s="233">
        <f>'Income Statement'!O$4</f>
        <v>44012</v>
      </c>
      <c r="P39" s="233">
        <f>'Income Statement'!P$4</f>
        <v>44104</v>
      </c>
      <c r="Q39" s="233">
        <f>'Income Statement'!Q$4</f>
        <v>44196</v>
      </c>
      <c r="R39" s="49">
        <f>'Income Statement'!R$4</f>
        <v>44286</v>
      </c>
      <c r="S39" s="46">
        <f>'Income Statement'!S$4</f>
        <v>44377</v>
      </c>
      <c r="T39" s="46">
        <f>'Income Statement'!T$4</f>
        <v>44469</v>
      </c>
      <c r="U39" s="235">
        <f>'Income Statement'!U$4</f>
        <v>44561</v>
      </c>
      <c r="V39" s="46">
        <f>'Income Statement'!V$4</f>
        <v>44651</v>
      </c>
      <c r="W39" s="46">
        <f>'Income Statement'!W$4</f>
        <v>44742</v>
      </c>
      <c r="X39" s="46">
        <f>'Income Statement'!X$4</f>
        <v>44834</v>
      </c>
      <c r="Y39" s="46">
        <f>'Income Statement'!Y$4</f>
        <v>44926</v>
      </c>
      <c r="Z39" s="49">
        <f>'Income Statement'!Z$4</f>
        <v>45016</v>
      </c>
      <c r="AA39" s="46">
        <f>'Income Statement'!AA$4</f>
        <v>45107</v>
      </c>
      <c r="AB39" s="46">
        <f>'Income Statement'!AB$4</f>
        <v>45199</v>
      </c>
      <c r="AC39" s="235">
        <f>'Income Statement'!AC$4</f>
        <v>45291</v>
      </c>
      <c r="AD39" s="49">
        <f>'Income Statement'!AD$4</f>
        <v>45382</v>
      </c>
      <c r="AE39" s="46">
        <f>'Income Statement'!AE$4</f>
        <v>45473</v>
      </c>
      <c r="AF39" s="46" t="str">
        <f>'Income Statement'!AF$4</f>
        <v>Sep-24</v>
      </c>
      <c r="AG39" s="235" t="str">
        <f>'Income Statement'!AG$4</f>
        <v>Dec-24</v>
      </c>
      <c r="AH39" s="49" t="str">
        <f>'Income Statement'!AH$4</f>
        <v>Mar-25</v>
      </c>
      <c r="AI39" s="46" t="str">
        <f>'Income Statement'!AI$4</f>
        <v>Jun-25</v>
      </c>
      <c r="AJ39" s="46" t="str">
        <f>'Income Statement'!AJ$4</f>
        <v>Sep-25</v>
      </c>
      <c r="AK39" s="235" t="str">
        <f>'Income Statement'!AK$4</f>
        <v>Dec-25</v>
      </c>
      <c r="AL39" s="49" t="str">
        <f>'Income Statement'!AL$4</f>
        <v>Mar-26E</v>
      </c>
      <c r="AM39" s="46" t="str">
        <f>'Income Statement'!AM$4</f>
        <v>Jun-26E</v>
      </c>
      <c r="AN39" s="46" t="str">
        <f>'Income Statement'!AN$4</f>
        <v>Sep-26E</v>
      </c>
      <c r="AO39" s="235" t="str">
        <f>'Income Statement'!AO$4</f>
        <v>Dec-26E</v>
      </c>
      <c r="AP39" s="49" t="str">
        <f>'Income Statement'!AP$4</f>
        <v>Mar-27E</v>
      </c>
      <c r="AQ39" s="46" t="str">
        <f>'Income Statement'!AQ$4</f>
        <v>Jun-27E</v>
      </c>
      <c r="AR39" s="46" t="str">
        <f>'Income Statement'!AR$4</f>
        <v>Sep-27E</v>
      </c>
      <c r="AS39" s="235" t="str">
        <f>'Income Statement'!AS$4</f>
        <v>Dec-27E</v>
      </c>
      <c r="AT39" s="46"/>
      <c r="AU39" s="54">
        <f>'Income Statement'!AU$4</f>
        <v>2017</v>
      </c>
      <c r="AV39" s="54">
        <f>'Income Statement'!AV$4</f>
        <v>2018</v>
      </c>
      <c r="AW39" s="236">
        <f>'Income Statement'!AW$4</f>
        <v>2019</v>
      </c>
      <c r="AX39" s="55">
        <f>'Income Statement'!AX$4</f>
        <v>2020</v>
      </c>
      <c r="AY39" s="53">
        <f>'Income Statement'!AY$4</f>
        <v>2021</v>
      </c>
      <c r="AZ39" s="236">
        <f>'Income Statement'!AZ$4</f>
        <v>2022</v>
      </c>
      <c r="BA39" s="53">
        <f>'Income Statement'!BA$4</f>
        <v>2023</v>
      </c>
      <c r="BB39" s="54">
        <f>'Income Statement'!BB$4</f>
        <v>2024</v>
      </c>
      <c r="BC39" s="54">
        <f>'Income Statement'!BC$4</f>
        <v>2025</v>
      </c>
      <c r="BD39" s="54" t="str">
        <f>'Income Statement'!BD$4</f>
        <v>2026E</v>
      </c>
      <c r="BE39" s="54" t="str">
        <f>BE4</f>
        <v>2027E</v>
      </c>
    </row>
    <row r="40" spans="1:60" s="56" customFormat="1" ht="12" customHeight="1">
      <c r="A40" s="628" t="s">
        <v>166</v>
      </c>
      <c r="B40" s="629"/>
      <c r="C40" s="629"/>
      <c r="D40" s="629"/>
      <c r="E40" s="630"/>
      <c r="F40" s="629">
        <v>103</v>
      </c>
      <c r="G40" s="629">
        <v>111.9</v>
      </c>
      <c r="H40" s="629">
        <v>117.9</v>
      </c>
      <c r="I40" s="631">
        <v>130.30000000000001</v>
      </c>
      <c r="J40" s="632">
        <v>138.69999999999999</v>
      </c>
      <c r="K40" s="633">
        <v>155.19999999999999</v>
      </c>
      <c r="L40" s="633">
        <v>178.9</v>
      </c>
      <c r="M40" s="631">
        <v>210.5</v>
      </c>
      <c r="N40" s="634">
        <v>220.5</v>
      </c>
      <c r="O40" s="633">
        <v>235.7</v>
      </c>
      <c r="P40" s="634">
        <v>261.10000000000002</v>
      </c>
      <c r="Q40" s="633">
        <v>287.3</v>
      </c>
      <c r="R40" s="635">
        <v>306.89999999999998</v>
      </c>
      <c r="S40" s="629">
        <v>328.2</v>
      </c>
      <c r="T40" s="629">
        <v>354.2</v>
      </c>
      <c r="U40" s="630">
        <v>387.1</v>
      </c>
      <c r="V40" s="629">
        <v>404.5</v>
      </c>
      <c r="W40" s="629">
        <v>426.3</v>
      </c>
      <c r="X40" s="629">
        <v>447.8</v>
      </c>
      <c r="Y40" s="630">
        <v>465.1</v>
      </c>
      <c r="Z40" s="629">
        <v>478.1</v>
      </c>
      <c r="AA40" s="629">
        <v>497</v>
      </c>
      <c r="AB40" s="629">
        <v>517.5</v>
      </c>
      <c r="AC40" s="630">
        <v>543</v>
      </c>
      <c r="AD40" s="629">
        <v>560.29999999999995</v>
      </c>
      <c r="AE40" s="636">
        <v>584.20000000000005</v>
      </c>
      <c r="AF40" s="636">
        <v>610</v>
      </c>
      <c r="AG40" s="637">
        <v>641.9</v>
      </c>
      <c r="AH40" s="629">
        <v>664.3</v>
      </c>
      <c r="AI40" s="636">
        <v>693.2</v>
      </c>
      <c r="AJ40" s="636">
        <v>718.6</v>
      </c>
      <c r="AK40" s="637">
        <v>745.4</v>
      </c>
      <c r="AL40" s="629">
        <f>AL143</f>
        <v>755.47499999999991</v>
      </c>
      <c r="AM40" s="629">
        <f t="shared" ref="AM40:AS40" si="37">AM143</f>
        <v>774.78499999999997</v>
      </c>
      <c r="AN40" s="629">
        <f t="shared" si="37"/>
        <v>796.34749999999997</v>
      </c>
      <c r="AO40" s="630">
        <f t="shared" si="37"/>
        <v>822.46249999999998</v>
      </c>
      <c r="AP40" s="629">
        <f t="shared" si="37"/>
        <v>851.91499999999996</v>
      </c>
      <c r="AQ40" s="629">
        <f t="shared" si="37"/>
        <v>887.12599999999998</v>
      </c>
      <c r="AR40" s="629">
        <f t="shared" si="37"/>
        <v>920.41475000000003</v>
      </c>
      <c r="AS40" s="630">
        <f t="shared" si="37"/>
        <v>955.96125000000006</v>
      </c>
      <c r="AT40" s="638"/>
      <c r="AU40" s="510"/>
      <c r="AV40" s="510">
        <f>I40</f>
        <v>130.30000000000001</v>
      </c>
      <c r="AW40" s="511">
        <f>M40</f>
        <v>210.5</v>
      </c>
      <c r="AX40" s="108">
        <f>Q40</f>
        <v>287.3</v>
      </c>
      <c r="AY40" s="112">
        <f>U40</f>
        <v>387.1</v>
      </c>
      <c r="AZ40" s="511">
        <f>Y40</f>
        <v>465.1</v>
      </c>
      <c r="BA40" s="112">
        <f>AC40</f>
        <v>543</v>
      </c>
      <c r="BB40" s="510">
        <f>AG40</f>
        <v>641.9</v>
      </c>
      <c r="BC40" s="510">
        <f>AK40</f>
        <v>745.4</v>
      </c>
      <c r="BD40" s="510">
        <f>AO40</f>
        <v>822.46249999999998</v>
      </c>
      <c r="BE40" s="510">
        <f>AS40</f>
        <v>955.96125000000006</v>
      </c>
      <c r="BG40" s="639"/>
    </row>
    <row r="41" spans="1:60" s="56" customFormat="1" ht="12" hidden="1" customHeight="1" outlineLevel="1">
      <c r="A41" s="640" t="s">
        <v>167</v>
      </c>
      <c r="B41" s="629" t="str">
        <f>'[2]VA Consensus'!C17</f>
        <v>-</v>
      </c>
      <c r="C41" s="629" t="str">
        <f>'[2]VA Consensus'!D17</f>
        <v>-</v>
      </c>
      <c r="D41" s="629" t="str">
        <f>'[2]VA Consensus'!E17</f>
        <v>-</v>
      </c>
      <c r="E41" s="630" t="str">
        <f>'[2]VA Consensus'!F17</f>
        <v>-</v>
      </c>
      <c r="F41" s="629" t="str">
        <f>'[2]VA Consensus'!G17</f>
        <v>-</v>
      </c>
      <c r="G41" s="629" t="str">
        <f>'[2]VA Consensus'!H17</f>
        <v>-</v>
      </c>
      <c r="H41" s="629" t="str">
        <f>'[2]VA Consensus'!I17</f>
        <v>-</v>
      </c>
      <c r="I41" s="631" t="str">
        <f>'[2]VA Consensus'!J17</f>
        <v>-</v>
      </c>
      <c r="J41" s="632" t="str">
        <f>'[2]VA Consensus'!K17</f>
        <v>-</v>
      </c>
      <c r="K41" s="633" t="str">
        <f>'[2]VA Consensus'!L17</f>
        <v>-</v>
      </c>
      <c r="L41" s="641">
        <f>'[2]VA Consensus'!M17</f>
        <v>153.27000000000001</v>
      </c>
      <c r="M41" s="642">
        <f>'[2]VA Consensus'!N17</f>
        <v>192.8007001232925</v>
      </c>
      <c r="N41" s="641">
        <f>'[2]VA Consensus'!O17</f>
        <v>209.76667012472666</v>
      </c>
      <c r="O41" s="642">
        <f>'[2]VA Consensus'!P17</f>
        <v>214.18603948456217</v>
      </c>
      <c r="P41" s="641">
        <f>'[2]VA Consensus'!Q17</f>
        <v>245.01064143405117</v>
      </c>
      <c r="Q41" s="642">
        <f>'[2]VA Consensus'!R17</f>
        <v>279.98599553721198</v>
      </c>
      <c r="R41" s="643">
        <f>'[2]VA Consensus'!S17</f>
        <v>295.67935622119239</v>
      </c>
      <c r="S41" s="644">
        <f>'[2]VA Consensus'!T17</f>
        <v>319.29646772866852</v>
      </c>
      <c r="T41" s="136">
        <f>'[2]VA Consensus'!U17</f>
        <v>350.65779721436985</v>
      </c>
      <c r="U41" s="645">
        <f>'[2]VA Consensus'!V17</f>
        <v>380.49017180982685</v>
      </c>
      <c r="V41" s="644">
        <f>'[2]VA Consensus'!W17</f>
        <v>405.26243349694403</v>
      </c>
      <c r="W41" s="644">
        <f>'[2]VA Consensus'!X17</f>
        <v>427.02379128164335</v>
      </c>
      <c r="X41" s="644">
        <f>'[2]VA Consensus'!Y17</f>
        <v>452.12318295604831</v>
      </c>
      <c r="Y41" s="644">
        <f>'[2]VA Consensus'!Z17</f>
        <v>460.84249940984</v>
      </c>
      <c r="Z41" s="646">
        <f>'[2]VA Consensus'!AA17</f>
        <v>471.80276942476843</v>
      </c>
      <c r="AA41" s="647">
        <f>'[2]VA Consensus'!AB17</f>
        <v>490.08810832118564</v>
      </c>
      <c r="AB41" s="647">
        <f>'[2]VA Consensus'!AC17</f>
        <v>514.65411186487347</v>
      </c>
      <c r="AC41" s="648">
        <f>'[2]VA Consensus'!AD17</f>
        <v>537.31447211350462</v>
      </c>
      <c r="AD41" s="646">
        <f>'[2]VA Consensus'!AE17</f>
        <v>552.26750134171186</v>
      </c>
      <c r="AE41" s="647">
        <f>'[2]VA Consensus'!AF17</f>
        <v>577.58044364709906</v>
      </c>
      <c r="AF41" s="647">
        <f>'[2]VA Consensus'!AG17</f>
        <v>605.21391075061172</v>
      </c>
      <c r="AG41" s="648">
        <f>'[2]VA Consensus'!AH17</f>
        <v>637.73931021374813</v>
      </c>
      <c r="AH41" s="646">
        <f>'[2]VA Consensus'!AI17</f>
        <v>658.60991974135641</v>
      </c>
      <c r="AI41" s="647">
        <f>'[2]VA Consensus'!AJ17</f>
        <v>687.82547345984733</v>
      </c>
      <c r="AJ41" s="647">
        <f>'[2]VA Consensus'!AK17</f>
        <v>720.02630212236147</v>
      </c>
      <c r="AK41" s="648">
        <f>'[2]VA Consensus'!AL17</f>
        <v>734.46678726733194</v>
      </c>
      <c r="AL41" s="646">
        <f>'[2]VA Consensus'!AM17</f>
        <v>749.02353757869923</v>
      </c>
      <c r="AM41" s="647">
        <f>'[2]VA Consensus'!AN17</f>
        <v>771.26758591585019</v>
      </c>
      <c r="AN41" s="647">
        <f>'[2]VA Consensus'!AO17</f>
        <v>794.54048840603411</v>
      </c>
      <c r="AO41" s="648">
        <f>'[2]VA Consensus'!AP17</f>
        <v>821.17659737563042</v>
      </c>
      <c r="AP41" s="646">
        <f>'[2]VA Consensus'!AQ17</f>
        <v>844.36148687682623</v>
      </c>
      <c r="AQ41" s="647">
        <f>'[2]VA Consensus'!AR17</f>
        <v>873.49520838904266</v>
      </c>
      <c r="AR41" s="647">
        <f>'[2]VA Consensus'!AS17</f>
        <v>903.83882640775471</v>
      </c>
      <c r="AS41" s="648">
        <f>'[2]VA Consensus'!AT17</f>
        <v>940.97821622897925</v>
      </c>
      <c r="AT41" s="638"/>
      <c r="AU41" s="396"/>
      <c r="AV41" s="396"/>
      <c r="AW41" s="649">
        <f>'[2]VA Consensus'!AX17</f>
        <v>192.8007001232925</v>
      </c>
      <c r="AX41" s="649">
        <f>'[2]VA Consensus'!AY17</f>
        <v>270.05942474618172</v>
      </c>
      <c r="AY41" s="139">
        <f>'[2]VA Consensus'!AZ17</f>
        <v>380.49017180982685</v>
      </c>
      <c r="AZ41" s="140">
        <f>'[2]VA Consensus'!BA17</f>
        <v>453.507399527872</v>
      </c>
      <c r="BA41" s="139">
        <f>'[2]VA Consensus'!BB17</f>
        <v>537.31447211350462</v>
      </c>
      <c r="BB41" s="650">
        <f>'[2]VA Consensus'!BC17</f>
        <v>637.73931021374813</v>
      </c>
      <c r="BC41" s="650">
        <f>'[2]VA Consensus'!BD17</f>
        <v>734.46678726733194</v>
      </c>
      <c r="BD41" s="650">
        <f>'[2]VA Consensus'!BE17</f>
        <v>821.17659737563042</v>
      </c>
      <c r="BE41" s="650">
        <f>'[2]VA Consensus'!BF17</f>
        <v>940.97821622897925</v>
      </c>
    </row>
    <row r="42" spans="1:60" s="56" customFormat="1" ht="12" customHeight="1" collapsed="1">
      <c r="A42" s="651" t="s">
        <v>105</v>
      </c>
      <c r="B42" s="652"/>
      <c r="C42" s="652"/>
      <c r="D42" s="653"/>
      <c r="E42" s="654"/>
      <c r="F42" s="652"/>
      <c r="G42" s="652"/>
      <c r="H42" s="653"/>
      <c r="I42" s="654"/>
      <c r="J42" s="655">
        <f t="shared" ref="J42:AO42" si="38">J40/F40-1</f>
        <v>0.34660194174757275</v>
      </c>
      <c r="K42" s="652">
        <f t="shared" si="38"/>
        <v>0.38695263628239474</v>
      </c>
      <c r="L42" s="652">
        <f t="shared" si="38"/>
        <v>0.51738761662425792</v>
      </c>
      <c r="M42" s="654">
        <f t="shared" si="38"/>
        <v>0.61550268610897918</v>
      </c>
      <c r="N42" s="653">
        <f t="shared" si="38"/>
        <v>0.58976207642393663</v>
      </c>
      <c r="O42" s="652">
        <f t="shared" si="38"/>
        <v>0.51868556701030921</v>
      </c>
      <c r="P42" s="652">
        <f t="shared" si="38"/>
        <v>0.45947456679709342</v>
      </c>
      <c r="Q42" s="653">
        <f t="shared" si="38"/>
        <v>0.36484560570071256</v>
      </c>
      <c r="R42" s="655">
        <f t="shared" si="38"/>
        <v>0.39183673469387736</v>
      </c>
      <c r="S42" s="652">
        <f t="shared" si="38"/>
        <v>0.39244802715316074</v>
      </c>
      <c r="T42" s="652">
        <f t="shared" si="38"/>
        <v>0.35656836461125985</v>
      </c>
      <c r="U42" s="654">
        <f t="shared" si="38"/>
        <v>0.34737208492864613</v>
      </c>
      <c r="V42" s="653">
        <f t="shared" si="38"/>
        <v>0.31801889866405997</v>
      </c>
      <c r="W42" s="652">
        <f t="shared" si="38"/>
        <v>0.29890310786106045</v>
      </c>
      <c r="X42" s="652">
        <f t="shared" si="38"/>
        <v>0.26425748164878615</v>
      </c>
      <c r="Y42" s="654">
        <f t="shared" si="38"/>
        <v>0.20149832084732622</v>
      </c>
      <c r="Z42" s="653">
        <f t="shared" si="38"/>
        <v>0.1819530284301607</v>
      </c>
      <c r="AA42" s="652">
        <f t="shared" si="38"/>
        <v>0.1658456486042692</v>
      </c>
      <c r="AB42" s="652">
        <f t="shared" si="38"/>
        <v>0.15564984368021428</v>
      </c>
      <c r="AC42" s="654">
        <f t="shared" si="38"/>
        <v>0.16749086218017628</v>
      </c>
      <c r="AD42" s="653">
        <f t="shared" si="38"/>
        <v>0.17193055846057304</v>
      </c>
      <c r="AE42" s="652">
        <f t="shared" si="38"/>
        <v>0.1754527162977868</v>
      </c>
      <c r="AF42" s="652">
        <f t="shared" si="38"/>
        <v>0.17874396135265691</v>
      </c>
      <c r="AG42" s="652">
        <f t="shared" si="38"/>
        <v>0.18213627992633508</v>
      </c>
      <c r="AH42" s="655">
        <f t="shared" si="38"/>
        <v>0.18561484918793503</v>
      </c>
      <c r="AI42" s="652">
        <f t="shared" si="38"/>
        <v>0.18657993837726794</v>
      </c>
      <c r="AJ42" s="652">
        <f t="shared" si="38"/>
        <v>0.17803278688524604</v>
      </c>
      <c r="AK42" s="652">
        <f t="shared" si="38"/>
        <v>0.16124006854650252</v>
      </c>
      <c r="AL42" s="655">
        <f t="shared" si="38"/>
        <v>0.1372497365648051</v>
      </c>
      <c r="AM42" s="652">
        <f t="shared" si="38"/>
        <v>0.1176933064050778</v>
      </c>
      <c r="AN42" s="652">
        <f t="shared" si="38"/>
        <v>0.10819301419426663</v>
      </c>
      <c r="AO42" s="652">
        <f t="shared" si="38"/>
        <v>0.10338408907968866</v>
      </c>
      <c r="AP42" s="655">
        <f>AP40/AL40-1</f>
        <v>0.12765478672358466</v>
      </c>
      <c r="AQ42" s="652">
        <f>AQ40/AM40-1</f>
        <v>0.14499635382719078</v>
      </c>
      <c r="AR42" s="652">
        <f>AR40/AN40-1</f>
        <v>0.15579536571660002</v>
      </c>
      <c r="AS42" s="656">
        <f>AS40/AO40-1</f>
        <v>0.16231591105977494</v>
      </c>
      <c r="AT42" s="657"/>
      <c r="AU42" s="559"/>
      <c r="AV42" s="601"/>
      <c r="AW42" s="602" t="s">
        <v>97</v>
      </c>
      <c r="AX42" s="556">
        <f t="shared" ref="AX42:BE42" si="39">AX40/AW40-1</f>
        <v>0.36484560570071256</v>
      </c>
      <c r="AY42" s="559">
        <f t="shared" si="39"/>
        <v>0.34737208492864613</v>
      </c>
      <c r="AZ42" s="556">
        <f t="shared" si="39"/>
        <v>0.20149832084732622</v>
      </c>
      <c r="BA42" s="559">
        <f t="shared" si="39"/>
        <v>0.16749086218017628</v>
      </c>
      <c r="BB42" s="603">
        <f t="shared" si="39"/>
        <v>0.18213627992633508</v>
      </c>
      <c r="BC42" s="603">
        <f t="shared" si="39"/>
        <v>0.16124006854650252</v>
      </c>
      <c r="BD42" s="603">
        <f t="shared" si="39"/>
        <v>0.10338408907968866</v>
      </c>
      <c r="BE42" s="603">
        <f t="shared" si="39"/>
        <v>0.16231591105977494</v>
      </c>
    </row>
    <row r="43" spans="1:60" s="75" customFormat="1" ht="12" customHeight="1" thickBot="1">
      <c r="A43" s="76" t="s">
        <v>168</v>
      </c>
      <c r="B43" s="78"/>
      <c r="C43" s="78"/>
      <c r="D43" s="78"/>
      <c r="E43" s="79"/>
      <c r="F43" s="78"/>
      <c r="G43" s="78"/>
      <c r="H43" s="78"/>
      <c r="I43" s="78"/>
      <c r="J43" s="77"/>
      <c r="K43" s="78"/>
      <c r="L43" s="78"/>
      <c r="M43" s="79"/>
      <c r="N43" s="78"/>
      <c r="O43" s="78"/>
      <c r="P43" s="78"/>
      <c r="Q43" s="78"/>
      <c r="R43" s="77"/>
      <c r="S43" s="78"/>
      <c r="T43" s="78"/>
      <c r="U43" s="79"/>
      <c r="V43" s="77"/>
      <c r="W43" s="78"/>
      <c r="X43" s="78"/>
      <c r="Y43" s="79"/>
      <c r="Z43" s="77"/>
      <c r="AA43" s="78"/>
      <c r="AB43" s="78"/>
      <c r="AC43" s="79"/>
      <c r="AD43" s="77"/>
      <c r="AE43" s="78"/>
      <c r="AF43" s="78"/>
      <c r="AG43" s="79"/>
      <c r="AH43" s="77"/>
      <c r="AI43" s="78"/>
      <c r="AJ43" s="78"/>
      <c r="AK43" s="79"/>
      <c r="AL43" s="77"/>
      <c r="AM43" s="78"/>
      <c r="AN43" s="658"/>
      <c r="AO43" s="79"/>
      <c r="AP43" s="77"/>
      <c r="AQ43" s="78"/>
      <c r="AR43" s="78"/>
      <c r="AS43" s="79"/>
      <c r="AT43" s="80"/>
      <c r="AU43" s="81"/>
      <c r="AV43" s="79"/>
      <c r="AW43" s="78"/>
      <c r="AX43" s="77"/>
      <c r="AY43" s="82"/>
      <c r="AZ43" s="83"/>
      <c r="BA43" s="82"/>
      <c r="BB43" s="82"/>
      <c r="BC43" s="82"/>
      <c r="BD43" s="82"/>
      <c r="BE43" s="82"/>
    </row>
    <row r="44" spans="1:60" s="92" customFormat="1" ht="12" customHeight="1" thickTop="1">
      <c r="A44" s="84" t="s">
        <v>78</v>
      </c>
      <c r="B44" s="86"/>
      <c r="C44" s="86"/>
      <c r="D44" s="86"/>
      <c r="E44" s="531"/>
      <c r="F44" s="86"/>
      <c r="G44" s="86"/>
      <c r="H44" s="86"/>
      <c r="I44" s="86"/>
      <c r="J44" s="85"/>
      <c r="K44" s="86"/>
      <c r="L44" s="86"/>
      <c r="M44" s="531"/>
      <c r="N44" s="86"/>
      <c r="O44" s="86"/>
      <c r="P44" s="86"/>
      <c r="Q44" s="86"/>
      <c r="R44" s="85"/>
      <c r="S44" s="86"/>
      <c r="T44" s="86"/>
      <c r="U44" s="531"/>
      <c r="V44" s="85"/>
      <c r="W44" s="86"/>
      <c r="X44" s="86"/>
      <c r="Y44" s="531"/>
      <c r="Z44" s="85"/>
      <c r="AA44" s="86"/>
      <c r="AB44" s="86"/>
      <c r="AC44" s="531">
        <v>535</v>
      </c>
      <c r="AD44" s="85">
        <v>617</v>
      </c>
      <c r="AE44" s="86">
        <v>622</v>
      </c>
      <c r="AF44" s="86">
        <v>629</v>
      </c>
      <c r="AG44" s="531">
        <f>BB44</f>
        <v>635</v>
      </c>
      <c r="AH44" s="85">
        <v>737</v>
      </c>
      <c r="AI44" s="86">
        <v>748</v>
      </c>
      <c r="AJ44" s="86">
        <v>748</v>
      </c>
      <c r="AK44" s="531">
        <f>BC44</f>
        <v>730</v>
      </c>
      <c r="AL44" s="85"/>
      <c r="AM44" s="86"/>
      <c r="AN44" s="86"/>
      <c r="AO44" s="531">
        <f>BD44</f>
        <v>805</v>
      </c>
      <c r="AP44" s="85"/>
      <c r="AQ44" s="86"/>
      <c r="AR44" s="86"/>
      <c r="AS44" s="531"/>
      <c r="AT44" s="89"/>
      <c r="AU44" s="90"/>
      <c r="AV44" s="531"/>
      <c r="AW44" s="86"/>
      <c r="AX44" s="85"/>
      <c r="AY44" s="91"/>
      <c r="AZ44" s="85">
        <v>460</v>
      </c>
      <c r="BA44" s="91">
        <v>535</v>
      </c>
      <c r="BB44" s="659">
        <v>635</v>
      </c>
      <c r="BC44" s="531">
        <v>730</v>
      </c>
      <c r="BD44" s="531">
        <v>805</v>
      </c>
      <c r="BE44" s="531"/>
    </row>
    <row r="45" spans="1:60" s="92" customFormat="1" ht="12" customHeight="1">
      <c r="A45" s="84" t="s">
        <v>79</v>
      </c>
      <c r="B45" s="86"/>
      <c r="C45" s="86"/>
      <c r="D45" s="86"/>
      <c r="E45" s="531"/>
      <c r="F45" s="86"/>
      <c r="G45" s="86"/>
      <c r="H45" s="86"/>
      <c r="I45" s="86"/>
      <c r="J45" s="85"/>
      <c r="K45" s="86"/>
      <c r="L45" s="86"/>
      <c r="M45" s="531"/>
      <c r="N45" s="86"/>
      <c r="O45" s="86"/>
      <c r="P45" s="86"/>
      <c r="Q45" s="86"/>
      <c r="R45" s="85"/>
      <c r="S45" s="86"/>
      <c r="T45" s="86"/>
      <c r="U45" s="531"/>
      <c r="V45" s="85"/>
      <c r="W45" s="86"/>
      <c r="X45" s="86"/>
      <c r="Y45" s="531"/>
      <c r="Z45" s="85"/>
      <c r="AA45" s="86"/>
      <c r="AB45" s="86"/>
      <c r="AC45" s="531">
        <f>AVERAGE(AC44,AC46)</f>
        <v>537</v>
      </c>
      <c r="AD45" s="85">
        <f>AVERAGE(AD44,AD46)</f>
        <v>621</v>
      </c>
      <c r="AE45" s="86">
        <f t="shared" ref="AE45:AH46" si="40">AZ45</f>
        <v>461.5</v>
      </c>
      <c r="AF45" s="86">
        <f t="shared" si="40"/>
        <v>537</v>
      </c>
      <c r="AG45" s="531">
        <f t="shared" si="40"/>
        <v>637</v>
      </c>
      <c r="AH45" s="85">
        <f t="shared" si="40"/>
        <v>734</v>
      </c>
      <c r="AI45" s="86">
        <f>AVERAGE(AI44,AI46)</f>
        <v>751</v>
      </c>
      <c r="AJ45" s="86">
        <f>AVERAGE(AJ44,AJ46)</f>
        <v>751</v>
      </c>
      <c r="AK45" s="531">
        <f>AVERAGE(AK44,AK46)</f>
        <v>734</v>
      </c>
      <c r="AL45" s="85"/>
      <c r="AM45" s="86"/>
      <c r="AN45" s="86"/>
      <c r="AO45" s="531">
        <f>AVERAGE(AO44,AO46)</f>
        <v>822.5</v>
      </c>
      <c r="AP45" s="85"/>
      <c r="AQ45" s="86"/>
      <c r="AR45" s="86"/>
      <c r="AS45" s="531"/>
      <c r="AT45" s="89"/>
      <c r="AU45" s="90"/>
      <c r="AV45" s="531"/>
      <c r="AW45" s="86"/>
      <c r="AX45" s="85"/>
      <c r="AY45" s="91"/>
      <c r="AZ45" s="85">
        <f t="shared" ref="AZ45" si="41">AVERAGE(AZ44,AZ46)</f>
        <v>461.5</v>
      </c>
      <c r="BA45" s="91">
        <f>AVERAGE(BA44,BA46)</f>
        <v>537</v>
      </c>
      <c r="BB45" s="91">
        <f t="shared" ref="BB45:BE45" si="42">IFERROR(AVERAGE(BB44,BB46),"")</f>
        <v>637</v>
      </c>
      <c r="BC45" s="531">
        <f t="shared" si="42"/>
        <v>734</v>
      </c>
      <c r="BD45" s="531">
        <f t="shared" si="42"/>
        <v>822.5</v>
      </c>
      <c r="BE45" s="531" t="str">
        <f t="shared" si="42"/>
        <v/>
      </c>
      <c r="BH45" s="660"/>
    </row>
    <row r="46" spans="1:60" s="92" customFormat="1" ht="12" customHeight="1" thickBot="1">
      <c r="A46" s="93" t="s">
        <v>80</v>
      </c>
      <c r="B46" s="95"/>
      <c r="C46" s="95"/>
      <c r="D46" s="95"/>
      <c r="E46" s="96"/>
      <c r="F46" s="95"/>
      <c r="G46" s="95"/>
      <c r="H46" s="95"/>
      <c r="I46" s="95"/>
      <c r="J46" s="94"/>
      <c r="K46" s="95"/>
      <c r="L46" s="95"/>
      <c r="M46" s="96"/>
      <c r="N46" s="95"/>
      <c r="O46" s="95"/>
      <c r="P46" s="95"/>
      <c r="Q46" s="95"/>
      <c r="R46" s="94"/>
      <c r="S46" s="95"/>
      <c r="T46" s="95"/>
      <c r="U46" s="96"/>
      <c r="V46" s="94"/>
      <c r="W46" s="95"/>
      <c r="X46" s="95"/>
      <c r="Y46" s="96"/>
      <c r="Z46" s="94"/>
      <c r="AA46" s="95"/>
      <c r="AB46" s="95"/>
      <c r="AC46" s="96">
        <v>539</v>
      </c>
      <c r="AD46" s="94">
        <v>625</v>
      </c>
      <c r="AE46" s="95">
        <v>628</v>
      </c>
      <c r="AF46" s="95">
        <v>635</v>
      </c>
      <c r="AG46" s="96">
        <f t="shared" si="40"/>
        <v>639</v>
      </c>
      <c r="AH46" s="94">
        <v>745</v>
      </c>
      <c r="AI46" s="95">
        <v>754</v>
      </c>
      <c r="AJ46" s="95">
        <v>754</v>
      </c>
      <c r="AK46" s="96">
        <f>BC46</f>
        <v>738</v>
      </c>
      <c r="AL46" s="94"/>
      <c r="AM46" s="95"/>
      <c r="AN46" s="95"/>
      <c r="AO46" s="96">
        <f>BD46</f>
        <v>840</v>
      </c>
      <c r="AP46" s="94"/>
      <c r="AQ46" s="95"/>
      <c r="AR46" s="95"/>
      <c r="AS46" s="96"/>
      <c r="AT46" s="89"/>
      <c r="AU46" s="81"/>
      <c r="AV46" s="96"/>
      <c r="AW46" s="95"/>
      <c r="AX46" s="94"/>
      <c r="AY46" s="97"/>
      <c r="AZ46" s="94">
        <v>463</v>
      </c>
      <c r="BA46" s="97">
        <v>539</v>
      </c>
      <c r="BB46" s="97">
        <v>639</v>
      </c>
      <c r="BC46" s="96">
        <v>738</v>
      </c>
      <c r="BD46" s="96">
        <v>840</v>
      </c>
      <c r="BE46" s="96"/>
      <c r="BH46" s="660"/>
    </row>
    <row r="47" spans="1:60" s="56" customFormat="1" ht="12" customHeight="1" thickTop="1">
      <c r="A47" s="661" t="s">
        <v>169</v>
      </c>
      <c r="B47" s="662"/>
      <c r="C47" s="663"/>
      <c r="D47" s="664"/>
      <c r="E47" s="665"/>
      <c r="F47" s="663"/>
      <c r="G47" s="629">
        <f t="shared" ref="G47:AS48" si="43">G40-F40</f>
        <v>8.9000000000000057</v>
      </c>
      <c r="H47" s="629">
        <f t="shared" si="43"/>
        <v>6</v>
      </c>
      <c r="I47" s="630">
        <f t="shared" si="43"/>
        <v>12.400000000000006</v>
      </c>
      <c r="J47" s="666">
        <f t="shared" si="43"/>
        <v>8.3999999999999773</v>
      </c>
      <c r="K47" s="629">
        <f t="shared" si="43"/>
        <v>16.5</v>
      </c>
      <c r="L47" s="629">
        <f t="shared" si="43"/>
        <v>23.700000000000017</v>
      </c>
      <c r="M47" s="630">
        <f t="shared" si="43"/>
        <v>31.599999999999994</v>
      </c>
      <c r="N47" s="629">
        <f t="shared" si="43"/>
        <v>10</v>
      </c>
      <c r="O47" s="629">
        <f t="shared" si="43"/>
        <v>15.199999999999989</v>
      </c>
      <c r="P47" s="629">
        <f t="shared" si="43"/>
        <v>25.400000000000034</v>
      </c>
      <c r="Q47" s="629">
        <f t="shared" si="43"/>
        <v>26.199999999999989</v>
      </c>
      <c r="R47" s="666">
        <f t="shared" si="43"/>
        <v>19.599999999999966</v>
      </c>
      <c r="S47" s="629">
        <f t="shared" si="43"/>
        <v>21.300000000000011</v>
      </c>
      <c r="T47" s="629">
        <f t="shared" si="43"/>
        <v>26</v>
      </c>
      <c r="U47" s="630">
        <f t="shared" si="43"/>
        <v>32.900000000000034</v>
      </c>
      <c r="V47" s="629">
        <f t="shared" si="43"/>
        <v>17.399999999999977</v>
      </c>
      <c r="W47" s="629">
        <f t="shared" si="43"/>
        <v>21.800000000000011</v>
      </c>
      <c r="X47" s="629">
        <f t="shared" si="43"/>
        <v>21.5</v>
      </c>
      <c r="Y47" s="629">
        <f t="shared" si="43"/>
        <v>17.300000000000011</v>
      </c>
      <c r="Z47" s="666">
        <f t="shared" si="43"/>
        <v>13</v>
      </c>
      <c r="AA47" s="629">
        <f t="shared" si="43"/>
        <v>18.899999999999977</v>
      </c>
      <c r="AB47" s="629">
        <f t="shared" si="43"/>
        <v>20.5</v>
      </c>
      <c r="AC47" s="630">
        <f t="shared" si="43"/>
        <v>25.5</v>
      </c>
      <c r="AD47" s="666">
        <f t="shared" si="43"/>
        <v>17.299999999999955</v>
      </c>
      <c r="AE47" s="629">
        <f t="shared" si="43"/>
        <v>23.900000000000091</v>
      </c>
      <c r="AF47" s="629">
        <f t="shared" si="43"/>
        <v>25.799999999999955</v>
      </c>
      <c r="AG47" s="630">
        <f>AG40-AF40</f>
        <v>31.899999999999977</v>
      </c>
      <c r="AH47" s="666">
        <f t="shared" si="43"/>
        <v>22.399999999999977</v>
      </c>
      <c r="AI47" s="629">
        <f t="shared" si="43"/>
        <v>28.900000000000091</v>
      </c>
      <c r="AJ47" s="629">
        <f t="shared" si="43"/>
        <v>25.399999999999977</v>
      </c>
      <c r="AK47" s="630">
        <f t="shared" si="43"/>
        <v>26.799999999999955</v>
      </c>
      <c r="AL47" s="666">
        <f t="shared" si="43"/>
        <v>10.074999999999932</v>
      </c>
      <c r="AM47" s="629">
        <f t="shared" si="43"/>
        <v>19.310000000000059</v>
      </c>
      <c r="AN47" s="629">
        <f t="shared" si="43"/>
        <v>21.5625</v>
      </c>
      <c r="AO47" s="630">
        <f t="shared" si="43"/>
        <v>26.115000000000009</v>
      </c>
      <c r="AP47" s="666">
        <f t="shared" si="43"/>
        <v>29.452499999999986</v>
      </c>
      <c r="AQ47" s="629">
        <f t="shared" si="43"/>
        <v>35.211000000000013</v>
      </c>
      <c r="AR47" s="629">
        <f t="shared" si="43"/>
        <v>33.28875000000005</v>
      </c>
      <c r="AS47" s="630">
        <f t="shared" si="43"/>
        <v>35.546500000000037</v>
      </c>
      <c r="AT47" s="667"/>
      <c r="AU47" s="668"/>
      <c r="AV47" s="396"/>
      <c r="AW47" s="112">
        <f t="shared" ref="AW47:BE47" si="44">+AW40-AV40</f>
        <v>80.199999999999989</v>
      </c>
      <c r="AX47" s="108">
        <f t="shared" si="44"/>
        <v>76.800000000000011</v>
      </c>
      <c r="AY47" s="112">
        <f t="shared" si="44"/>
        <v>99.800000000000011</v>
      </c>
      <c r="AZ47" s="108">
        <f t="shared" si="44"/>
        <v>78</v>
      </c>
      <c r="BA47" s="112">
        <f t="shared" si="44"/>
        <v>77.899999999999977</v>
      </c>
      <c r="BB47" s="112">
        <f t="shared" si="44"/>
        <v>98.899999999999977</v>
      </c>
      <c r="BC47" s="510">
        <f t="shared" si="44"/>
        <v>103.5</v>
      </c>
      <c r="BD47" s="510">
        <f t="shared" si="44"/>
        <v>77.0625</v>
      </c>
      <c r="BE47" s="510">
        <f t="shared" si="44"/>
        <v>133.49875000000009</v>
      </c>
      <c r="BH47" s="669"/>
    </row>
    <row r="48" spans="1:60" s="56" customFormat="1" ht="12" hidden="1" customHeight="1" outlineLevel="1">
      <c r="A48" s="640" t="s">
        <v>170</v>
      </c>
      <c r="B48" s="233"/>
      <c r="C48" s="233"/>
      <c r="D48" s="233"/>
      <c r="E48" s="626"/>
      <c r="F48" s="627"/>
      <c r="G48" s="233"/>
      <c r="H48" s="233"/>
      <c r="I48" s="626"/>
      <c r="J48" s="644"/>
      <c r="K48" s="644"/>
      <c r="L48" s="644">
        <f t="shared" ref="L48:AF48" si="45">L41-K40</f>
        <v>-1.9299999999999784</v>
      </c>
      <c r="M48" s="645">
        <f t="shared" si="45"/>
        <v>13.900700123292495</v>
      </c>
      <c r="N48" s="644">
        <f t="shared" si="45"/>
        <v>-0.73332987527334126</v>
      </c>
      <c r="O48" s="644">
        <f t="shared" si="45"/>
        <v>-6.3139605154378273</v>
      </c>
      <c r="P48" s="644">
        <f t="shared" si="45"/>
        <v>9.3106414340511776</v>
      </c>
      <c r="Q48" s="644">
        <f t="shared" si="45"/>
        <v>18.885995537211954</v>
      </c>
      <c r="R48" s="646">
        <f t="shared" si="45"/>
        <v>8.3793562211923813</v>
      </c>
      <c r="S48" s="644">
        <f t="shared" si="45"/>
        <v>12.39646772866854</v>
      </c>
      <c r="T48" s="644">
        <f t="shared" si="45"/>
        <v>22.457797214369862</v>
      </c>
      <c r="U48" s="645">
        <f t="shared" si="45"/>
        <v>26.290171809826859</v>
      </c>
      <c r="V48" s="644">
        <f t="shared" si="45"/>
        <v>18.162433496944004</v>
      </c>
      <c r="W48" s="644">
        <f t="shared" si="45"/>
        <v>22.523791281643355</v>
      </c>
      <c r="X48" s="644">
        <f t="shared" si="45"/>
        <v>25.823182956048299</v>
      </c>
      <c r="Y48" s="644">
        <f t="shared" si="45"/>
        <v>13.042499409839991</v>
      </c>
      <c r="Z48" s="646">
        <f t="shared" si="45"/>
        <v>6.7027694247684053</v>
      </c>
      <c r="AA48" s="644">
        <f t="shared" si="45"/>
        <v>11.988108321185621</v>
      </c>
      <c r="AB48" s="644">
        <f t="shared" si="45"/>
        <v>17.654111864873471</v>
      </c>
      <c r="AC48" s="645">
        <f t="shared" si="45"/>
        <v>19.814472113504621</v>
      </c>
      <c r="AD48" s="646">
        <f t="shared" si="45"/>
        <v>9.2675013417118635</v>
      </c>
      <c r="AE48" s="644">
        <f t="shared" si="45"/>
        <v>17.280443647099105</v>
      </c>
      <c r="AF48" s="644">
        <f t="shared" si="45"/>
        <v>21.013910750611672</v>
      </c>
      <c r="AG48" s="645">
        <f>AG41-AF40</f>
        <v>27.739310213748126</v>
      </c>
      <c r="AH48" s="646">
        <f t="shared" si="43"/>
        <v>20.870609527608281</v>
      </c>
      <c r="AI48" s="644">
        <f>AI41-AH40</f>
        <v>23.525473459847376</v>
      </c>
      <c r="AJ48" s="644">
        <f>AJ41-AI41</f>
        <v>32.200828662514141</v>
      </c>
      <c r="AK48" s="645">
        <f>AK41-AJ41</f>
        <v>14.440485144970467</v>
      </c>
      <c r="AL48" s="646">
        <f t="shared" si="43"/>
        <v>14.556750311367296</v>
      </c>
      <c r="AM48" s="644">
        <f t="shared" si="43"/>
        <v>22.244048337150957</v>
      </c>
      <c r="AN48" s="644">
        <f t="shared" si="43"/>
        <v>23.272902490183924</v>
      </c>
      <c r="AO48" s="645">
        <f t="shared" si="43"/>
        <v>26.636108969596307</v>
      </c>
      <c r="AP48" s="646">
        <f t="shared" si="43"/>
        <v>23.184889501195812</v>
      </c>
      <c r="AQ48" s="644">
        <f t="shared" si="43"/>
        <v>29.133721512216425</v>
      </c>
      <c r="AR48" s="644">
        <f t="shared" si="43"/>
        <v>30.34361801871205</v>
      </c>
      <c r="AS48" s="645">
        <f t="shared" si="43"/>
        <v>37.13938982122454</v>
      </c>
      <c r="AT48" s="46"/>
      <c r="AU48" s="53"/>
      <c r="AV48" s="54"/>
      <c r="AW48" s="670"/>
      <c r="AX48" s="671">
        <f>AX41-AW40</f>
        <v>59.559424746181719</v>
      </c>
      <c r="AY48" s="670">
        <f>AY41-AX40</f>
        <v>93.190171809826836</v>
      </c>
      <c r="AZ48" s="671">
        <f>AZ41-AY40</f>
        <v>66.407399527871974</v>
      </c>
      <c r="BA48" s="671">
        <f>BA41-AZ40</f>
        <v>72.214472113504598</v>
      </c>
      <c r="BB48" s="139">
        <f>BB41-BA40</f>
        <v>94.739310213748126</v>
      </c>
      <c r="BC48" s="650">
        <f>BC41-BB41</f>
        <v>96.727477053583812</v>
      </c>
      <c r="BD48" s="650">
        <f>BD41-BC41</f>
        <v>86.709810108298484</v>
      </c>
      <c r="BE48" s="650">
        <f>BE41-BD41</f>
        <v>119.80161885334883</v>
      </c>
      <c r="BH48" s="669"/>
    </row>
    <row r="49" spans="1:60" s="56" customFormat="1" ht="12" customHeight="1" collapsed="1">
      <c r="A49" s="651" t="s">
        <v>105</v>
      </c>
      <c r="B49" s="672"/>
      <c r="C49" s="672"/>
      <c r="D49" s="672"/>
      <c r="E49" s="673"/>
      <c r="F49" s="674"/>
      <c r="G49" s="674"/>
      <c r="H49" s="674"/>
      <c r="I49" s="675"/>
      <c r="J49" s="676" t="s">
        <v>109</v>
      </c>
      <c r="K49" s="677">
        <f t="shared" ref="K49:AS49" si="46">K47/G47-1</f>
        <v>0.85393258426966168</v>
      </c>
      <c r="L49" s="677">
        <f t="shared" si="46"/>
        <v>2.9500000000000028</v>
      </c>
      <c r="M49" s="678">
        <f t="shared" si="46"/>
        <v>1.5483870967741917</v>
      </c>
      <c r="N49" s="677">
        <f t="shared" si="46"/>
        <v>0.1904761904761938</v>
      </c>
      <c r="O49" s="677">
        <f t="shared" si="46"/>
        <v>-7.8787878787879517E-2</v>
      </c>
      <c r="P49" s="677">
        <f t="shared" si="46"/>
        <v>7.1729957805907851E-2</v>
      </c>
      <c r="Q49" s="677">
        <f t="shared" si="46"/>
        <v>-0.17088607594936733</v>
      </c>
      <c r="R49" s="679">
        <f t="shared" si="46"/>
        <v>0.95999999999999663</v>
      </c>
      <c r="S49" s="677">
        <f t="shared" si="46"/>
        <v>0.40131578947368607</v>
      </c>
      <c r="T49" s="677">
        <f t="shared" si="46"/>
        <v>2.3622047244093114E-2</v>
      </c>
      <c r="U49" s="678">
        <f t="shared" si="46"/>
        <v>0.25572519083969647</v>
      </c>
      <c r="V49" s="677">
        <f t="shared" si="46"/>
        <v>-0.11224489795918324</v>
      </c>
      <c r="W49" s="677">
        <f t="shared" si="46"/>
        <v>2.3474178403755763E-2</v>
      </c>
      <c r="X49" s="677">
        <f t="shared" si="46"/>
        <v>-0.17307692307692313</v>
      </c>
      <c r="Y49" s="677">
        <f t="shared" si="46"/>
        <v>-0.474164133738602</v>
      </c>
      <c r="Z49" s="679">
        <f t="shared" si="46"/>
        <v>-0.25287356321838983</v>
      </c>
      <c r="AA49" s="677">
        <f t="shared" si="46"/>
        <v>-0.13302752293578135</v>
      </c>
      <c r="AB49" s="677">
        <f t="shared" si="46"/>
        <v>-4.6511627906976716E-2</v>
      </c>
      <c r="AC49" s="678">
        <f t="shared" si="46"/>
        <v>0.47398843930635737</v>
      </c>
      <c r="AD49" s="679">
        <f t="shared" si="46"/>
        <v>0.33076923076922737</v>
      </c>
      <c r="AE49" s="677">
        <f t="shared" si="46"/>
        <v>0.26455026455027086</v>
      </c>
      <c r="AF49" s="677">
        <f t="shared" si="46"/>
        <v>0.25853658536585145</v>
      </c>
      <c r="AG49" s="678">
        <f t="shared" si="46"/>
        <v>0.25098039215686185</v>
      </c>
      <c r="AH49" s="679">
        <f t="shared" si="46"/>
        <v>0.29479768786127369</v>
      </c>
      <c r="AI49" s="677">
        <f t="shared" si="46"/>
        <v>0.20920502092050119</v>
      </c>
      <c r="AJ49" s="677">
        <f t="shared" si="46"/>
        <v>-1.5503875968991387E-2</v>
      </c>
      <c r="AK49" s="678">
        <f t="shared" si="46"/>
        <v>-0.15987460815047105</v>
      </c>
      <c r="AL49" s="679">
        <f t="shared" si="46"/>
        <v>-0.55022321428571686</v>
      </c>
      <c r="AM49" s="677">
        <f t="shared" si="46"/>
        <v>-0.33183391003460216</v>
      </c>
      <c r="AN49" s="677">
        <f t="shared" si="46"/>
        <v>-0.15108267716535362</v>
      </c>
      <c r="AO49" s="678">
        <f t="shared" si="46"/>
        <v>-2.5559701492535281E-2</v>
      </c>
      <c r="AP49" s="679">
        <f t="shared" si="46"/>
        <v>1.9233250620347579</v>
      </c>
      <c r="AQ49" s="677">
        <f t="shared" si="46"/>
        <v>0.82345934748834315</v>
      </c>
      <c r="AR49" s="677">
        <f t="shared" si="46"/>
        <v>0.54382608695652412</v>
      </c>
      <c r="AS49" s="678">
        <f t="shared" si="46"/>
        <v>0.36115259429446778</v>
      </c>
      <c r="AT49" s="680"/>
      <c r="AU49" s="681"/>
      <c r="AV49" s="682"/>
      <c r="AW49" s="683"/>
      <c r="AX49" s="684">
        <f t="shared" ref="AX49:BE49" si="47">AX47/AW47-1</f>
        <v>-4.2394014962593207E-2</v>
      </c>
      <c r="AY49" s="685">
        <f t="shared" si="47"/>
        <v>0.29947916666666652</v>
      </c>
      <c r="AZ49" s="686">
        <f t="shared" si="47"/>
        <v>-0.2184368737474951</v>
      </c>
      <c r="BA49" s="686">
        <f t="shared" si="47"/>
        <v>-1.2820512820516106E-3</v>
      </c>
      <c r="BB49" s="685">
        <f t="shared" si="47"/>
        <v>0.26957637997432604</v>
      </c>
      <c r="BC49" s="687">
        <f t="shared" si="47"/>
        <v>4.6511627906977049E-2</v>
      </c>
      <c r="BD49" s="687">
        <f t="shared" si="47"/>
        <v>-0.25543478260869568</v>
      </c>
      <c r="BE49" s="687">
        <f t="shared" si="47"/>
        <v>0.73234387672343981</v>
      </c>
      <c r="BH49" s="669"/>
    </row>
    <row r="50" spans="1:60" s="56" customFormat="1" ht="12" customHeight="1">
      <c r="A50" s="661" t="s">
        <v>171</v>
      </c>
      <c r="B50" s="662"/>
      <c r="C50" s="662"/>
      <c r="D50" s="662"/>
      <c r="E50" s="688"/>
      <c r="F50" s="689">
        <f>('Revenue Build'!F40-SUM('Income Statement'!C15:F15,'Income Statement'!C23:F23))/'Revenue Build'!F40</f>
        <v>-1.1488058252427185</v>
      </c>
      <c r="G50" s="690">
        <f>('Revenue Build'!G40-SUM('Income Statement'!D15:G15,'Income Statement'!D23:G23))/'Revenue Build'!G40</f>
        <v>-1.0952725647899908</v>
      </c>
      <c r="H50" s="690">
        <f>('Revenue Build'!H40-SUM('Income Statement'!E15:H15,'Income Statement'!E23:H23))/'Revenue Build'!H40</f>
        <v>-1.1041560644614077</v>
      </c>
      <c r="I50" s="691">
        <f>('Revenue Build'!I40-SUM('Income Statement'!F15:I15,'Income Statement'!F23:I23))/'Revenue Build'!I40</f>
        <v>-0.99913277052954719</v>
      </c>
      <c r="J50" s="689">
        <f>('Revenue Build'!J40-SUM('Income Statement'!G15:J15,'Income Statement'!G23:J23))/'Revenue Build'!J40</f>
        <v>-0.93051189617880337</v>
      </c>
      <c r="K50" s="690">
        <f>('Revenue Build'!K40-SUM('Income Statement'!H15:K15,'Income Statement'!H23:K23))/'Revenue Build'!K40</f>
        <v>-0.75978092783505202</v>
      </c>
      <c r="L50" s="690">
        <f>('Revenue Build'!L40-SUM('Income Statement'!I15:L15,'Income Statement'!I23:L23))/'Revenue Build'!L40</f>
        <v>-0.55641140301844605</v>
      </c>
      <c r="M50" s="691">
        <f>('Revenue Build'!M40-SUM('Income Statement'!J15:M15,'Income Statement'!J23:M23))/'Revenue Build'!M40</f>
        <v>-0.3367695961995249</v>
      </c>
      <c r="N50" s="690">
        <f>('Revenue Build'!N40-SUM('Income Statement'!K15:N15,'Income Statement'!K23:N23))/'Revenue Build'!N40</f>
        <v>-0.2947120181405895</v>
      </c>
      <c r="O50" s="690">
        <f>('Revenue Build'!O40-SUM('Income Statement'!L15:O15,'Income Statement'!L23:O23))/'Revenue Build'!O40</f>
        <v>-0.21960967331353418</v>
      </c>
      <c r="P50" s="690">
        <f>('Revenue Build'!P40-SUM('Income Statement'!M15:P15,'Income Statement'!M23:P23))/'Revenue Build'!P40</f>
        <v>-0.11357334354653387</v>
      </c>
      <c r="Q50" s="690">
        <f>('Revenue Build'!Q40-SUM('Income Statement'!N15:Q15,'Income Statement'!N23:Q23))/'Revenue Build'!Q40</f>
        <v>-3.4239470936303473E-2</v>
      </c>
      <c r="R50" s="692">
        <f>('Revenue Build'!R40-SUM('Income Statement'!O15:R15,'Income Statement'!O23:R23))/'Revenue Build'!R40</f>
        <v>9.710003258388563E-4</v>
      </c>
      <c r="S50" s="693">
        <f>('Revenue Build'!S40-SUM('Income Statement'!P15:S15,'Income Statement'!P23:S23))/'Revenue Build'!S40</f>
        <v>1.4594759293114018E-2</v>
      </c>
      <c r="T50" s="693">
        <f>('Revenue Build'!T40-SUM('Income Statement'!Q15:T15,'Income Statement'!Q23:T23))/'Revenue Build'!T40</f>
        <v>3.4421230942970255E-2</v>
      </c>
      <c r="U50" s="694">
        <f>('Revenue Build'!U40-SUM('Income Statement'!R15:U15,'Income Statement'!R23:U23))/'Revenue Build'!U40</f>
        <v>5.7367605269956212E-2</v>
      </c>
      <c r="V50" s="693">
        <f>('Revenue Build'!V40-SUM('Income Statement'!S15:V15,'Income Statement'!S23:V23))/'Revenue Build'!V40</f>
        <v>4.0825710754017329E-2</v>
      </c>
      <c r="W50" s="693">
        <f>('Revenue Build'!W40-SUM('Income Statement'!T15:W15,'Income Statement'!T23:W23))/'Revenue Build'!W40</f>
        <v>3.7255453905700224E-2</v>
      </c>
      <c r="X50" s="693">
        <f>('Revenue Build'!X40-SUM('Income Statement'!U15:X15,'Income Statement'!U23:X23))/'Revenue Build'!X40</f>
        <v>3.604510942384985E-2</v>
      </c>
      <c r="Y50" s="693">
        <f>('Revenue Build'!Y40-SUM('Income Statement'!V15:Y15,'Income Statement'!V23:Y23))/'Revenue Build'!Y40</f>
        <v>4.5151580305310683E-2</v>
      </c>
      <c r="Z50" s="692">
        <f>('Revenue Build'!Z40-SUM('Income Statement'!W15:Z15,'Income Statement'!W23:Z23))/'Revenue Build'!Z40</f>
        <v>5.5513490901485038E-2</v>
      </c>
      <c r="AA50" s="693">
        <f>('Revenue Build'!AA40-SUM('Income Statement'!X15:AA15,'Income Statement'!X23:AA23))/'Revenue Build'!AA40</f>
        <v>8.193963782696187E-2</v>
      </c>
      <c r="AB50" s="693">
        <f>('Revenue Build'!AB40-SUM('Income Statement'!Y15:AB15,'Income Statement'!Y23:AB23))/'Revenue Build'!AB40</f>
        <v>0.11071111111111123</v>
      </c>
      <c r="AC50" s="694">
        <f>('Revenue Build'!AC40-SUM('Income Statement'!Z15:AC15,'Income Statement'!Z23:AC23))/'Revenue Build'!AC40</f>
        <v>0.13367034990791901</v>
      </c>
      <c r="AD50" s="692">
        <f>('Revenue Build'!AD40-SUM('Income Statement'!AA15:AD15,'Income Statement'!AA23:AD23))/'Revenue Build'!AD40</f>
        <v>0.13725682669998213</v>
      </c>
      <c r="AE50" s="693">
        <f>('Revenue Build'!AE40-SUM('Income Statement'!AB15:AE15,'Income Statement'!AB23:AE23))/'Revenue Build'!AE40</f>
        <v>0.14897637795275595</v>
      </c>
      <c r="AF50" s="693">
        <f>('Revenue Build'!AF40-SUM('Income Statement'!AC15:AF15,'Income Statement'!AC23:AF23))/'Revenue Build'!AF40</f>
        <v>0.14963770491803277</v>
      </c>
      <c r="AG50" s="694">
        <f>('Revenue Build'!AG40-SUM('Income Statement'!AD15:AG15,'Income Statement'!AD23:AG23))/'Revenue Build'!AG40</f>
        <v>0.16647608661785324</v>
      </c>
      <c r="AH50" s="692">
        <f>('Revenue Build'!AH40-SUM('Income Statement'!AE15:AH15,'Income Statement'!AE23:AH23))/'Revenue Build'!AH40</f>
        <v>0.16705404184856232</v>
      </c>
      <c r="AI50" s="693">
        <f>('Revenue Build'!AI40-SUM('Income Statement'!AF15:AI15,'Income Statement'!AF23:AI23))/'Revenue Build'!AI40</f>
        <v>0.16458020773225635</v>
      </c>
      <c r="AJ50" s="693">
        <f>('Revenue Build'!AJ40-SUM('Income Statement'!AG15:AJ15,'Income Statement'!AG23:AJ23))/'Revenue Build'!AJ40</f>
        <v>0.16290843306429173</v>
      </c>
      <c r="AK50" s="694">
        <f>('Revenue Build'!AK40-SUM('Income Statement'!AH15:AK15,'Income Statement'!AH23:AK23))/'Revenue Build'!AK40</f>
        <v>0.15860209283606116</v>
      </c>
      <c r="AL50" s="692">
        <f>('Revenue Build'!AL40-SUM('Income Statement'!AI15:AL15,'Income Statement'!AI23:AL23))/'Revenue Build'!AL40</f>
        <v>0.1258706213717489</v>
      </c>
      <c r="AM50" s="693">
        <f>('Revenue Build'!AM40-SUM('Income Statement'!AJ15:AM15,'Income Statement'!AJ23:AM23))/'Revenue Build'!AM40</f>
        <v>0.12309347714474228</v>
      </c>
      <c r="AN50" s="693">
        <f>('Revenue Build'!AN40-SUM('Income Statement'!AK15:AN15,'Income Statement'!AK23:AN23))/'Revenue Build'!AN40</f>
        <v>0.11878883082388106</v>
      </c>
      <c r="AO50" s="694">
        <f>('Revenue Build'!AO40-SUM('Income Statement'!AL15:AO15,'Income Statement'!AL23:AO23))/'Revenue Build'!AO40</f>
        <v>0.1217100295841444</v>
      </c>
      <c r="AP50" s="692">
        <f>('Revenue Build'!AP40-SUM('Income Statement'!AM15:AP15,'Income Statement'!AM23:AP23))/'Revenue Build'!AP40</f>
        <v>0.11316061820367813</v>
      </c>
      <c r="AQ50" s="693">
        <f>('Revenue Build'!AQ40-SUM('Income Statement'!AN15:AQ15,'Income Statement'!AN23:AQ23))/'Revenue Build'!AQ40</f>
        <v>0.11031570425973694</v>
      </c>
      <c r="AR50" s="693">
        <f>('Revenue Build'!AR40-SUM('Income Statement'!AO15:AR15,'Income Statement'!AO23:AR23))/'Revenue Build'!AR40</f>
        <v>0.11103710211596964</v>
      </c>
      <c r="AS50" s="694">
        <f>('Revenue Build'!AS40-SUM('Income Statement'!AP15:AS15,'Income Statement'!AP23:AS23))/'Revenue Build'!AS40</f>
        <v>0.1205842557480292</v>
      </c>
      <c r="AT50" s="695"/>
      <c r="AU50" s="696"/>
      <c r="AV50" s="697">
        <f>0+(('Revenue Build'!AV40-SUM('Income Statement'!AV15,'Income Statement'!AV23))/'Revenue Build'!AV40)</f>
        <v>-0.99913277052954674</v>
      </c>
      <c r="AW50" s="698">
        <f>0+(('Revenue Build'!AW40-SUM('Income Statement'!AW15,'Income Statement'!AW23))/'Revenue Build'!AW40)</f>
        <v>-0.3367695961995249</v>
      </c>
      <c r="AX50" s="698">
        <f>0+(('Revenue Build'!AX40-SUM('Income Statement'!AX15,'Income Statement'!AX23))/'Revenue Build'!AX40)</f>
        <v>-3.4239470936303473E-2</v>
      </c>
      <c r="AY50" s="698">
        <f>0+(('Revenue Build'!AY40-SUM('Income Statement'!AY15,'Income Statement'!AY23))/'Revenue Build'!AY40)</f>
        <v>5.7367605269956212E-2</v>
      </c>
      <c r="AZ50" s="699">
        <f>0+(('Revenue Build'!AZ40-SUM('Income Statement'!AZ15,'Income Statement'!AZ23))/'Revenue Build'!AZ40)</f>
        <v>4.5151580305310683E-2</v>
      </c>
      <c r="BA50" s="699">
        <f>0+(('Revenue Build'!BA40-SUM('Income Statement'!BA15,'Income Statement'!BA23))/'Revenue Build'!BA40)</f>
        <v>0.13367034990791901</v>
      </c>
      <c r="BB50" s="698">
        <f>('Revenue Build'!BB40-SUM('Income Statement'!BB15,'Income Statement'!BB23))/'Revenue Build'!BB40</f>
        <v>0.16647608661785324</v>
      </c>
      <c r="BC50" s="697">
        <f>('Revenue Build'!BC40-SUM('Income Statement'!BC15,'Income Statement'!BC23))/'Revenue Build'!BC40</f>
        <v>0.15860209283606116</v>
      </c>
      <c r="BD50" s="697">
        <f>('Revenue Build'!BD40-SUM('Income Statement'!BD15,'Income Statement'!BD23))/'Revenue Build'!BD40</f>
        <v>0.1217100295841444</v>
      </c>
      <c r="BE50" s="697">
        <f>('Revenue Build'!BE40-SUM('Income Statement'!BE15,'Income Statement'!BE23))/'Revenue Build'!BE40</f>
        <v>0.12058425574802908</v>
      </c>
    </row>
    <row r="51" spans="1:60" s="56" customFormat="1" ht="12" customHeight="1">
      <c r="A51" s="651"/>
      <c r="B51" s="672"/>
      <c r="C51" s="672"/>
      <c r="D51" s="672"/>
      <c r="E51" s="673"/>
      <c r="F51" s="674"/>
      <c r="G51" s="674"/>
      <c r="H51" s="674"/>
      <c r="I51" s="675"/>
      <c r="J51" s="676"/>
      <c r="K51" s="677"/>
      <c r="L51" s="677"/>
      <c r="M51" s="678"/>
      <c r="N51" s="677"/>
      <c r="O51" s="677"/>
      <c r="P51" s="677"/>
      <c r="Q51" s="677"/>
      <c r="R51" s="679"/>
      <c r="S51" s="677"/>
      <c r="T51" s="677"/>
      <c r="U51" s="678"/>
      <c r="V51" s="677"/>
      <c r="W51" s="677"/>
      <c r="X51" s="677"/>
      <c r="Y51" s="677"/>
      <c r="Z51" s="679"/>
      <c r="AA51" s="677"/>
      <c r="AB51" s="677"/>
      <c r="AC51" s="677"/>
      <c r="AD51" s="679"/>
      <c r="AE51" s="677"/>
      <c r="AF51" s="677"/>
      <c r="AG51" s="629"/>
      <c r="AH51" s="679"/>
      <c r="AI51" s="677"/>
      <c r="AJ51" s="677"/>
      <c r="AK51" s="629"/>
      <c r="AL51" s="679"/>
      <c r="AM51" s="677"/>
      <c r="AN51" s="677"/>
      <c r="AO51" s="678"/>
      <c r="AP51" s="679"/>
      <c r="AQ51" s="677"/>
      <c r="AR51" s="677"/>
      <c r="AS51" s="678"/>
      <c r="AT51" s="680"/>
      <c r="AU51" s="681"/>
      <c r="AV51" s="682"/>
      <c r="AW51" s="683"/>
      <c r="AX51" s="685"/>
      <c r="AY51" s="685"/>
      <c r="AZ51" s="686"/>
      <c r="BA51" s="686"/>
      <c r="BB51" s="685"/>
      <c r="BC51" s="687"/>
      <c r="BD51" s="687"/>
      <c r="BE51" s="687"/>
    </row>
    <row r="52" spans="1:60" s="56" customFormat="1" ht="12" customHeight="1">
      <c r="A52" s="700" t="s">
        <v>172</v>
      </c>
      <c r="B52" s="233"/>
      <c r="C52" s="233"/>
      <c r="D52" s="233"/>
      <c r="E52" s="626"/>
      <c r="F52" s="627"/>
      <c r="G52" s="233"/>
      <c r="H52" s="233"/>
      <c r="I52" s="626"/>
      <c r="J52" s="627"/>
      <c r="K52" s="233"/>
      <c r="L52" s="233"/>
      <c r="M52" s="626"/>
      <c r="N52" s="233"/>
      <c r="O52" s="233"/>
      <c r="P52" s="233"/>
      <c r="Q52" s="701"/>
      <c r="R52" s="702"/>
      <c r="S52" s="701"/>
      <c r="T52" s="701"/>
      <c r="U52" s="703"/>
      <c r="V52" s="701"/>
      <c r="W52" s="701"/>
      <c r="X52" s="701"/>
      <c r="Y52" s="701"/>
      <c r="Z52" s="666">
        <f t="shared" ref="Z52:AG52" si="48">Z55*Z40</f>
        <v>23.905000000000001</v>
      </c>
      <c r="AA52" s="629">
        <f t="shared" si="48"/>
        <v>49.7</v>
      </c>
      <c r="AB52" s="629">
        <f t="shared" si="48"/>
        <v>77.625</v>
      </c>
      <c r="AC52" s="629">
        <f t="shared" si="48"/>
        <v>124.89</v>
      </c>
      <c r="AD52" s="666">
        <f t="shared" si="48"/>
        <v>168.08999999999997</v>
      </c>
      <c r="AE52" s="629">
        <f t="shared" si="48"/>
        <v>210.31200000000001</v>
      </c>
      <c r="AF52" s="629">
        <f t="shared" si="48"/>
        <v>262.3</v>
      </c>
      <c r="AG52" s="629">
        <f t="shared" si="48"/>
        <v>340.20699999999999</v>
      </c>
      <c r="AH52" s="666">
        <f>+AH60</f>
        <v>405.30700000000002</v>
      </c>
      <c r="AI52" s="629">
        <f>+AI60</f>
        <v>478.40700000000004</v>
      </c>
      <c r="AJ52" s="629">
        <f>+AJ60</f>
        <v>546.20699999999999</v>
      </c>
      <c r="AK52" s="629">
        <f>+AK60</f>
        <v>638.60699999999997</v>
      </c>
      <c r="AL52" s="704">
        <f>+AL146</f>
        <v>675.38199999999995</v>
      </c>
      <c r="AM52" s="636">
        <f t="shared" ref="AM52:AS52" si="49">+AM146</f>
        <v>721.39199999999994</v>
      </c>
      <c r="AN52" s="636">
        <f t="shared" si="49"/>
        <v>769.65449999999998</v>
      </c>
      <c r="AO52" s="636">
        <f t="shared" si="49"/>
        <v>822.46949999999993</v>
      </c>
      <c r="AP52" s="704">
        <f t="shared" si="49"/>
        <v>851.92199999999991</v>
      </c>
      <c r="AQ52" s="636">
        <f t="shared" si="49"/>
        <v>887.13299999999992</v>
      </c>
      <c r="AR52" s="636">
        <f t="shared" si="49"/>
        <v>920.42174999999997</v>
      </c>
      <c r="AS52" s="636">
        <f t="shared" si="49"/>
        <v>955.96825000000001</v>
      </c>
      <c r="AT52" s="49"/>
      <c r="AU52" s="53"/>
      <c r="AV52" s="54"/>
      <c r="AW52" s="53"/>
      <c r="AX52" s="53"/>
      <c r="AY52" s="705"/>
      <c r="AZ52" s="706"/>
      <c r="BA52" s="108">
        <f>AC52</f>
        <v>124.89</v>
      </c>
      <c r="BB52" s="112">
        <f>AG52</f>
        <v>340.20699999999999</v>
      </c>
      <c r="BC52" s="510">
        <f>AK52</f>
        <v>638.60699999999997</v>
      </c>
      <c r="BD52" s="510">
        <f>AO52</f>
        <v>822.46949999999993</v>
      </c>
      <c r="BE52" s="510">
        <f>AS52</f>
        <v>955.96825000000001</v>
      </c>
    </row>
    <row r="53" spans="1:60" s="56" customFormat="1" ht="12" hidden="1" customHeight="1" outlineLevel="1">
      <c r="A53" s="69" t="s">
        <v>173</v>
      </c>
      <c r="B53" s="629" t="str">
        <f>'[2]VA Consensus'!C13</f>
        <v>-</v>
      </c>
      <c r="C53" s="629" t="str">
        <f>'[2]VA Consensus'!D13</f>
        <v>-</v>
      </c>
      <c r="D53" s="629" t="str">
        <f>'[2]VA Consensus'!E13</f>
        <v>-</v>
      </c>
      <c r="E53" s="630" t="str">
        <f>'[2]VA Consensus'!F13</f>
        <v>-</v>
      </c>
      <c r="F53" s="629" t="str">
        <f>'[2]VA Consensus'!G13</f>
        <v>-</v>
      </c>
      <c r="G53" s="629" t="str">
        <f>'[2]VA Consensus'!H13</f>
        <v>-</v>
      </c>
      <c r="H53" s="629" t="str">
        <f>'[2]VA Consensus'!I13</f>
        <v>-</v>
      </c>
      <c r="I53" s="631" t="str">
        <f>'[2]VA Consensus'!J13</f>
        <v>-</v>
      </c>
      <c r="J53" s="632" t="str">
        <f>'[2]VA Consensus'!K13</f>
        <v>-</v>
      </c>
      <c r="K53" s="633" t="str">
        <f>'[2]VA Consensus'!L13</f>
        <v>-</v>
      </c>
      <c r="L53" s="641" t="str">
        <f>'[2]VA Consensus'!M13</f>
        <v>-</v>
      </c>
      <c r="M53" s="642" t="str">
        <f>'[2]VA Consensus'!N13</f>
        <v>-</v>
      </c>
      <c r="N53" s="641" t="str">
        <f>'[2]VA Consensus'!O13</f>
        <v>-</v>
      </c>
      <c r="O53" s="642" t="str">
        <f>'[2]VA Consensus'!P13</f>
        <v>-</v>
      </c>
      <c r="P53" s="641" t="str">
        <f>'[2]VA Consensus'!Q13</f>
        <v>-</v>
      </c>
      <c r="Q53" s="642" t="str">
        <f>'[2]VA Consensus'!R13</f>
        <v>-</v>
      </c>
      <c r="R53" s="643" t="str">
        <f>'[2]VA Consensus'!S13</f>
        <v>-</v>
      </c>
      <c r="S53" s="644" t="str">
        <f>'[2]VA Consensus'!T13</f>
        <v>-</v>
      </c>
      <c r="T53" s="136" t="str">
        <f>'[2]VA Consensus'!U13</f>
        <v>-</v>
      </c>
      <c r="U53" s="645" t="str">
        <f>'[2]VA Consensus'!V13</f>
        <v>-</v>
      </c>
      <c r="V53" s="644" t="str">
        <f>'[2]VA Consensus'!W13</f>
        <v>-</v>
      </c>
      <c r="W53" s="644" t="str">
        <f>'[2]VA Consensus'!X13</f>
        <v>-</v>
      </c>
      <c r="X53" s="644" t="str">
        <f>'[2]VA Consensus'!Y13</f>
        <v>-</v>
      </c>
      <c r="Y53" s="644" t="str">
        <f>'[2]VA Consensus'!Z13</f>
        <v>-</v>
      </c>
      <c r="Z53" s="646" t="str">
        <f>'[2]VA Consensus'!AA13</f>
        <v>-</v>
      </c>
      <c r="AA53" s="647" t="str">
        <f>'[2]VA Consensus'!AB13</f>
        <v>-</v>
      </c>
      <c r="AB53" s="647" t="str">
        <f>'[2]VA Consensus'!AC13</f>
        <v>-</v>
      </c>
      <c r="AC53" s="648" t="str">
        <f>'[2]VA Consensus'!AD13</f>
        <v>-</v>
      </c>
      <c r="AD53" s="646" t="str">
        <f>'[2]VA Consensus'!AE13</f>
        <v>-</v>
      </c>
      <c r="AE53" s="647">
        <f>'[2]VA Consensus'!AF13</f>
        <v>200.27116223873858</v>
      </c>
      <c r="AF53" s="647">
        <f>'[2]VA Consensus'!AG13</f>
        <v>248.57289645694658</v>
      </c>
      <c r="AG53" s="648">
        <f>'[2]VA Consensus'!AH13</f>
        <v>315.06721894874948</v>
      </c>
      <c r="AH53" s="646">
        <f>'[2]VA Consensus'!AI13</f>
        <v>385.24916595670516</v>
      </c>
      <c r="AI53" s="647">
        <f>'[2]VA Consensus'!AJ13</f>
        <v>459.4181206875561</v>
      </c>
      <c r="AJ53" s="647">
        <f>'[2]VA Consensus'!AK13</f>
        <v>540.53983013802679</v>
      </c>
      <c r="AK53" s="648">
        <f>'[2]VA Consensus'!AL13</f>
        <v>615.67132033333337</v>
      </c>
      <c r="AL53" s="646">
        <f>'[2]VA Consensus'!AM13</f>
        <v>669.209513854477</v>
      </c>
      <c r="AM53" s="647">
        <f>'[2]VA Consensus'!AN13</f>
        <v>718.38785452385594</v>
      </c>
      <c r="AN53" s="647">
        <f>'[2]VA Consensus'!AO13</f>
        <v>767.53258016176324</v>
      </c>
      <c r="AO53" s="648">
        <f>'[2]VA Consensus'!AP13</f>
        <v>824.76300061074085</v>
      </c>
      <c r="AP53" s="646">
        <f>'[2]VA Consensus'!AQ13</f>
        <v>849.57368057293786</v>
      </c>
      <c r="AQ53" s="647">
        <f>'[2]VA Consensus'!AR13</f>
        <v>875.35792727710657</v>
      </c>
      <c r="AR53" s="647">
        <f>'[2]VA Consensus'!AS13</f>
        <v>910.65115648922244</v>
      </c>
      <c r="AS53" s="648">
        <f>'[2]VA Consensus'!AT13</f>
        <v>955.00270593562118</v>
      </c>
      <c r="AT53" s="638"/>
      <c r="AU53" s="396" t="str">
        <f>'[2]VA Consensus'!AV13</f>
        <v>-</v>
      </c>
      <c r="AV53" s="396" t="str">
        <f>'[2]VA Consensus'!AW13</f>
        <v>-</v>
      </c>
      <c r="AW53" s="649" t="str">
        <f>'[2]VA Consensus'!AX13</f>
        <v>-</v>
      </c>
      <c r="AX53" s="649" t="str">
        <f>'[2]VA Consensus'!AY13</f>
        <v>-</v>
      </c>
      <c r="AY53" s="139" t="str">
        <f>'[2]VA Consensus'!AZ13</f>
        <v>-</v>
      </c>
      <c r="AZ53" s="140" t="str">
        <f>'[2]VA Consensus'!BA13</f>
        <v>-</v>
      </c>
      <c r="BA53" s="140" t="str">
        <f>'[2]VA Consensus'!BB13</f>
        <v>-</v>
      </c>
      <c r="BB53" s="139">
        <f>'[2]VA Consensus'!BC13</f>
        <v>315.06721894874948</v>
      </c>
      <c r="BC53" s="650">
        <f>'[2]VA Consensus'!BD13</f>
        <v>615.67132033333337</v>
      </c>
      <c r="BD53" s="650">
        <f>'[2]VA Consensus'!BE13</f>
        <v>824.76300061074085</v>
      </c>
      <c r="BE53" s="650">
        <f>'[2]VA Consensus'!BF13</f>
        <v>955.00270593562118</v>
      </c>
    </row>
    <row r="54" spans="1:60" s="56" customFormat="1" ht="12" customHeight="1" collapsed="1">
      <c r="A54" s="651" t="s">
        <v>105</v>
      </c>
      <c r="B54" s="233"/>
      <c r="C54" s="233"/>
      <c r="D54" s="233"/>
      <c r="E54" s="626"/>
      <c r="F54" s="627"/>
      <c r="G54" s="233"/>
      <c r="H54" s="233"/>
      <c r="I54" s="626"/>
      <c r="J54" s="627"/>
      <c r="K54" s="233"/>
      <c r="L54" s="233"/>
      <c r="M54" s="626"/>
      <c r="N54" s="233"/>
      <c r="O54" s="233"/>
      <c r="P54" s="233"/>
      <c r="Q54" s="701"/>
      <c r="R54" s="702"/>
      <c r="S54" s="701"/>
      <c r="T54" s="701"/>
      <c r="U54" s="703"/>
      <c r="V54" s="701"/>
      <c r="W54" s="701"/>
      <c r="X54" s="701"/>
      <c r="Y54" s="701"/>
      <c r="Z54" s="702"/>
      <c r="AA54" s="629"/>
      <c r="AB54" s="629"/>
      <c r="AC54" s="629"/>
      <c r="AD54" s="707">
        <f t="shared" ref="AD54:AS54" si="50">AD52/Z52-1</f>
        <v>6.0315833507634373</v>
      </c>
      <c r="AE54" s="708">
        <f t="shared" si="50"/>
        <v>3.2316297786720325</v>
      </c>
      <c r="AF54" s="708">
        <f t="shared" si="50"/>
        <v>2.3790660225442837</v>
      </c>
      <c r="AG54" s="708">
        <f t="shared" si="50"/>
        <v>1.7240531667867725</v>
      </c>
      <c r="AH54" s="707">
        <f t="shared" si="50"/>
        <v>1.4112499256350768</v>
      </c>
      <c r="AI54" s="708">
        <f t="shared" si="50"/>
        <v>1.2747489444254252</v>
      </c>
      <c r="AJ54" s="708">
        <f t="shared" si="50"/>
        <v>1.0823751429660691</v>
      </c>
      <c r="AK54" s="708">
        <f t="shared" si="50"/>
        <v>0.87711305175966392</v>
      </c>
      <c r="AL54" s="707">
        <f t="shared" si="50"/>
        <v>0.66634674456646414</v>
      </c>
      <c r="AM54" s="708">
        <f t="shared" si="50"/>
        <v>0.5079043575867408</v>
      </c>
      <c r="AN54" s="708">
        <f t="shared" si="50"/>
        <v>0.40908941115730846</v>
      </c>
      <c r="AO54" s="708">
        <f t="shared" si="50"/>
        <v>0.28791181430833035</v>
      </c>
      <c r="AP54" s="707">
        <f t="shared" si="50"/>
        <v>0.26139281177170837</v>
      </c>
      <c r="AQ54" s="708">
        <f t="shared" si="50"/>
        <v>0.22975164681615534</v>
      </c>
      <c r="AR54" s="708">
        <f t="shared" si="50"/>
        <v>0.19588951925831655</v>
      </c>
      <c r="AS54" s="708">
        <f t="shared" si="50"/>
        <v>0.16231452959653825</v>
      </c>
      <c r="AT54" s="49"/>
      <c r="AU54" s="53"/>
      <c r="AV54" s="54"/>
      <c r="AW54" s="53"/>
      <c r="AX54" s="53"/>
      <c r="AY54" s="705"/>
      <c r="AZ54" s="516"/>
      <c r="BA54" s="516" t="str">
        <f>IF(ISERROR(BA52/AZ52-1),"NA",BA52/AZ52-1)</f>
        <v>NA</v>
      </c>
      <c r="BB54" s="522">
        <f>IF(ISERROR(BB52/BA52-1),"NA",BB52/BA52-1)</f>
        <v>1.7240531667867725</v>
      </c>
      <c r="BC54" s="520">
        <f>IF(ISERROR(BC52/BB52-1),"NA",BC52/BB52-1)</f>
        <v>0.87711305175966392</v>
      </c>
      <c r="BD54" s="520">
        <f>IF(ISERROR(BD52/BC52-1),"NA",BD52/BC52-1)</f>
        <v>0.28791181430833035</v>
      </c>
      <c r="BE54" s="520">
        <f>IF(ISERROR(BE52/BD52-1),"NA",BE52/BD52-1)</f>
        <v>0.16231452959653825</v>
      </c>
    </row>
    <row r="55" spans="1:60" s="729" customFormat="1" ht="12" customHeight="1">
      <c r="A55" s="709" t="s">
        <v>174</v>
      </c>
      <c r="B55" s="710"/>
      <c r="C55" s="710"/>
      <c r="D55" s="710"/>
      <c r="E55" s="711"/>
      <c r="F55" s="712"/>
      <c r="G55" s="710"/>
      <c r="H55" s="710"/>
      <c r="I55" s="711"/>
      <c r="J55" s="712"/>
      <c r="K55" s="710"/>
      <c r="L55" s="710"/>
      <c r="M55" s="711"/>
      <c r="N55" s="710"/>
      <c r="O55" s="710"/>
      <c r="P55" s="710"/>
      <c r="Q55" s="713"/>
      <c r="R55" s="714"/>
      <c r="S55" s="713"/>
      <c r="T55" s="713"/>
      <c r="U55" s="715"/>
      <c r="V55" s="713"/>
      <c r="W55" s="713"/>
      <c r="X55" s="713"/>
      <c r="Y55" s="713"/>
      <c r="Z55" s="716">
        <v>0.05</v>
      </c>
      <c r="AA55" s="717">
        <v>0.1</v>
      </c>
      <c r="AB55" s="717">
        <v>0.15</v>
      </c>
      <c r="AC55" s="717">
        <v>0.23</v>
      </c>
      <c r="AD55" s="716">
        <v>0.3</v>
      </c>
      <c r="AE55" s="718">
        <v>0.36</v>
      </c>
      <c r="AF55" s="718">
        <v>0.43</v>
      </c>
      <c r="AG55" s="719">
        <v>0.53</v>
      </c>
      <c r="AH55" s="716">
        <v>0.61</v>
      </c>
      <c r="AI55" s="717">
        <v>0.69</v>
      </c>
      <c r="AJ55" s="718">
        <v>0.76</v>
      </c>
      <c r="AK55" s="718">
        <v>0.86</v>
      </c>
      <c r="AL55" s="720">
        <f>+AL52/AL40</f>
        <v>0.89398325556768921</v>
      </c>
      <c r="AM55" s="718">
        <f t="shared" ref="AM55:AS55" si="51">+AM52/AM40</f>
        <v>0.93108668856521482</v>
      </c>
      <c r="AN55" s="718">
        <f t="shared" si="51"/>
        <v>0.96648071350760822</v>
      </c>
      <c r="AO55" s="718">
        <f t="shared" si="51"/>
        <v>1.0000085110263386</v>
      </c>
      <c r="AP55" s="720">
        <f t="shared" si="51"/>
        <v>1.0000082167821907</v>
      </c>
      <c r="AQ55" s="718">
        <f t="shared" si="51"/>
        <v>1.0000078906491299</v>
      </c>
      <c r="AR55" s="718">
        <f t="shared" si="51"/>
        <v>1.0000076052670819</v>
      </c>
      <c r="AS55" s="718">
        <f t="shared" si="51"/>
        <v>1.0000073224725374</v>
      </c>
      <c r="AT55" s="721"/>
      <c r="AU55" s="722"/>
      <c r="AV55" s="723"/>
      <c r="AW55" s="722"/>
      <c r="AX55" s="722"/>
      <c r="AY55" s="724"/>
      <c r="AZ55" s="725"/>
      <c r="BA55" s="726">
        <f>AC55</f>
        <v>0.23</v>
      </c>
      <c r="BB55" s="727">
        <f>AG55</f>
        <v>0.53</v>
      </c>
      <c r="BC55" s="728">
        <f>AK55</f>
        <v>0.86</v>
      </c>
      <c r="BD55" s="728">
        <f>AO55</f>
        <v>1.0000085110263386</v>
      </c>
      <c r="BE55" s="728">
        <f>AS55</f>
        <v>1.0000073224725374</v>
      </c>
    </row>
    <row r="56" spans="1:60" s="56" customFormat="1" ht="12" customHeight="1">
      <c r="A56" s="700" t="s">
        <v>175</v>
      </c>
      <c r="B56" s="730"/>
      <c r="C56" s="730"/>
      <c r="D56" s="730"/>
      <c r="E56" s="731"/>
      <c r="F56" s="732"/>
      <c r="G56" s="732"/>
      <c r="H56" s="732"/>
      <c r="I56" s="733"/>
      <c r="J56" s="734"/>
      <c r="K56" s="735"/>
      <c r="L56" s="735"/>
      <c r="M56" s="736"/>
      <c r="N56" s="735"/>
      <c r="O56" s="735"/>
      <c r="P56" s="735"/>
      <c r="Q56" s="735"/>
      <c r="R56" s="737"/>
      <c r="S56" s="735"/>
      <c r="T56" s="735"/>
      <c r="U56" s="736"/>
      <c r="V56" s="735"/>
      <c r="W56" s="735"/>
      <c r="X56" s="735"/>
      <c r="Y56" s="735"/>
      <c r="Z56" s="737"/>
      <c r="AA56" s="629">
        <f t="shared" ref="AA56:AS56" si="52">AA52-Z52</f>
        <v>25.795000000000002</v>
      </c>
      <c r="AB56" s="629">
        <f t="shared" si="52"/>
        <v>27.924999999999997</v>
      </c>
      <c r="AC56" s="629">
        <f t="shared" si="52"/>
        <v>47.265000000000001</v>
      </c>
      <c r="AD56" s="666">
        <f t="shared" si="52"/>
        <v>43.199999999999974</v>
      </c>
      <c r="AE56" s="629">
        <f t="shared" si="52"/>
        <v>42.222000000000037</v>
      </c>
      <c r="AF56" s="629">
        <f t="shared" si="52"/>
        <v>51.988</v>
      </c>
      <c r="AG56" s="629">
        <f t="shared" si="52"/>
        <v>77.906999999999982</v>
      </c>
      <c r="AH56" s="666">
        <f t="shared" si="52"/>
        <v>65.100000000000023</v>
      </c>
      <c r="AI56" s="629">
        <f t="shared" si="52"/>
        <v>73.100000000000023</v>
      </c>
      <c r="AJ56" s="629">
        <f t="shared" si="52"/>
        <v>67.799999999999955</v>
      </c>
      <c r="AK56" s="630">
        <f t="shared" si="52"/>
        <v>92.399999999999977</v>
      </c>
      <c r="AL56" s="666">
        <f t="shared" si="52"/>
        <v>36.774999999999977</v>
      </c>
      <c r="AM56" s="629">
        <f t="shared" si="52"/>
        <v>46.009999999999991</v>
      </c>
      <c r="AN56" s="629">
        <f t="shared" si="52"/>
        <v>48.262500000000045</v>
      </c>
      <c r="AO56" s="630">
        <f t="shared" si="52"/>
        <v>52.814999999999941</v>
      </c>
      <c r="AP56" s="666">
        <f t="shared" si="52"/>
        <v>29.452499999999986</v>
      </c>
      <c r="AQ56" s="629">
        <f t="shared" si="52"/>
        <v>35.211000000000013</v>
      </c>
      <c r="AR56" s="629">
        <f t="shared" si="52"/>
        <v>33.28875000000005</v>
      </c>
      <c r="AS56" s="630">
        <f t="shared" si="52"/>
        <v>35.546500000000037</v>
      </c>
      <c r="AT56" s="738"/>
      <c r="AU56" s="739"/>
      <c r="AV56" s="740"/>
      <c r="AW56" s="741"/>
      <c r="AX56" s="742"/>
      <c r="AY56" s="742"/>
      <c r="AZ56" s="743"/>
      <c r="BA56" s="108"/>
      <c r="BB56" s="112">
        <f>+BB52-BA52</f>
        <v>215.31700000000001</v>
      </c>
      <c r="BC56" s="510">
        <f>+BC52-BB52</f>
        <v>298.39999999999998</v>
      </c>
      <c r="BD56" s="510">
        <f>+BD52-BC52</f>
        <v>183.86249999999995</v>
      </c>
      <c r="BE56" s="510">
        <f>+BE52-BD52</f>
        <v>133.49875000000009</v>
      </c>
    </row>
    <row r="57" spans="1:60" s="56" customFormat="1" ht="12" customHeight="1">
      <c r="A57" s="651" t="s">
        <v>105</v>
      </c>
      <c r="B57" s="730"/>
      <c r="C57" s="730"/>
      <c r="D57" s="730"/>
      <c r="E57" s="731"/>
      <c r="F57" s="732"/>
      <c r="G57" s="732"/>
      <c r="H57" s="732"/>
      <c r="I57" s="733"/>
      <c r="J57" s="734"/>
      <c r="K57" s="735"/>
      <c r="L57" s="735"/>
      <c r="M57" s="736"/>
      <c r="N57" s="735"/>
      <c r="O57" s="735"/>
      <c r="P57" s="735"/>
      <c r="Q57" s="735"/>
      <c r="R57" s="737"/>
      <c r="S57" s="735"/>
      <c r="T57" s="735"/>
      <c r="U57" s="736"/>
      <c r="V57" s="735"/>
      <c r="W57" s="735"/>
      <c r="X57" s="735"/>
      <c r="Y57" s="735"/>
      <c r="Z57" s="737"/>
      <c r="AA57" s="735"/>
      <c r="AB57" s="735"/>
      <c r="AC57" s="736"/>
      <c r="AD57" s="737"/>
      <c r="AE57" s="708">
        <f t="shared" ref="AE57:AS57" si="53">AE56/AA56-1</f>
        <v>0.63682884279899343</v>
      </c>
      <c r="AF57" s="708">
        <f t="shared" si="53"/>
        <v>0.8617009847806627</v>
      </c>
      <c r="AG57" s="708">
        <f t="shared" si="53"/>
        <v>0.64830212630910777</v>
      </c>
      <c r="AH57" s="707">
        <f t="shared" si="53"/>
        <v>0.50694444444444597</v>
      </c>
      <c r="AI57" s="708">
        <f t="shared" si="53"/>
        <v>0.73132490171000808</v>
      </c>
      <c r="AJ57" s="708">
        <f t="shared" si="53"/>
        <v>0.30414711087173885</v>
      </c>
      <c r="AK57" s="744">
        <f t="shared" si="53"/>
        <v>0.18602949670761282</v>
      </c>
      <c r="AL57" s="707">
        <f t="shared" si="53"/>
        <v>-0.43509984639016952</v>
      </c>
      <c r="AM57" s="708">
        <f t="shared" si="53"/>
        <v>-0.370588235294118</v>
      </c>
      <c r="AN57" s="708">
        <f t="shared" si="53"/>
        <v>-0.28816371681415809</v>
      </c>
      <c r="AO57" s="744">
        <f t="shared" si="53"/>
        <v>-0.42840909090909141</v>
      </c>
      <c r="AP57" s="707">
        <f t="shared" si="53"/>
        <v>-0.19911624745071366</v>
      </c>
      <c r="AQ57" s="708">
        <f t="shared" si="53"/>
        <v>-0.23470984568572006</v>
      </c>
      <c r="AR57" s="708">
        <f t="shared" si="53"/>
        <v>-0.31025641025640982</v>
      </c>
      <c r="AS57" s="744">
        <f t="shared" si="53"/>
        <v>-0.32696203730000806</v>
      </c>
      <c r="AT57" s="738"/>
      <c r="AU57" s="739"/>
      <c r="AV57" s="740"/>
      <c r="AW57" s="741"/>
      <c r="AX57" s="742"/>
      <c r="AY57" s="742"/>
      <c r="AZ57" s="743"/>
      <c r="BA57" s="516"/>
      <c r="BB57" s="522" t="str">
        <f>IF(ISERROR(BB56/BA56-1),"NA",BB56/BA56-1)</f>
        <v>NA</v>
      </c>
      <c r="BC57" s="520">
        <f>IF(ISERROR(BC56/BB56-1),"NA",BC56/BB56-1)</f>
        <v>0.38586363361926823</v>
      </c>
      <c r="BD57" s="520">
        <f>IF(ISERROR(BD56/BC56-1),"NA",BD56/BC56-1)</f>
        <v>-0.38383880697050954</v>
      </c>
      <c r="BE57" s="520">
        <f>IF(ISERROR(BE56/BD56-1),"NA",BE56/BD56-1)</f>
        <v>-0.27392072880549256</v>
      </c>
    </row>
    <row r="58" spans="1:60" s="56" customFormat="1" ht="12" hidden="1" customHeight="1" outlineLevel="1">
      <c r="A58" s="700" t="s">
        <v>176</v>
      </c>
      <c r="B58" s="730"/>
      <c r="C58" s="730"/>
      <c r="D58" s="730"/>
      <c r="E58" s="731"/>
      <c r="F58" s="732"/>
      <c r="G58" s="732"/>
      <c r="H58" s="732"/>
      <c r="I58" s="733"/>
      <c r="J58" s="734"/>
      <c r="K58" s="735"/>
      <c r="L58" s="735"/>
      <c r="M58" s="736"/>
      <c r="N58" s="735"/>
      <c r="O58" s="735"/>
      <c r="P58" s="735"/>
      <c r="Q58" s="735"/>
      <c r="R58" s="737"/>
      <c r="S58" s="735"/>
      <c r="T58" s="735"/>
      <c r="U58" s="736"/>
      <c r="V58" s="735"/>
      <c r="W58" s="735"/>
      <c r="X58" s="735"/>
      <c r="Y58" s="735"/>
      <c r="Z58" s="737"/>
      <c r="AA58" s="629"/>
      <c r="AB58" s="629"/>
      <c r="AC58" s="629"/>
      <c r="AD58" s="666"/>
      <c r="AE58" s="629"/>
      <c r="AF58" s="629"/>
      <c r="AG58" s="629"/>
      <c r="AH58" s="666">
        <v>39.6</v>
      </c>
      <c r="AI58" s="629">
        <v>44</v>
      </c>
      <c r="AJ58" s="629">
        <v>40.9</v>
      </c>
      <c r="AK58" s="630">
        <v>64.3</v>
      </c>
      <c r="AL58" s="666">
        <f t="shared" ref="AL58:AS58" si="54">+AL169</f>
        <v>10</v>
      </c>
      <c r="AM58" s="629">
        <f t="shared" si="54"/>
        <v>14</v>
      </c>
      <c r="AN58" s="629">
        <f t="shared" si="54"/>
        <v>18</v>
      </c>
      <c r="AO58" s="630">
        <f t="shared" si="54"/>
        <v>20.5</v>
      </c>
      <c r="AP58" s="666">
        <f t="shared" si="54"/>
        <v>0</v>
      </c>
      <c r="AQ58" s="629">
        <f t="shared" si="54"/>
        <v>0</v>
      </c>
      <c r="AR58" s="629">
        <f t="shared" si="54"/>
        <v>0</v>
      </c>
      <c r="AS58" s="630">
        <f t="shared" si="54"/>
        <v>0</v>
      </c>
      <c r="AT58" s="738"/>
      <c r="AU58" s="739"/>
      <c r="AV58" s="740"/>
      <c r="AW58" s="741"/>
      <c r="AX58" s="742"/>
      <c r="AY58" s="742"/>
      <c r="AZ58" s="743"/>
      <c r="BA58" s="108"/>
      <c r="BB58" s="112">
        <f>+BB60-BA60</f>
        <v>340.20699999999999</v>
      </c>
      <c r="BC58" s="510">
        <f>+BC60-BB60</f>
        <v>298.39999999999998</v>
      </c>
      <c r="BD58" s="510">
        <f>+BD60-BC60</f>
        <v>183.86249999999995</v>
      </c>
      <c r="BE58" s="510">
        <f>+BE60-BD60</f>
        <v>133.49875000000009</v>
      </c>
    </row>
    <row r="59" spans="1:60" s="56" customFormat="1" ht="12" hidden="1" customHeight="1" outlineLevel="1">
      <c r="A59" s="745"/>
      <c r="B59" s="730"/>
      <c r="C59" s="730"/>
      <c r="D59" s="730"/>
      <c r="E59" s="731"/>
      <c r="F59" s="732"/>
      <c r="G59" s="732"/>
      <c r="H59" s="732"/>
      <c r="I59" s="733"/>
      <c r="J59" s="746"/>
      <c r="K59" s="735"/>
      <c r="L59" s="735"/>
      <c r="M59" s="736"/>
      <c r="N59" s="735"/>
      <c r="O59" s="735"/>
      <c r="P59" s="735"/>
      <c r="Q59" s="735"/>
      <c r="R59" s="747"/>
      <c r="S59" s="735"/>
      <c r="T59" s="735"/>
      <c r="U59" s="736"/>
      <c r="V59" s="735"/>
      <c r="W59" s="735"/>
      <c r="X59" s="735"/>
      <c r="Y59" s="735"/>
      <c r="Z59" s="747"/>
      <c r="AA59" s="735"/>
      <c r="AB59" s="735"/>
      <c r="AC59" s="736"/>
      <c r="AD59" s="747"/>
      <c r="AE59" s="708"/>
      <c r="AF59" s="708"/>
      <c r="AG59" s="708"/>
      <c r="AH59" s="748"/>
      <c r="AI59" s="708"/>
      <c r="AJ59" s="708"/>
      <c r="AK59" s="744"/>
      <c r="AL59" s="748"/>
      <c r="AM59" s="708"/>
      <c r="AN59" s="708"/>
      <c r="AO59" s="744"/>
      <c r="AP59" s="748"/>
      <c r="AQ59" s="708"/>
      <c r="AR59" s="708"/>
      <c r="AS59" s="744"/>
      <c r="AT59" s="738"/>
      <c r="AU59" s="749"/>
      <c r="AV59" s="740"/>
      <c r="AW59" s="750"/>
      <c r="AX59" s="751"/>
      <c r="AY59" s="751"/>
      <c r="AZ59" s="752"/>
      <c r="BA59" s="753"/>
      <c r="BB59" s="754"/>
      <c r="BC59" s="520"/>
      <c r="BD59" s="520"/>
      <c r="BE59" s="520"/>
    </row>
    <row r="60" spans="1:60" s="56" customFormat="1" ht="12" hidden="1" customHeight="1" outlineLevel="1">
      <c r="A60" s="700" t="s">
        <v>177</v>
      </c>
      <c r="B60" s="233"/>
      <c r="C60" s="233"/>
      <c r="D60" s="233"/>
      <c r="E60" s="626"/>
      <c r="F60" s="627"/>
      <c r="G60" s="233"/>
      <c r="H60" s="233"/>
      <c r="I60" s="626"/>
      <c r="J60" s="627"/>
      <c r="K60" s="233"/>
      <c r="L60" s="233"/>
      <c r="M60" s="626"/>
      <c r="N60" s="233"/>
      <c r="O60" s="233"/>
      <c r="P60" s="233"/>
      <c r="Q60" s="701"/>
      <c r="R60" s="702"/>
      <c r="S60" s="701"/>
      <c r="T60" s="701"/>
      <c r="U60" s="703"/>
      <c r="V60" s="701"/>
      <c r="W60" s="701"/>
      <c r="X60" s="701"/>
      <c r="Y60" s="701"/>
      <c r="Z60" s="666"/>
      <c r="AA60" s="629"/>
      <c r="AB60" s="629"/>
      <c r="AC60" s="629"/>
      <c r="AD60" s="666"/>
      <c r="AE60" s="629"/>
      <c r="AF60" s="629"/>
      <c r="AG60" s="629"/>
      <c r="AH60" s="666">
        <f t="shared" ref="AH60:AS60" si="55">+AG52+AH64+AH58</f>
        <v>405.30700000000002</v>
      </c>
      <c r="AI60" s="629">
        <f t="shared" si="55"/>
        <v>478.40700000000004</v>
      </c>
      <c r="AJ60" s="629">
        <f t="shared" si="55"/>
        <v>546.20699999999999</v>
      </c>
      <c r="AK60" s="629">
        <f t="shared" si="55"/>
        <v>638.60699999999997</v>
      </c>
      <c r="AL60" s="666">
        <f t="shared" si="55"/>
        <v>675.38199999999995</v>
      </c>
      <c r="AM60" s="629">
        <f t="shared" si="55"/>
        <v>721.39199999999994</v>
      </c>
      <c r="AN60" s="629">
        <f t="shared" si="55"/>
        <v>769.65449999999998</v>
      </c>
      <c r="AO60" s="629">
        <f t="shared" si="55"/>
        <v>822.46949999999993</v>
      </c>
      <c r="AP60" s="666">
        <f t="shared" si="55"/>
        <v>851.92199999999991</v>
      </c>
      <c r="AQ60" s="629">
        <f t="shared" si="55"/>
        <v>887.13299999999992</v>
      </c>
      <c r="AR60" s="629">
        <f t="shared" si="55"/>
        <v>920.42174999999997</v>
      </c>
      <c r="AS60" s="630">
        <f t="shared" si="55"/>
        <v>955.96825000000001</v>
      </c>
      <c r="AT60" s="46"/>
      <c r="AU60" s="53"/>
      <c r="AV60" s="54"/>
      <c r="AW60" s="53"/>
      <c r="AX60" s="53"/>
      <c r="AY60" s="705"/>
      <c r="AZ60" s="706"/>
      <c r="BA60" s="108">
        <f>AC60</f>
        <v>0</v>
      </c>
      <c r="BB60" s="112">
        <f>+AG52</f>
        <v>340.20699999999999</v>
      </c>
      <c r="BC60" s="510">
        <f>AK60</f>
        <v>638.60699999999997</v>
      </c>
      <c r="BD60" s="510">
        <f>AO60</f>
        <v>822.46949999999993</v>
      </c>
      <c r="BE60" s="510">
        <f>AS60</f>
        <v>955.96825000000001</v>
      </c>
    </row>
    <row r="61" spans="1:60" s="56" customFormat="1" ht="12" hidden="1" customHeight="1" outlineLevel="1">
      <c r="A61" s="755" t="s">
        <v>105</v>
      </c>
      <c r="B61" s="233"/>
      <c r="C61" s="233"/>
      <c r="D61" s="233"/>
      <c r="E61" s="626"/>
      <c r="F61" s="627"/>
      <c r="G61" s="233"/>
      <c r="H61" s="233"/>
      <c r="I61" s="626"/>
      <c r="J61" s="627"/>
      <c r="K61" s="233"/>
      <c r="L61" s="233"/>
      <c r="M61" s="626"/>
      <c r="N61" s="233"/>
      <c r="O61" s="233"/>
      <c r="P61" s="233"/>
      <c r="Q61" s="701"/>
      <c r="R61" s="702"/>
      <c r="S61" s="701"/>
      <c r="T61" s="701"/>
      <c r="U61" s="703"/>
      <c r="V61" s="701"/>
      <c r="W61" s="701"/>
      <c r="X61" s="701"/>
      <c r="Y61" s="701"/>
      <c r="Z61" s="702"/>
      <c r="AA61" s="629"/>
      <c r="AB61" s="629"/>
      <c r="AC61" s="629"/>
      <c r="AD61" s="707"/>
      <c r="AE61" s="708"/>
      <c r="AF61" s="708"/>
      <c r="AG61" s="708"/>
      <c r="AH61" s="707"/>
      <c r="AI61" s="708"/>
      <c r="AJ61" s="708"/>
      <c r="AK61" s="708"/>
      <c r="AL61" s="707">
        <f t="shared" ref="AL61:AS61" si="56">AL60/AH60-1</f>
        <v>0.66634674456646414</v>
      </c>
      <c r="AM61" s="708">
        <f t="shared" si="56"/>
        <v>0.5079043575867408</v>
      </c>
      <c r="AN61" s="708">
        <f t="shared" si="56"/>
        <v>0.40908941115730846</v>
      </c>
      <c r="AO61" s="708">
        <f t="shared" si="56"/>
        <v>0.28791181430833035</v>
      </c>
      <c r="AP61" s="707">
        <f t="shared" si="56"/>
        <v>0.26139281177170837</v>
      </c>
      <c r="AQ61" s="708">
        <f t="shared" si="56"/>
        <v>0.22975164681615534</v>
      </c>
      <c r="AR61" s="708">
        <f t="shared" si="56"/>
        <v>0.19588951925831655</v>
      </c>
      <c r="AS61" s="744">
        <f t="shared" si="56"/>
        <v>0.16231452959653825</v>
      </c>
      <c r="AT61" s="46"/>
      <c r="AU61" s="53"/>
      <c r="AV61" s="54"/>
      <c r="AW61" s="53"/>
      <c r="AX61" s="53"/>
      <c r="AY61" s="705"/>
      <c r="AZ61" s="516"/>
      <c r="BA61" s="516" t="str">
        <f>IF(ISERROR(BA60/AZ60-1),"NA",BA60/AZ60-1)</f>
        <v>NA</v>
      </c>
      <c r="BB61" s="522" t="str">
        <f>IF(ISERROR(BB60/BA60-1),"NA",BB60/BA60-1)</f>
        <v>NA</v>
      </c>
      <c r="BC61" s="520">
        <f>IF(ISERROR(BC60/BB60-1),"NA",BC60/BB60-1)</f>
        <v>0.87711305175966392</v>
      </c>
      <c r="BD61" s="520">
        <f>IF(ISERROR(BD60/BC60-1),"NA",BD60/BC60-1)</f>
        <v>0.28791181430833035</v>
      </c>
      <c r="BE61" s="520">
        <f>IF(ISERROR(BE60/BD60-1),"NA",BE60/BD60-1)</f>
        <v>0.16231452959653825</v>
      </c>
    </row>
    <row r="62" spans="1:60" s="56" customFormat="1" ht="12" customHeight="1" collapsed="1">
      <c r="A62" s="756" t="s">
        <v>178</v>
      </c>
      <c r="B62" s="233"/>
      <c r="C62" s="233"/>
      <c r="D62" s="233"/>
      <c r="E62" s="626"/>
      <c r="F62" s="627"/>
      <c r="G62" s="233"/>
      <c r="H62" s="233"/>
      <c r="I62" s="626"/>
      <c r="J62" s="627"/>
      <c r="K62" s="233"/>
      <c r="L62" s="233"/>
      <c r="M62" s="626"/>
      <c r="N62" s="233"/>
      <c r="O62" s="233"/>
      <c r="P62" s="233"/>
      <c r="Q62" s="701"/>
      <c r="R62" s="702"/>
      <c r="S62" s="701"/>
      <c r="T62" s="701"/>
      <c r="U62" s="703"/>
      <c r="V62" s="701"/>
      <c r="W62" s="701"/>
      <c r="X62" s="701"/>
      <c r="Y62" s="701"/>
      <c r="Z62" s="666"/>
      <c r="AA62" s="629"/>
      <c r="AB62" s="629"/>
      <c r="AC62" s="629"/>
      <c r="AD62" s="666"/>
      <c r="AE62" s="629"/>
      <c r="AF62" s="629"/>
      <c r="AG62" s="629"/>
      <c r="AH62" s="666">
        <f>+AG52+AH64</f>
        <v>365.70699999999999</v>
      </c>
      <c r="AI62" s="629">
        <f>+AH62+AI64</f>
        <v>394.80700000000002</v>
      </c>
      <c r="AJ62" s="629">
        <f>+AI62+AJ64</f>
        <v>421.70699999999999</v>
      </c>
      <c r="AK62" s="629">
        <f>+AJ62+AK64</f>
        <v>449.80700000000002</v>
      </c>
      <c r="AL62" s="666">
        <f t="shared" ref="AL62:AS62" si="57">+AH52+SUM(AI64:AL64)</f>
        <v>516.18200000000002</v>
      </c>
      <c r="AM62" s="629">
        <f t="shared" si="57"/>
        <v>592.19200000000001</v>
      </c>
      <c r="AN62" s="629">
        <f t="shared" si="57"/>
        <v>663.35450000000003</v>
      </c>
      <c r="AO62" s="629">
        <f t="shared" si="57"/>
        <v>759.96949999999993</v>
      </c>
      <c r="AP62" s="666">
        <f t="shared" si="57"/>
        <v>799.42199999999991</v>
      </c>
      <c r="AQ62" s="629">
        <f t="shared" si="57"/>
        <v>848.63299999999992</v>
      </c>
      <c r="AR62" s="629">
        <f t="shared" si="57"/>
        <v>899.92174999999997</v>
      </c>
      <c r="AS62" s="630">
        <f t="shared" si="57"/>
        <v>955.9682499999999</v>
      </c>
      <c r="AT62" s="738"/>
      <c r="AU62" s="739"/>
      <c r="AV62" s="740"/>
      <c r="AW62" s="741"/>
      <c r="AX62" s="742"/>
      <c r="AY62" s="742"/>
      <c r="AZ62" s="743"/>
      <c r="BA62" s="516"/>
      <c r="BB62" s="522"/>
      <c r="BC62" s="520"/>
      <c r="BD62" s="520"/>
      <c r="BE62" s="520"/>
    </row>
    <row r="63" spans="1:60" s="56" customFormat="1" ht="12" customHeight="1">
      <c r="A63" s="757" t="s">
        <v>105</v>
      </c>
      <c r="B63" s="233"/>
      <c r="C63" s="233"/>
      <c r="D63" s="233"/>
      <c r="E63" s="626"/>
      <c r="F63" s="627"/>
      <c r="G63" s="233"/>
      <c r="H63" s="233"/>
      <c r="I63" s="626"/>
      <c r="J63" s="627"/>
      <c r="K63" s="233"/>
      <c r="L63" s="233"/>
      <c r="M63" s="626"/>
      <c r="N63" s="233"/>
      <c r="O63" s="233"/>
      <c r="P63" s="233"/>
      <c r="Q63" s="701"/>
      <c r="R63" s="702"/>
      <c r="S63" s="701"/>
      <c r="T63" s="701"/>
      <c r="U63" s="703"/>
      <c r="V63" s="701"/>
      <c r="W63" s="701"/>
      <c r="X63" s="701"/>
      <c r="Y63" s="701"/>
      <c r="Z63" s="702"/>
      <c r="AA63" s="629"/>
      <c r="AB63" s="629"/>
      <c r="AC63" s="629"/>
      <c r="AD63" s="707"/>
      <c r="AE63" s="708"/>
      <c r="AF63" s="708"/>
      <c r="AG63" s="708"/>
      <c r="AH63" s="707"/>
      <c r="AI63" s="708"/>
      <c r="AJ63" s="708"/>
      <c r="AK63" s="708">
        <f>+(AK62/AG52)-1</f>
        <v>0.32215680453371043</v>
      </c>
      <c r="AL63" s="707">
        <f t="shared" ref="AL63:AS63" si="58">+AL62/AH52-1</f>
        <v>0.2735580683284522</v>
      </c>
      <c r="AM63" s="708">
        <f t="shared" si="58"/>
        <v>0.23784141954444649</v>
      </c>
      <c r="AN63" s="708">
        <f t="shared" si="58"/>
        <v>0.21447454902628493</v>
      </c>
      <c r="AO63" s="708">
        <f t="shared" si="58"/>
        <v>0.19004254572843693</v>
      </c>
      <c r="AP63" s="707">
        <f t="shared" si="58"/>
        <v>0.18365902555886882</v>
      </c>
      <c r="AQ63" s="708">
        <f t="shared" si="58"/>
        <v>0.17638260474194345</v>
      </c>
      <c r="AR63" s="708">
        <f t="shared" si="58"/>
        <v>0.16925419132870667</v>
      </c>
      <c r="AS63" s="744">
        <f t="shared" si="58"/>
        <v>0.16231452959653825</v>
      </c>
      <c r="AT63" s="738"/>
      <c r="AU63" s="739"/>
      <c r="AV63" s="740"/>
      <c r="AW63" s="741"/>
      <c r="AX63" s="742"/>
      <c r="AY63" s="742"/>
      <c r="AZ63" s="743"/>
      <c r="BA63" s="516"/>
      <c r="BB63" s="522"/>
      <c r="BC63" s="520"/>
      <c r="BD63" s="520"/>
      <c r="BE63" s="520"/>
    </row>
    <row r="64" spans="1:60" s="56" customFormat="1" ht="12" customHeight="1">
      <c r="A64" s="756" t="s">
        <v>179</v>
      </c>
      <c r="B64" s="730"/>
      <c r="C64" s="730"/>
      <c r="D64" s="730"/>
      <c r="E64" s="731"/>
      <c r="F64" s="732"/>
      <c r="G64" s="732"/>
      <c r="H64" s="732"/>
      <c r="I64" s="733"/>
      <c r="J64" s="734"/>
      <c r="K64" s="735"/>
      <c r="L64" s="735"/>
      <c r="M64" s="736"/>
      <c r="N64" s="735"/>
      <c r="O64" s="735"/>
      <c r="P64" s="735"/>
      <c r="Q64" s="735"/>
      <c r="R64" s="737"/>
      <c r="S64" s="735"/>
      <c r="T64" s="735"/>
      <c r="U64" s="736"/>
      <c r="V64" s="735"/>
      <c r="W64" s="735"/>
      <c r="X64" s="735"/>
      <c r="Y64" s="735"/>
      <c r="Z64" s="737"/>
      <c r="AA64" s="629"/>
      <c r="AB64" s="629"/>
      <c r="AC64" s="629"/>
      <c r="AD64" s="666"/>
      <c r="AE64" s="629"/>
      <c r="AF64" s="629"/>
      <c r="AG64" s="629"/>
      <c r="AH64" s="666">
        <v>25.5</v>
      </c>
      <c r="AI64" s="629">
        <v>29.1</v>
      </c>
      <c r="AJ64" s="629">
        <v>26.9</v>
      </c>
      <c r="AK64" s="630">
        <v>28.1</v>
      </c>
      <c r="AL64" s="666">
        <f t="shared" ref="AL64:AS64" si="59">+AL171</f>
        <v>26.775000000000002</v>
      </c>
      <c r="AM64" s="629">
        <f t="shared" si="59"/>
        <v>32.010000000000005</v>
      </c>
      <c r="AN64" s="629">
        <f t="shared" si="59"/>
        <v>30.262499999999999</v>
      </c>
      <c r="AO64" s="630">
        <f t="shared" si="59"/>
        <v>32.314999999999998</v>
      </c>
      <c r="AP64" s="666">
        <f t="shared" si="59"/>
        <v>29.452500000000004</v>
      </c>
      <c r="AQ64" s="629">
        <f t="shared" si="59"/>
        <v>35.211000000000006</v>
      </c>
      <c r="AR64" s="629">
        <f t="shared" si="59"/>
        <v>33.28875</v>
      </c>
      <c r="AS64" s="630">
        <f t="shared" si="59"/>
        <v>35.546500000000002</v>
      </c>
      <c r="AT64" s="738"/>
      <c r="AU64" s="739"/>
      <c r="AV64" s="740"/>
      <c r="AW64" s="741"/>
      <c r="AX64" s="742"/>
      <c r="AY64" s="742"/>
      <c r="AZ64" s="743"/>
      <c r="BA64" s="108"/>
      <c r="BB64" s="112"/>
      <c r="BC64" s="510">
        <f>+SUM(AH64:AK64)</f>
        <v>109.6</v>
      </c>
      <c r="BD64" s="510">
        <f>+SUM(AL64:AO64)</f>
        <v>121.36250000000001</v>
      </c>
      <c r="BE64" s="510">
        <f>+SUM(AP64:AS64)</f>
        <v>133.49875000000003</v>
      </c>
    </row>
    <row r="65" spans="1:57" s="56" customFormat="1" ht="12" customHeight="1">
      <c r="A65" s="757" t="s">
        <v>105</v>
      </c>
      <c r="B65" s="730"/>
      <c r="C65" s="730"/>
      <c r="D65" s="730"/>
      <c r="E65" s="731"/>
      <c r="F65" s="732"/>
      <c r="G65" s="732"/>
      <c r="H65" s="732"/>
      <c r="I65" s="733"/>
      <c r="J65" s="734"/>
      <c r="K65" s="735"/>
      <c r="L65" s="735"/>
      <c r="M65" s="736"/>
      <c r="N65" s="735"/>
      <c r="O65" s="735"/>
      <c r="P65" s="735"/>
      <c r="Q65" s="735"/>
      <c r="R65" s="737"/>
      <c r="S65" s="735"/>
      <c r="T65" s="735"/>
      <c r="U65" s="736"/>
      <c r="V65" s="735"/>
      <c r="W65" s="735"/>
      <c r="X65" s="735"/>
      <c r="Y65" s="735"/>
      <c r="Z65" s="737"/>
      <c r="AA65" s="735"/>
      <c r="AB65" s="735"/>
      <c r="AC65" s="736"/>
      <c r="AD65" s="737"/>
      <c r="AE65" s="708"/>
      <c r="AF65" s="708"/>
      <c r="AG65" s="708"/>
      <c r="AH65" s="707"/>
      <c r="AI65" s="708"/>
      <c r="AJ65" s="708"/>
      <c r="AK65" s="744"/>
      <c r="AL65" s="707">
        <f t="shared" ref="AL65:AS65" si="60">AL64/AH64-1</f>
        <v>5.0000000000000044E-2</v>
      </c>
      <c r="AM65" s="708">
        <f t="shared" si="60"/>
        <v>0.10000000000000009</v>
      </c>
      <c r="AN65" s="708">
        <f t="shared" si="60"/>
        <v>0.125</v>
      </c>
      <c r="AO65" s="744">
        <f t="shared" si="60"/>
        <v>0.14999999999999991</v>
      </c>
      <c r="AP65" s="707">
        <f t="shared" si="60"/>
        <v>0.10000000000000009</v>
      </c>
      <c r="AQ65" s="708">
        <f t="shared" si="60"/>
        <v>0.10000000000000009</v>
      </c>
      <c r="AR65" s="708">
        <f t="shared" si="60"/>
        <v>0.10000000000000009</v>
      </c>
      <c r="AS65" s="744">
        <f t="shared" si="60"/>
        <v>0.10000000000000009</v>
      </c>
      <c r="AT65" s="738"/>
      <c r="AU65" s="739"/>
      <c r="AV65" s="740"/>
      <c r="AW65" s="741"/>
      <c r="AX65" s="742"/>
      <c r="AY65" s="742"/>
      <c r="AZ65" s="743"/>
      <c r="BA65" s="516"/>
      <c r="BB65" s="522" t="str">
        <f>IF(ISERROR(BB64/BA64-1),"NA",BB64/BA64-1)</f>
        <v>NA</v>
      </c>
      <c r="BC65" s="520" t="str">
        <f>IF(ISERROR(BC64/BB64-1),"NA",BC64/BB64-1)</f>
        <v>NA</v>
      </c>
      <c r="BD65" s="520">
        <f>IF(ISERROR(BD64/BC64-1),"NA",BD64/BC64-1)</f>
        <v>0.10732208029197099</v>
      </c>
      <c r="BE65" s="520">
        <f>IF(ISERROR(BE64/BD64-1),"NA",BE64/BD64-1)</f>
        <v>0.10000000000000009</v>
      </c>
    </row>
    <row r="66" spans="1:57" s="56" customFormat="1" ht="12" customHeight="1">
      <c r="A66" s="700" t="s">
        <v>180</v>
      </c>
      <c r="B66" s="730"/>
      <c r="C66" s="730"/>
      <c r="D66" s="730"/>
      <c r="E66" s="731"/>
      <c r="F66" s="732"/>
      <c r="G66" s="732"/>
      <c r="H66" s="732"/>
      <c r="I66" s="733"/>
      <c r="J66" s="734"/>
      <c r="K66" s="735"/>
      <c r="L66" s="735"/>
      <c r="M66" s="736"/>
      <c r="N66" s="735"/>
      <c r="O66" s="735"/>
      <c r="P66" s="735"/>
      <c r="Q66" s="735"/>
      <c r="R66" s="737"/>
      <c r="S66" s="735"/>
      <c r="T66" s="735"/>
      <c r="U66" s="736"/>
      <c r="V66" s="735"/>
      <c r="W66" s="735"/>
      <c r="X66" s="735"/>
      <c r="Y66" s="735"/>
      <c r="Z66" s="666">
        <f t="shared" ref="Z66:AO66" si="61">Z40-Z52</f>
        <v>454.19500000000005</v>
      </c>
      <c r="AA66" s="629">
        <f t="shared" si="61"/>
        <v>447.3</v>
      </c>
      <c r="AB66" s="629">
        <f t="shared" si="61"/>
        <v>439.875</v>
      </c>
      <c r="AC66" s="629">
        <f t="shared" si="61"/>
        <v>418.11</v>
      </c>
      <c r="AD66" s="666">
        <f t="shared" si="61"/>
        <v>392.21</v>
      </c>
      <c r="AE66" s="629">
        <f t="shared" si="61"/>
        <v>373.88800000000003</v>
      </c>
      <c r="AF66" s="629">
        <f t="shared" si="61"/>
        <v>347.7</v>
      </c>
      <c r="AG66" s="630">
        <f t="shared" si="61"/>
        <v>301.69299999999998</v>
      </c>
      <c r="AH66" s="666">
        <f t="shared" si="61"/>
        <v>258.99299999999994</v>
      </c>
      <c r="AI66" s="629">
        <f t="shared" si="61"/>
        <v>214.79300000000001</v>
      </c>
      <c r="AJ66" s="629">
        <f t="shared" si="61"/>
        <v>172.39300000000003</v>
      </c>
      <c r="AK66" s="630">
        <f t="shared" si="61"/>
        <v>106.79300000000001</v>
      </c>
      <c r="AL66" s="666">
        <f t="shared" si="61"/>
        <v>80.092999999999961</v>
      </c>
      <c r="AM66" s="629">
        <f t="shared" si="61"/>
        <v>53.393000000000029</v>
      </c>
      <c r="AN66" s="629">
        <f t="shared" si="61"/>
        <v>26.692999999999984</v>
      </c>
      <c r="AO66" s="630">
        <f t="shared" si="61"/>
        <v>-6.9999999999481588E-3</v>
      </c>
      <c r="AP66" s="666"/>
      <c r="AQ66" s="629"/>
      <c r="AR66" s="629"/>
      <c r="AS66" s="630"/>
      <c r="AT66" s="738"/>
      <c r="AU66" s="739"/>
      <c r="AV66" s="740"/>
      <c r="AW66" s="741"/>
      <c r="AX66" s="742"/>
      <c r="AY66" s="742"/>
      <c r="AZ66" s="743"/>
      <c r="BA66" s="108">
        <f>AC66</f>
        <v>418.11</v>
      </c>
      <c r="BB66" s="112">
        <f>AG66</f>
        <v>301.69299999999998</v>
      </c>
      <c r="BC66" s="510">
        <f>AK66</f>
        <v>106.79300000000001</v>
      </c>
      <c r="BD66" s="510">
        <f>AO66</f>
        <v>-6.9999999999481588E-3</v>
      </c>
      <c r="BE66" s="510">
        <f>AS66</f>
        <v>0</v>
      </c>
    </row>
    <row r="67" spans="1:57" s="56" customFormat="1" ht="12" hidden="1" customHeight="1" outlineLevel="1">
      <c r="A67" s="69" t="s">
        <v>181</v>
      </c>
      <c r="B67" s="629" t="str">
        <f>IFERROR('[2]VA Consensus'!C14+'[2]VA Consensus'!C16,"")</f>
        <v/>
      </c>
      <c r="C67" s="629" t="str">
        <f>IFERROR('[2]VA Consensus'!D14+'[2]VA Consensus'!D16,"")</f>
        <v/>
      </c>
      <c r="D67" s="629" t="str">
        <f>IFERROR('[2]VA Consensus'!E14+'[2]VA Consensus'!E16,"")</f>
        <v/>
      </c>
      <c r="E67" s="630" t="str">
        <f>IFERROR('[2]VA Consensus'!F14+'[2]VA Consensus'!F16,"")</f>
        <v/>
      </c>
      <c r="F67" s="629" t="str">
        <f>IFERROR('[2]VA Consensus'!G14+'[2]VA Consensus'!G16,"")</f>
        <v/>
      </c>
      <c r="G67" s="629" t="str">
        <f>IFERROR('[2]VA Consensus'!H14+'[2]VA Consensus'!H16,"")</f>
        <v/>
      </c>
      <c r="H67" s="629" t="str">
        <f>IFERROR('[2]VA Consensus'!I14+'[2]VA Consensus'!I16,"")</f>
        <v/>
      </c>
      <c r="I67" s="631" t="str">
        <f>IFERROR('[2]VA Consensus'!J14+'[2]VA Consensus'!J16,"")</f>
        <v/>
      </c>
      <c r="J67" s="632" t="str">
        <f>IFERROR('[2]VA Consensus'!K14+'[2]VA Consensus'!K16,"")</f>
        <v/>
      </c>
      <c r="K67" s="633" t="str">
        <f>IFERROR('[2]VA Consensus'!L14+'[2]VA Consensus'!L16,"")</f>
        <v/>
      </c>
      <c r="L67" s="641" t="str">
        <f>IFERROR('[2]VA Consensus'!M14+'[2]VA Consensus'!M16,"")</f>
        <v/>
      </c>
      <c r="M67" s="642" t="str">
        <f>IFERROR('[2]VA Consensus'!N14+'[2]VA Consensus'!N16,"")</f>
        <v/>
      </c>
      <c r="N67" s="641" t="str">
        <f>IFERROR('[2]VA Consensus'!O14+'[2]VA Consensus'!O16,"")</f>
        <v/>
      </c>
      <c r="O67" s="642" t="str">
        <f>IFERROR('[2]VA Consensus'!P14+'[2]VA Consensus'!P16,"")</f>
        <v/>
      </c>
      <c r="P67" s="641" t="str">
        <f>IFERROR('[2]VA Consensus'!Q14+'[2]VA Consensus'!Q16,"")</f>
        <v/>
      </c>
      <c r="Q67" s="642" t="str">
        <f>IFERROR('[2]VA Consensus'!R14+'[2]VA Consensus'!R16,"")</f>
        <v/>
      </c>
      <c r="R67" s="643" t="str">
        <f>IFERROR('[2]VA Consensus'!S14+'[2]VA Consensus'!S16,"")</f>
        <v/>
      </c>
      <c r="S67" s="644" t="str">
        <f>IFERROR('[2]VA Consensus'!T14+'[2]VA Consensus'!T16,"")</f>
        <v/>
      </c>
      <c r="T67" s="136" t="str">
        <f>IFERROR('[2]VA Consensus'!U14+'[2]VA Consensus'!U16,"")</f>
        <v/>
      </c>
      <c r="U67" s="645" t="str">
        <f>IFERROR('[2]VA Consensus'!V14+'[2]VA Consensus'!V16,"")</f>
        <v/>
      </c>
      <c r="V67" s="644" t="str">
        <f>IFERROR('[2]VA Consensus'!W14+'[2]VA Consensus'!W16,"")</f>
        <v/>
      </c>
      <c r="W67" s="644" t="str">
        <f>IFERROR('[2]VA Consensus'!X14+'[2]VA Consensus'!X16,"")</f>
        <v/>
      </c>
      <c r="X67" s="644" t="str">
        <f>IFERROR('[2]VA Consensus'!Y14+'[2]VA Consensus'!Y16,"")</f>
        <v/>
      </c>
      <c r="Y67" s="644" t="str">
        <f>IFERROR('[2]VA Consensus'!Z14+'[2]VA Consensus'!Z16,"")</f>
        <v/>
      </c>
      <c r="Z67" s="646" t="str">
        <f>IFERROR('[2]VA Consensus'!AA14+'[2]VA Consensus'!AA16,"")</f>
        <v/>
      </c>
      <c r="AA67" s="647" t="str">
        <f>IFERROR('[2]VA Consensus'!AB14+'[2]VA Consensus'!AB16,"")</f>
        <v/>
      </c>
      <c r="AB67" s="647" t="str">
        <f>IFERROR('[2]VA Consensus'!AC14+'[2]VA Consensus'!AC16,"")</f>
        <v/>
      </c>
      <c r="AC67" s="648" t="str">
        <f>IFERROR('[2]VA Consensus'!AD14+'[2]VA Consensus'!AD16,"")</f>
        <v/>
      </c>
      <c r="AD67" s="646" t="str">
        <f>IFERROR('[2]VA Consensus'!AE14+'[2]VA Consensus'!AE16,"")</f>
        <v/>
      </c>
      <c r="AE67" s="647">
        <f>IFERROR('[2]VA Consensus'!AF14+'[2]VA Consensus'!AF16,"")</f>
        <v>375.92490730787296</v>
      </c>
      <c r="AF67" s="647">
        <f>IFERROR('[2]VA Consensus'!AG14+'[2]VA Consensus'!AG16,"")</f>
        <v>379.02413040105841</v>
      </c>
      <c r="AG67" s="648">
        <f>IFERROR('[2]VA Consensus'!AH14+'[2]VA Consensus'!AH16,"")</f>
        <v>341.82510382238814</v>
      </c>
      <c r="AH67" s="646">
        <f>IFERROR('[2]VA Consensus'!AI14+'[2]VA Consensus'!AI16,"")</f>
        <v>276.56776889522689</v>
      </c>
      <c r="AI67" s="647">
        <f>IFERROR('[2]VA Consensus'!AJ14+'[2]VA Consensus'!AJ16,"")</f>
        <v>243.40867289692531</v>
      </c>
      <c r="AJ67" s="647">
        <f>IFERROR('[2]VA Consensus'!AK14+'[2]VA Consensus'!AK16,"")</f>
        <v>187.99895821745184</v>
      </c>
      <c r="AK67" s="648">
        <f>IFERROR('[2]VA Consensus'!AL14+'[2]VA Consensus'!AL16,"")</f>
        <v>128.98791171690456</v>
      </c>
      <c r="AL67" s="646">
        <f>IFERROR('[2]VA Consensus'!AM14+'[2]VA Consensus'!AM16,"")</f>
        <v>86.731200929233495</v>
      </c>
      <c r="AM67" s="647">
        <f>IFERROR('[2]VA Consensus'!AN14+'[2]VA Consensus'!AN16,"")</f>
        <v>54.246245118952999</v>
      </c>
      <c r="AN67" s="647">
        <f>IFERROR('[2]VA Consensus'!AO14+'[2]VA Consensus'!AO16,"")</f>
        <v>24.73575646626972</v>
      </c>
      <c r="AO67" s="648" t="str">
        <f>IFERROR('[2]VA Consensus'!AP14+'[2]VA Consensus'!AP16,"")</f>
        <v/>
      </c>
      <c r="AP67" s="646"/>
      <c r="AQ67" s="647"/>
      <c r="AR67" s="647"/>
      <c r="AS67" s="648"/>
      <c r="AT67" s="638"/>
      <c r="AU67" s="396" t="str">
        <f>IFERROR('[2]VA Consensus'!AV14+'[2]VA Consensus'!AV16,"")</f>
        <v/>
      </c>
      <c r="AV67" s="396" t="str">
        <f>IFERROR('[2]VA Consensus'!AW14+'[2]VA Consensus'!AW16,"")</f>
        <v/>
      </c>
      <c r="AW67" s="758" t="str">
        <f>IFERROR('[2]VA Consensus'!AX14+'[2]VA Consensus'!AX16,"")</f>
        <v/>
      </c>
      <c r="AX67" s="758" t="str">
        <f>IFERROR('[2]VA Consensus'!AY14+'[2]VA Consensus'!AY16,"")</f>
        <v/>
      </c>
      <c r="AY67" s="139" t="str">
        <f>IFERROR('[2]VA Consensus'!AZ14+'[2]VA Consensus'!AZ16,"")</f>
        <v/>
      </c>
      <c r="AZ67" s="759" t="str">
        <f>IFERROR('[2]VA Consensus'!BA14+'[2]VA Consensus'!BA16,"")</f>
        <v/>
      </c>
      <c r="BA67" s="759" t="str">
        <f>IFERROR('[2]VA Consensus'!BB14+'[2]VA Consensus'!BB16,"")</f>
        <v/>
      </c>
      <c r="BB67" s="139">
        <f>IFERROR('[2]VA Consensus'!BC14+'[2]VA Consensus'!BC16,"")</f>
        <v>341.82510382238814</v>
      </c>
      <c r="BC67" s="760">
        <f>IFERROR('[2]VA Consensus'!BD14+'[2]VA Consensus'!BD16,"")</f>
        <v>127.34162167053185</v>
      </c>
      <c r="BD67" s="760" t="str">
        <f>IFERROR('[2]VA Consensus'!BE14+'[2]VA Consensus'!BE16,"")</f>
        <v/>
      </c>
      <c r="BE67" s="760" t="str">
        <f>IFERROR('[2]VA Consensus'!BF14+'[2]VA Consensus'!BF16,"")</f>
        <v/>
      </c>
    </row>
    <row r="68" spans="1:57" s="56" customFormat="1" ht="12" customHeight="1" collapsed="1">
      <c r="A68" s="755" t="s">
        <v>105</v>
      </c>
      <c r="B68" s="730"/>
      <c r="C68" s="730"/>
      <c r="D68" s="730"/>
      <c r="E68" s="731"/>
      <c r="F68" s="732"/>
      <c r="G68" s="732"/>
      <c r="H68" s="732"/>
      <c r="I68" s="733"/>
      <c r="J68" s="746"/>
      <c r="K68" s="735"/>
      <c r="L68" s="735"/>
      <c r="M68" s="736"/>
      <c r="N68" s="735"/>
      <c r="O68" s="735"/>
      <c r="P68" s="735"/>
      <c r="Q68" s="735"/>
      <c r="R68" s="747"/>
      <c r="S68" s="735"/>
      <c r="T68" s="735"/>
      <c r="U68" s="736"/>
      <c r="V68" s="735"/>
      <c r="W68" s="735"/>
      <c r="X68" s="735"/>
      <c r="Y68" s="735"/>
      <c r="Z68" s="747"/>
      <c r="AA68" s="735"/>
      <c r="AB68" s="677"/>
      <c r="AC68" s="678"/>
      <c r="AD68" s="761">
        <f t="shared" ref="AD68:AO68" si="62">AD66/Z66-1</f>
        <v>-0.13647222008168314</v>
      </c>
      <c r="AE68" s="677">
        <f t="shared" si="62"/>
        <v>-0.1641225128549072</v>
      </c>
      <c r="AF68" s="677">
        <f t="shared" si="62"/>
        <v>-0.20954816709292412</v>
      </c>
      <c r="AG68" s="678">
        <f t="shared" si="62"/>
        <v>-0.27843629666834091</v>
      </c>
      <c r="AH68" s="761">
        <f t="shared" si="62"/>
        <v>-0.33965732643226854</v>
      </c>
      <c r="AI68" s="677">
        <f t="shared" si="62"/>
        <v>-0.42551512752482035</v>
      </c>
      <c r="AJ68" s="677">
        <f t="shared" si="62"/>
        <v>-0.50419039401783139</v>
      </c>
      <c r="AK68" s="678">
        <f t="shared" si="62"/>
        <v>-0.64602095507684965</v>
      </c>
      <c r="AL68" s="761">
        <f t="shared" si="62"/>
        <v>-0.69075225971358312</v>
      </c>
      <c r="AM68" s="677">
        <f t="shared" si="62"/>
        <v>-0.75142113569809066</v>
      </c>
      <c r="AN68" s="677">
        <f t="shared" si="62"/>
        <v>-0.84516192652833944</v>
      </c>
      <c r="AO68" s="678">
        <f t="shared" si="62"/>
        <v>-1.0000655473673363</v>
      </c>
      <c r="AP68" s="761"/>
      <c r="AQ68" s="677"/>
      <c r="AR68" s="677"/>
      <c r="AS68" s="678"/>
      <c r="AT68" s="738"/>
      <c r="AU68" s="739"/>
      <c r="AV68" s="740"/>
      <c r="AW68" s="741"/>
      <c r="AX68" s="742"/>
      <c r="AY68" s="742"/>
      <c r="AZ68" s="752"/>
      <c r="BA68" s="753" t="str">
        <f>IF(ISERROR(BA66/AZ66-1),"NA",BA66/AZ66-1)</f>
        <v>NA</v>
      </c>
      <c r="BB68" s="522">
        <f t="shared" ref="BB68:BE68" si="63">IF(ISERROR(BB66/BA66-1),"NA",BB66/BA66-1)</f>
        <v>-0.27843629666834091</v>
      </c>
      <c r="BC68" s="762">
        <f t="shared" si="63"/>
        <v>-0.64602095507684965</v>
      </c>
      <c r="BD68" s="762">
        <f t="shared" si="63"/>
        <v>-1.0000655473673363</v>
      </c>
      <c r="BE68" s="762">
        <f t="shared" si="63"/>
        <v>-1</v>
      </c>
    </row>
    <row r="69" spans="1:57" s="56" customFormat="1" ht="12" customHeight="1">
      <c r="A69" s="763" t="s">
        <v>174</v>
      </c>
      <c r="B69" s="730"/>
      <c r="C69" s="730"/>
      <c r="D69" s="730"/>
      <c r="E69" s="731"/>
      <c r="F69" s="732"/>
      <c r="G69" s="732"/>
      <c r="H69" s="732"/>
      <c r="I69" s="733"/>
      <c r="J69" s="746"/>
      <c r="K69" s="735"/>
      <c r="L69" s="735"/>
      <c r="M69" s="736"/>
      <c r="N69" s="735"/>
      <c r="O69" s="735"/>
      <c r="P69" s="735"/>
      <c r="Q69" s="735"/>
      <c r="R69" s="747"/>
      <c r="S69" s="735"/>
      <c r="T69" s="735"/>
      <c r="U69" s="736"/>
      <c r="V69" s="735"/>
      <c r="W69" s="735"/>
      <c r="X69" s="735"/>
      <c r="Y69" s="735"/>
      <c r="Z69" s="747">
        <f t="shared" ref="Z69:AO69" si="64">Z66/Z40</f>
        <v>0.95000000000000007</v>
      </c>
      <c r="AA69" s="735">
        <f t="shared" si="64"/>
        <v>0.9</v>
      </c>
      <c r="AB69" s="677">
        <f t="shared" si="64"/>
        <v>0.85</v>
      </c>
      <c r="AC69" s="678">
        <f t="shared" si="64"/>
        <v>0.77</v>
      </c>
      <c r="AD69" s="761">
        <f t="shared" si="64"/>
        <v>0.70000000000000007</v>
      </c>
      <c r="AE69" s="708">
        <f t="shared" si="64"/>
        <v>0.64</v>
      </c>
      <c r="AF69" s="708">
        <f t="shared" si="64"/>
        <v>0.56999999999999995</v>
      </c>
      <c r="AG69" s="708">
        <f t="shared" si="64"/>
        <v>0.47</v>
      </c>
      <c r="AH69" s="748">
        <f t="shared" si="64"/>
        <v>0.38987355110642774</v>
      </c>
      <c r="AI69" s="708">
        <f t="shared" si="64"/>
        <v>0.30985718407386037</v>
      </c>
      <c r="AJ69" s="708">
        <f t="shared" si="64"/>
        <v>0.23990119677150018</v>
      </c>
      <c r="AK69" s="744">
        <f t="shared" si="64"/>
        <v>0.14326938556479743</v>
      </c>
      <c r="AL69" s="748">
        <f t="shared" si="64"/>
        <v>0.10601674443231075</v>
      </c>
      <c r="AM69" s="708">
        <f t="shared" si="64"/>
        <v>6.8913311434785171E-2</v>
      </c>
      <c r="AN69" s="708">
        <f t="shared" si="64"/>
        <v>3.351928649239181E-2</v>
      </c>
      <c r="AO69" s="744">
        <f t="shared" si="64"/>
        <v>-8.5110263385238339E-6</v>
      </c>
      <c r="AP69" s="748"/>
      <c r="AQ69" s="708"/>
      <c r="AR69" s="708"/>
      <c r="AS69" s="744"/>
      <c r="AT69" s="738"/>
      <c r="AU69" s="739"/>
      <c r="AV69" s="740"/>
      <c r="AW69" s="741"/>
      <c r="AX69" s="742"/>
      <c r="AY69" s="742"/>
      <c r="AZ69" s="752"/>
      <c r="BA69" s="752">
        <f>AC69</f>
        <v>0.77</v>
      </c>
      <c r="BB69" s="742">
        <f>AG69</f>
        <v>0.47</v>
      </c>
      <c r="BC69" s="687">
        <f>AK69</f>
        <v>0.14326938556479743</v>
      </c>
      <c r="BD69" s="687">
        <f>AO69</f>
        <v>-8.5110263385238339E-6</v>
      </c>
      <c r="BE69" s="687">
        <f>AS69</f>
        <v>0</v>
      </c>
    </row>
    <row r="70" spans="1:57" s="56" customFormat="1" ht="12" customHeight="1">
      <c r="A70" s="755"/>
      <c r="B70" s="233"/>
      <c r="C70" s="233"/>
      <c r="D70" s="233"/>
      <c r="E70" s="626"/>
      <c r="F70" s="764"/>
      <c r="G70" s="233"/>
      <c r="H70" s="233"/>
      <c r="I70" s="626"/>
      <c r="J70" s="764"/>
      <c r="K70" s="233"/>
      <c r="L70" s="233"/>
      <c r="M70" s="626"/>
      <c r="N70" s="233"/>
      <c r="O70" s="233"/>
      <c r="P70" s="233"/>
      <c r="Q70" s="701"/>
      <c r="R70" s="765"/>
      <c r="S70" s="701"/>
      <c r="T70" s="701"/>
      <c r="U70" s="703"/>
      <c r="V70" s="701"/>
      <c r="W70" s="701"/>
      <c r="X70" s="701"/>
      <c r="Y70" s="701"/>
      <c r="Z70" s="765"/>
      <c r="AA70" s="629"/>
      <c r="AB70" s="629"/>
      <c r="AC70" s="629"/>
      <c r="AD70" s="748"/>
      <c r="AE70" s="708"/>
      <c r="AF70" s="708"/>
      <c r="AG70" s="708"/>
      <c r="AH70" s="748"/>
      <c r="AI70" s="708"/>
      <c r="AJ70" s="708"/>
      <c r="AK70" s="708"/>
      <c r="AL70" s="748"/>
      <c r="AM70" s="708"/>
      <c r="AN70" s="708"/>
      <c r="AO70" s="744"/>
      <c r="AP70" s="748"/>
      <c r="AQ70" s="708"/>
      <c r="AR70" s="708"/>
      <c r="AS70" s="744"/>
      <c r="AT70" s="738"/>
      <c r="AU70" s="739"/>
      <c r="AV70" s="740"/>
      <c r="AW70" s="741"/>
      <c r="AX70" s="742"/>
      <c r="AY70" s="742"/>
      <c r="AZ70" s="752"/>
      <c r="BA70" s="753"/>
      <c r="BB70" s="522"/>
      <c r="BC70" s="762"/>
      <c r="BD70" s="762"/>
      <c r="BE70" s="762"/>
    </row>
    <row r="71" spans="1:57" s="56" customFormat="1" ht="12" customHeight="1">
      <c r="A71" s="766" t="s">
        <v>182</v>
      </c>
      <c r="B71" s="233"/>
      <c r="C71" s="233"/>
      <c r="D71" s="233"/>
      <c r="E71" s="626"/>
      <c r="F71" s="764"/>
      <c r="G71" s="233"/>
      <c r="H71" s="233"/>
      <c r="I71" s="626"/>
      <c r="J71" s="764"/>
      <c r="K71" s="233"/>
      <c r="L71" s="233"/>
      <c r="M71" s="626"/>
      <c r="N71" s="233"/>
      <c r="O71" s="233"/>
      <c r="P71" s="233"/>
      <c r="Q71" s="233"/>
      <c r="R71" s="767"/>
      <c r="S71" s="46"/>
      <c r="T71" s="46"/>
      <c r="U71" s="235"/>
      <c r="V71" s="46"/>
      <c r="W71" s="46"/>
      <c r="X71" s="46"/>
      <c r="Y71" s="46"/>
      <c r="Z71" s="767"/>
      <c r="AA71" s="46"/>
      <c r="AB71" s="46"/>
      <c r="AC71" s="235"/>
      <c r="AD71" s="767"/>
      <c r="AE71" s="46"/>
      <c r="AF71" s="46"/>
      <c r="AG71" s="235"/>
      <c r="AH71" s="767"/>
      <c r="AI71" s="46"/>
      <c r="AJ71" s="46"/>
      <c r="AK71" s="235"/>
      <c r="AL71" s="767"/>
      <c r="AM71" s="46"/>
      <c r="AN71" s="46"/>
      <c r="AO71" s="235"/>
      <c r="AP71" s="767"/>
      <c r="AQ71" s="46"/>
      <c r="AR71" s="46"/>
      <c r="AS71" s="235"/>
      <c r="AT71" s="46"/>
      <c r="AU71" s="53"/>
      <c r="AV71" s="768"/>
      <c r="AW71" s="53"/>
      <c r="AX71" s="53"/>
      <c r="AY71" s="53"/>
      <c r="AZ71" s="769"/>
      <c r="BA71" s="769"/>
      <c r="BB71" s="53"/>
      <c r="BC71" s="768"/>
      <c r="BD71" s="768"/>
      <c r="BE71" s="768"/>
    </row>
    <row r="72" spans="1:57" s="775" customFormat="1" ht="12" customHeight="1">
      <c r="A72" s="770" t="s">
        <v>135</v>
      </c>
      <c r="B72" s="636">
        <f t="shared" ref="B72:AS72" si="65">B5</f>
        <v>39.593000000000004</v>
      </c>
      <c r="C72" s="636">
        <f t="shared" si="65"/>
        <v>49.430999999999997</v>
      </c>
      <c r="D72" s="636">
        <f t="shared" si="65"/>
        <v>53.364999999999995</v>
      </c>
      <c r="E72" s="637">
        <f t="shared" si="65"/>
        <v>73.001000000000005</v>
      </c>
      <c r="F72" s="771">
        <f t="shared" si="65"/>
        <v>53.527999999999999</v>
      </c>
      <c r="G72" s="636">
        <f t="shared" si="65"/>
        <v>62.19</v>
      </c>
      <c r="H72" s="636">
        <f t="shared" si="65"/>
        <v>67.052000000000007</v>
      </c>
      <c r="I72" s="637">
        <f t="shared" si="65"/>
        <v>87.518000000000001</v>
      </c>
      <c r="J72" s="771">
        <f t="shared" si="65"/>
        <v>56.36</v>
      </c>
      <c r="K72" s="636">
        <f t="shared" si="65"/>
        <v>59.621000000000002</v>
      </c>
      <c r="L72" s="636">
        <f t="shared" si="65"/>
        <v>65.649000000000001</v>
      </c>
      <c r="M72" s="637">
        <f t="shared" si="65"/>
        <v>72.56</v>
      </c>
      <c r="N72" s="636">
        <f t="shared" si="65"/>
        <v>54.176000000000002</v>
      </c>
      <c r="O72" s="636">
        <f t="shared" si="65"/>
        <v>66.564999999999998</v>
      </c>
      <c r="P72" s="636">
        <f t="shared" si="65"/>
        <v>76.751000000000005</v>
      </c>
      <c r="Q72" s="636">
        <f t="shared" si="65"/>
        <v>95.197000000000003</v>
      </c>
      <c r="R72" s="771">
        <f t="shared" si="65"/>
        <v>74.784999999999997</v>
      </c>
      <c r="S72" s="636">
        <f t="shared" si="65"/>
        <v>88.418000000000006</v>
      </c>
      <c r="T72" s="636">
        <f t="shared" si="65"/>
        <v>100.35299999999999</v>
      </c>
      <c r="U72" s="637">
        <f t="shared" si="65"/>
        <v>126.578</v>
      </c>
      <c r="V72" s="636">
        <f t="shared" si="65"/>
        <v>96.260999999999996</v>
      </c>
      <c r="W72" s="636">
        <f t="shared" si="65"/>
        <v>111.44799999999999</v>
      </c>
      <c r="X72" s="636">
        <f t="shared" si="65"/>
        <v>123.30800000000001</v>
      </c>
      <c r="Y72" s="636">
        <f t="shared" si="65"/>
        <v>142.61700000000002</v>
      </c>
      <c r="Z72" s="771">
        <f t="shared" si="65"/>
        <v>107.33500000000001</v>
      </c>
      <c r="AA72" s="636">
        <f t="shared" si="65"/>
        <v>115.41800000000001</v>
      </c>
      <c r="AB72" s="636">
        <f t="shared" si="65"/>
        <v>122.30800000000001</v>
      </c>
      <c r="AC72" s="636">
        <f t="shared" si="65"/>
        <v>154.09899999999999</v>
      </c>
      <c r="AD72" s="771">
        <f t="shared" si="65"/>
        <v>114.02200000000001</v>
      </c>
      <c r="AE72" s="636">
        <f t="shared" si="65"/>
        <v>130.346</v>
      </c>
      <c r="AF72" s="636">
        <f t="shared" si="65"/>
        <v>148.06800000000001</v>
      </c>
      <c r="AG72" s="636">
        <f t="shared" si="65"/>
        <v>158.51400000000001</v>
      </c>
      <c r="AH72" s="771">
        <f t="shared" si="65"/>
        <v>136.423</v>
      </c>
      <c r="AI72" s="636">
        <f t="shared" si="65"/>
        <v>152.16300000000001</v>
      </c>
      <c r="AJ72" s="636">
        <f t="shared" si="65"/>
        <v>161.577</v>
      </c>
      <c r="AK72" s="636">
        <f t="shared" si="65"/>
        <v>173.369</v>
      </c>
      <c r="AL72" s="771">
        <f t="shared" si="65"/>
        <v>165.33886602739724</v>
      </c>
      <c r="AM72" s="636">
        <f t="shared" si="65"/>
        <v>175.91069917808218</v>
      </c>
      <c r="AN72" s="636">
        <f t="shared" si="65"/>
        <v>186.36135013698629</v>
      </c>
      <c r="AO72" s="637">
        <f t="shared" si="65"/>
        <v>197.52476876712328</v>
      </c>
      <c r="AP72" s="771">
        <f t="shared" si="65"/>
        <v>208.8194605479452</v>
      </c>
      <c r="AQ72" s="636">
        <f t="shared" si="65"/>
        <v>216.59311684931507</v>
      </c>
      <c r="AR72" s="636">
        <f t="shared" si="65"/>
        <v>225.32286452054794</v>
      </c>
      <c r="AS72" s="637">
        <f t="shared" si="65"/>
        <v>233.88417657534245</v>
      </c>
      <c r="AT72" s="772"/>
      <c r="AU72" s="112">
        <f>SUM(B72:E72)</f>
        <v>215.39000000000001</v>
      </c>
      <c r="AV72" s="773">
        <f>SUM(F72:I72)</f>
        <v>270.28800000000001</v>
      </c>
      <c r="AW72" s="112">
        <f>SUM(J72:M72)</f>
        <v>254.19</v>
      </c>
      <c r="AX72" s="112">
        <f>SUM(N72:Q72)</f>
        <v>292.68900000000002</v>
      </c>
      <c r="AY72" s="112">
        <f>SUM(R72:U72)</f>
        <v>390.13400000000001</v>
      </c>
      <c r="AZ72" s="774">
        <f>SUM(V72:Y72)</f>
        <v>473.63400000000001</v>
      </c>
      <c r="BA72" s="112">
        <f t="shared" ref="BA72" si="66">SUM(Z72:AC72)</f>
        <v>499.16</v>
      </c>
      <c r="BB72" s="773">
        <f>SUM(AD72:AG72)</f>
        <v>550.95000000000005</v>
      </c>
      <c r="BC72" s="773">
        <f>SUM(AH72:AK72)</f>
        <v>623.53200000000004</v>
      </c>
      <c r="BD72" s="773">
        <f>SUM(AL72:AO72)</f>
        <v>725.13568410958896</v>
      </c>
      <c r="BE72" s="773">
        <f>SUM(AP72:AS72)</f>
        <v>884.61961849315071</v>
      </c>
    </row>
    <row r="73" spans="1:57" s="785" customFormat="1" ht="12" customHeight="1">
      <c r="A73" s="57" t="s">
        <v>183</v>
      </c>
      <c r="B73" s="776">
        <f>58.478+3.562</f>
        <v>62.04</v>
      </c>
      <c r="C73" s="777">
        <f t="shared" ref="C73:AS73" si="67">B74</f>
        <v>58.837000000000003</v>
      </c>
      <c r="D73" s="777">
        <f t="shared" si="67"/>
        <v>61.346000000000004</v>
      </c>
      <c r="E73" s="778">
        <f t="shared" si="67"/>
        <v>63.43</v>
      </c>
      <c r="F73" s="779">
        <f t="shared" si="67"/>
        <v>81.3</v>
      </c>
      <c r="G73" s="777">
        <f t="shared" si="67"/>
        <v>74.727999999999994</v>
      </c>
      <c r="H73" s="777">
        <f t="shared" si="67"/>
        <v>77.936999999999998</v>
      </c>
      <c r="I73" s="778">
        <f t="shared" si="67"/>
        <v>78.917999999999992</v>
      </c>
      <c r="J73" s="779">
        <f t="shared" si="67"/>
        <v>94.215999999999994</v>
      </c>
      <c r="K73" s="777">
        <f t="shared" si="67"/>
        <v>88.831999999999994</v>
      </c>
      <c r="L73" s="777">
        <f t="shared" si="67"/>
        <v>85.197000000000003</v>
      </c>
      <c r="M73" s="778">
        <f t="shared" si="67"/>
        <v>82.466999999999999</v>
      </c>
      <c r="N73" s="777">
        <f t="shared" si="67"/>
        <v>101.43499999999999</v>
      </c>
      <c r="O73" s="777">
        <f t="shared" si="67"/>
        <v>88.832000000000008</v>
      </c>
      <c r="P73" s="777">
        <f t="shared" si="67"/>
        <v>82.820999999999998</v>
      </c>
      <c r="Q73" s="777">
        <f t="shared" si="67"/>
        <v>84.49199999999999</v>
      </c>
      <c r="R73" s="779">
        <f t="shared" si="67"/>
        <v>101.366</v>
      </c>
      <c r="S73" s="777">
        <f t="shared" si="67"/>
        <v>93.748000000000005</v>
      </c>
      <c r="T73" s="777">
        <f t="shared" si="67"/>
        <v>88.473000000000013</v>
      </c>
      <c r="U73" s="778">
        <f t="shared" si="67"/>
        <v>88.125</v>
      </c>
      <c r="V73" s="777">
        <f t="shared" si="67"/>
        <v>106.78700000000001</v>
      </c>
      <c r="W73" s="777">
        <f t="shared" si="67"/>
        <v>101.14100000000001</v>
      </c>
      <c r="X73" s="777">
        <f t="shared" si="67"/>
        <v>100.646</v>
      </c>
      <c r="Y73" s="777">
        <f t="shared" si="67"/>
        <v>96.314999999999998</v>
      </c>
      <c r="Z73" s="779">
        <f t="shared" si="67"/>
        <v>112.053</v>
      </c>
      <c r="AA73" s="777">
        <f t="shared" si="67"/>
        <v>110.679</v>
      </c>
      <c r="AB73" s="777">
        <f t="shared" si="67"/>
        <v>131.375</v>
      </c>
      <c r="AC73" s="777">
        <f t="shared" si="67"/>
        <v>145.608</v>
      </c>
      <c r="AD73" s="779">
        <f t="shared" si="67"/>
        <v>181.935</v>
      </c>
      <c r="AE73" s="777">
        <f t="shared" si="67"/>
        <v>185.489</v>
      </c>
      <c r="AF73" s="777">
        <f t="shared" si="67"/>
        <v>208.929</v>
      </c>
      <c r="AG73" s="777">
        <f t="shared" si="67"/>
        <v>219.13499999999999</v>
      </c>
      <c r="AH73" s="779">
        <f t="shared" si="67"/>
        <v>252.74</v>
      </c>
      <c r="AI73" s="777">
        <f t="shared" si="67"/>
        <v>251.03800000000001</v>
      </c>
      <c r="AJ73" s="777">
        <f t="shared" si="67"/>
        <v>322.899</v>
      </c>
      <c r="AK73" s="777">
        <f t="shared" si="67"/>
        <v>341.50799999999998</v>
      </c>
      <c r="AL73" s="779">
        <f t="shared" si="67"/>
        <v>442.21699999999998</v>
      </c>
      <c r="AM73" s="777">
        <f t="shared" si="67"/>
        <v>435.84891397260276</v>
      </c>
      <c r="AN73" s="777">
        <f t="shared" si="67"/>
        <v>495.16341479452058</v>
      </c>
      <c r="AO73" s="778">
        <f t="shared" si="67"/>
        <v>513.31317465753432</v>
      </c>
      <c r="AP73" s="779">
        <f t="shared" si="67"/>
        <v>617.27420589041105</v>
      </c>
      <c r="AQ73" s="777">
        <f t="shared" si="67"/>
        <v>591.27114234246585</v>
      </c>
      <c r="AR73" s="777">
        <f t="shared" si="67"/>
        <v>645.18700549315076</v>
      </c>
      <c r="AS73" s="778">
        <f t="shared" si="67"/>
        <v>655.05191747260278</v>
      </c>
      <c r="AT73" s="780"/>
      <c r="AU73" s="781"/>
      <c r="AV73" s="782"/>
      <c r="AW73" s="783"/>
      <c r="AX73" s="783">
        <f>N73</f>
        <v>101.43499999999999</v>
      </c>
      <c r="AY73" s="781">
        <f>R73</f>
        <v>101.366</v>
      </c>
      <c r="AZ73" s="784">
        <f>V73</f>
        <v>106.78700000000001</v>
      </c>
      <c r="BA73" s="781">
        <f>Z73</f>
        <v>112.053</v>
      </c>
      <c r="BB73" s="782">
        <f t="shared" ref="BB73:BB76" si="68">SUM(AD73:AG73)</f>
        <v>795.48799999999994</v>
      </c>
      <c r="BC73" s="782">
        <f t="shared" ref="BC73:BC76" si="69">SUM(AH73:AK73)</f>
        <v>1168.1849999999999</v>
      </c>
      <c r="BD73" s="782">
        <f t="shared" ref="BD73:BD76" si="70">SUM(AL73:AO73)</f>
        <v>1886.5425034246575</v>
      </c>
      <c r="BE73" s="782">
        <f>SUM(AP73:AS73)</f>
        <v>2508.7842711986304</v>
      </c>
    </row>
    <row r="74" spans="1:57" s="785" customFormat="1" ht="12" customHeight="1">
      <c r="A74" s="57" t="s">
        <v>184</v>
      </c>
      <c r="B74" s="786">
        <f>'Balance Sheet'!B24+'Balance Sheet'!B31</f>
        <v>58.837000000000003</v>
      </c>
      <c r="C74" s="786">
        <f>'Balance Sheet'!C24+'Balance Sheet'!C31</f>
        <v>61.346000000000004</v>
      </c>
      <c r="D74" s="786">
        <f>'Balance Sheet'!D24+'Balance Sheet'!D31</f>
        <v>63.43</v>
      </c>
      <c r="E74" s="787">
        <f>'Balance Sheet'!E24+'Balance Sheet'!E31</f>
        <v>81.3</v>
      </c>
      <c r="F74" s="788">
        <f>'Balance Sheet'!F24+'Balance Sheet'!F31</f>
        <v>74.727999999999994</v>
      </c>
      <c r="G74" s="786">
        <f>'Balance Sheet'!G24+'Balance Sheet'!G31</f>
        <v>77.936999999999998</v>
      </c>
      <c r="H74" s="786">
        <f>'Balance Sheet'!H24+'Balance Sheet'!H31</f>
        <v>78.917999999999992</v>
      </c>
      <c r="I74" s="787">
        <f>'Balance Sheet'!I24+'Balance Sheet'!I31</f>
        <v>94.215999999999994</v>
      </c>
      <c r="J74" s="788">
        <f>'Balance Sheet'!J24+'Balance Sheet'!J31</f>
        <v>88.831999999999994</v>
      </c>
      <c r="K74" s="786">
        <f>'Balance Sheet'!K24+'Balance Sheet'!K31</f>
        <v>85.197000000000003</v>
      </c>
      <c r="L74" s="786">
        <f>'Balance Sheet'!L24+'Balance Sheet'!L31</f>
        <v>82.466999999999999</v>
      </c>
      <c r="M74" s="787">
        <f>'Balance Sheet'!M24+'Balance Sheet'!M31</f>
        <v>101.43499999999999</v>
      </c>
      <c r="N74" s="786">
        <f>'Balance Sheet'!N24+'Balance Sheet'!N31</f>
        <v>88.832000000000008</v>
      </c>
      <c r="O74" s="786">
        <f>'Balance Sheet'!O24+'Balance Sheet'!O31</f>
        <v>82.820999999999998</v>
      </c>
      <c r="P74" s="786">
        <f>'Balance Sheet'!P24+'Balance Sheet'!P31</f>
        <v>84.49199999999999</v>
      </c>
      <c r="Q74" s="786">
        <f>'Balance Sheet'!Q24+'Balance Sheet'!Q31</f>
        <v>101.366</v>
      </c>
      <c r="R74" s="779">
        <f>'Balance Sheet'!R24+'Balance Sheet'!R31</f>
        <v>93.748000000000005</v>
      </c>
      <c r="S74" s="777">
        <f>'Balance Sheet'!S24+'Balance Sheet'!S31</f>
        <v>88.473000000000013</v>
      </c>
      <c r="T74" s="777">
        <f>'Balance Sheet'!T24+'Balance Sheet'!T31</f>
        <v>88.125</v>
      </c>
      <c r="U74" s="778">
        <f>'Balance Sheet'!U24+'Balance Sheet'!U31</f>
        <v>106.78700000000001</v>
      </c>
      <c r="V74" s="777">
        <f>'Balance Sheet'!V24+'Balance Sheet'!V31</f>
        <v>101.14100000000001</v>
      </c>
      <c r="W74" s="777">
        <f>'Balance Sheet'!W24+'Balance Sheet'!W31</f>
        <v>100.646</v>
      </c>
      <c r="X74" s="777">
        <f>'Balance Sheet'!X24+'Balance Sheet'!X31</f>
        <v>96.314999999999998</v>
      </c>
      <c r="Y74" s="777">
        <f>'Balance Sheet'!Y24+'Balance Sheet'!Y31</f>
        <v>112.053</v>
      </c>
      <c r="Z74" s="779">
        <f>'Balance Sheet'!Z24+'Balance Sheet'!Z31</f>
        <v>110.679</v>
      </c>
      <c r="AA74" s="777">
        <f>'Balance Sheet'!AA24+'Balance Sheet'!AA31</f>
        <v>131.375</v>
      </c>
      <c r="AB74" s="777">
        <f>'Balance Sheet'!AB24+'Balance Sheet'!AB31</f>
        <v>145.608</v>
      </c>
      <c r="AC74" s="777">
        <f>'Balance Sheet'!AC24+'Balance Sheet'!AC31</f>
        <v>181.935</v>
      </c>
      <c r="AD74" s="779">
        <f>'Balance Sheet'!AD24+'Balance Sheet'!AD31</f>
        <v>185.489</v>
      </c>
      <c r="AE74" s="777">
        <f>'Balance Sheet'!AE24+'Balance Sheet'!AE31</f>
        <v>208.929</v>
      </c>
      <c r="AF74" s="777">
        <f>'Balance Sheet'!AF24+'Balance Sheet'!AF31</f>
        <v>219.13499999999999</v>
      </c>
      <c r="AG74" s="777">
        <f>'Balance Sheet'!AG24+'Balance Sheet'!AG31</f>
        <v>252.74</v>
      </c>
      <c r="AH74" s="779">
        <f>'Balance Sheet'!AH24+'Balance Sheet'!AH31</f>
        <v>251.03800000000001</v>
      </c>
      <c r="AI74" s="777">
        <f>'Balance Sheet'!AI24+'Balance Sheet'!AI31</f>
        <v>322.899</v>
      </c>
      <c r="AJ74" s="777">
        <f>'Balance Sheet'!AJ24+'Balance Sheet'!AJ31</f>
        <v>341.50799999999998</v>
      </c>
      <c r="AK74" s="777">
        <f>'Balance Sheet'!AK24+'Balance Sheet'!AK31</f>
        <v>442.21699999999998</v>
      </c>
      <c r="AL74" s="779">
        <f t="shared" ref="AL74:AS74" si="71">AL73+AL75</f>
        <v>435.84891397260276</v>
      </c>
      <c r="AM74" s="777">
        <f t="shared" si="71"/>
        <v>495.16341479452058</v>
      </c>
      <c r="AN74" s="777">
        <f t="shared" si="71"/>
        <v>513.31317465753432</v>
      </c>
      <c r="AO74" s="778">
        <f t="shared" si="71"/>
        <v>617.27420589041105</v>
      </c>
      <c r="AP74" s="779">
        <f t="shared" si="71"/>
        <v>591.27114234246585</v>
      </c>
      <c r="AQ74" s="777">
        <f t="shared" si="71"/>
        <v>645.18700549315076</v>
      </c>
      <c r="AR74" s="777">
        <f t="shared" si="71"/>
        <v>655.05191747260278</v>
      </c>
      <c r="AS74" s="778">
        <f t="shared" si="71"/>
        <v>767.87641089726026</v>
      </c>
      <c r="AT74" s="780"/>
      <c r="AU74" s="782"/>
      <c r="AV74" s="782"/>
      <c r="AW74" s="783"/>
      <c r="AX74" s="783">
        <f>Q74</f>
        <v>101.366</v>
      </c>
      <c r="AY74" s="781">
        <f>U74</f>
        <v>106.78700000000001</v>
      </c>
      <c r="AZ74" s="784">
        <f>Y74</f>
        <v>112.053</v>
      </c>
      <c r="BA74" s="781">
        <f>AC74</f>
        <v>181.935</v>
      </c>
      <c r="BB74" s="782">
        <f t="shared" si="68"/>
        <v>866.29300000000001</v>
      </c>
      <c r="BC74" s="782">
        <f t="shared" si="69"/>
        <v>1357.6619999999998</v>
      </c>
      <c r="BD74" s="782">
        <f t="shared" si="70"/>
        <v>2061.5997093150686</v>
      </c>
      <c r="BE74" s="782">
        <f>SUM(AP74:AS74)</f>
        <v>2659.38647620548</v>
      </c>
    </row>
    <row r="75" spans="1:57" s="785" customFormat="1" ht="12" customHeight="1">
      <c r="A75" s="57" t="s">
        <v>185</v>
      </c>
      <c r="B75" s="777">
        <f t="shared" ref="B75:AK75" si="72">B74-B73</f>
        <v>-3.2029999999999959</v>
      </c>
      <c r="C75" s="777">
        <f t="shared" si="72"/>
        <v>2.5090000000000003</v>
      </c>
      <c r="D75" s="777">
        <f t="shared" si="72"/>
        <v>2.0839999999999961</v>
      </c>
      <c r="E75" s="778">
        <f t="shared" si="72"/>
        <v>17.869999999999997</v>
      </c>
      <c r="F75" s="779">
        <f t="shared" si="72"/>
        <v>-6.5720000000000027</v>
      </c>
      <c r="G75" s="777">
        <f t="shared" si="72"/>
        <v>3.2090000000000032</v>
      </c>
      <c r="H75" s="777">
        <f t="shared" si="72"/>
        <v>0.98099999999999454</v>
      </c>
      <c r="I75" s="778">
        <f t="shared" si="72"/>
        <v>15.298000000000002</v>
      </c>
      <c r="J75" s="779">
        <f t="shared" si="72"/>
        <v>-5.3840000000000003</v>
      </c>
      <c r="K75" s="777">
        <f t="shared" si="72"/>
        <v>-3.6349999999999909</v>
      </c>
      <c r="L75" s="777">
        <f t="shared" si="72"/>
        <v>-2.730000000000004</v>
      </c>
      <c r="M75" s="778">
        <f t="shared" si="72"/>
        <v>18.967999999999989</v>
      </c>
      <c r="N75" s="777">
        <f t="shared" si="72"/>
        <v>-12.60299999999998</v>
      </c>
      <c r="O75" s="777">
        <f t="shared" si="72"/>
        <v>-6.0110000000000099</v>
      </c>
      <c r="P75" s="777">
        <f t="shared" si="72"/>
        <v>1.6709999999999923</v>
      </c>
      <c r="Q75" s="777">
        <f t="shared" si="72"/>
        <v>16.874000000000009</v>
      </c>
      <c r="R75" s="779">
        <f t="shared" si="72"/>
        <v>-7.617999999999995</v>
      </c>
      <c r="S75" s="777">
        <f t="shared" si="72"/>
        <v>-5.2749999999999915</v>
      </c>
      <c r="T75" s="777">
        <f t="shared" si="72"/>
        <v>-0.34800000000001319</v>
      </c>
      <c r="U75" s="778">
        <f t="shared" si="72"/>
        <v>18.662000000000006</v>
      </c>
      <c r="V75" s="777">
        <f t="shared" si="72"/>
        <v>-5.6460000000000008</v>
      </c>
      <c r="W75" s="777">
        <f t="shared" si="72"/>
        <v>-0.49500000000000455</v>
      </c>
      <c r="X75" s="777">
        <f t="shared" si="72"/>
        <v>-4.3310000000000031</v>
      </c>
      <c r="Y75" s="777">
        <f t="shared" si="72"/>
        <v>15.738</v>
      </c>
      <c r="Z75" s="779">
        <f t="shared" si="72"/>
        <v>-1.3739999999999952</v>
      </c>
      <c r="AA75" s="777">
        <f t="shared" si="72"/>
        <v>20.695999999999998</v>
      </c>
      <c r="AB75" s="777">
        <f t="shared" si="72"/>
        <v>14.233000000000004</v>
      </c>
      <c r="AC75" s="777">
        <f t="shared" si="72"/>
        <v>36.326999999999998</v>
      </c>
      <c r="AD75" s="779">
        <f t="shared" si="72"/>
        <v>3.554000000000002</v>
      </c>
      <c r="AE75" s="777">
        <f t="shared" si="72"/>
        <v>23.439999999999998</v>
      </c>
      <c r="AF75" s="777">
        <f t="shared" si="72"/>
        <v>10.205999999999989</v>
      </c>
      <c r="AG75" s="777">
        <f t="shared" si="72"/>
        <v>33.605000000000018</v>
      </c>
      <c r="AH75" s="779">
        <f t="shared" si="72"/>
        <v>-1.7019999999999982</v>
      </c>
      <c r="AI75" s="777">
        <f t="shared" si="72"/>
        <v>71.86099999999999</v>
      </c>
      <c r="AJ75" s="777">
        <f t="shared" si="72"/>
        <v>18.60899999999998</v>
      </c>
      <c r="AK75" s="777">
        <f t="shared" si="72"/>
        <v>100.709</v>
      </c>
      <c r="AL75" s="779">
        <f t="shared" ref="AL75:AS75" si="73">AL76-AL72</f>
        <v>-6.3680860273972542</v>
      </c>
      <c r="AM75" s="777">
        <f t="shared" si="73"/>
        <v>59.314500821917818</v>
      </c>
      <c r="AN75" s="777">
        <f t="shared" si="73"/>
        <v>18.149759863013685</v>
      </c>
      <c r="AO75" s="778">
        <f t="shared" si="73"/>
        <v>103.96103123287671</v>
      </c>
      <c r="AP75" s="779">
        <f t="shared" si="73"/>
        <v>-26.003063547945231</v>
      </c>
      <c r="AQ75" s="777">
        <f t="shared" si="73"/>
        <v>53.915863150684942</v>
      </c>
      <c r="AR75" s="777">
        <f t="shared" si="73"/>
        <v>9.8649119794520175</v>
      </c>
      <c r="AS75" s="778">
        <f t="shared" si="73"/>
        <v>112.82449342465748</v>
      </c>
      <c r="AT75" s="780"/>
      <c r="AU75" s="782"/>
      <c r="AV75" s="782">
        <f>SUM(F75:I75)</f>
        <v>12.915999999999997</v>
      </c>
      <c r="AW75" s="783">
        <f t="shared" ref="AW75:AW76" si="74">SUM(J75:M75)</f>
        <v>7.2189999999999941</v>
      </c>
      <c r="AX75" s="779">
        <f>AX74-AX73</f>
        <v>-6.8999999999988404E-2</v>
      </c>
      <c r="AY75" s="789">
        <f>AY74-AY73</f>
        <v>5.4210000000000065</v>
      </c>
      <c r="AZ75" s="779">
        <f>AZ74-AZ73</f>
        <v>5.2659999999999911</v>
      </c>
      <c r="BA75" s="789">
        <f>BA74-BA73</f>
        <v>69.882000000000005</v>
      </c>
      <c r="BB75" s="789">
        <f t="shared" si="68"/>
        <v>70.805000000000007</v>
      </c>
      <c r="BC75" s="789">
        <f t="shared" si="69"/>
        <v>189.47699999999998</v>
      </c>
      <c r="BD75" s="789">
        <f t="shared" si="70"/>
        <v>175.05720589041096</v>
      </c>
      <c r="BE75" s="789">
        <f>SUM(AP75:AS75)</f>
        <v>150.6022050068492</v>
      </c>
    </row>
    <row r="76" spans="1:57" s="56" customFormat="1" ht="12" customHeight="1">
      <c r="A76" s="790" t="s">
        <v>186</v>
      </c>
      <c r="B76" s="791">
        <f t="shared" ref="B76:AD76" si="75">B72+B75</f>
        <v>36.390000000000008</v>
      </c>
      <c r="C76" s="791">
        <f t="shared" si="75"/>
        <v>51.94</v>
      </c>
      <c r="D76" s="791">
        <f t="shared" si="75"/>
        <v>55.448999999999991</v>
      </c>
      <c r="E76" s="792">
        <f t="shared" si="75"/>
        <v>90.871000000000009</v>
      </c>
      <c r="F76" s="793">
        <f t="shared" si="75"/>
        <v>46.955999999999996</v>
      </c>
      <c r="G76" s="791">
        <f t="shared" si="75"/>
        <v>65.399000000000001</v>
      </c>
      <c r="H76" s="791">
        <f t="shared" si="75"/>
        <v>68.033000000000001</v>
      </c>
      <c r="I76" s="792">
        <f t="shared" si="75"/>
        <v>102.816</v>
      </c>
      <c r="J76" s="793">
        <f t="shared" si="75"/>
        <v>50.975999999999999</v>
      </c>
      <c r="K76" s="791">
        <f t="shared" si="75"/>
        <v>55.986000000000011</v>
      </c>
      <c r="L76" s="791">
        <f t="shared" si="75"/>
        <v>62.918999999999997</v>
      </c>
      <c r="M76" s="792">
        <f t="shared" si="75"/>
        <v>91.527999999999992</v>
      </c>
      <c r="N76" s="791">
        <f t="shared" si="75"/>
        <v>41.573000000000022</v>
      </c>
      <c r="O76" s="791">
        <f t="shared" si="75"/>
        <v>60.553999999999988</v>
      </c>
      <c r="P76" s="791">
        <f t="shared" si="75"/>
        <v>78.421999999999997</v>
      </c>
      <c r="Q76" s="791">
        <f t="shared" si="75"/>
        <v>112.07100000000001</v>
      </c>
      <c r="R76" s="793">
        <f t="shared" si="75"/>
        <v>67.167000000000002</v>
      </c>
      <c r="S76" s="791">
        <f t="shared" si="75"/>
        <v>83.143000000000015</v>
      </c>
      <c r="T76" s="791">
        <f t="shared" si="75"/>
        <v>100.00499999999998</v>
      </c>
      <c r="U76" s="792">
        <f t="shared" si="75"/>
        <v>145.24</v>
      </c>
      <c r="V76" s="791">
        <f t="shared" si="75"/>
        <v>90.614999999999995</v>
      </c>
      <c r="W76" s="791">
        <f t="shared" si="75"/>
        <v>110.95299999999999</v>
      </c>
      <c r="X76" s="791">
        <f t="shared" si="75"/>
        <v>118.977</v>
      </c>
      <c r="Y76" s="791">
        <f t="shared" si="75"/>
        <v>158.35500000000002</v>
      </c>
      <c r="Z76" s="793">
        <f t="shared" si="75"/>
        <v>105.96100000000001</v>
      </c>
      <c r="AA76" s="791">
        <f t="shared" si="75"/>
        <v>136.114</v>
      </c>
      <c r="AB76" s="791">
        <f t="shared" si="75"/>
        <v>136.541</v>
      </c>
      <c r="AC76" s="791">
        <f t="shared" si="75"/>
        <v>190.42599999999999</v>
      </c>
      <c r="AD76" s="793">
        <f t="shared" si="75"/>
        <v>117.57600000000001</v>
      </c>
      <c r="AE76" s="791">
        <f>AE72+AE75</f>
        <v>153.786</v>
      </c>
      <c r="AF76" s="791">
        <f>AF72+AF75</f>
        <v>158.274</v>
      </c>
      <c r="AG76" s="791">
        <f>AG72+AG75</f>
        <v>192.11900000000003</v>
      </c>
      <c r="AH76" s="793">
        <f t="shared" ref="AH76" si="76">AH72+AH75</f>
        <v>134.721</v>
      </c>
      <c r="AI76" s="791">
        <f>AI72+AI75</f>
        <v>224.024</v>
      </c>
      <c r="AJ76" s="791">
        <f>AJ72+AJ75</f>
        <v>180.18599999999998</v>
      </c>
      <c r="AK76" s="791">
        <f>AK72+AK75</f>
        <v>274.07799999999997</v>
      </c>
      <c r="AL76" s="793">
        <f t="shared" ref="AL76:AS76" si="77">AH76*(1+AL78)</f>
        <v>158.97077999999999</v>
      </c>
      <c r="AM76" s="791">
        <f t="shared" si="77"/>
        <v>235.2252</v>
      </c>
      <c r="AN76" s="791">
        <f t="shared" si="77"/>
        <v>204.51110999999997</v>
      </c>
      <c r="AO76" s="792">
        <f t="shared" si="77"/>
        <v>301.48579999999998</v>
      </c>
      <c r="AP76" s="793">
        <f t="shared" si="77"/>
        <v>182.81639699999997</v>
      </c>
      <c r="AQ76" s="791">
        <f t="shared" si="77"/>
        <v>270.50898000000001</v>
      </c>
      <c r="AR76" s="791">
        <f t="shared" si="77"/>
        <v>235.18777649999996</v>
      </c>
      <c r="AS76" s="792">
        <f t="shared" si="77"/>
        <v>346.70866999999993</v>
      </c>
      <c r="AT76" s="46"/>
      <c r="AU76" s="794">
        <f>SUM(B76:E76)</f>
        <v>234.65</v>
      </c>
      <c r="AV76" s="794">
        <f>SUM(F76:I76)</f>
        <v>283.20399999999995</v>
      </c>
      <c r="AW76" s="795">
        <f t="shared" si="74"/>
        <v>261.40899999999999</v>
      </c>
      <c r="AX76" s="796">
        <f t="shared" ref="AX76" si="78">SUM(N76:Q76)</f>
        <v>292.62</v>
      </c>
      <c r="AY76" s="797">
        <f t="shared" ref="AY76" si="79">SUM(R76:U76)</f>
        <v>395.55500000000001</v>
      </c>
      <c r="AZ76" s="796">
        <f t="shared" ref="AZ76" si="80">SUM(V76:Y76)</f>
        <v>478.9</v>
      </c>
      <c r="BA76" s="797">
        <f>SUM(Z76:AC76)</f>
        <v>569.04199999999992</v>
      </c>
      <c r="BB76" s="794">
        <f t="shared" si="68"/>
        <v>621.75500000000011</v>
      </c>
      <c r="BC76" s="794">
        <f t="shared" si="69"/>
        <v>813.00900000000001</v>
      </c>
      <c r="BD76" s="794">
        <f t="shared" si="70"/>
        <v>900.19288999999981</v>
      </c>
      <c r="BE76" s="794">
        <f>SUM(AP76:AS76)</f>
        <v>1035.2218234999998</v>
      </c>
    </row>
    <row r="77" spans="1:57" s="56" customFormat="1" ht="12" hidden="1" customHeight="1" outlineLevel="1">
      <c r="A77" s="640" t="s">
        <v>187</v>
      </c>
      <c r="B77" s="136"/>
      <c r="C77" s="136"/>
      <c r="D77" s="136"/>
      <c r="E77" s="136"/>
      <c r="F77" s="798"/>
      <c r="G77" s="136"/>
      <c r="H77" s="136"/>
      <c r="I77" s="136"/>
      <c r="J77" s="798">
        <v>54.4</v>
      </c>
      <c r="K77" s="136">
        <v>67.599999999999994</v>
      </c>
      <c r="L77" s="136">
        <v>61.1</v>
      </c>
      <c r="M77" s="799">
        <v>92.1</v>
      </c>
      <c r="N77" s="136">
        <v>48</v>
      </c>
      <c r="O77" s="136">
        <v>57.2</v>
      </c>
      <c r="P77" s="136">
        <v>71.8</v>
      </c>
      <c r="Q77" s="136">
        <v>104.7</v>
      </c>
      <c r="R77" s="798">
        <v>58.7</v>
      </c>
      <c r="S77" s="136">
        <v>78.099999999999994</v>
      </c>
      <c r="T77" s="136">
        <v>100.2</v>
      </c>
      <c r="U77" s="799">
        <v>142.5</v>
      </c>
      <c r="V77" s="136">
        <v>85.8</v>
      </c>
      <c r="W77" s="136">
        <v>105.4</v>
      </c>
      <c r="X77" s="136" t="str" cm="1">
        <f t="array" ref="X77">_xll.FDS("VRNS-US","FE_ESTIMATE(NEW_ORDERS_VALUE,MEAN,QTR_ROLL,"&amp;X2&amp;",NOW,,,'')")</f>
        <v>#Calc</v>
      </c>
      <c r="Y77" s="136">
        <v>162.19999999999999</v>
      </c>
      <c r="Z77" s="800">
        <f>'[2]VA Consensus'!AA20</f>
        <v>98.754694890659479</v>
      </c>
      <c r="AA77" s="801">
        <f>'[2]VA Consensus'!AB20</f>
        <v>120.25920452730732</v>
      </c>
      <c r="AB77" s="801">
        <f>'[2]VA Consensus'!AC20</f>
        <v>128.35409101602929</v>
      </c>
      <c r="AC77" s="802">
        <f>'[2]VA Consensus'!AD20</f>
        <v>172.95460624440091</v>
      </c>
      <c r="AD77" s="800">
        <f>'[2]VA Consensus'!AE20</f>
        <v>113.50407673810699</v>
      </c>
      <c r="AE77" s="801">
        <f>'[2]VA Consensus'!AF20</f>
        <v>145.76959496106286</v>
      </c>
      <c r="AF77" s="801">
        <f>'[2]VA Consensus'!AG20</f>
        <v>155.28206689224993</v>
      </c>
      <c r="AG77" s="802">
        <f>'[2]VA Consensus'!AH20</f>
        <v>206.75180014377685</v>
      </c>
      <c r="AH77" s="800">
        <f>'[2]VA Consensus'!AI20</f>
        <v>134.53217919194213</v>
      </c>
      <c r="AI77" s="801">
        <f>'[2]VA Consensus'!AJ20</f>
        <v>175.54636709432884</v>
      </c>
      <c r="AJ77" s="801">
        <f>'[2]VA Consensus'!AK20</f>
        <v>179.24538133578244</v>
      </c>
      <c r="AK77" s="802">
        <f>'[2]VA Consensus'!AL20</f>
        <v>233.22518382743786</v>
      </c>
      <c r="AL77" s="800">
        <f>'[2]VA Consensus'!AM20</f>
        <v>155.94176791200175</v>
      </c>
      <c r="AM77" s="801">
        <f>'[2]VA Consensus'!AN20</f>
        <v>201.13260257431648</v>
      </c>
      <c r="AN77" s="801">
        <f>'[2]VA Consensus'!AO20</f>
        <v>200.5665680147716</v>
      </c>
      <c r="AO77" s="802">
        <f>'[2]VA Consensus'!AP20</f>
        <v>293.20481756812245</v>
      </c>
      <c r="AP77" s="800">
        <f>'[2]VA Consensus'!AQ20</f>
        <v>181.72078971444913</v>
      </c>
      <c r="AQ77" s="801">
        <f>'[2]VA Consensus'!AR20</f>
        <v>231.36213501958952</v>
      </c>
      <c r="AR77" s="801">
        <f>'[2]VA Consensus'!AS20</f>
        <v>231.68827705908276</v>
      </c>
      <c r="AS77" s="802">
        <f>'[2]VA Consensus'!AT20</f>
        <v>338.24642672519457</v>
      </c>
      <c r="AT77" s="803"/>
      <c r="AU77" s="74">
        <f>'[2]VA Consensus'!AV20</f>
        <v>226.75366354657191</v>
      </c>
      <c r="AV77" s="74">
        <f>'[2]VA Consensus'!AW20</f>
        <v>289.34061613693268</v>
      </c>
      <c r="AW77" s="804">
        <f>'[2]VA Consensus'!AX20</f>
        <v>260.42638017997382</v>
      </c>
      <c r="AX77" s="804">
        <f>'[2]VA Consensus'!AY20</f>
        <v>274.89576907107164</v>
      </c>
      <c r="AY77" s="139">
        <f>'[2]VA Consensus'!AZ20</f>
        <v>392.80943001067948</v>
      </c>
      <c r="AZ77" s="759">
        <f>'[2]VA Consensus'!BA20</f>
        <v>481.74901633660409</v>
      </c>
      <c r="BA77" s="139">
        <f>'[2]VA Consensus'!BB20</f>
        <v>551.57060624440089</v>
      </c>
      <c r="BB77" s="139">
        <f>'[2]VA Consensus'!BC20</f>
        <v>636.68396681044351</v>
      </c>
      <c r="BC77" s="139">
        <f>'[2]VA Consensus'!BD20</f>
        <v>732.68377051868151</v>
      </c>
      <c r="BD77" s="139">
        <f>'[2]VA Consensus'!BE20</f>
        <v>850.84575606921226</v>
      </c>
      <c r="BE77" s="139">
        <f>'[2]VA Consensus'!BF20</f>
        <v>983.0176285183162</v>
      </c>
    </row>
    <row r="78" spans="1:57" s="56" customFormat="1" ht="12" customHeight="1" collapsed="1">
      <c r="A78" s="651" t="s">
        <v>105</v>
      </c>
      <c r="B78" s="517"/>
      <c r="C78" s="517"/>
      <c r="D78" s="517"/>
      <c r="E78" s="518"/>
      <c r="F78" s="535">
        <f t="shared" ref="F78:AK78" si="81">F76/B76-1</f>
        <v>0.29035449299258009</v>
      </c>
      <c r="G78" s="535">
        <f t="shared" si="81"/>
        <v>0.25912591451675016</v>
      </c>
      <c r="H78" s="535">
        <f t="shared" si="81"/>
        <v>0.22694728489242388</v>
      </c>
      <c r="I78" s="540">
        <f t="shared" si="81"/>
        <v>0.13145007758250693</v>
      </c>
      <c r="J78" s="805">
        <f t="shared" si="81"/>
        <v>8.5612062356248408E-2</v>
      </c>
      <c r="K78" s="535">
        <f t="shared" si="81"/>
        <v>-0.14393186440159622</v>
      </c>
      <c r="L78" s="535">
        <f t="shared" si="81"/>
        <v>-7.5169403083797603E-2</v>
      </c>
      <c r="M78" s="540">
        <f t="shared" si="81"/>
        <v>-0.10978835978835988</v>
      </c>
      <c r="N78" s="535">
        <f t="shared" si="81"/>
        <v>-0.18445935342121744</v>
      </c>
      <c r="O78" s="535">
        <f t="shared" si="81"/>
        <v>8.1591826528060185E-2</v>
      </c>
      <c r="P78" s="535">
        <f t="shared" si="81"/>
        <v>0.2463961601424054</v>
      </c>
      <c r="Q78" s="535">
        <f t="shared" si="81"/>
        <v>0.22444497858578827</v>
      </c>
      <c r="R78" s="805">
        <f t="shared" si="81"/>
        <v>0.61563995862699272</v>
      </c>
      <c r="S78" s="535">
        <f t="shared" si="81"/>
        <v>0.37303894044984687</v>
      </c>
      <c r="T78" s="535">
        <f t="shared" si="81"/>
        <v>0.27521613832853009</v>
      </c>
      <c r="U78" s="540">
        <f t="shared" si="81"/>
        <v>0.29596416557360961</v>
      </c>
      <c r="V78" s="535">
        <f t="shared" si="81"/>
        <v>0.34910000446647893</v>
      </c>
      <c r="W78" s="535">
        <f t="shared" si="81"/>
        <v>0.3344839613677637</v>
      </c>
      <c r="X78" s="535">
        <f t="shared" si="81"/>
        <v>0.18971051447427656</v>
      </c>
      <c r="Y78" s="535">
        <f t="shared" si="81"/>
        <v>9.0298815753236061E-2</v>
      </c>
      <c r="Z78" s="805">
        <f t="shared" si="81"/>
        <v>0.16935385973624695</v>
      </c>
      <c r="AA78" s="535">
        <f t="shared" si="81"/>
        <v>0.22677169612358394</v>
      </c>
      <c r="AB78" s="535">
        <f t="shared" si="81"/>
        <v>0.14762517125158636</v>
      </c>
      <c r="AC78" s="535">
        <f t="shared" si="81"/>
        <v>0.20252597013040297</v>
      </c>
      <c r="AD78" s="805">
        <f t="shared" si="81"/>
        <v>0.10961580204037324</v>
      </c>
      <c r="AE78" s="535">
        <f t="shared" si="81"/>
        <v>0.12983234641550467</v>
      </c>
      <c r="AF78" s="535">
        <f t="shared" si="81"/>
        <v>0.15916830842018159</v>
      </c>
      <c r="AG78" s="535">
        <f t="shared" si="81"/>
        <v>8.8905926711690952E-3</v>
      </c>
      <c r="AH78" s="805">
        <f t="shared" si="81"/>
        <v>0.14582057562767914</v>
      </c>
      <c r="AI78" s="535">
        <f t="shared" si="81"/>
        <v>0.45672557970166339</v>
      </c>
      <c r="AJ78" s="517">
        <f t="shared" si="81"/>
        <v>0.13844345881193365</v>
      </c>
      <c r="AK78" s="535">
        <f t="shared" si="81"/>
        <v>0.42660538520396174</v>
      </c>
      <c r="AL78" s="806">
        <v>0.18</v>
      </c>
      <c r="AM78" s="599">
        <v>0.05</v>
      </c>
      <c r="AN78" s="599">
        <v>0.13500000000000001</v>
      </c>
      <c r="AO78" s="600">
        <v>0.1</v>
      </c>
      <c r="AP78" s="806">
        <v>0.15</v>
      </c>
      <c r="AQ78" s="599">
        <v>0.15</v>
      </c>
      <c r="AR78" s="599">
        <v>0.15</v>
      </c>
      <c r="AS78" s="600">
        <v>0.15</v>
      </c>
      <c r="AT78" s="46"/>
      <c r="AU78" s="762"/>
      <c r="AV78" s="762">
        <f t="shared" ref="AV78:BE78" si="82">IF(ISERROR(AV76/AU76-1),"NA",AV76/AU76-1)</f>
        <v>0.20692094608992084</v>
      </c>
      <c r="AW78" s="807">
        <f t="shared" si="82"/>
        <v>-7.6958658776005828E-2</v>
      </c>
      <c r="AX78" s="753">
        <f t="shared" si="82"/>
        <v>0.1193952771327691</v>
      </c>
      <c r="AY78" s="522">
        <f t="shared" si="82"/>
        <v>0.35177021392932817</v>
      </c>
      <c r="AZ78" s="807">
        <f t="shared" si="82"/>
        <v>0.21070394761790379</v>
      </c>
      <c r="BA78" s="522">
        <f t="shared" si="82"/>
        <v>0.18822718730423871</v>
      </c>
      <c r="BB78" s="762">
        <f t="shared" si="82"/>
        <v>9.2634638567979488E-2</v>
      </c>
      <c r="BC78" s="762">
        <f t="shared" si="82"/>
        <v>0.30760347725390202</v>
      </c>
      <c r="BD78" s="762">
        <f t="shared" si="82"/>
        <v>0.10723606995740487</v>
      </c>
      <c r="BE78" s="762">
        <f t="shared" si="82"/>
        <v>0.15000000000000013</v>
      </c>
    </row>
    <row r="79" spans="1:57" s="56" customFormat="1" ht="12" customHeight="1">
      <c r="A79" s="808"/>
      <c r="B79" s="652"/>
      <c r="C79" s="652"/>
      <c r="D79" s="652"/>
      <c r="E79" s="656"/>
      <c r="F79" s="652"/>
      <c r="G79" s="652"/>
      <c r="H79" s="652"/>
      <c r="I79" s="656"/>
      <c r="J79" s="652"/>
      <c r="K79" s="652"/>
      <c r="L79" s="652"/>
      <c r="M79" s="656"/>
      <c r="N79" s="809"/>
      <c r="O79" s="809"/>
      <c r="P79" s="809"/>
      <c r="Q79" s="810"/>
      <c r="R79" s="809"/>
      <c r="S79" s="809"/>
      <c r="T79" s="809"/>
      <c r="U79" s="810"/>
      <c r="V79" s="809"/>
      <c r="W79" s="809"/>
      <c r="X79" s="809"/>
      <c r="Y79" s="810"/>
      <c r="Z79" s="809"/>
      <c r="AA79" s="809"/>
      <c r="AB79" s="809"/>
      <c r="AC79" s="810"/>
      <c r="AD79" s="809"/>
      <c r="AE79" s="809"/>
      <c r="AF79" s="809"/>
      <c r="AG79" s="810"/>
      <c r="AH79" s="809"/>
      <c r="AI79" s="809"/>
      <c r="AJ79" s="809"/>
      <c r="AK79" s="810"/>
      <c r="AL79" s="809"/>
      <c r="AM79" s="809"/>
      <c r="AN79" s="809"/>
      <c r="AO79" s="810"/>
      <c r="AP79" s="809"/>
      <c r="AQ79" s="809"/>
      <c r="AR79" s="809"/>
      <c r="AS79" s="810"/>
      <c r="AT79" s="53"/>
      <c r="AU79" s="53"/>
      <c r="AV79" s="53"/>
      <c r="AW79" s="53"/>
      <c r="AX79" s="769"/>
      <c r="AY79" s="811"/>
      <c r="AZ79" s="812"/>
      <c r="BA79" s="811"/>
      <c r="BB79" s="811"/>
      <c r="BC79" s="811"/>
      <c r="BD79" s="811"/>
      <c r="BE79" s="811"/>
    </row>
    <row r="80" spans="1:57" s="56" customFormat="1" ht="12" customHeight="1">
      <c r="A80" s="770" t="s">
        <v>135</v>
      </c>
      <c r="B80" s="636">
        <f t="shared" ref="B80:AS80" si="83">B5</f>
        <v>39.593000000000004</v>
      </c>
      <c r="C80" s="636">
        <f t="shared" si="83"/>
        <v>49.430999999999997</v>
      </c>
      <c r="D80" s="813">
        <f t="shared" si="83"/>
        <v>53.364999999999995</v>
      </c>
      <c r="E80" s="814">
        <f t="shared" si="83"/>
        <v>73.001000000000005</v>
      </c>
      <c r="F80" s="636">
        <f t="shared" si="83"/>
        <v>53.527999999999999</v>
      </c>
      <c r="G80" s="813">
        <f t="shared" si="83"/>
        <v>62.19</v>
      </c>
      <c r="H80" s="813">
        <f t="shared" si="83"/>
        <v>67.052000000000007</v>
      </c>
      <c r="I80" s="814">
        <f t="shared" si="83"/>
        <v>87.518000000000001</v>
      </c>
      <c r="J80" s="813">
        <f t="shared" si="83"/>
        <v>56.36</v>
      </c>
      <c r="K80" s="813">
        <f t="shared" si="83"/>
        <v>59.621000000000002</v>
      </c>
      <c r="L80" s="813">
        <f t="shared" si="83"/>
        <v>65.649000000000001</v>
      </c>
      <c r="M80" s="814">
        <f t="shared" si="83"/>
        <v>72.56</v>
      </c>
      <c r="N80" s="815">
        <f t="shared" si="83"/>
        <v>54.176000000000002</v>
      </c>
      <c r="O80" s="815">
        <f t="shared" si="83"/>
        <v>66.564999999999998</v>
      </c>
      <c r="P80" s="815">
        <f t="shared" si="83"/>
        <v>76.751000000000005</v>
      </c>
      <c r="Q80" s="816">
        <f t="shared" si="83"/>
        <v>95.197000000000003</v>
      </c>
      <c r="R80" s="815">
        <f t="shared" si="83"/>
        <v>74.784999999999997</v>
      </c>
      <c r="S80" s="815">
        <f t="shared" si="83"/>
        <v>88.418000000000006</v>
      </c>
      <c r="T80" s="815">
        <f t="shared" si="83"/>
        <v>100.35299999999999</v>
      </c>
      <c r="U80" s="816">
        <f t="shared" si="83"/>
        <v>126.578</v>
      </c>
      <c r="V80" s="815">
        <f t="shared" si="83"/>
        <v>96.260999999999996</v>
      </c>
      <c r="W80" s="815">
        <f t="shared" si="83"/>
        <v>111.44799999999999</v>
      </c>
      <c r="X80" s="815">
        <f t="shared" si="83"/>
        <v>123.30800000000001</v>
      </c>
      <c r="Y80" s="816">
        <f t="shared" si="83"/>
        <v>142.61700000000002</v>
      </c>
      <c r="Z80" s="815">
        <f t="shared" si="83"/>
        <v>107.33500000000001</v>
      </c>
      <c r="AA80" s="815">
        <f t="shared" si="83"/>
        <v>115.41800000000001</v>
      </c>
      <c r="AB80" s="815">
        <f t="shared" si="83"/>
        <v>122.30800000000001</v>
      </c>
      <c r="AC80" s="816">
        <f t="shared" si="83"/>
        <v>154.09899999999999</v>
      </c>
      <c r="AD80" s="815">
        <f t="shared" si="83"/>
        <v>114.02200000000001</v>
      </c>
      <c r="AE80" s="815">
        <f t="shared" si="83"/>
        <v>130.346</v>
      </c>
      <c r="AF80" s="815">
        <f t="shared" si="83"/>
        <v>148.06800000000001</v>
      </c>
      <c r="AG80" s="816">
        <f t="shared" si="83"/>
        <v>158.51400000000001</v>
      </c>
      <c r="AH80" s="815">
        <f t="shared" si="83"/>
        <v>136.423</v>
      </c>
      <c r="AI80" s="815">
        <f t="shared" si="83"/>
        <v>152.16300000000001</v>
      </c>
      <c r="AJ80" s="815">
        <f t="shared" si="83"/>
        <v>161.577</v>
      </c>
      <c r="AK80" s="816">
        <f t="shared" si="83"/>
        <v>173.369</v>
      </c>
      <c r="AL80" s="815">
        <f t="shared" si="83"/>
        <v>165.33886602739724</v>
      </c>
      <c r="AM80" s="815">
        <f t="shared" si="83"/>
        <v>175.91069917808218</v>
      </c>
      <c r="AN80" s="815">
        <f t="shared" si="83"/>
        <v>186.36135013698629</v>
      </c>
      <c r="AO80" s="816">
        <f t="shared" si="83"/>
        <v>197.52476876712328</v>
      </c>
      <c r="AP80" s="815">
        <f t="shared" si="83"/>
        <v>208.8194605479452</v>
      </c>
      <c r="AQ80" s="815">
        <f t="shared" si="83"/>
        <v>216.59311684931507</v>
      </c>
      <c r="AR80" s="815">
        <f t="shared" si="83"/>
        <v>225.32286452054794</v>
      </c>
      <c r="AS80" s="816">
        <f t="shared" si="83"/>
        <v>233.88417657534245</v>
      </c>
      <c r="AT80" s="46"/>
      <c r="AU80" s="773">
        <f>SUM(B80:E80)</f>
        <v>215.39000000000001</v>
      </c>
      <c r="AV80" s="773">
        <f>SUM(F80:I80)</f>
        <v>270.28800000000001</v>
      </c>
      <c r="AW80" s="817">
        <f>SUM(J80:M80)</f>
        <v>254.19</v>
      </c>
      <c r="AX80" s="774">
        <f>SUM(N80:Q80)</f>
        <v>292.68900000000002</v>
      </c>
      <c r="AY80" s="112">
        <f>SUM(R80:U80)</f>
        <v>390.13400000000001</v>
      </c>
      <c r="AZ80" s="817">
        <f>SUM(V80:Y80)</f>
        <v>473.63400000000001</v>
      </c>
      <c r="BA80" s="112">
        <f t="shared" ref="BA80" si="84">SUM(Z80:AC80)</f>
        <v>499.16</v>
      </c>
      <c r="BB80" s="773">
        <f>SUM(AD80:AG80)</f>
        <v>550.95000000000005</v>
      </c>
      <c r="BC80" s="773">
        <f t="shared" ref="BC80:BC84" si="85">SUM(AH80:AK80)</f>
        <v>623.53200000000004</v>
      </c>
      <c r="BD80" s="773">
        <f>SUM(AL80:AO80)</f>
        <v>725.13568410958896</v>
      </c>
      <c r="BE80" s="773">
        <f>SUM(AP80:AS80)</f>
        <v>884.61961849315071</v>
      </c>
    </row>
    <row r="81" spans="1:57" s="56" customFormat="1" ht="12" customHeight="1">
      <c r="A81" s="57" t="s">
        <v>188</v>
      </c>
      <c r="B81" s="776">
        <f>58.478</f>
        <v>58.478000000000002</v>
      </c>
      <c r="C81" s="777">
        <f t="shared" ref="C81:AS81" si="86">B82</f>
        <v>54.576000000000001</v>
      </c>
      <c r="D81" s="776">
        <f t="shared" si="86"/>
        <v>57.457000000000001</v>
      </c>
      <c r="E81" s="818">
        <f t="shared" si="86"/>
        <v>58.383000000000003</v>
      </c>
      <c r="F81" s="776">
        <f t="shared" si="86"/>
        <v>73.492999999999995</v>
      </c>
      <c r="G81" s="776">
        <f t="shared" si="86"/>
        <v>68.480999999999995</v>
      </c>
      <c r="H81" s="776">
        <f t="shared" si="86"/>
        <v>71.662999999999997</v>
      </c>
      <c r="I81" s="818">
        <f t="shared" si="86"/>
        <v>72.543999999999997</v>
      </c>
      <c r="J81" s="776">
        <f t="shared" si="86"/>
        <v>87.728999999999999</v>
      </c>
      <c r="K81" s="776">
        <f t="shared" si="86"/>
        <v>81.843999999999994</v>
      </c>
      <c r="L81" s="776">
        <f t="shared" si="86"/>
        <v>79.078000000000003</v>
      </c>
      <c r="M81" s="818">
        <f t="shared" si="86"/>
        <v>76.977999999999994</v>
      </c>
      <c r="N81" s="819">
        <f t="shared" si="86"/>
        <v>95.974999999999994</v>
      </c>
      <c r="O81" s="819">
        <f t="shared" si="86"/>
        <v>84.331000000000003</v>
      </c>
      <c r="P81" s="819">
        <f t="shared" si="86"/>
        <v>79.129000000000005</v>
      </c>
      <c r="Q81" s="820">
        <f t="shared" si="86"/>
        <v>81.191999999999993</v>
      </c>
      <c r="R81" s="819">
        <f t="shared" si="86"/>
        <v>98.587999999999994</v>
      </c>
      <c r="S81" s="819">
        <f t="shared" si="86"/>
        <v>91.596000000000004</v>
      </c>
      <c r="T81" s="819">
        <f t="shared" si="86"/>
        <v>86.421000000000006</v>
      </c>
      <c r="U81" s="820">
        <f t="shared" si="86"/>
        <v>86.253</v>
      </c>
      <c r="V81" s="819">
        <f t="shared" si="86"/>
        <v>104.221</v>
      </c>
      <c r="W81" s="819">
        <f t="shared" si="86"/>
        <v>98.763000000000005</v>
      </c>
      <c r="X81" s="819">
        <f t="shared" si="86"/>
        <v>98.369</v>
      </c>
      <c r="Y81" s="820">
        <f t="shared" si="86"/>
        <v>94.19</v>
      </c>
      <c r="Z81" s="819">
        <f t="shared" si="86"/>
        <v>110.55</v>
      </c>
      <c r="AA81" s="819">
        <f t="shared" si="86"/>
        <v>109.297</v>
      </c>
      <c r="AB81" s="819">
        <f t="shared" si="86"/>
        <v>130.727</v>
      </c>
      <c r="AC81" s="820">
        <f t="shared" si="86"/>
        <v>145.453</v>
      </c>
      <c r="AD81" s="819">
        <f t="shared" si="86"/>
        <v>181.04900000000001</v>
      </c>
      <c r="AE81" s="819">
        <f t="shared" si="86"/>
        <v>185.08600000000001</v>
      </c>
      <c r="AF81" s="819">
        <f t="shared" si="86"/>
        <v>208.90700000000001</v>
      </c>
      <c r="AG81" s="820">
        <f t="shared" si="86"/>
        <v>217.60499999999999</v>
      </c>
      <c r="AH81" s="819">
        <f t="shared" si="86"/>
        <v>250.529</v>
      </c>
      <c r="AI81" s="819">
        <f t="shared" si="86"/>
        <v>250.91200000000001</v>
      </c>
      <c r="AJ81" s="819">
        <f t="shared" si="86"/>
        <v>322.791</v>
      </c>
      <c r="AK81" s="820">
        <f t="shared" si="86"/>
        <v>333.57799999999997</v>
      </c>
      <c r="AL81" s="819">
        <f t="shared" si="86"/>
        <v>427.81099999999998</v>
      </c>
      <c r="AM81" s="819">
        <f t="shared" si="86"/>
        <v>445.55905630402117</v>
      </c>
      <c r="AN81" s="819">
        <f t="shared" si="86"/>
        <v>506.19500643287489</v>
      </c>
      <c r="AO81" s="820">
        <f t="shared" si="86"/>
        <v>524.74911914822133</v>
      </c>
      <c r="AP81" s="819">
        <f t="shared" si="86"/>
        <v>631.02626584641212</v>
      </c>
      <c r="AQ81" s="819">
        <f t="shared" si="86"/>
        <v>604.44388813704779</v>
      </c>
      <c r="AR81" s="819">
        <f t="shared" si="86"/>
        <v>659.56092602588365</v>
      </c>
      <c r="AS81" s="820">
        <f t="shared" si="86"/>
        <v>669.64561530966421</v>
      </c>
      <c r="AT81" s="46"/>
      <c r="AU81" s="782"/>
      <c r="AV81" s="782"/>
      <c r="AW81" s="783"/>
      <c r="AX81" s="783">
        <f>N81</f>
        <v>95.974999999999994</v>
      </c>
      <c r="AY81" s="781">
        <f>R81</f>
        <v>98.587999999999994</v>
      </c>
      <c r="AZ81" s="783">
        <f>V81</f>
        <v>104.221</v>
      </c>
      <c r="BA81" s="781">
        <f>Z81</f>
        <v>110.55</v>
      </c>
      <c r="BB81" s="782">
        <f t="shared" ref="BB81:BB84" si="87">SUM(AD81:AG81)</f>
        <v>792.64700000000005</v>
      </c>
      <c r="BC81" s="782">
        <f t="shared" si="85"/>
        <v>1157.81</v>
      </c>
      <c r="BD81" s="782">
        <f t="shared" ref="BD81:BD84" si="88">SUM(AL81:AO81)</f>
        <v>1904.3141818851173</v>
      </c>
      <c r="BE81" s="782">
        <f>SUM(AP81:AS81)</f>
        <v>2564.6766953190081</v>
      </c>
    </row>
    <row r="82" spans="1:57" s="56" customFormat="1" ht="12" customHeight="1">
      <c r="A82" s="57" t="s">
        <v>189</v>
      </c>
      <c r="B82" s="777">
        <f>'Balance Sheet'!B24</f>
        <v>54.576000000000001</v>
      </c>
      <c r="C82" s="777">
        <f>'Balance Sheet'!C24</f>
        <v>57.457000000000001</v>
      </c>
      <c r="D82" s="776">
        <f>'Balance Sheet'!D24</f>
        <v>58.383000000000003</v>
      </c>
      <c r="E82" s="818">
        <f>'Balance Sheet'!E24</f>
        <v>73.492999999999995</v>
      </c>
      <c r="F82" s="776">
        <f>'Balance Sheet'!F24</f>
        <v>68.480999999999995</v>
      </c>
      <c r="G82" s="776">
        <f>'Balance Sheet'!G24</f>
        <v>71.662999999999997</v>
      </c>
      <c r="H82" s="776">
        <f>'Balance Sheet'!H24</f>
        <v>72.543999999999997</v>
      </c>
      <c r="I82" s="818">
        <f>'Balance Sheet'!I24</f>
        <v>87.728999999999999</v>
      </c>
      <c r="J82" s="776">
        <f>'Balance Sheet'!J24</f>
        <v>81.843999999999994</v>
      </c>
      <c r="K82" s="776">
        <f>'Balance Sheet'!K24</f>
        <v>79.078000000000003</v>
      </c>
      <c r="L82" s="776">
        <f>'Balance Sheet'!L24</f>
        <v>76.977999999999994</v>
      </c>
      <c r="M82" s="818">
        <f>'Balance Sheet'!M24</f>
        <v>95.974999999999994</v>
      </c>
      <c r="N82" s="819">
        <f>'Balance Sheet'!N24</f>
        <v>84.331000000000003</v>
      </c>
      <c r="O82" s="819">
        <f>'Balance Sheet'!O24</f>
        <v>79.129000000000005</v>
      </c>
      <c r="P82" s="819">
        <f>'Balance Sheet'!P24</f>
        <v>81.191999999999993</v>
      </c>
      <c r="Q82" s="820">
        <f>'Balance Sheet'!Q24</f>
        <v>98.587999999999994</v>
      </c>
      <c r="R82" s="819">
        <f>'Balance Sheet'!R24</f>
        <v>91.596000000000004</v>
      </c>
      <c r="S82" s="819">
        <f>'Balance Sheet'!S24</f>
        <v>86.421000000000006</v>
      </c>
      <c r="T82" s="819">
        <f>'Balance Sheet'!T24</f>
        <v>86.253</v>
      </c>
      <c r="U82" s="820">
        <f>'Balance Sheet'!U24</f>
        <v>104.221</v>
      </c>
      <c r="V82" s="819">
        <f>'Balance Sheet'!V24</f>
        <v>98.763000000000005</v>
      </c>
      <c r="W82" s="819">
        <f>'Balance Sheet'!W24</f>
        <v>98.369</v>
      </c>
      <c r="X82" s="819">
        <f>'Balance Sheet'!X24</f>
        <v>94.19</v>
      </c>
      <c r="Y82" s="820">
        <f>'Balance Sheet'!Y24</f>
        <v>110.55</v>
      </c>
      <c r="Z82" s="819">
        <f>'Balance Sheet'!Z24</f>
        <v>109.297</v>
      </c>
      <c r="AA82" s="819">
        <f>'Balance Sheet'!AA24</f>
        <v>130.727</v>
      </c>
      <c r="AB82" s="819">
        <f>'Balance Sheet'!AB24</f>
        <v>145.453</v>
      </c>
      <c r="AC82" s="820">
        <f>'Balance Sheet'!AC24</f>
        <v>181.04900000000001</v>
      </c>
      <c r="AD82" s="819">
        <f>'Balance Sheet'!AD24</f>
        <v>185.08600000000001</v>
      </c>
      <c r="AE82" s="819">
        <f>'Balance Sheet'!AE24</f>
        <v>208.90700000000001</v>
      </c>
      <c r="AF82" s="819">
        <f>'Balance Sheet'!AF24</f>
        <v>217.60499999999999</v>
      </c>
      <c r="AG82" s="820">
        <f>'Balance Sheet'!AG24</f>
        <v>250.529</v>
      </c>
      <c r="AH82" s="819">
        <f>'Balance Sheet'!AH24</f>
        <v>250.91200000000001</v>
      </c>
      <c r="AI82" s="819">
        <f>'Balance Sheet'!AI24</f>
        <v>322.791</v>
      </c>
      <c r="AJ82" s="819">
        <f>'Balance Sheet'!AJ24</f>
        <v>333.57799999999997</v>
      </c>
      <c r="AK82" s="820">
        <f>'Balance Sheet'!AK24</f>
        <v>427.81099999999998</v>
      </c>
      <c r="AL82" s="819">
        <f>'Balance Sheet'!AL24</f>
        <v>445.55905630402117</v>
      </c>
      <c r="AM82" s="819">
        <f>'Balance Sheet'!AM24</f>
        <v>506.19500643287489</v>
      </c>
      <c r="AN82" s="819">
        <f>'Balance Sheet'!AN24</f>
        <v>524.74911914822133</v>
      </c>
      <c r="AO82" s="820">
        <f>'Balance Sheet'!AO24</f>
        <v>631.02626584641212</v>
      </c>
      <c r="AP82" s="819">
        <f>'Balance Sheet'!AP24</f>
        <v>604.44388813704779</v>
      </c>
      <c r="AQ82" s="819">
        <f>'Balance Sheet'!AQ24</f>
        <v>659.56092602588365</v>
      </c>
      <c r="AR82" s="819">
        <f>'Balance Sheet'!AR24</f>
        <v>669.64561530966421</v>
      </c>
      <c r="AS82" s="820">
        <f>'Balance Sheet'!AS24</f>
        <v>784.98369051576549</v>
      </c>
      <c r="AT82" s="46"/>
      <c r="AU82" s="782"/>
      <c r="AV82" s="782"/>
      <c r="AW82" s="783"/>
      <c r="AX82" s="783">
        <f>Q82</f>
        <v>98.587999999999994</v>
      </c>
      <c r="AY82" s="781">
        <f>U82</f>
        <v>104.221</v>
      </c>
      <c r="AZ82" s="783">
        <f>Y82</f>
        <v>110.55</v>
      </c>
      <c r="BA82" s="781">
        <f>AC82</f>
        <v>181.04900000000001</v>
      </c>
      <c r="BB82" s="782">
        <f t="shared" si="87"/>
        <v>862.12700000000007</v>
      </c>
      <c r="BC82" s="782">
        <f t="shared" si="85"/>
        <v>1335.0919999999999</v>
      </c>
      <c r="BD82" s="782">
        <f t="shared" si="88"/>
        <v>2107.5294477315292</v>
      </c>
      <c r="BE82" s="782">
        <f>SUM(AP82:AS82)</f>
        <v>2718.6341199883609</v>
      </c>
    </row>
    <row r="83" spans="1:57" s="56" customFormat="1" ht="12" customHeight="1">
      <c r="A83" s="57" t="s">
        <v>190</v>
      </c>
      <c r="B83" s="777">
        <f t="shared" ref="B83:AS83" si="89">B82-B81</f>
        <v>-3.902000000000001</v>
      </c>
      <c r="C83" s="777">
        <f t="shared" si="89"/>
        <v>2.8810000000000002</v>
      </c>
      <c r="D83" s="776">
        <f t="shared" si="89"/>
        <v>0.92600000000000193</v>
      </c>
      <c r="E83" s="818">
        <f t="shared" si="89"/>
        <v>15.109999999999992</v>
      </c>
      <c r="F83" s="776">
        <f t="shared" si="89"/>
        <v>-5.0120000000000005</v>
      </c>
      <c r="G83" s="776">
        <f t="shared" si="89"/>
        <v>3.1820000000000022</v>
      </c>
      <c r="H83" s="776">
        <f t="shared" si="89"/>
        <v>0.88100000000000023</v>
      </c>
      <c r="I83" s="818">
        <f t="shared" si="89"/>
        <v>15.185000000000002</v>
      </c>
      <c r="J83" s="776">
        <f t="shared" si="89"/>
        <v>-5.8850000000000051</v>
      </c>
      <c r="K83" s="776">
        <f t="shared" si="89"/>
        <v>-2.7659999999999911</v>
      </c>
      <c r="L83" s="776">
        <f t="shared" si="89"/>
        <v>-2.1000000000000085</v>
      </c>
      <c r="M83" s="818">
        <f t="shared" si="89"/>
        <v>18.997</v>
      </c>
      <c r="N83" s="819">
        <f t="shared" si="89"/>
        <v>-11.643999999999991</v>
      </c>
      <c r="O83" s="819">
        <f t="shared" si="89"/>
        <v>-5.2019999999999982</v>
      </c>
      <c r="P83" s="819">
        <f t="shared" si="89"/>
        <v>2.0629999999999882</v>
      </c>
      <c r="Q83" s="820">
        <f t="shared" si="89"/>
        <v>17.396000000000001</v>
      </c>
      <c r="R83" s="819">
        <f t="shared" si="89"/>
        <v>-6.9919999999999902</v>
      </c>
      <c r="S83" s="819">
        <f t="shared" si="89"/>
        <v>-5.1749999999999972</v>
      </c>
      <c r="T83" s="819">
        <f t="shared" si="89"/>
        <v>-0.16800000000000637</v>
      </c>
      <c r="U83" s="820">
        <f t="shared" si="89"/>
        <v>17.968000000000004</v>
      </c>
      <c r="V83" s="819">
        <f t="shared" si="89"/>
        <v>-5.4579999999999984</v>
      </c>
      <c r="W83" s="819">
        <f t="shared" si="89"/>
        <v>-0.39400000000000546</v>
      </c>
      <c r="X83" s="819">
        <f t="shared" si="89"/>
        <v>-4.179000000000002</v>
      </c>
      <c r="Y83" s="820">
        <f t="shared" si="89"/>
        <v>16.36</v>
      </c>
      <c r="Z83" s="819">
        <f t="shared" si="89"/>
        <v>-1.2530000000000001</v>
      </c>
      <c r="AA83" s="819">
        <f t="shared" si="89"/>
        <v>21.430000000000007</v>
      </c>
      <c r="AB83" s="819">
        <f t="shared" si="89"/>
        <v>14.725999999999999</v>
      </c>
      <c r="AC83" s="820">
        <f t="shared" si="89"/>
        <v>35.596000000000004</v>
      </c>
      <c r="AD83" s="819">
        <f t="shared" si="89"/>
        <v>4.0370000000000061</v>
      </c>
      <c r="AE83" s="819">
        <f t="shared" si="89"/>
        <v>23.820999999999998</v>
      </c>
      <c r="AF83" s="819">
        <f t="shared" si="89"/>
        <v>8.6979999999999791</v>
      </c>
      <c r="AG83" s="820">
        <f t="shared" si="89"/>
        <v>32.924000000000007</v>
      </c>
      <c r="AH83" s="819">
        <f t="shared" si="89"/>
        <v>0.38300000000000978</v>
      </c>
      <c r="AI83" s="819">
        <f t="shared" si="89"/>
        <v>71.878999999999991</v>
      </c>
      <c r="AJ83" s="819">
        <f t="shared" si="89"/>
        <v>10.786999999999978</v>
      </c>
      <c r="AK83" s="820">
        <f t="shared" si="89"/>
        <v>94.233000000000004</v>
      </c>
      <c r="AL83" s="819">
        <f t="shared" si="89"/>
        <v>17.74805630402119</v>
      </c>
      <c r="AM83" s="819">
        <f t="shared" si="89"/>
        <v>60.635950128853722</v>
      </c>
      <c r="AN83" s="819">
        <f t="shared" si="89"/>
        <v>18.554112715346434</v>
      </c>
      <c r="AO83" s="820">
        <f t="shared" si="89"/>
        <v>106.27714669819079</v>
      </c>
      <c r="AP83" s="819">
        <f t="shared" si="89"/>
        <v>-26.582377709364323</v>
      </c>
      <c r="AQ83" s="819">
        <f t="shared" si="89"/>
        <v>55.117037888835853</v>
      </c>
      <c r="AR83" s="819">
        <f t="shared" si="89"/>
        <v>10.084689283780563</v>
      </c>
      <c r="AS83" s="820">
        <f t="shared" si="89"/>
        <v>115.33807520610128</v>
      </c>
      <c r="AT83" s="46"/>
      <c r="AU83" s="782"/>
      <c r="AV83" s="782">
        <f>SUM(F83:I83)</f>
        <v>14.236000000000004</v>
      </c>
      <c r="AW83" s="783">
        <f t="shared" ref="AW83:AW84" si="90">SUM(J83:M83)</f>
        <v>8.2459999999999951</v>
      </c>
      <c r="AX83" s="779">
        <f>AX82-AX81</f>
        <v>2.6129999999999995</v>
      </c>
      <c r="AY83" s="789">
        <f>AY82-AY81</f>
        <v>5.6330000000000098</v>
      </c>
      <c r="AZ83" s="779">
        <f>AZ82-AZ81</f>
        <v>6.3289999999999935</v>
      </c>
      <c r="BA83" s="789">
        <f>BA82-BA81</f>
        <v>70.499000000000009</v>
      </c>
      <c r="BB83" s="789">
        <f t="shared" si="87"/>
        <v>69.47999999999999</v>
      </c>
      <c r="BC83" s="789">
        <f t="shared" si="85"/>
        <v>177.28199999999998</v>
      </c>
      <c r="BD83" s="789">
        <f t="shared" si="88"/>
        <v>203.21526584641214</v>
      </c>
      <c r="BE83" s="789">
        <f>SUM(AP83:AS83)</f>
        <v>153.95742466935337</v>
      </c>
    </row>
    <row r="84" spans="1:57" s="56" customFormat="1" ht="12" customHeight="1">
      <c r="A84" s="790" t="s">
        <v>191</v>
      </c>
      <c r="B84" s="791">
        <f t="shared" ref="B84:AS84" si="91">B80+B83</f>
        <v>35.691000000000003</v>
      </c>
      <c r="C84" s="791">
        <f t="shared" si="91"/>
        <v>52.311999999999998</v>
      </c>
      <c r="D84" s="821">
        <f t="shared" si="91"/>
        <v>54.290999999999997</v>
      </c>
      <c r="E84" s="822">
        <f t="shared" si="91"/>
        <v>88.11099999999999</v>
      </c>
      <c r="F84" s="821">
        <f t="shared" si="91"/>
        <v>48.515999999999998</v>
      </c>
      <c r="G84" s="821">
        <f t="shared" si="91"/>
        <v>65.372</v>
      </c>
      <c r="H84" s="821">
        <f t="shared" si="91"/>
        <v>67.933000000000007</v>
      </c>
      <c r="I84" s="822">
        <f t="shared" si="91"/>
        <v>102.703</v>
      </c>
      <c r="J84" s="821">
        <f t="shared" si="91"/>
        <v>50.474999999999994</v>
      </c>
      <c r="K84" s="821">
        <f t="shared" si="91"/>
        <v>56.855000000000011</v>
      </c>
      <c r="L84" s="821">
        <f t="shared" si="91"/>
        <v>63.548999999999992</v>
      </c>
      <c r="M84" s="822">
        <f t="shared" si="91"/>
        <v>91.557000000000002</v>
      </c>
      <c r="N84" s="823">
        <f t="shared" si="91"/>
        <v>42.532000000000011</v>
      </c>
      <c r="O84" s="823">
        <f t="shared" si="91"/>
        <v>61.363</v>
      </c>
      <c r="P84" s="823">
        <f t="shared" si="91"/>
        <v>78.813999999999993</v>
      </c>
      <c r="Q84" s="824">
        <f t="shared" si="91"/>
        <v>112.593</v>
      </c>
      <c r="R84" s="823">
        <f t="shared" si="91"/>
        <v>67.793000000000006</v>
      </c>
      <c r="S84" s="823">
        <f t="shared" si="91"/>
        <v>83.243000000000009</v>
      </c>
      <c r="T84" s="823">
        <f t="shared" si="91"/>
        <v>100.18499999999999</v>
      </c>
      <c r="U84" s="824">
        <f t="shared" si="91"/>
        <v>144.54599999999999</v>
      </c>
      <c r="V84" s="823">
        <f t="shared" si="91"/>
        <v>90.802999999999997</v>
      </c>
      <c r="W84" s="823">
        <f t="shared" si="91"/>
        <v>111.05399999999999</v>
      </c>
      <c r="X84" s="823">
        <f t="shared" si="91"/>
        <v>119.129</v>
      </c>
      <c r="Y84" s="824">
        <f t="shared" si="91"/>
        <v>158.97700000000003</v>
      </c>
      <c r="Z84" s="823">
        <f t="shared" si="91"/>
        <v>106.08200000000001</v>
      </c>
      <c r="AA84" s="823">
        <f t="shared" si="91"/>
        <v>136.84800000000001</v>
      </c>
      <c r="AB84" s="823">
        <f t="shared" si="91"/>
        <v>137.03399999999999</v>
      </c>
      <c r="AC84" s="824">
        <f t="shared" si="91"/>
        <v>189.69499999999999</v>
      </c>
      <c r="AD84" s="823">
        <f t="shared" si="91"/>
        <v>118.05900000000001</v>
      </c>
      <c r="AE84" s="823">
        <f t="shared" si="91"/>
        <v>154.167</v>
      </c>
      <c r="AF84" s="823">
        <f t="shared" si="91"/>
        <v>156.76599999999999</v>
      </c>
      <c r="AG84" s="824">
        <f t="shared" si="91"/>
        <v>191.43800000000002</v>
      </c>
      <c r="AH84" s="823">
        <f t="shared" si="91"/>
        <v>136.80600000000001</v>
      </c>
      <c r="AI84" s="823">
        <f t="shared" si="91"/>
        <v>224.042</v>
      </c>
      <c r="AJ84" s="823">
        <f t="shared" si="91"/>
        <v>172.36399999999998</v>
      </c>
      <c r="AK84" s="824">
        <f t="shared" si="91"/>
        <v>267.60199999999998</v>
      </c>
      <c r="AL84" s="823">
        <f t="shared" si="91"/>
        <v>183.08692233141844</v>
      </c>
      <c r="AM84" s="823">
        <f t="shared" si="91"/>
        <v>236.5466493069359</v>
      </c>
      <c r="AN84" s="823">
        <f t="shared" si="91"/>
        <v>204.91546285233272</v>
      </c>
      <c r="AO84" s="824">
        <f t="shared" si="91"/>
        <v>303.8019154653141</v>
      </c>
      <c r="AP84" s="823">
        <f t="shared" si="91"/>
        <v>182.23708283858087</v>
      </c>
      <c r="AQ84" s="823">
        <f t="shared" si="91"/>
        <v>271.71015473815089</v>
      </c>
      <c r="AR84" s="823">
        <f t="shared" si="91"/>
        <v>235.4075538043285</v>
      </c>
      <c r="AS84" s="824">
        <f t="shared" si="91"/>
        <v>349.22225178144373</v>
      </c>
      <c r="AT84" s="46"/>
      <c r="AU84" s="794">
        <f>SUM(B84:E84)</f>
        <v>230.40499999999997</v>
      </c>
      <c r="AV84" s="794">
        <f>SUM(F84:I84)</f>
        <v>284.524</v>
      </c>
      <c r="AW84" s="795">
        <f t="shared" si="90"/>
        <v>262.43600000000004</v>
      </c>
      <c r="AX84" s="796">
        <f t="shared" ref="AX84" si="92">SUM(N84:Q84)</f>
        <v>295.30200000000002</v>
      </c>
      <c r="AY84" s="797">
        <f t="shared" ref="AY84" si="93">SUM(R84:U84)</f>
        <v>395.767</v>
      </c>
      <c r="AZ84" s="795">
        <f t="shared" ref="AZ84" si="94">SUM(V84:Y84)</f>
        <v>479.96300000000002</v>
      </c>
      <c r="BA84" s="797">
        <f>SUM(Z84:AC84)</f>
        <v>569.65899999999999</v>
      </c>
      <c r="BB84" s="794">
        <f t="shared" si="87"/>
        <v>620.42999999999995</v>
      </c>
      <c r="BC84" s="794">
        <f t="shared" si="85"/>
        <v>800.81399999999996</v>
      </c>
      <c r="BD84" s="794">
        <f t="shared" si="88"/>
        <v>928.35094995600116</v>
      </c>
      <c r="BE84" s="794">
        <f>SUM(AP84:AS84)</f>
        <v>1038.577043162504</v>
      </c>
    </row>
    <row r="85" spans="1:57" s="56" customFormat="1" ht="12" customHeight="1">
      <c r="A85" s="651" t="s">
        <v>105</v>
      </c>
      <c r="B85" s="652"/>
      <c r="C85" s="652"/>
      <c r="D85" s="652"/>
      <c r="E85" s="656"/>
      <c r="F85" s="535">
        <f t="shared" ref="F85:AS85" si="95">F84/B84-1</f>
        <v>0.35933428595444217</v>
      </c>
      <c r="G85" s="652">
        <f t="shared" si="95"/>
        <v>0.24965591068970805</v>
      </c>
      <c r="H85" s="652">
        <f t="shared" si="95"/>
        <v>0.25127553369803479</v>
      </c>
      <c r="I85" s="656">
        <f t="shared" si="95"/>
        <v>0.16560928828409627</v>
      </c>
      <c r="J85" s="652">
        <f t="shared" si="95"/>
        <v>4.0378431857531538E-2</v>
      </c>
      <c r="K85" s="652">
        <f t="shared" si="95"/>
        <v>-0.13028513736768021</v>
      </c>
      <c r="L85" s="652">
        <f t="shared" si="95"/>
        <v>-6.4534173376709636E-2</v>
      </c>
      <c r="M85" s="656">
        <f t="shared" si="95"/>
        <v>-0.10852652794952433</v>
      </c>
      <c r="N85" s="677">
        <f t="shared" si="95"/>
        <v>-0.15736503219415521</v>
      </c>
      <c r="O85" s="677">
        <f t="shared" si="95"/>
        <v>7.9289420455544546E-2</v>
      </c>
      <c r="P85" s="677">
        <f t="shared" si="95"/>
        <v>0.240208343168264</v>
      </c>
      <c r="Q85" s="678">
        <f t="shared" si="95"/>
        <v>0.22975851109145129</v>
      </c>
      <c r="R85" s="677">
        <f t="shared" si="95"/>
        <v>0.59392927677983609</v>
      </c>
      <c r="S85" s="677">
        <f t="shared" si="95"/>
        <v>0.35656666069129628</v>
      </c>
      <c r="T85" s="677">
        <f t="shared" si="95"/>
        <v>0.27115740858223147</v>
      </c>
      <c r="U85" s="678">
        <f t="shared" si="95"/>
        <v>0.28379206522607969</v>
      </c>
      <c r="V85" s="677">
        <f t="shared" si="95"/>
        <v>0.33941557387930898</v>
      </c>
      <c r="W85" s="677">
        <f t="shared" si="95"/>
        <v>0.33409415806734466</v>
      </c>
      <c r="X85" s="677">
        <f t="shared" si="95"/>
        <v>0.189090183161152</v>
      </c>
      <c r="Y85" s="678">
        <f t="shared" si="95"/>
        <v>9.9836730175861144E-2</v>
      </c>
      <c r="Z85" s="677">
        <f t="shared" si="95"/>
        <v>0.16826536568175077</v>
      </c>
      <c r="AA85" s="677">
        <f t="shared" si="95"/>
        <v>0.23226538440758571</v>
      </c>
      <c r="AB85" s="677">
        <f t="shared" si="95"/>
        <v>0.15029925542898859</v>
      </c>
      <c r="AC85" s="678">
        <f t="shared" si="95"/>
        <v>0.19322291903860278</v>
      </c>
      <c r="AD85" s="677">
        <f t="shared" si="95"/>
        <v>0.11290322580645173</v>
      </c>
      <c r="AE85" s="677">
        <f t="shared" si="95"/>
        <v>0.12655647141353898</v>
      </c>
      <c r="AF85" s="677">
        <f t="shared" si="95"/>
        <v>0.14399346147671377</v>
      </c>
      <c r="AG85" s="678">
        <f t="shared" si="95"/>
        <v>9.1884340652099716E-3</v>
      </c>
      <c r="AH85" s="677">
        <f t="shared" si="95"/>
        <v>0.15879348461362541</v>
      </c>
      <c r="AI85" s="677">
        <f t="shared" si="95"/>
        <v>0.4532422632599713</v>
      </c>
      <c r="AJ85" s="677">
        <f t="shared" si="95"/>
        <v>9.9498615771276944E-2</v>
      </c>
      <c r="AK85" s="678">
        <f t="shared" si="95"/>
        <v>0.39785204609325198</v>
      </c>
      <c r="AL85" s="677">
        <f t="shared" si="95"/>
        <v>0.33829599821220135</v>
      </c>
      <c r="AM85" s="677">
        <f t="shared" si="95"/>
        <v>5.5813862163951011E-2</v>
      </c>
      <c r="AN85" s="677">
        <f t="shared" si="95"/>
        <v>0.1888530252972358</v>
      </c>
      <c r="AO85" s="678">
        <f t="shared" si="95"/>
        <v>0.13527520521264469</v>
      </c>
      <c r="AP85" s="677">
        <f t="shared" si="95"/>
        <v>-4.6417269022590579E-3</v>
      </c>
      <c r="AQ85" s="677">
        <f t="shared" si="95"/>
        <v>0.14865357651119315</v>
      </c>
      <c r="AR85" s="677">
        <f t="shared" si="95"/>
        <v>0.14880327002930538</v>
      </c>
      <c r="AS85" s="678">
        <f t="shared" si="95"/>
        <v>0.14950641850484114</v>
      </c>
      <c r="AT85" s="825"/>
      <c r="AU85" s="762"/>
      <c r="AV85" s="762">
        <f t="shared" ref="AV85:BE85" si="96">IF(ISERROR(AV84/AU84-1),"NA",AV84/AU84-1)</f>
        <v>0.23488639569453795</v>
      </c>
      <c r="AW85" s="807">
        <f t="shared" si="96"/>
        <v>-7.7631412464326255E-2</v>
      </c>
      <c r="AX85" s="753">
        <f t="shared" si="96"/>
        <v>0.12523434284930413</v>
      </c>
      <c r="AY85" s="522">
        <f t="shared" si="96"/>
        <v>0.34021103819141074</v>
      </c>
      <c r="AZ85" s="807">
        <f t="shared" si="96"/>
        <v>0.21274133517953753</v>
      </c>
      <c r="BA85" s="522">
        <f t="shared" si="96"/>
        <v>0.18688107208263971</v>
      </c>
      <c r="BB85" s="762">
        <f t="shared" si="96"/>
        <v>8.9125248613644237E-2</v>
      </c>
      <c r="BC85" s="762">
        <f t="shared" si="96"/>
        <v>0.29074029302258109</v>
      </c>
      <c r="BD85" s="762">
        <f t="shared" si="96"/>
        <v>0.15925914126876051</v>
      </c>
      <c r="BE85" s="762">
        <f t="shared" si="96"/>
        <v>0.11873321529075498</v>
      </c>
    </row>
    <row r="86" spans="1:57" s="56" customFormat="1" ht="12" customHeight="1">
      <c r="A86" s="651"/>
      <c r="B86" s="652"/>
      <c r="C86" s="652"/>
      <c r="D86" s="652"/>
      <c r="E86" s="656"/>
      <c r="F86" s="535"/>
      <c r="G86" s="652"/>
      <c r="H86" s="652"/>
      <c r="I86" s="656"/>
      <c r="J86" s="652"/>
      <c r="K86" s="652"/>
      <c r="L86" s="652"/>
      <c r="M86" s="656"/>
      <c r="N86" s="677"/>
      <c r="O86" s="677"/>
      <c r="P86" s="677"/>
      <c r="Q86" s="678"/>
      <c r="R86" s="677"/>
      <c r="S86" s="677"/>
      <c r="T86" s="677"/>
      <c r="U86" s="678"/>
      <c r="V86" s="677"/>
      <c r="W86" s="677"/>
      <c r="X86" s="677"/>
      <c r="Y86" s="678"/>
      <c r="Z86" s="677"/>
      <c r="AA86" s="677"/>
      <c r="AB86" s="677"/>
      <c r="AC86" s="678"/>
      <c r="AD86" s="677"/>
      <c r="AE86" s="677"/>
      <c r="AF86" s="677"/>
      <c r="AG86" s="826"/>
      <c r="AH86" s="677"/>
      <c r="AI86" s="677"/>
      <c r="AJ86" s="677"/>
      <c r="AK86" s="678"/>
      <c r="AL86" s="677"/>
      <c r="AM86" s="677"/>
      <c r="AN86" s="677"/>
      <c r="AO86" s="678"/>
      <c r="AP86" s="677"/>
      <c r="AQ86" s="677"/>
      <c r="AR86" s="677"/>
      <c r="AS86" s="678"/>
      <c r="AT86" s="825"/>
      <c r="AU86" s="518"/>
      <c r="AV86" s="518"/>
      <c r="AW86" s="517"/>
      <c r="AX86" s="753"/>
      <c r="AY86" s="522"/>
      <c r="AZ86" s="517"/>
      <c r="BA86" s="522"/>
      <c r="BB86" s="518"/>
      <c r="BC86" s="518"/>
      <c r="BD86" s="518"/>
      <c r="BE86" s="518"/>
    </row>
    <row r="87" spans="1:57" s="56" customFormat="1" ht="12" customHeight="1">
      <c r="A87" s="770" t="s">
        <v>192</v>
      </c>
      <c r="B87" s="652"/>
      <c r="C87" s="652"/>
      <c r="D87" s="652"/>
      <c r="E87" s="656"/>
      <c r="F87" s="535"/>
      <c r="G87" s="652"/>
      <c r="H87" s="652"/>
      <c r="I87" s="656"/>
      <c r="J87" s="652"/>
      <c r="K87" s="652"/>
      <c r="L87" s="652"/>
      <c r="M87" s="656"/>
      <c r="N87" s="677"/>
      <c r="O87" s="677"/>
      <c r="P87" s="677"/>
      <c r="Q87" s="678"/>
      <c r="R87" s="677"/>
      <c r="S87" s="677"/>
      <c r="T87" s="677"/>
      <c r="U87" s="678"/>
      <c r="V87" s="677"/>
      <c r="W87" s="677"/>
      <c r="X87" s="677"/>
      <c r="Y87" s="678"/>
      <c r="Z87" s="677"/>
      <c r="AA87" s="815">
        <v>195.75200000000001</v>
      </c>
      <c r="AB87" s="815">
        <v>259.57400000000001</v>
      </c>
      <c r="AC87" s="816">
        <v>378.16399999999999</v>
      </c>
      <c r="AD87" s="827">
        <v>426.16800000000001</v>
      </c>
      <c r="AE87" s="815">
        <v>514.66899999999998</v>
      </c>
      <c r="AF87" s="828">
        <v>581.4</v>
      </c>
      <c r="AG87" s="829">
        <v>729.7</v>
      </c>
      <c r="AH87" s="828">
        <v>788.7</v>
      </c>
      <c r="AI87" s="828">
        <v>870.89099999999996</v>
      </c>
      <c r="AJ87" s="828">
        <v>729.7</v>
      </c>
      <c r="AK87" s="829">
        <v>1096.662</v>
      </c>
      <c r="AL87" s="677"/>
      <c r="AM87" s="677"/>
      <c r="AN87" s="677"/>
      <c r="AO87" s="678"/>
      <c r="AP87" s="677"/>
      <c r="AQ87" s="677"/>
      <c r="AR87" s="677"/>
      <c r="AS87" s="678"/>
      <c r="AT87" s="825"/>
      <c r="AU87" s="518"/>
      <c r="AV87" s="518"/>
      <c r="AW87" s="517"/>
      <c r="AX87" s="753"/>
      <c r="AY87" s="522"/>
      <c r="AZ87" s="517"/>
      <c r="BA87" s="830">
        <f>AC87</f>
        <v>378.16399999999999</v>
      </c>
      <c r="BB87" s="518"/>
      <c r="BC87" s="518"/>
      <c r="BD87" s="518"/>
      <c r="BE87" s="518"/>
    </row>
    <row r="88" spans="1:57" s="56" customFormat="1" ht="12" customHeight="1">
      <c r="A88" s="651" t="s">
        <v>105</v>
      </c>
      <c r="B88" s="652"/>
      <c r="C88" s="652"/>
      <c r="D88" s="652"/>
      <c r="E88" s="656"/>
      <c r="F88" s="535"/>
      <c r="G88" s="652"/>
      <c r="H88" s="652"/>
      <c r="I88" s="656"/>
      <c r="J88" s="652"/>
      <c r="K88" s="652"/>
      <c r="L88" s="652"/>
      <c r="M88" s="656"/>
      <c r="N88" s="677"/>
      <c r="O88" s="677"/>
      <c r="P88" s="677"/>
      <c r="Q88" s="678"/>
      <c r="R88" s="677"/>
      <c r="S88" s="677"/>
      <c r="T88" s="677"/>
      <c r="U88" s="678"/>
      <c r="V88" s="677"/>
      <c r="W88" s="677"/>
      <c r="X88" s="677"/>
      <c r="Y88" s="678"/>
      <c r="Z88" s="677"/>
      <c r="AA88" s="677"/>
      <c r="AB88" s="677"/>
      <c r="AC88" s="678"/>
      <c r="AD88" s="761"/>
      <c r="AE88" s="677">
        <f t="shared" ref="AE88:AK88" si="97">AE87/AA87-1</f>
        <v>1.6291889738035881</v>
      </c>
      <c r="AF88" s="677">
        <f t="shared" si="97"/>
        <v>1.2398237111575119</v>
      </c>
      <c r="AG88" s="678">
        <f t="shared" si="97"/>
        <v>0.92958610549920162</v>
      </c>
      <c r="AH88" s="677">
        <f t="shared" si="97"/>
        <v>0.85067860562031883</v>
      </c>
      <c r="AI88" s="677">
        <f t="shared" si="97"/>
        <v>0.69213805377825355</v>
      </c>
      <c r="AJ88" s="677">
        <f t="shared" si="97"/>
        <v>0.25507395940832489</v>
      </c>
      <c r="AK88" s="678">
        <f t="shared" si="97"/>
        <v>0.5028943401397834</v>
      </c>
      <c r="AL88" s="677"/>
      <c r="AM88" s="677"/>
      <c r="AN88" s="677"/>
      <c r="AO88" s="678"/>
      <c r="AP88" s="677"/>
      <c r="AQ88" s="677"/>
      <c r="AR88" s="677"/>
      <c r="AS88" s="678"/>
      <c r="AT88" s="825"/>
      <c r="AU88" s="518"/>
      <c r="AV88" s="518"/>
      <c r="AW88" s="517"/>
      <c r="AX88" s="753"/>
      <c r="AY88" s="522"/>
      <c r="AZ88" s="517"/>
      <c r="BA88" s="522"/>
      <c r="BB88" s="518"/>
      <c r="BC88" s="518"/>
      <c r="BD88" s="518"/>
      <c r="BE88" s="518"/>
    </row>
    <row r="89" spans="1:57" s="56" customFormat="1" ht="12" customHeight="1">
      <c r="A89" s="651"/>
      <c r="B89" s="652"/>
      <c r="C89" s="652"/>
      <c r="D89" s="652"/>
      <c r="E89" s="656"/>
      <c r="F89" s="535"/>
      <c r="G89" s="652"/>
      <c r="H89" s="652"/>
      <c r="I89" s="656"/>
      <c r="J89" s="652"/>
      <c r="K89" s="652"/>
      <c r="L89" s="652"/>
      <c r="M89" s="656"/>
      <c r="N89" s="677"/>
      <c r="O89" s="677"/>
      <c r="P89" s="677"/>
      <c r="Q89" s="678"/>
      <c r="R89" s="677"/>
      <c r="S89" s="677"/>
      <c r="T89" s="677"/>
      <c r="U89" s="678"/>
      <c r="V89" s="677"/>
      <c r="W89" s="677"/>
      <c r="X89" s="677"/>
      <c r="Y89" s="678"/>
      <c r="Z89" s="677"/>
      <c r="AA89" s="677"/>
      <c r="AB89" s="677"/>
      <c r="AC89" s="678"/>
      <c r="AD89" s="761"/>
      <c r="AE89" s="677"/>
      <c r="AF89" s="831"/>
      <c r="AG89" s="826"/>
      <c r="AH89" s="831"/>
      <c r="AI89" s="831"/>
      <c r="AJ89" s="831"/>
      <c r="AK89" s="826"/>
      <c r="AL89" s="677"/>
      <c r="AM89" s="677"/>
      <c r="AN89" s="677"/>
      <c r="AO89" s="678"/>
      <c r="AP89" s="677"/>
      <c r="AQ89" s="677"/>
      <c r="AR89" s="677"/>
      <c r="AS89" s="678"/>
      <c r="AT89" s="825"/>
      <c r="AU89" s="518"/>
      <c r="AV89" s="518"/>
      <c r="AW89" s="517"/>
      <c r="AX89" s="753"/>
      <c r="AY89" s="522"/>
      <c r="AZ89" s="517"/>
      <c r="BA89" s="522"/>
      <c r="BB89" s="518"/>
      <c r="BC89" s="518"/>
      <c r="BD89" s="518"/>
      <c r="BE89" s="518"/>
    </row>
    <row r="90" spans="1:57" s="56" customFormat="1" ht="12" customHeight="1">
      <c r="A90" s="770" t="s">
        <v>193</v>
      </c>
      <c r="B90" s="652"/>
      <c r="C90" s="652"/>
      <c r="D90" s="652"/>
      <c r="E90" s="656"/>
      <c r="F90" s="535"/>
      <c r="G90" s="652"/>
      <c r="H90" s="652"/>
      <c r="I90" s="656"/>
      <c r="J90" s="652"/>
      <c r="K90" s="652"/>
      <c r="L90" s="652"/>
      <c r="M90" s="656"/>
      <c r="N90" s="677"/>
      <c r="O90" s="677"/>
      <c r="P90" s="677"/>
      <c r="Q90" s="678"/>
      <c r="R90" s="677"/>
      <c r="S90" s="677"/>
      <c r="T90" s="677"/>
      <c r="U90" s="678"/>
      <c r="V90" s="677"/>
      <c r="W90" s="677"/>
      <c r="X90" s="677"/>
      <c r="Y90" s="678"/>
      <c r="Z90" s="677"/>
      <c r="AA90" s="815">
        <f t="shared" ref="AA90:AK90" si="98">AA87*AA92</f>
        <v>137.0264</v>
      </c>
      <c r="AB90" s="815">
        <f t="shared" si="98"/>
        <v>160.93588</v>
      </c>
      <c r="AC90" s="816">
        <f t="shared" si="98"/>
        <v>215.55347999999998</v>
      </c>
      <c r="AD90" s="827">
        <f t="shared" si="98"/>
        <v>234.39240000000001</v>
      </c>
      <c r="AE90" s="815">
        <f t="shared" si="98"/>
        <v>272.77456999999998</v>
      </c>
      <c r="AF90" s="815">
        <f t="shared" si="98"/>
        <v>302.32799999999997</v>
      </c>
      <c r="AG90" s="816">
        <f t="shared" si="98"/>
        <v>386.74100000000004</v>
      </c>
      <c r="AH90" s="827">
        <f t="shared" si="98"/>
        <v>418.01100000000002</v>
      </c>
      <c r="AI90" s="815">
        <f t="shared" si="98"/>
        <v>461.57222999999999</v>
      </c>
      <c r="AJ90" s="815">
        <f t="shared" si="98"/>
        <v>386.74100000000004</v>
      </c>
      <c r="AK90" s="816">
        <f t="shared" si="98"/>
        <v>592.19748000000004</v>
      </c>
      <c r="AL90" s="677"/>
      <c r="AM90" s="677"/>
      <c r="AN90" s="677"/>
      <c r="AO90" s="678"/>
      <c r="AP90" s="677"/>
      <c r="AQ90" s="677"/>
      <c r="AR90" s="677"/>
      <c r="AS90" s="678"/>
      <c r="AT90" s="825"/>
      <c r="AU90" s="518"/>
      <c r="AV90" s="518"/>
      <c r="AW90" s="517"/>
      <c r="AX90" s="753"/>
      <c r="AY90" s="522"/>
      <c r="AZ90" s="517"/>
      <c r="BA90" s="830">
        <f>BA87*BA92</f>
        <v>215.55347999999998</v>
      </c>
      <c r="BB90" s="518"/>
      <c r="BC90" s="518"/>
      <c r="BD90" s="518"/>
      <c r="BE90" s="518"/>
    </row>
    <row r="91" spans="1:57" s="56" customFormat="1" ht="12" customHeight="1">
      <c r="A91" s="651" t="s">
        <v>105</v>
      </c>
      <c r="B91" s="652"/>
      <c r="C91" s="652"/>
      <c r="D91" s="652"/>
      <c r="E91" s="656"/>
      <c r="F91" s="535"/>
      <c r="G91" s="652"/>
      <c r="H91" s="652"/>
      <c r="I91" s="656"/>
      <c r="J91" s="652"/>
      <c r="K91" s="652"/>
      <c r="L91" s="652"/>
      <c r="M91" s="656"/>
      <c r="N91" s="677"/>
      <c r="O91" s="677"/>
      <c r="P91" s="677"/>
      <c r="Q91" s="678"/>
      <c r="R91" s="677"/>
      <c r="S91" s="677"/>
      <c r="T91" s="677"/>
      <c r="U91" s="678"/>
      <c r="V91" s="677"/>
      <c r="W91" s="677"/>
      <c r="X91" s="677"/>
      <c r="Y91" s="678"/>
      <c r="Z91" s="677"/>
      <c r="AA91" s="677"/>
      <c r="AB91" s="677"/>
      <c r="AC91" s="678"/>
      <c r="AD91" s="761"/>
      <c r="AE91" s="677">
        <f>AE90/AA90-1</f>
        <v>0.99067165159414539</v>
      </c>
      <c r="AF91" s="677">
        <f>AF90/AB90-1</f>
        <v>0.87856182226113888</v>
      </c>
      <c r="AG91" s="678">
        <f>AG90/AC90-1</f>
        <v>0.7941765542360999</v>
      </c>
      <c r="AH91" s="831">
        <f t="shared" ref="AH91:AI91" si="99">AH90/AD90-1</f>
        <v>0.78338120177957982</v>
      </c>
      <c r="AI91" s="831">
        <f t="shared" si="99"/>
        <v>0.69213805377825377</v>
      </c>
      <c r="AJ91" s="677">
        <f>AJ90/AF90-1</f>
        <v>0.27920999708925431</v>
      </c>
      <c r="AK91" s="678">
        <f>AK90/AG90-1</f>
        <v>0.53125083712355292</v>
      </c>
      <c r="AL91" s="677"/>
      <c r="AM91" s="677"/>
      <c r="AN91" s="677"/>
      <c r="AO91" s="678"/>
      <c r="AP91" s="677"/>
      <c r="AQ91" s="677"/>
      <c r="AR91" s="677"/>
      <c r="AS91" s="678"/>
      <c r="AT91" s="825"/>
      <c r="AU91" s="518"/>
      <c r="AV91" s="518"/>
      <c r="AW91" s="517"/>
      <c r="AX91" s="753"/>
      <c r="AY91" s="522"/>
      <c r="AZ91" s="517"/>
      <c r="BA91" s="522"/>
      <c r="BB91" s="518"/>
      <c r="BC91" s="518"/>
      <c r="BD91" s="518"/>
      <c r="BE91" s="518"/>
    </row>
    <row r="92" spans="1:57" s="56" customFormat="1" ht="12" customHeight="1">
      <c r="A92" s="651" t="s">
        <v>194</v>
      </c>
      <c r="B92" s="652"/>
      <c r="C92" s="652"/>
      <c r="D92" s="652"/>
      <c r="E92" s="656"/>
      <c r="F92" s="535"/>
      <c r="G92" s="652"/>
      <c r="H92" s="652"/>
      <c r="I92" s="656"/>
      <c r="J92" s="652"/>
      <c r="K92" s="652"/>
      <c r="L92" s="652"/>
      <c r="M92" s="656"/>
      <c r="N92" s="677"/>
      <c r="O92" s="677"/>
      <c r="P92" s="677"/>
      <c r="Q92" s="678"/>
      <c r="R92" s="677"/>
      <c r="S92" s="677"/>
      <c r="T92" s="677"/>
      <c r="U92" s="678"/>
      <c r="V92" s="677"/>
      <c r="W92" s="677"/>
      <c r="X92" s="677"/>
      <c r="Y92" s="678"/>
      <c r="Z92" s="677"/>
      <c r="AA92" s="832">
        <v>0.7</v>
      </c>
      <c r="AB92" s="832">
        <v>0.62</v>
      </c>
      <c r="AC92" s="833">
        <v>0.56999999999999995</v>
      </c>
      <c r="AD92" s="834">
        <v>0.55000000000000004</v>
      </c>
      <c r="AE92" s="832">
        <v>0.53</v>
      </c>
      <c r="AF92" s="835">
        <v>0.52</v>
      </c>
      <c r="AG92" s="836">
        <v>0.53</v>
      </c>
      <c r="AH92" s="834">
        <v>0.53</v>
      </c>
      <c r="AI92" s="832">
        <v>0.53</v>
      </c>
      <c r="AJ92" s="835">
        <v>0.53</v>
      </c>
      <c r="AK92" s="836">
        <v>0.54</v>
      </c>
      <c r="AL92" s="677"/>
      <c r="AM92" s="677"/>
      <c r="AN92" s="677"/>
      <c r="AO92" s="678"/>
      <c r="AP92" s="677"/>
      <c r="AQ92" s="677"/>
      <c r="AR92" s="677"/>
      <c r="AS92" s="678"/>
      <c r="AT92" s="825"/>
      <c r="AU92" s="518"/>
      <c r="AV92" s="518"/>
      <c r="AW92" s="517"/>
      <c r="AX92" s="753"/>
      <c r="AY92" s="522"/>
      <c r="AZ92" s="517"/>
      <c r="BA92" s="837">
        <f>AC92</f>
        <v>0.56999999999999995</v>
      </c>
      <c r="BB92" s="518"/>
      <c r="BC92" s="518"/>
      <c r="BD92" s="518"/>
      <c r="BE92" s="518"/>
    </row>
    <row r="93" spans="1:57" s="56" customFormat="1" ht="12" customHeight="1">
      <c r="A93" s="651"/>
      <c r="B93" s="652"/>
      <c r="C93" s="652"/>
      <c r="D93" s="652"/>
      <c r="E93" s="656"/>
      <c r="F93" s="535"/>
      <c r="G93" s="652"/>
      <c r="H93" s="652"/>
      <c r="I93" s="656"/>
      <c r="J93" s="652"/>
      <c r="K93" s="652"/>
      <c r="L93" s="652"/>
      <c r="M93" s="656"/>
      <c r="N93" s="677"/>
      <c r="O93" s="677"/>
      <c r="P93" s="677"/>
      <c r="Q93" s="678"/>
      <c r="R93" s="677"/>
      <c r="S93" s="677"/>
      <c r="T93" s="677"/>
      <c r="U93" s="678"/>
      <c r="V93" s="677"/>
      <c r="W93" s="677"/>
      <c r="X93" s="677"/>
      <c r="Y93" s="678"/>
      <c r="Z93" s="677"/>
      <c r="AA93" s="677"/>
      <c r="AB93" s="677"/>
      <c r="AC93" s="678"/>
      <c r="AD93" s="761"/>
      <c r="AE93" s="677"/>
      <c r="AF93" s="831"/>
      <c r="AG93" s="826"/>
      <c r="AH93" s="831"/>
      <c r="AI93" s="831"/>
      <c r="AJ93" s="831"/>
      <c r="AK93" s="826"/>
      <c r="AL93" s="677"/>
      <c r="AM93" s="677"/>
      <c r="AN93" s="677"/>
      <c r="AO93" s="678"/>
      <c r="AP93" s="677"/>
      <c r="AQ93" s="677"/>
      <c r="AR93" s="677"/>
      <c r="AS93" s="678"/>
      <c r="AT93" s="825"/>
      <c r="AU93" s="518"/>
      <c r="AV93" s="518"/>
      <c r="AW93" s="517"/>
      <c r="AX93" s="753"/>
      <c r="AY93" s="522"/>
      <c r="AZ93" s="517"/>
      <c r="BA93" s="522"/>
      <c r="BB93" s="518"/>
      <c r="BC93" s="518"/>
      <c r="BD93" s="518"/>
      <c r="BE93" s="518"/>
    </row>
    <row r="94" spans="1:57" s="56" customFormat="1" ht="12" customHeight="1">
      <c r="A94" s="770" t="s">
        <v>195</v>
      </c>
      <c r="B94" s="652"/>
      <c r="C94" s="652"/>
      <c r="D94" s="652"/>
      <c r="E94" s="656"/>
      <c r="F94" s="535"/>
      <c r="G94" s="652"/>
      <c r="H94" s="652"/>
      <c r="I94" s="656"/>
      <c r="J94" s="652"/>
      <c r="K94" s="652"/>
      <c r="L94" s="652"/>
      <c r="M94" s="656"/>
      <c r="N94" s="677"/>
      <c r="O94" s="677"/>
      <c r="P94" s="677"/>
      <c r="Q94" s="678"/>
      <c r="R94" s="677"/>
      <c r="S94" s="677"/>
      <c r="T94" s="677"/>
      <c r="U94" s="678"/>
      <c r="V94" s="677"/>
      <c r="W94" s="677"/>
      <c r="X94" s="677"/>
      <c r="Y94" s="678"/>
      <c r="Z94" s="677"/>
      <c r="AA94" s="815">
        <f t="shared" ref="AA94:AG94" si="100">AA87-AA74</f>
        <v>64.37700000000001</v>
      </c>
      <c r="AB94" s="815">
        <f t="shared" si="100"/>
        <v>113.96600000000001</v>
      </c>
      <c r="AC94" s="816">
        <f t="shared" si="100"/>
        <v>196.22899999999998</v>
      </c>
      <c r="AD94" s="827">
        <f t="shared" si="100"/>
        <v>240.679</v>
      </c>
      <c r="AE94" s="815">
        <f t="shared" si="100"/>
        <v>305.74</v>
      </c>
      <c r="AF94" s="815">
        <f t="shared" si="100"/>
        <v>362.26499999999999</v>
      </c>
      <c r="AG94" s="816">
        <f t="shared" si="100"/>
        <v>476.96000000000004</v>
      </c>
      <c r="AH94" s="815">
        <f>AH87-AH74</f>
        <v>537.66200000000003</v>
      </c>
      <c r="AI94" s="815">
        <f t="shared" ref="AI94:AK94" si="101">AI87-AI74</f>
        <v>547.99199999999996</v>
      </c>
      <c r="AJ94" s="815">
        <f t="shared" si="101"/>
        <v>388.19200000000006</v>
      </c>
      <c r="AK94" s="816">
        <f t="shared" si="101"/>
        <v>654.44500000000005</v>
      </c>
      <c r="AL94" s="677"/>
      <c r="AM94" s="677"/>
      <c r="AN94" s="677"/>
      <c r="AO94" s="678"/>
      <c r="AP94" s="677"/>
      <c r="AQ94" s="677"/>
      <c r="AR94" s="677"/>
      <c r="AS94" s="678"/>
      <c r="AT94" s="825"/>
      <c r="AU94" s="518"/>
      <c r="AV94" s="518"/>
      <c r="AW94" s="517"/>
      <c r="AX94" s="753"/>
      <c r="AY94" s="522"/>
      <c r="AZ94" s="517"/>
      <c r="BA94" s="830">
        <f>BA87-BA74</f>
        <v>196.22899999999998</v>
      </c>
      <c r="BB94" s="518"/>
      <c r="BC94" s="518"/>
      <c r="BD94" s="518"/>
      <c r="BE94" s="518"/>
    </row>
    <row r="95" spans="1:57" s="56" customFormat="1" ht="12" customHeight="1">
      <c r="A95" s="651" t="s">
        <v>105</v>
      </c>
      <c r="B95" s="652"/>
      <c r="C95" s="652"/>
      <c r="D95" s="652"/>
      <c r="E95" s="656"/>
      <c r="F95" s="535"/>
      <c r="G95" s="652"/>
      <c r="H95" s="652"/>
      <c r="I95" s="656"/>
      <c r="J95" s="652"/>
      <c r="K95" s="652"/>
      <c r="L95" s="652"/>
      <c r="M95" s="656"/>
      <c r="N95" s="677"/>
      <c r="O95" s="677"/>
      <c r="P95" s="677"/>
      <c r="Q95" s="678"/>
      <c r="R95" s="677"/>
      <c r="S95" s="677"/>
      <c r="T95" s="677"/>
      <c r="U95" s="678"/>
      <c r="V95" s="677"/>
      <c r="W95" s="677"/>
      <c r="X95" s="677"/>
      <c r="Y95" s="678"/>
      <c r="Z95" s="677"/>
      <c r="AA95" s="677"/>
      <c r="AB95" s="677"/>
      <c r="AC95" s="678"/>
      <c r="AD95" s="761"/>
      <c r="AE95" s="708">
        <f t="shared" ref="AE95:AK95" si="102">AE94/AA94-1</f>
        <v>3.7492116749770874</v>
      </c>
      <c r="AF95" s="708">
        <f t="shared" si="102"/>
        <v>2.1787111945668003</v>
      </c>
      <c r="AG95" s="744">
        <f t="shared" si="102"/>
        <v>1.4306295195919057</v>
      </c>
      <c r="AH95" s="708">
        <f t="shared" si="102"/>
        <v>1.2339381499840036</v>
      </c>
      <c r="AI95" s="708">
        <f t="shared" si="102"/>
        <v>0.792346438150062</v>
      </c>
      <c r="AJ95" s="708">
        <f t="shared" si="102"/>
        <v>7.1569155176459454E-2</v>
      </c>
      <c r="AK95" s="744">
        <f t="shared" si="102"/>
        <v>0.37211715867158679</v>
      </c>
      <c r="AL95" s="677"/>
      <c r="AM95" s="677"/>
      <c r="AN95" s="677"/>
      <c r="AO95" s="678"/>
      <c r="AP95" s="677"/>
      <c r="AQ95" s="677"/>
      <c r="AR95" s="677"/>
      <c r="AS95" s="678"/>
      <c r="AT95" s="825"/>
      <c r="AU95" s="518"/>
      <c r="AV95" s="518"/>
      <c r="AW95" s="517"/>
      <c r="AX95" s="753"/>
      <c r="AY95" s="522"/>
      <c r="AZ95" s="517"/>
      <c r="BA95" s="522"/>
      <c r="BB95" s="518"/>
      <c r="BC95" s="518"/>
      <c r="BD95" s="518"/>
      <c r="BE95" s="518"/>
    </row>
    <row r="96" spans="1:57" s="56" customFormat="1" ht="12" customHeight="1">
      <c r="A96" s="838"/>
      <c r="B96" s="652"/>
      <c r="C96" s="652"/>
      <c r="D96" s="652"/>
      <c r="E96" s="656"/>
      <c r="F96" s="535"/>
      <c r="G96" s="652"/>
      <c r="H96" s="652"/>
      <c r="I96" s="656"/>
      <c r="J96" s="652"/>
      <c r="K96" s="652"/>
      <c r="L96" s="652"/>
      <c r="M96" s="656"/>
      <c r="N96" s="677"/>
      <c r="O96" s="677"/>
      <c r="P96" s="677"/>
      <c r="Q96" s="678"/>
      <c r="R96" s="677"/>
      <c r="S96" s="677"/>
      <c r="T96" s="677"/>
      <c r="U96" s="678"/>
      <c r="V96" s="677"/>
      <c r="W96" s="677"/>
      <c r="X96" s="677"/>
      <c r="Y96" s="678"/>
      <c r="Z96" s="677"/>
      <c r="AA96" s="677"/>
      <c r="AB96" s="677"/>
      <c r="AC96" s="678"/>
      <c r="AD96" s="761"/>
      <c r="AE96" s="677"/>
      <c r="AF96" s="677"/>
      <c r="AG96" s="678"/>
      <c r="AH96" s="677"/>
      <c r="AI96" s="831"/>
      <c r="AJ96" s="677"/>
      <c r="AK96" s="678"/>
      <c r="AL96" s="677"/>
      <c r="AM96" s="677"/>
      <c r="AN96" s="677"/>
      <c r="AO96" s="678"/>
      <c r="AP96" s="677"/>
      <c r="AQ96" s="677"/>
      <c r="AR96" s="677"/>
      <c r="AS96" s="678"/>
      <c r="AT96" s="825"/>
      <c r="AU96" s="518"/>
      <c r="AV96" s="518"/>
      <c r="AW96" s="517"/>
      <c r="AX96" s="753"/>
      <c r="AY96" s="522"/>
      <c r="AZ96" s="517"/>
      <c r="BA96" s="522"/>
      <c r="BB96" s="518"/>
      <c r="BC96" s="518"/>
      <c r="BD96" s="518"/>
      <c r="BE96" s="518"/>
    </row>
    <row r="97" spans="1:57" s="56" customFormat="1" ht="12" customHeight="1">
      <c r="A97" s="766" t="s">
        <v>196</v>
      </c>
      <c r="B97" s="652"/>
      <c r="C97" s="652"/>
      <c r="D97" s="652"/>
      <c r="E97" s="656"/>
      <c r="F97" s="535"/>
      <c r="G97" s="652"/>
      <c r="H97" s="652"/>
      <c r="I97" s="656"/>
      <c r="J97" s="652"/>
      <c r="K97" s="652"/>
      <c r="L97" s="652"/>
      <c r="M97" s="656"/>
      <c r="N97" s="677"/>
      <c r="O97" s="677"/>
      <c r="P97" s="677"/>
      <c r="Q97" s="678"/>
      <c r="R97" s="677"/>
      <c r="S97" s="677"/>
      <c r="T97" s="677"/>
      <c r="U97" s="678"/>
      <c r="V97" s="677"/>
      <c r="W97" s="677"/>
      <c r="X97" s="677"/>
      <c r="Y97" s="678"/>
      <c r="Z97" s="677"/>
      <c r="AA97" s="677"/>
      <c r="AB97" s="677"/>
      <c r="AC97" s="678"/>
      <c r="AD97" s="761"/>
      <c r="AE97" s="677"/>
      <c r="AF97" s="677"/>
      <c r="AG97" s="678"/>
      <c r="AH97" s="677"/>
      <c r="AI97" s="831"/>
      <c r="AJ97" s="677"/>
      <c r="AK97" s="678"/>
      <c r="AL97" s="677"/>
      <c r="AM97" s="677"/>
      <c r="AN97" s="677"/>
      <c r="AO97" s="678"/>
      <c r="AP97" s="677"/>
      <c r="AQ97" s="677"/>
      <c r="AR97" s="677"/>
      <c r="AS97" s="678"/>
      <c r="AT97" s="825"/>
      <c r="AU97" s="518"/>
      <c r="AV97" s="518"/>
      <c r="AW97" s="517"/>
      <c r="AX97" s="753"/>
      <c r="AY97" s="522"/>
      <c r="AZ97" s="517"/>
      <c r="BA97" s="522"/>
      <c r="BB97" s="518"/>
      <c r="BC97" s="518"/>
      <c r="BD97" s="518"/>
      <c r="BE97" s="518"/>
    </row>
    <row r="98" spans="1:57" s="56" customFormat="1" ht="12" customHeight="1">
      <c r="A98" s="838" t="s">
        <v>75</v>
      </c>
      <c r="B98" s="652"/>
      <c r="C98" s="652"/>
      <c r="D98" s="652"/>
      <c r="E98" s="656"/>
      <c r="F98" s="535"/>
      <c r="G98" s="652"/>
      <c r="H98" s="652"/>
      <c r="I98" s="656"/>
      <c r="J98" s="652"/>
      <c r="K98" s="652"/>
      <c r="L98" s="652"/>
      <c r="M98" s="656"/>
      <c r="N98" s="677"/>
      <c r="O98" s="677"/>
      <c r="P98" s="677"/>
      <c r="Q98" s="678"/>
      <c r="R98" s="677"/>
      <c r="S98" s="677"/>
      <c r="T98" s="677"/>
      <c r="U98" s="678"/>
      <c r="V98" s="677"/>
      <c r="W98" s="677"/>
      <c r="X98" s="677"/>
      <c r="Y98" s="678"/>
      <c r="Z98" s="677"/>
      <c r="AA98" s="839"/>
      <c r="AB98" s="839">
        <f t="shared" ref="AB98:AK98" si="103">AB5</f>
        <v>122.30800000000001</v>
      </c>
      <c r="AC98" s="840">
        <f t="shared" si="103"/>
        <v>154.09899999999999</v>
      </c>
      <c r="AD98" s="841">
        <f t="shared" si="103"/>
        <v>114.02200000000001</v>
      </c>
      <c r="AE98" s="839">
        <f t="shared" si="103"/>
        <v>130.346</v>
      </c>
      <c r="AF98" s="839">
        <f t="shared" si="103"/>
        <v>148.06800000000001</v>
      </c>
      <c r="AG98" s="840">
        <f t="shared" si="103"/>
        <v>158.51400000000001</v>
      </c>
      <c r="AH98" s="839">
        <f t="shared" si="103"/>
        <v>136.423</v>
      </c>
      <c r="AI98" s="839">
        <f t="shared" si="103"/>
        <v>152.16300000000001</v>
      </c>
      <c r="AJ98" s="839">
        <f t="shared" si="103"/>
        <v>161.577</v>
      </c>
      <c r="AK98" s="840">
        <f t="shared" si="103"/>
        <v>173.369</v>
      </c>
      <c r="AL98" s="677"/>
      <c r="AM98" s="677"/>
      <c r="AN98" s="677"/>
      <c r="AO98" s="678"/>
      <c r="AP98" s="677"/>
      <c r="AQ98" s="677"/>
      <c r="AR98" s="677"/>
      <c r="AS98" s="678"/>
      <c r="AT98" s="825"/>
      <c r="AU98" s="518"/>
      <c r="AV98" s="518"/>
      <c r="AW98" s="517"/>
      <c r="AX98" s="753"/>
      <c r="AY98" s="522"/>
      <c r="AZ98" s="517"/>
      <c r="BA98" s="842"/>
      <c r="BB98" s="518"/>
      <c r="BC98" s="518"/>
      <c r="BD98" s="518"/>
      <c r="BE98" s="518"/>
    </row>
    <row r="99" spans="1:57" s="56" customFormat="1" ht="12" customHeight="1">
      <c r="A99" s="843" t="s">
        <v>197</v>
      </c>
      <c r="B99" s="652"/>
      <c r="C99" s="652"/>
      <c r="D99" s="652"/>
      <c r="E99" s="656"/>
      <c r="F99" s="535"/>
      <c r="G99" s="652"/>
      <c r="H99" s="652"/>
      <c r="I99" s="656"/>
      <c r="J99" s="652"/>
      <c r="K99" s="652"/>
      <c r="L99" s="652"/>
      <c r="M99" s="656"/>
      <c r="N99" s="677"/>
      <c r="O99" s="677"/>
      <c r="P99" s="677"/>
      <c r="Q99" s="678"/>
      <c r="R99" s="677"/>
      <c r="S99" s="677"/>
      <c r="T99" s="677"/>
      <c r="U99" s="678"/>
      <c r="V99" s="677"/>
      <c r="W99" s="677"/>
      <c r="X99" s="677"/>
      <c r="Y99" s="678"/>
      <c r="Z99" s="677"/>
      <c r="AA99" s="844"/>
      <c r="AB99" s="844">
        <f t="shared" ref="AB99:AK99" si="104">AB90-AA90</f>
        <v>23.909480000000002</v>
      </c>
      <c r="AC99" s="845">
        <f t="shared" si="104"/>
        <v>54.617599999999982</v>
      </c>
      <c r="AD99" s="846">
        <f t="shared" si="104"/>
        <v>18.83892000000003</v>
      </c>
      <c r="AE99" s="844">
        <f t="shared" si="104"/>
        <v>38.382169999999974</v>
      </c>
      <c r="AF99" s="844">
        <f t="shared" si="104"/>
        <v>29.553429999999992</v>
      </c>
      <c r="AG99" s="845">
        <f t="shared" si="104"/>
        <v>84.413000000000068</v>
      </c>
      <c r="AH99" s="844">
        <f t="shared" si="104"/>
        <v>31.269999999999982</v>
      </c>
      <c r="AI99" s="844">
        <f t="shared" si="104"/>
        <v>43.561229999999966</v>
      </c>
      <c r="AJ99" s="844">
        <f t="shared" si="104"/>
        <v>-74.831229999999948</v>
      </c>
      <c r="AK99" s="845">
        <f t="shared" si="104"/>
        <v>205.45648</v>
      </c>
      <c r="AL99" s="677"/>
      <c r="AM99" s="677"/>
      <c r="AN99" s="677"/>
      <c r="AO99" s="678"/>
      <c r="AP99" s="677"/>
      <c r="AQ99" s="677"/>
      <c r="AR99" s="677"/>
      <c r="AS99" s="678"/>
      <c r="AT99" s="825"/>
      <c r="AU99" s="518"/>
      <c r="AV99" s="518"/>
      <c r="AW99" s="517"/>
      <c r="AX99" s="753"/>
      <c r="AY99" s="522"/>
      <c r="AZ99" s="517"/>
      <c r="BA99" s="847"/>
      <c r="BB99" s="518"/>
      <c r="BC99" s="518"/>
      <c r="BD99" s="518"/>
      <c r="BE99" s="518"/>
    </row>
    <row r="100" spans="1:57" s="56" customFormat="1" ht="12" customHeight="1">
      <c r="A100" s="770" t="s">
        <v>198</v>
      </c>
      <c r="B100" s="652"/>
      <c r="C100" s="652"/>
      <c r="D100" s="652"/>
      <c r="E100" s="656"/>
      <c r="F100" s="535"/>
      <c r="G100" s="652"/>
      <c r="H100" s="652"/>
      <c r="I100" s="656"/>
      <c r="J100" s="652"/>
      <c r="K100" s="652"/>
      <c r="L100" s="652"/>
      <c r="M100" s="656"/>
      <c r="N100" s="677"/>
      <c r="O100" s="677"/>
      <c r="P100" s="677"/>
      <c r="Q100" s="678"/>
      <c r="R100" s="677"/>
      <c r="S100" s="677"/>
      <c r="T100" s="677"/>
      <c r="U100" s="678"/>
      <c r="V100" s="677"/>
      <c r="W100" s="677"/>
      <c r="X100" s="677"/>
      <c r="Y100" s="678"/>
      <c r="Z100" s="677"/>
      <c r="AA100" s="629"/>
      <c r="AB100" s="629">
        <f t="shared" ref="AB100:AK100" si="105">AB98+AB99</f>
        <v>146.21748000000002</v>
      </c>
      <c r="AC100" s="630">
        <f t="shared" si="105"/>
        <v>208.71659999999997</v>
      </c>
      <c r="AD100" s="848">
        <f t="shared" si="105"/>
        <v>132.86092000000002</v>
      </c>
      <c r="AE100" s="629">
        <f t="shared" si="105"/>
        <v>168.72816999999998</v>
      </c>
      <c r="AF100" s="629">
        <f t="shared" si="105"/>
        <v>177.62143</v>
      </c>
      <c r="AG100" s="630">
        <f t="shared" si="105"/>
        <v>242.92700000000008</v>
      </c>
      <c r="AH100" s="629">
        <f t="shared" si="105"/>
        <v>167.69299999999998</v>
      </c>
      <c r="AI100" s="629">
        <f t="shared" si="105"/>
        <v>195.72422999999998</v>
      </c>
      <c r="AJ100" s="629">
        <f t="shared" si="105"/>
        <v>86.74577000000005</v>
      </c>
      <c r="AK100" s="630">
        <f t="shared" si="105"/>
        <v>378.82547999999997</v>
      </c>
      <c r="AL100" s="677"/>
      <c r="AM100" s="677"/>
      <c r="AN100" s="677"/>
      <c r="AO100" s="678"/>
      <c r="AP100" s="677"/>
      <c r="AQ100" s="677"/>
      <c r="AR100" s="677"/>
      <c r="AS100" s="678"/>
      <c r="AT100" s="825"/>
      <c r="AU100" s="518"/>
      <c r="AV100" s="518"/>
      <c r="AW100" s="517"/>
      <c r="AX100" s="753"/>
      <c r="AY100" s="522"/>
      <c r="AZ100" s="517"/>
      <c r="BA100" s="849"/>
      <c r="BB100" s="518"/>
      <c r="BC100" s="518"/>
      <c r="BD100" s="518"/>
      <c r="BE100" s="518"/>
    </row>
    <row r="101" spans="1:57" s="56" customFormat="1" ht="12" customHeight="1">
      <c r="A101" s="651" t="s">
        <v>105</v>
      </c>
      <c r="B101" s="652"/>
      <c r="C101" s="652"/>
      <c r="D101" s="652"/>
      <c r="E101" s="656"/>
      <c r="F101" s="535"/>
      <c r="G101" s="652"/>
      <c r="H101" s="652"/>
      <c r="I101" s="656"/>
      <c r="J101" s="652"/>
      <c r="K101" s="652"/>
      <c r="L101" s="652"/>
      <c r="M101" s="656"/>
      <c r="N101" s="677"/>
      <c r="O101" s="677"/>
      <c r="P101" s="677"/>
      <c r="Q101" s="678"/>
      <c r="R101" s="677"/>
      <c r="S101" s="677"/>
      <c r="T101" s="677"/>
      <c r="U101" s="678"/>
      <c r="V101" s="677"/>
      <c r="W101" s="677"/>
      <c r="X101" s="677"/>
      <c r="Y101" s="678"/>
      <c r="Z101" s="677"/>
      <c r="AA101" s="677"/>
      <c r="AB101" s="652"/>
      <c r="AC101" s="678"/>
      <c r="AD101" s="850"/>
      <c r="AE101" s="677"/>
      <c r="AF101" s="677">
        <f t="shared" ref="AF101:AK101" si="106">AF100/AB100-1</f>
        <v>0.21477562053456256</v>
      </c>
      <c r="AG101" s="851">
        <f t="shared" si="106"/>
        <v>0.16390838102958805</v>
      </c>
      <c r="AH101" s="852">
        <f t="shared" si="106"/>
        <v>0.26216949272969026</v>
      </c>
      <c r="AI101" s="852">
        <f t="shared" si="106"/>
        <v>0.15999734958306022</v>
      </c>
      <c r="AJ101" s="677">
        <f t="shared" si="106"/>
        <v>-0.51162553977861758</v>
      </c>
      <c r="AK101" s="851">
        <f t="shared" si="106"/>
        <v>0.55942106064784825</v>
      </c>
      <c r="AL101" s="677"/>
      <c r="AM101" s="677"/>
      <c r="AN101" s="677"/>
      <c r="AO101" s="678"/>
      <c r="AP101" s="677"/>
      <c r="AQ101" s="677"/>
      <c r="AR101" s="677"/>
      <c r="AS101" s="678"/>
      <c r="AT101" s="825"/>
      <c r="AU101" s="518"/>
      <c r="AV101" s="518"/>
      <c r="AW101" s="517"/>
      <c r="AX101" s="753"/>
      <c r="AY101" s="522"/>
      <c r="AZ101" s="517"/>
      <c r="BA101" s="853"/>
      <c r="BB101" s="854"/>
      <c r="BC101" s="854"/>
      <c r="BD101" s="854"/>
      <c r="BE101" s="854"/>
    </row>
    <row r="102" spans="1:57" s="56" customFormat="1" ht="12" customHeight="1">
      <c r="A102" s="855" t="s">
        <v>117</v>
      </c>
      <c r="B102" s="856"/>
      <c r="C102" s="856"/>
      <c r="D102" s="856"/>
      <c r="E102" s="857"/>
      <c r="F102" s="856"/>
      <c r="G102" s="856"/>
      <c r="H102" s="856"/>
      <c r="I102" s="857"/>
      <c r="J102" s="856"/>
      <c r="K102" s="856"/>
      <c r="L102" s="856"/>
      <c r="M102" s="856"/>
      <c r="N102" s="858"/>
      <c r="O102" s="858"/>
      <c r="P102" s="858"/>
      <c r="Q102" s="858"/>
      <c r="R102" s="858"/>
      <c r="S102" s="858"/>
      <c r="T102" s="858"/>
      <c r="U102" s="858"/>
      <c r="V102" s="858"/>
      <c r="W102" s="858"/>
      <c r="X102" s="858"/>
      <c r="Y102" s="858"/>
      <c r="Z102" s="858"/>
      <c r="AA102" s="858"/>
      <c r="AB102" s="858"/>
      <c r="AC102" s="858"/>
      <c r="AD102" s="858"/>
      <c r="AE102" s="858"/>
      <c r="AF102" s="858"/>
      <c r="AG102" s="858"/>
      <c r="AH102" s="858"/>
      <c r="AI102" s="859"/>
      <c r="AJ102" s="858"/>
      <c r="AK102" s="858"/>
      <c r="AL102" s="858"/>
      <c r="AM102" s="858"/>
      <c r="AN102" s="858"/>
      <c r="AO102" s="858"/>
      <c r="AP102" s="858"/>
      <c r="AQ102" s="858"/>
      <c r="AR102" s="858"/>
      <c r="AS102" s="858"/>
      <c r="AT102" s="860"/>
      <c r="AU102" s="861"/>
      <c r="AV102" s="861"/>
      <c r="AW102" s="858"/>
      <c r="AX102" s="858"/>
      <c r="AY102" s="858"/>
      <c r="AZ102" s="858"/>
      <c r="BA102" s="858"/>
      <c r="BB102" s="858"/>
      <c r="BC102" s="858"/>
      <c r="BD102" s="858"/>
      <c r="BE102" s="858"/>
    </row>
    <row r="103" spans="1:57" s="56" customFormat="1" ht="12" customHeight="1">
      <c r="A103" s="862"/>
      <c r="B103" s="730"/>
      <c r="C103" s="730"/>
      <c r="D103" s="730"/>
      <c r="E103" s="652"/>
      <c r="F103" s="730"/>
      <c r="G103" s="730"/>
      <c r="H103" s="730"/>
      <c r="I103" s="652"/>
      <c r="J103" s="730"/>
      <c r="K103" s="730"/>
      <c r="L103" s="730"/>
      <c r="M103" s="730"/>
      <c r="N103" s="859"/>
      <c r="O103" s="859"/>
      <c r="P103" s="859"/>
      <c r="Q103" s="859"/>
      <c r="R103" s="859"/>
      <c r="S103" s="859"/>
      <c r="T103" s="859"/>
      <c r="U103" s="859"/>
      <c r="V103" s="859"/>
      <c r="W103" s="859"/>
      <c r="X103" s="859"/>
      <c r="Y103" s="859"/>
      <c r="Z103" s="859"/>
      <c r="AA103" s="859"/>
      <c r="AB103" s="859"/>
      <c r="AC103" s="859"/>
      <c r="AD103" s="859"/>
      <c r="AE103" s="859"/>
      <c r="AF103" s="859"/>
      <c r="AG103" s="859"/>
      <c r="AH103" s="859"/>
      <c r="AI103" s="859"/>
      <c r="AJ103" s="859"/>
      <c r="AK103" s="859"/>
      <c r="AL103" s="859"/>
      <c r="AM103" s="859"/>
      <c r="AN103" s="859"/>
      <c r="AO103" s="859"/>
      <c r="AP103" s="859"/>
      <c r="AQ103" s="859"/>
      <c r="AR103" s="859"/>
      <c r="AS103" s="859"/>
      <c r="AT103" s="860"/>
      <c r="AU103" s="863"/>
      <c r="AV103" s="863"/>
      <c r="AW103" s="859"/>
      <c r="AX103" s="859"/>
      <c r="AY103" s="859"/>
      <c r="AZ103" s="859"/>
      <c r="BA103" s="859"/>
      <c r="BB103" s="859"/>
      <c r="BC103" s="859"/>
      <c r="BD103" s="859"/>
      <c r="BE103" s="859"/>
    </row>
    <row r="104" spans="1:57" s="44" customFormat="1" ht="12" customHeight="1">
      <c r="A104" s="39"/>
      <c r="B104" s="1692">
        <f>'Income Statement'!B$3</f>
        <v>2017</v>
      </c>
      <c r="C104" s="1692"/>
      <c r="D104" s="1692"/>
      <c r="E104" s="1693"/>
      <c r="F104" s="1692">
        <f>'Income Statement'!F$3</f>
        <v>2018</v>
      </c>
      <c r="G104" s="1692"/>
      <c r="H104" s="1692"/>
      <c r="I104" s="1683"/>
      <c r="J104" s="1685">
        <f>'Income Statement'!J$3</f>
        <v>2019</v>
      </c>
      <c r="K104" s="1692"/>
      <c r="L104" s="1692"/>
      <c r="M104" s="1683"/>
      <c r="N104" s="1685">
        <f>'Income Statement'!N$3</f>
        <v>2020</v>
      </c>
      <c r="O104" s="1692"/>
      <c r="P104" s="1692"/>
      <c r="Q104" s="1683"/>
      <c r="R104" s="1685">
        <f>'Income Statement'!R$3</f>
        <v>2021</v>
      </c>
      <c r="S104" s="1692"/>
      <c r="T104" s="1692"/>
      <c r="U104" s="1683"/>
      <c r="V104" s="1685">
        <f>'Income Statement'!V$3</f>
        <v>2022</v>
      </c>
      <c r="W104" s="1692"/>
      <c r="X104" s="1692"/>
      <c r="Y104" s="1692"/>
      <c r="Z104" s="1691">
        <f>'Income Statement'!Z$3</f>
        <v>2023</v>
      </c>
      <c r="AA104" s="1692"/>
      <c r="AB104" s="1692"/>
      <c r="AC104" s="1693"/>
      <c r="AD104" s="1691">
        <f>'Income Statement'!AD$3</f>
        <v>2024</v>
      </c>
      <c r="AE104" s="1692"/>
      <c r="AF104" s="1692"/>
      <c r="AG104" s="1693"/>
      <c r="AH104" s="1691">
        <f>'Income Statement'!AH$3</f>
        <v>2025</v>
      </c>
      <c r="AI104" s="1692"/>
      <c r="AJ104" s="1692"/>
      <c r="AK104" s="1693"/>
      <c r="AL104" s="1691">
        <f>'Income Statement'!AL$3</f>
        <v>2026</v>
      </c>
      <c r="AM104" s="1692"/>
      <c r="AN104" s="1692"/>
      <c r="AO104" s="1693"/>
      <c r="AP104" s="1691">
        <f>'Income Statement'!AP$3</f>
        <v>2027</v>
      </c>
      <c r="AQ104" s="1692"/>
      <c r="AR104" s="1692"/>
      <c r="AS104" s="1693"/>
      <c r="AT104" s="623"/>
      <c r="AU104" s="505"/>
      <c r="AV104" s="505"/>
      <c r="AW104" s="505"/>
      <c r="AX104" s="506"/>
      <c r="AY104" s="505"/>
      <c r="AZ104" s="505"/>
      <c r="BA104" s="505"/>
      <c r="BB104" s="505"/>
      <c r="BC104" s="505"/>
      <c r="BD104" s="505"/>
      <c r="BE104" s="507"/>
    </row>
    <row r="105" spans="1:57" s="56" customFormat="1" ht="12" customHeight="1">
      <c r="A105" s="766" t="s">
        <v>199</v>
      </c>
      <c r="B105" s="233">
        <f>'Income Statement'!B$4</f>
        <v>42825</v>
      </c>
      <c r="C105" s="233">
        <f>'Income Statement'!C$4</f>
        <v>42916</v>
      </c>
      <c r="D105" s="233">
        <f>'Income Statement'!D$4</f>
        <v>43008</v>
      </c>
      <c r="E105" s="626">
        <f>'Income Statement'!E$4</f>
        <v>43100</v>
      </c>
      <c r="F105" s="233">
        <f>'Income Statement'!F$4</f>
        <v>43190</v>
      </c>
      <c r="G105" s="233">
        <f>'Income Statement'!G$4</f>
        <v>43281</v>
      </c>
      <c r="H105" s="233">
        <f>'Income Statement'!H$4</f>
        <v>43373</v>
      </c>
      <c r="I105" s="864">
        <f>'Income Statement'!I$4</f>
        <v>43465</v>
      </c>
      <c r="J105" s="865">
        <f>'Income Statement'!J$4</f>
        <v>43555</v>
      </c>
      <c r="K105" s="233">
        <f>'Income Statement'!K$4</f>
        <v>43646</v>
      </c>
      <c r="L105" s="233">
        <f>'Income Statement'!L$4</f>
        <v>43738</v>
      </c>
      <c r="M105" s="864">
        <f>'Income Statement'!M$4</f>
        <v>43830</v>
      </c>
      <c r="N105" s="865">
        <f>'Income Statement'!N$4</f>
        <v>43921</v>
      </c>
      <c r="O105" s="233">
        <f>'Income Statement'!O$4</f>
        <v>44012</v>
      </c>
      <c r="P105" s="233">
        <f>'Income Statement'!P$4</f>
        <v>44104</v>
      </c>
      <c r="Q105" s="864">
        <f>'Income Statement'!Q$4</f>
        <v>44196</v>
      </c>
      <c r="R105" s="866">
        <f>'Income Statement'!R$4</f>
        <v>44286</v>
      </c>
      <c r="S105" s="46">
        <f>'Income Statement'!S$4</f>
        <v>44377</v>
      </c>
      <c r="T105" s="46">
        <f>'Income Statement'!T$4</f>
        <v>44469</v>
      </c>
      <c r="U105" s="234">
        <f>'Income Statement'!U$4</f>
        <v>44561</v>
      </c>
      <c r="V105" s="866">
        <f>'Income Statement'!V$4</f>
        <v>44651</v>
      </c>
      <c r="W105" s="46">
        <f>'Income Statement'!W$4</f>
        <v>44742</v>
      </c>
      <c r="X105" s="46">
        <f>'Income Statement'!X$4</f>
        <v>44834</v>
      </c>
      <c r="Y105" s="46">
        <f>'Income Statement'!Y$4</f>
        <v>44926</v>
      </c>
      <c r="Z105" s="767">
        <f>'Income Statement'!Z$4</f>
        <v>45016</v>
      </c>
      <c r="AA105" s="46">
        <f>'Income Statement'!AA$4</f>
        <v>45107</v>
      </c>
      <c r="AB105" s="46">
        <f>'Income Statement'!AB$4</f>
        <v>45199</v>
      </c>
      <c r="AC105" s="48">
        <f>'Income Statement'!AC$4</f>
        <v>45291</v>
      </c>
      <c r="AD105" s="767">
        <f>'Income Statement'!AD$4</f>
        <v>45382</v>
      </c>
      <c r="AE105" s="46">
        <f>'Income Statement'!AE$4</f>
        <v>45473</v>
      </c>
      <c r="AF105" s="46" t="str">
        <f>'Income Statement'!AF$4</f>
        <v>Sep-24</v>
      </c>
      <c r="AG105" s="48" t="str">
        <f>'Income Statement'!AG$4</f>
        <v>Dec-24</v>
      </c>
      <c r="AH105" s="767" t="str">
        <f>'Income Statement'!AH$4</f>
        <v>Mar-25</v>
      </c>
      <c r="AI105" s="46" t="str">
        <f>'Income Statement'!AI$4</f>
        <v>Jun-25</v>
      </c>
      <c r="AJ105" s="46" t="str">
        <f>'Income Statement'!AJ$4</f>
        <v>Sep-25</v>
      </c>
      <c r="AK105" s="48" t="str">
        <f>'Income Statement'!AK$4</f>
        <v>Dec-25</v>
      </c>
      <c r="AL105" s="767" t="str">
        <f>'Income Statement'!AL$4</f>
        <v>Mar-26E</v>
      </c>
      <c r="AM105" s="46" t="str">
        <f>'Income Statement'!AM$4</f>
        <v>Jun-26E</v>
      </c>
      <c r="AN105" s="46" t="str">
        <f>'Income Statement'!AN$4</f>
        <v>Sep-26E</v>
      </c>
      <c r="AO105" s="48" t="str">
        <f>'Income Statement'!AO$4</f>
        <v>Dec-26E</v>
      </c>
      <c r="AP105" s="767" t="str">
        <f>'Income Statement'!AP$4</f>
        <v>Mar-27E</v>
      </c>
      <c r="AQ105" s="46" t="str">
        <f>'Income Statement'!AQ$4</f>
        <v>Jun-27E</v>
      </c>
      <c r="AR105" s="46" t="str">
        <f>'Income Statement'!AR$4</f>
        <v>Sep-27E</v>
      </c>
      <c r="AS105" s="48" t="str">
        <f>'Income Statement'!AS$4</f>
        <v>Dec-27E</v>
      </c>
      <c r="AT105" s="48"/>
      <c r="AU105" s="768">
        <f>'Income Statement'!AU$4</f>
        <v>2017</v>
      </c>
      <c r="AV105" s="768">
        <f>'Income Statement'!AV$4</f>
        <v>2018</v>
      </c>
      <c r="AW105" s="867">
        <f>'Income Statement'!AW$4</f>
        <v>2019</v>
      </c>
      <c r="AX105" s="53">
        <f>'Income Statement'!AX$4</f>
        <v>2020</v>
      </c>
      <c r="AY105" s="768">
        <f>'Income Statement'!AY$4</f>
        <v>2021</v>
      </c>
      <c r="AZ105" s="768">
        <f>'Income Statement'!AZ$4</f>
        <v>2022</v>
      </c>
      <c r="BA105" s="768">
        <f>'Income Statement'!BA$4</f>
        <v>2023</v>
      </c>
      <c r="BB105" s="768">
        <f>'Income Statement'!BB$4</f>
        <v>2024</v>
      </c>
      <c r="BC105" s="768">
        <f>'Income Statement'!BC$4</f>
        <v>2025</v>
      </c>
      <c r="BD105" s="768" t="str">
        <f>'Income Statement'!BD$4</f>
        <v>2026E</v>
      </c>
      <c r="BE105" s="768" t="str">
        <f>'Income Statement'!BE$4</f>
        <v>2027E</v>
      </c>
    </row>
    <row r="106" spans="1:57" s="667" customFormat="1" ht="12" customHeight="1">
      <c r="A106" s="628" t="s">
        <v>200</v>
      </c>
      <c r="B106" s="629">
        <v>25.437000000000001</v>
      </c>
      <c r="C106" s="629">
        <v>34.427999999999997</v>
      </c>
      <c r="D106" s="629">
        <v>35.307000000000002</v>
      </c>
      <c r="E106" s="868">
        <f>139.72-SUM(B106:D106)</f>
        <v>44.548000000000002</v>
      </c>
      <c r="F106" s="629">
        <v>31.62</v>
      </c>
      <c r="G106" s="629">
        <v>38.441000000000003</v>
      </c>
      <c r="H106" s="629">
        <v>44.89</v>
      </c>
      <c r="I106" s="868">
        <f>167.361-SUM(F106:H106)</f>
        <v>52.409999999999982</v>
      </c>
      <c r="J106" s="629">
        <v>37.848999999999997</v>
      </c>
      <c r="K106" s="629">
        <v>39.984000000000002</v>
      </c>
      <c r="L106" s="629">
        <v>47.411000000000001</v>
      </c>
      <c r="M106" s="868">
        <f>174.607-SUM(J106:L106)</f>
        <v>49.363</v>
      </c>
      <c r="N106" s="629">
        <v>37.874000000000002</v>
      </c>
      <c r="O106" s="629">
        <v>45.814999999999998</v>
      </c>
      <c r="P106" s="629">
        <v>57.14</v>
      </c>
      <c r="Q106" s="868">
        <v>66.658999999999992</v>
      </c>
      <c r="R106" s="629">
        <v>52.805999999999997</v>
      </c>
      <c r="S106" s="629">
        <v>61.597999999999999</v>
      </c>
      <c r="T106" s="663">
        <v>75.608999999999995</v>
      </c>
      <c r="U106" s="869">
        <v>89.091000000000008</v>
      </c>
      <c r="V106" s="629">
        <v>69.141000000000005</v>
      </c>
      <c r="W106" s="663">
        <v>80.834999999999994</v>
      </c>
      <c r="X106" s="663">
        <v>98.018000000000001</v>
      </c>
      <c r="Y106" s="663">
        <v>104.304</v>
      </c>
      <c r="Z106" s="848">
        <v>81.248999999999995</v>
      </c>
      <c r="AA106" s="663">
        <v>84.513999999999996</v>
      </c>
      <c r="AB106" s="663">
        <v>94.664000000000001</v>
      </c>
      <c r="AC106" s="663">
        <f>373.806-AB106-AA106-Z106</f>
        <v>113.37899999999999</v>
      </c>
      <c r="AD106" s="870">
        <v>80.83</v>
      </c>
      <c r="AE106" s="663">
        <v>91.956999999999994</v>
      </c>
      <c r="AF106" s="871">
        <v>111.602</v>
      </c>
      <c r="AG106" s="871">
        <f>400.778-AF106-AE106-AD106</f>
        <v>116.38900000000005</v>
      </c>
      <c r="AH106" s="870">
        <v>95.632999999999996</v>
      </c>
      <c r="AI106" s="663">
        <v>108.65600000000001</v>
      </c>
      <c r="AJ106" s="871">
        <v>118.19</v>
      </c>
      <c r="AK106" s="871">
        <f>440.468-SUM(AH106:AJ106)</f>
        <v>117.98900000000003</v>
      </c>
      <c r="AL106" s="870"/>
      <c r="AM106" s="663"/>
      <c r="AN106" s="663"/>
      <c r="AO106" s="869"/>
      <c r="AP106" s="870"/>
      <c r="AQ106" s="663"/>
      <c r="AR106" s="663"/>
      <c r="AS106" s="869"/>
      <c r="AT106" s="872"/>
      <c r="AU106" s="773"/>
      <c r="AV106" s="773">
        <v>192.05699999999999</v>
      </c>
      <c r="AW106" s="817">
        <f>SUM(J106:M106)</f>
        <v>174.607</v>
      </c>
      <c r="AX106" s="112">
        <f>SUM(N106:Q106)</f>
        <v>207.488</v>
      </c>
      <c r="AY106" s="773">
        <f>SUM(R106:U106)</f>
        <v>279.10399999999998</v>
      </c>
      <c r="AZ106" s="773">
        <f>SUM(V106:Y106)</f>
        <v>352.298</v>
      </c>
      <c r="BA106" s="773">
        <f>SUM(Z106:AC106)</f>
        <v>373.80599999999993</v>
      </c>
      <c r="BB106" s="773"/>
      <c r="BC106" s="773"/>
      <c r="BD106" s="773"/>
      <c r="BE106" s="773"/>
    </row>
    <row r="107" spans="1:57" s="882" customFormat="1" ht="12" customHeight="1">
      <c r="A107" s="651" t="s">
        <v>105</v>
      </c>
      <c r="B107" s="652"/>
      <c r="C107" s="652"/>
      <c r="D107" s="653"/>
      <c r="E107" s="873"/>
      <c r="F107" s="652">
        <f t="shared" ref="F107:Q107" si="107">F106/B106-1</f>
        <v>0.24307111687699012</v>
      </c>
      <c r="G107" s="652">
        <f t="shared" si="107"/>
        <v>0.11656210061577799</v>
      </c>
      <c r="H107" s="653">
        <f t="shared" si="107"/>
        <v>0.27141926530149818</v>
      </c>
      <c r="I107" s="873">
        <f t="shared" si="107"/>
        <v>0.17648379276286219</v>
      </c>
      <c r="J107" s="652">
        <f t="shared" si="107"/>
        <v>0.1969955724225172</v>
      </c>
      <c r="K107" s="652">
        <f t="shared" si="107"/>
        <v>4.0139434458000611E-2</v>
      </c>
      <c r="L107" s="653">
        <f t="shared" si="107"/>
        <v>5.6159501002450485E-2</v>
      </c>
      <c r="M107" s="873">
        <f t="shared" si="107"/>
        <v>-5.8137759969471126E-2</v>
      </c>
      <c r="N107" s="653">
        <f t="shared" si="107"/>
        <v>6.6051943248179867E-4</v>
      </c>
      <c r="O107" s="652">
        <f t="shared" si="107"/>
        <v>0.14583333333333326</v>
      </c>
      <c r="P107" s="652">
        <f t="shared" si="107"/>
        <v>0.20520554301744309</v>
      </c>
      <c r="Q107" s="874">
        <f t="shared" si="107"/>
        <v>0.35038389076838916</v>
      </c>
      <c r="R107" s="653">
        <f>R106/N106-1</f>
        <v>0.39425463378571046</v>
      </c>
      <c r="S107" s="652">
        <f t="shared" ref="S107:U107" si="108">S106/O106-1</f>
        <v>0.34449416130088406</v>
      </c>
      <c r="T107" s="652">
        <f t="shared" si="108"/>
        <v>0.32322366118305901</v>
      </c>
      <c r="U107" s="874">
        <f t="shared" si="108"/>
        <v>0.33651869965046011</v>
      </c>
      <c r="V107" s="653">
        <f>V106/R106-1</f>
        <v>0.30933984774457457</v>
      </c>
      <c r="W107" s="652">
        <f t="shared" ref="W107:AK107" si="109">W106/S106-1</f>
        <v>0.31229910062014987</v>
      </c>
      <c r="X107" s="652">
        <f t="shared" si="109"/>
        <v>0.29638006057479949</v>
      </c>
      <c r="Y107" s="652">
        <f t="shared" si="109"/>
        <v>0.1707579890224602</v>
      </c>
      <c r="Z107" s="875">
        <f>Z106/V106-1</f>
        <v>0.17512040612661073</v>
      </c>
      <c r="AA107" s="652">
        <f t="shared" si="109"/>
        <v>4.5512463660543068E-2</v>
      </c>
      <c r="AB107" s="652">
        <f t="shared" si="109"/>
        <v>-3.4218204819522979E-2</v>
      </c>
      <c r="AC107" s="652">
        <f t="shared" si="109"/>
        <v>8.7005292222733344E-2</v>
      </c>
      <c r="AD107" s="875">
        <f t="shared" si="109"/>
        <v>-5.1569865475267207E-3</v>
      </c>
      <c r="AE107" s="653">
        <f t="shared" si="109"/>
        <v>8.8068249047495106E-2</v>
      </c>
      <c r="AF107" s="652">
        <f t="shared" si="109"/>
        <v>0.17892757542465998</v>
      </c>
      <c r="AG107" s="653">
        <f t="shared" si="109"/>
        <v>2.654812619620972E-2</v>
      </c>
      <c r="AH107" s="875">
        <f t="shared" si="109"/>
        <v>0.18313744896696771</v>
      </c>
      <c r="AI107" s="653">
        <f t="shared" si="109"/>
        <v>0.18159574583772864</v>
      </c>
      <c r="AJ107" s="652">
        <f t="shared" si="109"/>
        <v>5.9031200157703134E-2</v>
      </c>
      <c r="AK107" s="652">
        <f t="shared" si="109"/>
        <v>1.3747003582812667E-2</v>
      </c>
      <c r="AL107" s="876"/>
      <c r="AM107" s="652"/>
      <c r="AN107" s="652"/>
      <c r="AO107" s="874"/>
      <c r="AP107" s="876"/>
      <c r="AQ107" s="652"/>
      <c r="AR107" s="652"/>
      <c r="AS107" s="874"/>
      <c r="AT107" s="877"/>
      <c r="AU107" s="878"/>
      <c r="AV107" s="878"/>
      <c r="AW107" s="879">
        <f>AW106/AV106-1</f>
        <v>-9.0858443066381245E-2</v>
      </c>
      <c r="AX107" s="880">
        <f>AX106/AW106-1</f>
        <v>0.18831432874970644</v>
      </c>
      <c r="AY107" s="880">
        <f>AY106/AX106-1</f>
        <v>0.34515731030228247</v>
      </c>
      <c r="AZ107" s="881">
        <f>AZ106/AY106-1</f>
        <v>0.26224633111671647</v>
      </c>
      <c r="BA107" s="881">
        <f>BA106/AZ106-1</f>
        <v>6.1050587854600158E-2</v>
      </c>
      <c r="BB107" s="881"/>
      <c r="BC107" s="881"/>
      <c r="BD107" s="881"/>
      <c r="BE107" s="881"/>
    </row>
    <row r="108" spans="1:57" s="882" customFormat="1" ht="12" customHeight="1">
      <c r="A108" s="709" t="s">
        <v>158</v>
      </c>
      <c r="B108" s="730"/>
      <c r="C108" s="730">
        <f t="shared" ref="C108:AK108" si="110">C106/C$5</f>
        <v>0.69648601080293737</v>
      </c>
      <c r="D108" s="730">
        <f t="shared" si="110"/>
        <v>0.66161341703363641</v>
      </c>
      <c r="E108" s="883">
        <f t="shared" si="110"/>
        <v>0.6102382159148505</v>
      </c>
      <c r="F108" s="555">
        <f t="shared" si="110"/>
        <v>0.59071887610222695</v>
      </c>
      <c r="G108" s="555">
        <f t="shared" si="110"/>
        <v>0.61812188454735495</v>
      </c>
      <c r="H108" s="555">
        <f t="shared" si="110"/>
        <v>0.66948040326910452</v>
      </c>
      <c r="I108" s="884">
        <f t="shared" si="110"/>
        <v>0.59884823693411615</v>
      </c>
      <c r="J108" s="555">
        <f t="shared" si="110"/>
        <v>0.67155784244144778</v>
      </c>
      <c r="K108" s="555">
        <f t="shared" si="110"/>
        <v>0.6706361852367454</v>
      </c>
      <c r="L108" s="555">
        <f t="shared" si="110"/>
        <v>0.72218921841916861</v>
      </c>
      <c r="M108" s="884">
        <f t="shared" si="110"/>
        <v>0.680305953693495</v>
      </c>
      <c r="N108" s="555">
        <f t="shared" si="110"/>
        <v>0.69909184878913178</v>
      </c>
      <c r="O108" s="555">
        <f t="shared" si="110"/>
        <v>0.68827461879366036</v>
      </c>
      <c r="P108" s="555">
        <f t="shared" si="110"/>
        <v>0.744485413870829</v>
      </c>
      <c r="Q108" s="884">
        <f t="shared" si="110"/>
        <v>0.70022164564009359</v>
      </c>
      <c r="R108" s="555">
        <f t="shared" si="110"/>
        <v>0.70610416527378483</v>
      </c>
      <c r="S108" s="555">
        <f t="shared" si="110"/>
        <v>0.69666809925580753</v>
      </c>
      <c r="T108" s="555">
        <f t="shared" si="110"/>
        <v>0.75343039072075568</v>
      </c>
      <c r="U108" s="884">
        <f t="shared" si="110"/>
        <v>0.70384268988291809</v>
      </c>
      <c r="V108" s="555">
        <f t="shared" si="110"/>
        <v>0.71826596440926238</v>
      </c>
      <c r="W108" s="555">
        <f t="shared" si="110"/>
        <v>0.72531584236594648</v>
      </c>
      <c r="X108" s="555">
        <f t="shared" si="110"/>
        <v>0.79490381808155186</v>
      </c>
      <c r="Y108" s="555">
        <f t="shared" si="110"/>
        <v>0.73135741180925129</v>
      </c>
      <c r="Z108" s="885">
        <f t="shared" si="110"/>
        <v>0.75696650673126187</v>
      </c>
      <c r="AA108" s="555">
        <f t="shared" si="110"/>
        <v>0.7322428044152558</v>
      </c>
      <c r="AB108" s="555">
        <f t="shared" si="110"/>
        <v>0.77398044281649603</v>
      </c>
      <c r="AC108" s="555">
        <f t="shared" si="110"/>
        <v>0.73575428782795471</v>
      </c>
      <c r="AD108" s="885">
        <f t="shared" si="110"/>
        <v>0.7088982827875322</v>
      </c>
      <c r="AE108" s="555">
        <f t="shared" si="110"/>
        <v>0.70548386601813629</v>
      </c>
      <c r="AF108" s="560">
        <f t="shared" si="110"/>
        <v>0.75372126320339305</v>
      </c>
      <c r="AG108" s="555">
        <f t="shared" si="110"/>
        <v>0.73425060247044449</v>
      </c>
      <c r="AH108" s="885">
        <f t="shared" si="110"/>
        <v>0.70100349647786664</v>
      </c>
      <c r="AI108" s="555">
        <f t="shared" si="110"/>
        <v>0.71407635233269584</v>
      </c>
      <c r="AJ108" s="560">
        <f t="shared" si="110"/>
        <v>0.73147787123167285</v>
      </c>
      <c r="AK108" s="560">
        <f t="shared" si="110"/>
        <v>0.68056572974407203</v>
      </c>
      <c r="AL108" s="885"/>
      <c r="AM108" s="555"/>
      <c r="AN108" s="555"/>
      <c r="AO108" s="884"/>
      <c r="AP108" s="885"/>
      <c r="AQ108" s="555"/>
      <c r="AR108" s="555"/>
      <c r="AS108" s="884"/>
      <c r="AT108" s="877"/>
      <c r="AU108" s="886"/>
      <c r="AV108" s="886"/>
      <c r="AW108" s="879">
        <f>AW106/AW$5</f>
        <v>0.68691529957905506</v>
      </c>
      <c r="AX108" s="880">
        <f>AX106/AX$5</f>
        <v>0.70890262360389344</v>
      </c>
      <c r="AY108" s="880">
        <f>AY106/AY$5</f>
        <v>0.7154054760671974</v>
      </c>
      <c r="AZ108" s="880">
        <f>AZ106/AZ$5</f>
        <v>0.74381906704332879</v>
      </c>
      <c r="BA108" s="880">
        <f>BA106/BA$5</f>
        <v>0.74887010177097502</v>
      </c>
      <c r="BB108" s="881"/>
      <c r="BC108" s="881"/>
      <c r="BD108" s="881"/>
      <c r="BE108" s="881"/>
    </row>
    <row r="109" spans="1:57" s="667" customFormat="1" ht="12" customHeight="1">
      <c r="A109" s="628" t="s">
        <v>201</v>
      </c>
      <c r="B109" s="629">
        <v>12.695</v>
      </c>
      <c r="C109" s="629">
        <v>13.406000000000001</v>
      </c>
      <c r="D109" s="629">
        <v>16.449000000000002</v>
      </c>
      <c r="E109" s="868">
        <f>68.998-SUM(B109:D109)</f>
        <v>26.448000000000008</v>
      </c>
      <c r="F109" s="629">
        <v>20.347000000000001</v>
      </c>
      <c r="G109" s="629">
        <v>21.481000000000002</v>
      </c>
      <c r="H109" s="629">
        <v>19.777999999999999</v>
      </c>
      <c r="I109" s="868">
        <f>93.816-SUM(F109:H109)</f>
        <v>32.21</v>
      </c>
      <c r="J109" s="629">
        <v>16.399999999999999</v>
      </c>
      <c r="K109" s="629">
        <v>17.553000000000001</v>
      </c>
      <c r="L109" s="629">
        <v>16.719000000000001</v>
      </c>
      <c r="M109" s="868">
        <f>70.208-SUM(J109:L109)</f>
        <v>19.535999999999994</v>
      </c>
      <c r="N109" s="629">
        <v>14.611000000000001</v>
      </c>
      <c r="O109" s="629">
        <v>18.721</v>
      </c>
      <c r="P109" s="629">
        <v>17.827000000000002</v>
      </c>
      <c r="Q109" s="868">
        <v>25.933999999999997</v>
      </c>
      <c r="R109" s="629">
        <v>20.234000000000002</v>
      </c>
      <c r="S109" s="629">
        <v>24.471</v>
      </c>
      <c r="T109" s="663">
        <v>22.800999999999998</v>
      </c>
      <c r="U109" s="869">
        <v>34.188000000000002</v>
      </c>
      <c r="V109" s="629">
        <v>24.209</v>
      </c>
      <c r="W109" s="663">
        <v>27.151</v>
      </c>
      <c r="X109" s="663">
        <v>22.117000000000001</v>
      </c>
      <c r="Y109" s="663">
        <v>34.370999999999995</v>
      </c>
      <c r="Z109" s="848">
        <v>22.917999999999999</v>
      </c>
      <c r="AA109" s="663">
        <v>27.227</v>
      </c>
      <c r="AB109" s="663">
        <v>24.023</v>
      </c>
      <c r="AC109" s="663">
        <f>109.587-AB109-AA109-Z109</f>
        <v>35.419000000000004</v>
      </c>
      <c r="AD109" s="870">
        <v>24.152999999999999</v>
      </c>
      <c r="AE109" s="871">
        <v>29.07</v>
      </c>
      <c r="AF109" s="871">
        <v>27.991</v>
      </c>
      <c r="AG109" s="871">
        <f>114.355-AF109-AE109-AD109</f>
        <v>33.141000000000005</v>
      </c>
      <c r="AH109" s="887">
        <v>28.393999999999998</v>
      </c>
      <c r="AI109" s="871">
        <v>31.754999999999999</v>
      </c>
      <c r="AJ109" s="871">
        <v>31.295000000000002</v>
      </c>
      <c r="AK109" s="871">
        <f>133.591-SUM(AH109:AJ109)</f>
        <v>42.147000000000006</v>
      </c>
      <c r="AL109" s="870"/>
      <c r="AM109" s="663"/>
      <c r="AN109" s="663"/>
      <c r="AO109" s="869"/>
      <c r="AP109" s="870"/>
      <c r="AQ109" s="663"/>
      <c r="AR109" s="663"/>
      <c r="AS109" s="869"/>
      <c r="AT109" s="872"/>
      <c r="AU109" s="773"/>
      <c r="AV109" s="773">
        <v>29.721</v>
      </c>
      <c r="AW109" s="817">
        <f>SUM(J109:M109)</f>
        <v>70.207999999999998</v>
      </c>
      <c r="AX109" s="112">
        <f>SUM(N109:Q109)</f>
        <v>77.093000000000004</v>
      </c>
      <c r="AY109" s="773">
        <f>SUM(R109:U109)</f>
        <v>101.694</v>
      </c>
      <c r="AZ109" s="112">
        <f>SUM(V109:Y109)</f>
        <v>107.848</v>
      </c>
      <c r="BA109" s="773">
        <f>SUM(Z109:AC109)</f>
        <v>109.58699999999999</v>
      </c>
      <c r="BB109" s="773"/>
      <c r="BC109" s="773"/>
      <c r="BD109" s="773"/>
      <c r="BE109" s="773"/>
    </row>
    <row r="110" spans="1:57" s="882" customFormat="1" ht="12" customHeight="1">
      <c r="A110" s="651" t="s">
        <v>105</v>
      </c>
      <c r="B110" s="652"/>
      <c r="C110" s="652"/>
      <c r="D110" s="652"/>
      <c r="E110" s="874"/>
      <c r="F110" s="652">
        <f t="shared" ref="F110:Q110" si="111">F109/B109-1</f>
        <v>0.60275699094131552</v>
      </c>
      <c r="G110" s="652">
        <f t="shared" si="111"/>
        <v>0.60234223482022986</v>
      </c>
      <c r="H110" s="653">
        <f t="shared" si="111"/>
        <v>0.20238312359413935</v>
      </c>
      <c r="I110" s="873">
        <f t="shared" si="111"/>
        <v>0.2178614640048393</v>
      </c>
      <c r="J110" s="652">
        <f t="shared" si="111"/>
        <v>-0.19398437116036771</v>
      </c>
      <c r="K110" s="652">
        <f t="shared" si="111"/>
        <v>-0.18285927098365995</v>
      </c>
      <c r="L110" s="653">
        <f t="shared" si="111"/>
        <v>-0.15466680149661227</v>
      </c>
      <c r="M110" s="873">
        <f t="shared" si="111"/>
        <v>-0.39348028562558235</v>
      </c>
      <c r="N110" s="653">
        <f t="shared" si="111"/>
        <v>-0.10908536585365847</v>
      </c>
      <c r="O110" s="652">
        <f t="shared" si="111"/>
        <v>6.6541331966045725E-2</v>
      </c>
      <c r="P110" s="652">
        <f t="shared" si="111"/>
        <v>6.6271906214486531E-2</v>
      </c>
      <c r="Q110" s="874">
        <f t="shared" si="111"/>
        <v>0.32749795249795266</v>
      </c>
      <c r="R110" s="653">
        <f>R109/N109-1</f>
        <v>0.38484703305728574</v>
      </c>
      <c r="S110" s="652">
        <f>S109/O109-1</f>
        <v>0.30714171251535705</v>
      </c>
      <c r="T110" s="652">
        <f t="shared" ref="T110:U110" si="112">T109/P109-1</f>
        <v>0.27901497728165126</v>
      </c>
      <c r="U110" s="874">
        <f t="shared" si="112"/>
        <v>0.31826945322742373</v>
      </c>
      <c r="V110" s="653">
        <f>V109/R109-1</f>
        <v>0.19645151724819598</v>
      </c>
      <c r="W110" s="652">
        <f>W109/S109-1</f>
        <v>0.10951738792856847</v>
      </c>
      <c r="X110" s="652">
        <f t="shared" ref="X110:Y110" si="113">X109/T109-1</f>
        <v>-2.9998684268233711E-2</v>
      </c>
      <c r="Y110" s="652">
        <f t="shared" si="113"/>
        <v>5.3527553527550342E-3</v>
      </c>
      <c r="Z110" s="875">
        <f>Z109/V109-1</f>
        <v>-5.3327274980379258E-2</v>
      </c>
      <c r="AA110" s="652">
        <f>AA109/W109-1</f>
        <v>2.799160251924393E-3</v>
      </c>
      <c r="AB110" s="652">
        <f t="shared" ref="AB110:AK110" si="114">AB109/X109-1</f>
        <v>8.6178053081340078E-2</v>
      </c>
      <c r="AC110" s="652">
        <f t="shared" si="114"/>
        <v>3.0490820750051162E-2</v>
      </c>
      <c r="AD110" s="875">
        <f t="shared" si="114"/>
        <v>5.3887773802251404E-2</v>
      </c>
      <c r="AE110" s="653">
        <f t="shared" si="114"/>
        <v>6.7690160502442476E-2</v>
      </c>
      <c r="AF110" s="652">
        <f t="shared" si="114"/>
        <v>0.16517504058610499</v>
      </c>
      <c r="AG110" s="653">
        <f t="shared" si="114"/>
        <v>-6.4315762726220305E-2</v>
      </c>
      <c r="AH110" s="875">
        <f t="shared" si="114"/>
        <v>0.17558895375315697</v>
      </c>
      <c r="AI110" s="653">
        <f t="shared" si="114"/>
        <v>9.2363261093911131E-2</v>
      </c>
      <c r="AJ110" s="652">
        <f t="shared" si="114"/>
        <v>0.11803794076667518</v>
      </c>
      <c r="AK110" s="652">
        <f t="shared" si="114"/>
        <v>0.271747985878519</v>
      </c>
      <c r="AL110" s="876"/>
      <c r="AM110" s="652"/>
      <c r="AN110" s="652"/>
      <c r="AO110" s="874"/>
      <c r="AP110" s="876"/>
      <c r="AQ110" s="652"/>
      <c r="AR110" s="652"/>
      <c r="AS110" s="874"/>
      <c r="AT110" s="877"/>
      <c r="AU110" s="878"/>
      <c r="AV110" s="878"/>
      <c r="AW110" s="879">
        <f>AW109/AV109-1</f>
        <v>1.3622354564112915</v>
      </c>
      <c r="AX110" s="880">
        <f>AX109/AW109-1</f>
        <v>9.8065747493163213E-2</v>
      </c>
      <c r="AY110" s="880">
        <f>AY109/AX109-1</f>
        <v>0.31910809022868492</v>
      </c>
      <c r="AZ110" s="880">
        <f>AZ109/AY109-1</f>
        <v>6.0514877967235092E-2</v>
      </c>
      <c r="BA110" s="880">
        <f>BA109/AZ109-1</f>
        <v>1.6124545656850398E-2</v>
      </c>
      <c r="BB110" s="881"/>
      <c r="BC110" s="881"/>
      <c r="BD110" s="881"/>
      <c r="BE110" s="881"/>
    </row>
    <row r="111" spans="1:57" s="882" customFormat="1" ht="12" customHeight="1">
      <c r="A111" s="709" t="s">
        <v>158</v>
      </c>
      <c r="B111" s="730"/>
      <c r="C111" s="730">
        <f t="shared" ref="C111:AK111" si="115">C109/C$5</f>
        <v>0.27120632801278555</v>
      </c>
      <c r="D111" s="730">
        <f t="shared" si="115"/>
        <v>0.3082357350323246</v>
      </c>
      <c r="E111" s="883">
        <f t="shared" si="115"/>
        <v>0.36229640689853571</v>
      </c>
      <c r="F111" s="555">
        <f t="shared" si="115"/>
        <v>0.38011881632043049</v>
      </c>
      <c r="G111" s="555">
        <f t="shared" si="115"/>
        <v>0.34540922977970739</v>
      </c>
      <c r="H111" s="555">
        <f t="shared" si="115"/>
        <v>0.29496510171210399</v>
      </c>
      <c r="I111" s="884">
        <f t="shared" si="115"/>
        <v>0.36803857492173042</v>
      </c>
      <c r="J111" s="555">
        <f t="shared" si="115"/>
        <v>0.29098651525904895</v>
      </c>
      <c r="K111" s="555">
        <f t="shared" si="115"/>
        <v>0.2944096878616595</v>
      </c>
      <c r="L111" s="555">
        <f t="shared" si="115"/>
        <v>0.25467257688616735</v>
      </c>
      <c r="M111" s="884">
        <f t="shared" si="115"/>
        <v>0.26923925027563389</v>
      </c>
      <c r="N111" s="555">
        <f t="shared" si="115"/>
        <v>0.26969506792675724</v>
      </c>
      <c r="O111" s="555">
        <f t="shared" si="115"/>
        <v>0.28124389694283786</v>
      </c>
      <c r="P111" s="555">
        <f t="shared" si="115"/>
        <v>0.23227058930828265</v>
      </c>
      <c r="Q111" s="884">
        <f t="shared" si="115"/>
        <v>0.27242455119384013</v>
      </c>
      <c r="R111" s="555">
        <f t="shared" si="115"/>
        <v>0.27056227853179116</v>
      </c>
      <c r="S111" s="555">
        <f t="shared" si="115"/>
        <v>0.27676491212196608</v>
      </c>
      <c r="T111" s="555">
        <f t="shared" si="115"/>
        <v>0.22720795591561788</v>
      </c>
      <c r="U111" s="884">
        <f t="shared" si="115"/>
        <v>0.2700943291883266</v>
      </c>
      <c r="V111" s="555">
        <f t="shared" si="115"/>
        <v>0.25149333582655492</v>
      </c>
      <c r="W111" s="555">
        <f t="shared" si="115"/>
        <v>0.24362034311966119</v>
      </c>
      <c r="X111" s="555">
        <f t="shared" si="115"/>
        <v>0.17936386933532292</v>
      </c>
      <c r="Y111" s="555">
        <f t="shared" si="115"/>
        <v>0.24100212457140446</v>
      </c>
      <c r="Z111" s="885">
        <f t="shared" si="115"/>
        <v>0.2135184236269623</v>
      </c>
      <c r="AA111" s="555">
        <f t="shared" si="115"/>
        <v>0.23589907986622535</v>
      </c>
      <c r="AB111" s="555">
        <f t="shared" si="115"/>
        <v>0.19641397128560681</v>
      </c>
      <c r="AC111" s="555">
        <f t="shared" si="115"/>
        <v>0.22984574851232004</v>
      </c>
      <c r="AD111" s="885">
        <f t="shared" si="115"/>
        <v>0.21182754205328794</v>
      </c>
      <c r="AE111" s="555">
        <f t="shared" si="115"/>
        <v>0.22302180350758749</v>
      </c>
      <c r="AF111" s="560">
        <f t="shared" si="115"/>
        <v>0.18904152146311154</v>
      </c>
      <c r="AG111" s="555">
        <f t="shared" si="115"/>
        <v>0.20907301563268862</v>
      </c>
      <c r="AH111" s="885">
        <f t="shared" si="115"/>
        <v>0.20813205984328154</v>
      </c>
      <c r="AI111" s="555">
        <f t="shared" si="115"/>
        <v>0.20869068038879357</v>
      </c>
      <c r="AJ111" s="560">
        <f t="shared" si="115"/>
        <v>0.19368474473470854</v>
      </c>
      <c r="AK111" s="560">
        <f t="shared" si="115"/>
        <v>0.24310574554851216</v>
      </c>
      <c r="AL111" s="885"/>
      <c r="AM111" s="555"/>
      <c r="AN111" s="555"/>
      <c r="AO111" s="884"/>
      <c r="AP111" s="885"/>
      <c r="AQ111" s="555"/>
      <c r="AR111" s="555"/>
      <c r="AS111" s="884"/>
      <c r="AT111" s="877"/>
      <c r="AU111" s="886"/>
      <c r="AV111" s="886"/>
      <c r="AW111" s="879">
        <f>AW109/AW$5</f>
        <v>0.27620284039498011</v>
      </c>
      <c r="AX111" s="880">
        <f>AX109/AX$5</f>
        <v>0.26339561787426241</v>
      </c>
      <c r="AY111" s="880">
        <f>AY109/AY$5</f>
        <v>0.26066428457914459</v>
      </c>
      <c r="AZ111" s="880">
        <f>AZ109/AZ$5</f>
        <v>0.22770324765536257</v>
      </c>
      <c r="BA111" s="880">
        <f>BA109/BA$5</f>
        <v>0.21954283195768889</v>
      </c>
      <c r="BB111" s="881"/>
      <c r="BC111" s="881"/>
      <c r="BD111" s="881"/>
      <c r="BE111" s="881"/>
    </row>
    <row r="112" spans="1:57" s="891" customFormat="1" ht="12" customHeight="1">
      <c r="A112" s="628" t="s">
        <v>202</v>
      </c>
      <c r="B112" s="888">
        <v>1.4610000000000001</v>
      </c>
      <c r="C112" s="888">
        <v>1.597</v>
      </c>
      <c r="D112" s="888">
        <v>1.609</v>
      </c>
      <c r="E112" s="868">
        <f>6.672-SUM(B112:D112)</f>
        <v>2.0049999999999999</v>
      </c>
      <c r="F112" s="629">
        <v>1.5609999999999999</v>
      </c>
      <c r="G112" s="629">
        <v>2.2679999999999998</v>
      </c>
      <c r="H112" s="629">
        <v>2.3839999999999999</v>
      </c>
      <c r="I112" s="868">
        <f>9.111-SUM(F112:H112)</f>
        <v>2.8980000000000015</v>
      </c>
      <c r="J112" s="629">
        <v>2.11</v>
      </c>
      <c r="K112" s="629">
        <v>2.0840000000000001</v>
      </c>
      <c r="L112" s="629">
        <v>1.5189999999999999</v>
      </c>
      <c r="M112" s="868">
        <f>9.375-SUM(J112:L112)</f>
        <v>3.6619999999999999</v>
      </c>
      <c r="N112" s="629">
        <v>1.6910000000000001</v>
      </c>
      <c r="O112" s="629">
        <v>2.0289999999999999</v>
      </c>
      <c r="P112" s="629">
        <v>1.5189999999999999</v>
      </c>
      <c r="Q112" s="868">
        <v>2.8690000000000007</v>
      </c>
      <c r="R112" s="629">
        <v>1.7450000000000001</v>
      </c>
      <c r="S112" s="629">
        <v>2.3490000000000002</v>
      </c>
      <c r="T112" s="663">
        <v>1.9430000000000001</v>
      </c>
      <c r="U112" s="869">
        <v>3.2989999999999995</v>
      </c>
      <c r="V112" s="629">
        <v>2.911</v>
      </c>
      <c r="W112" s="663">
        <v>3.4620000000000002</v>
      </c>
      <c r="X112" s="663">
        <v>3.173</v>
      </c>
      <c r="Y112" s="663">
        <v>3.9420000000000002</v>
      </c>
      <c r="Z112" s="848">
        <v>3.1680000000000001</v>
      </c>
      <c r="AA112" s="663">
        <v>3.677</v>
      </c>
      <c r="AB112" s="663">
        <v>3.621</v>
      </c>
      <c r="AC112" s="663">
        <f>15.767-AB112-AA112-Z112</f>
        <v>5.3009999999999993</v>
      </c>
      <c r="AD112" s="870">
        <v>9.0389999999999997</v>
      </c>
      <c r="AE112" s="871">
        <v>9.3190000000000008</v>
      </c>
      <c r="AF112" s="871">
        <v>8.4749999999999996</v>
      </c>
      <c r="AG112" s="871">
        <f>35.817-AF112-AE112-AD112</f>
        <v>8.9839999999999964</v>
      </c>
      <c r="AH112" s="887">
        <v>12.396000000000001</v>
      </c>
      <c r="AI112" s="871">
        <v>11.752000000000001</v>
      </c>
      <c r="AJ112" s="871">
        <v>12.092000000000001</v>
      </c>
      <c r="AK112" s="871">
        <f>49.473-SUM(AH112:AJ112)</f>
        <v>13.232999999999997</v>
      </c>
      <c r="AL112" s="870"/>
      <c r="AM112" s="663"/>
      <c r="AN112" s="663"/>
      <c r="AO112" s="869"/>
      <c r="AP112" s="870"/>
      <c r="AQ112" s="663"/>
      <c r="AR112" s="663"/>
      <c r="AS112" s="869"/>
      <c r="AT112" s="889"/>
      <c r="AU112" s="890"/>
      <c r="AV112" s="773">
        <v>17.213000000000001</v>
      </c>
      <c r="AW112" s="817">
        <f>SUM(J112:M112)</f>
        <v>9.375</v>
      </c>
      <c r="AX112" s="112">
        <f>SUM(N112:Q112)</f>
        <v>8.1080000000000005</v>
      </c>
      <c r="AY112" s="773">
        <f>SUM(R112:U112)</f>
        <v>9.3360000000000003</v>
      </c>
      <c r="AZ112" s="112">
        <f>SUM(V112:Y112)</f>
        <v>13.488</v>
      </c>
      <c r="BA112" s="773">
        <f>SUM(Z112:AC112)</f>
        <v>15.766999999999999</v>
      </c>
      <c r="BB112" s="773"/>
      <c r="BC112" s="773"/>
      <c r="BD112" s="773"/>
      <c r="BE112" s="773"/>
    </row>
    <row r="113" spans="1:60" s="891" customFormat="1" ht="12" customHeight="1">
      <c r="A113" s="651" t="s">
        <v>105</v>
      </c>
      <c r="B113" s="535"/>
      <c r="C113" s="535"/>
      <c r="D113" s="535"/>
      <c r="E113" s="892"/>
      <c r="F113" s="652">
        <f t="shared" ref="F113:Q113" si="116">F112/B112-1</f>
        <v>6.8446269678302363E-2</v>
      </c>
      <c r="G113" s="652">
        <f t="shared" si="116"/>
        <v>0.42016280525986205</v>
      </c>
      <c r="H113" s="653">
        <f t="shared" si="116"/>
        <v>0.4816656308266003</v>
      </c>
      <c r="I113" s="873">
        <f t="shared" si="116"/>
        <v>0.44538653366583625</v>
      </c>
      <c r="J113" s="652">
        <f t="shared" si="116"/>
        <v>0.35169762972453555</v>
      </c>
      <c r="K113" s="652">
        <f t="shared" si="116"/>
        <v>-8.1128747795414347E-2</v>
      </c>
      <c r="L113" s="653">
        <f t="shared" si="116"/>
        <v>-0.36283557046979864</v>
      </c>
      <c r="M113" s="873">
        <f t="shared" si="116"/>
        <v>0.2636300897170456</v>
      </c>
      <c r="N113" s="653">
        <f t="shared" si="116"/>
        <v>-0.19857819905213259</v>
      </c>
      <c r="O113" s="652">
        <f t="shared" si="116"/>
        <v>-2.6391554702495323E-2</v>
      </c>
      <c r="P113" s="652">
        <f t="shared" si="116"/>
        <v>0</v>
      </c>
      <c r="Q113" s="874">
        <f t="shared" si="116"/>
        <v>-0.21654833424358255</v>
      </c>
      <c r="R113" s="653">
        <f>R112/N112-1</f>
        <v>3.1933767001774083E-2</v>
      </c>
      <c r="S113" s="652">
        <f>S112/O112-1</f>
        <v>0.15771315919172024</v>
      </c>
      <c r="T113" s="652">
        <f t="shared" ref="T113" si="117">T112/P112-1</f>
        <v>0.27913100724160644</v>
      </c>
      <c r="U113" s="874">
        <v>0.27</v>
      </c>
      <c r="V113" s="653">
        <f>V112/R112-1</f>
        <v>0.66819484240687665</v>
      </c>
      <c r="W113" s="652">
        <f>W112/S112-1</f>
        <v>0.47381864623243919</v>
      </c>
      <c r="X113" s="652">
        <f t="shared" ref="X113:Y113" si="118">X112/T112-1</f>
        <v>0.63304168811116823</v>
      </c>
      <c r="Y113" s="652">
        <f t="shared" si="118"/>
        <v>0.19490754774174013</v>
      </c>
      <c r="Z113" s="875">
        <f>Z112/V112-1</f>
        <v>8.8285812435589195E-2</v>
      </c>
      <c r="AA113" s="652">
        <f>AA112/W112-1</f>
        <v>6.2102830733679948E-2</v>
      </c>
      <c r="AB113" s="652">
        <f t="shared" ref="AB113:AK113" si="119">AB112/X112-1</f>
        <v>0.14119130160731164</v>
      </c>
      <c r="AC113" s="652">
        <f t="shared" si="119"/>
        <v>0.34474885844748826</v>
      </c>
      <c r="AD113" s="875">
        <f t="shared" si="119"/>
        <v>1.8532196969696968</v>
      </c>
      <c r="AE113" s="653">
        <f t="shared" si="119"/>
        <v>1.5344030459613816</v>
      </c>
      <c r="AF113" s="652">
        <f t="shared" si="119"/>
        <v>1.340513670256835</v>
      </c>
      <c r="AG113" s="653">
        <f t="shared" si="119"/>
        <v>0.69477457083569094</v>
      </c>
      <c r="AH113" s="875">
        <f t="shared" si="119"/>
        <v>0.37139064055758397</v>
      </c>
      <c r="AI113" s="653">
        <f t="shared" si="119"/>
        <v>0.26107951496941717</v>
      </c>
      <c r="AJ113" s="652">
        <f t="shared" si="119"/>
        <v>0.42678466076696187</v>
      </c>
      <c r="AK113" s="652">
        <f t="shared" si="119"/>
        <v>0.47295191451469298</v>
      </c>
      <c r="AL113" s="876"/>
      <c r="AM113" s="652"/>
      <c r="AN113" s="652"/>
      <c r="AO113" s="874"/>
      <c r="AP113" s="876"/>
      <c r="AQ113" s="652"/>
      <c r="AR113" s="652"/>
      <c r="AS113" s="874"/>
      <c r="AT113" s="893"/>
      <c r="AU113" s="894"/>
      <c r="AV113" s="895"/>
      <c r="AW113" s="879">
        <f>AW112/AV112-1</f>
        <v>-0.45535351188055539</v>
      </c>
      <c r="AX113" s="880">
        <f>AX112/AW112-1</f>
        <v>-0.13514666666666664</v>
      </c>
      <c r="AY113" s="880">
        <f>AY112/AX112-1</f>
        <v>0.15145535273803645</v>
      </c>
      <c r="AZ113" s="880">
        <f>AZ112/AY112-1</f>
        <v>0.44473007712082246</v>
      </c>
      <c r="BA113" s="880">
        <f>BA112/AZ112-1</f>
        <v>0.16896500593119801</v>
      </c>
      <c r="BB113" s="896"/>
      <c r="BC113" s="896"/>
      <c r="BD113" s="896"/>
      <c r="BE113" s="896"/>
    </row>
    <row r="114" spans="1:60" s="882" customFormat="1" ht="12" customHeight="1">
      <c r="A114" s="709" t="s">
        <v>158</v>
      </c>
      <c r="B114" s="555"/>
      <c r="C114" s="555">
        <f t="shared" ref="C114:AK114" si="120">C112/C$5</f>
        <v>3.2307661184277074E-2</v>
      </c>
      <c r="D114" s="555">
        <f t="shared" si="120"/>
        <v>3.0150847934039167E-2</v>
      </c>
      <c r="E114" s="884">
        <f t="shared" si="120"/>
        <v>2.746537718661388E-2</v>
      </c>
      <c r="F114" s="555">
        <f t="shared" si="120"/>
        <v>2.91623075773427E-2</v>
      </c>
      <c r="G114" s="555">
        <f t="shared" si="120"/>
        <v>3.6468885672937768E-2</v>
      </c>
      <c r="H114" s="555">
        <f t="shared" si="120"/>
        <v>3.5554495018791384E-2</v>
      </c>
      <c r="I114" s="884">
        <f t="shared" si="120"/>
        <v>3.3113188144153219E-2</v>
      </c>
      <c r="J114" s="555">
        <f t="shared" si="120"/>
        <v>3.7437899219304467E-2</v>
      </c>
      <c r="K114" s="555">
        <f t="shared" si="120"/>
        <v>3.4954126901595078E-2</v>
      </c>
      <c r="L114" s="555">
        <f t="shared" si="120"/>
        <v>2.3138204694664044E-2</v>
      </c>
      <c r="M114" s="884">
        <f t="shared" si="120"/>
        <v>5.0468577728776186E-2</v>
      </c>
      <c r="N114" s="555">
        <f t="shared" si="120"/>
        <v>3.1213083284111046E-2</v>
      </c>
      <c r="O114" s="555">
        <f t="shared" si="120"/>
        <v>3.0481484263501842E-2</v>
      </c>
      <c r="P114" s="555">
        <f t="shared" si="120"/>
        <v>1.9791273077875204E-2</v>
      </c>
      <c r="Q114" s="884">
        <f t="shared" si="120"/>
        <v>3.0137504333119746E-2</v>
      </c>
      <c r="R114" s="555">
        <f t="shared" si="120"/>
        <v>2.3333556194424017E-2</v>
      </c>
      <c r="S114" s="555">
        <f t="shared" si="120"/>
        <v>2.6566988622226242E-2</v>
      </c>
      <c r="T114" s="555">
        <f t="shared" si="120"/>
        <v>1.9361653363626399E-2</v>
      </c>
      <c r="U114" s="884">
        <f t="shared" si="120"/>
        <v>2.6062980928755388E-2</v>
      </c>
      <c r="V114" s="555">
        <f t="shared" si="120"/>
        <v>3.0240699764182796E-2</v>
      </c>
      <c r="W114" s="555">
        <f t="shared" si="120"/>
        <v>3.1063814514392368E-2</v>
      </c>
      <c r="X114" s="555">
        <f t="shared" si="120"/>
        <v>2.573231258312518E-2</v>
      </c>
      <c r="Y114" s="555">
        <f t="shared" si="120"/>
        <v>2.7640463619344115E-2</v>
      </c>
      <c r="Z114" s="885">
        <f t="shared" si="120"/>
        <v>2.9515069641775749E-2</v>
      </c>
      <c r="AA114" s="555">
        <f t="shared" si="120"/>
        <v>3.1858115718518772E-2</v>
      </c>
      <c r="AB114" s="555">
        <f t="shared" si="120"/>
        <v>2.9605585897897111E-2</v>
      </c>
      <c r="AC114" s="555">
        <f t="shared" si="120"/>
        <v>3.4399963659725238E-2</v>
      </c>
      <c r="AD114" s="885">
        <f t="shared" si="120"/>
        <v>7.9274175159179797E-2</v>
      </c>
      <c r="AE114" s="555">
        <f t="shared" si="120"/>
        <v>7.1494330474276155E-2</v>
      </c>
      <c r="AF114" s="560">
        <f t="shared" si="120"/>
        <v>5.7237215333495413E-2</v>
      </c>
      <c r="AG114" s="555">
        <f t="shared" si="120"/>
        <v>5.6676381896867127E-2</v>
      </c>
      <c r="AH114" s="885">
        <f t="shared" si="120"/>
        <v>9.0864443678851811E-2</v>
      </c>
      <c r="AI114" s="555">
        <f t="shared" si="120"/>
        <v>7.7232967278510548E-2</v>
      </c>
      <c r="AJ114" s="560">
        <f t="shared" si="120"/>
        <v>7.4837384033618656E-2</v>
      </c>
      <c r="AK114" s="560">
        <f t="shared" si="120"/>
        <v>7.6328524707415954E-2</v>
      </c>
      <c r="AL114" s="885"/>
      <c r="AM114" s="555"/>
      <c r="AN114" s="555"/>
      <c r="AO114" s="884"/>
      <c r="AP114" s="885"/>
      <c r="AQ114" s="555"/>
      <c r="AR114" s="555"/>
      <c r="AS114" s="884"/>
      <c r="AT114" s="877"/>
      <c r="AU114" s="897"/>
      <c r="AV114" s="898"/>
      <c r="AW114" s="879">
        <f>AW112/AW$5</f>
        <v>3.688186002596483E-2</v>
      </c>
      <c r="AX114" s="880">
        <f>AX112/AX$5</f>
        <v>2.7701758521844005E-2</v>
      </c>
      <c r="AY114" s="880">
        <f>AY112/AY$5</f>
        <v>2.3930239353657973E-2</v>
      </c>
      <c r="AZ114" s="880">
        <f>AZ112/AZ$5</f>
        <v>2.8477685301308602E-2</v>
      </c>
      <c r="BA114" s="880">
        <f>BA112/BA$5</f>
        <v>3.158706627133584E-2</v>
      </c>
      <c r="BB114" s="881"/>
      <c r="BC114" s="881"/>
      <c r="BD114" s="881"/>
      <c r="BE114" s="881"/>
    </row>
    <row r="115" spans="1:60" s="882" customFormat="1" ht="12" customHeight="1">
      <c r="A115" s="899"/>
      <c r="B115" s="900"/>
      <c r="C115" s="900"/>
      <c r="D115" s="900"/>
      <c r="E115" s="881"/>
      <c r="F115" s="900"/>
      <c r="G115" s="900"/>
      <c r="H115" s="900"/>
      <c r="I115" s="901"/>
      <c r="J115" s="902"/>
      <c r="K115" s="900"/>
      <c r="L115" s="900"/>
      <c r="M115" s="881"/>
      <c r="N115" s="900"/>
      <c r="O115" s="900"/>
      <c r="P115" s="900"/>
      <c r="Q115" s="881"/>
      <c r="R115" s="900"/>
      <c r="S115" s="900"/>
      <c r="T115" s="900"/>
      <c r="U115" s="881"/>
      <c r="V115" s="900"/>
      <c r="W115" s="900"/>
      <c r="X115" s="900"/>
      <c r="Y115" s="900"/>
      <c r="Z115" s="903"/>
      <c r="AA115" s="900"/>
      <c r="AB115" s="900"/>
      <c r="AC115" s="881"/>
      <c r="AD115" s="903"/>
      <c r="AE115" s="900"/>
      <c r="AF115" s="900"/>
      <c r="AG115" s="859"/>
      <c r="AH115" s="903"/>
      <c r="AI115" s="900"/>
      <c r="AJ115" s="900"/>
      <c r="AK115" s="881"/>
      <c r="AL115" s="903"/>
      <c r="AM115" s="900"/>
      <c r="AN115" s="900"/>
      <c r="AO115" s="881"/>
      <c r="AP115" s="903"/>
      <c r="AQ115" s="900"/>
      <c r="AR115" s="900"/>
      <c r="AS115" s="881"/>
      <c r="AT115" s="904"/>
      <c r="AU115" s="881"/>
      <c r="AV115" s="881"/>
      <c r="AW115" s="902"/>
      <c r="AX115" s="905"/>
      <c r="AY115" s="906"/>
      <c r="AZ115" s="905"/>
      <c r="BA115" s="905"/>
      <c r="BB115" s="881"/>
      <c r="BC115" s="881"/>
      <c r="BD115" s="881"/>
      <c r="BE115" s="881"/>
    </row>
    <row r="116" spans="1:60" s="919" customFormat="1" ht="12" customHeight="1">
      <c r="A116" s="907" t="s">
        <v>203</v>
      </c>
      <c r="B116" s="908">
        <v>1148</v>
      </c>
      <c r="C116" s="909">
        <v>1171</v>
      </c>
      <c r="D116" s="909">
        <v>1199</v>
      </c>
      <c r="E116" s="909">
        <v>1251</v>
      </c>
      <c r="F116" s="910">
        <v>1318</v>
      </c>
      <c r="G116" s="909">
        <v>1364</v>
      </c>
      <c r="H116" s="909">
        <v>1386</v>
      </c>
      <c r="I116" s="911">
        <v>1460</v>
      </c>
      <c r="J116" s="909">
        <v>1451</v>
      </c>
      <c r="K116" s="909">
        <v>1448</v>
      </c>
      <c r="L116" s="909">
        <v>1506</v>
      </c>
      <c r="M116" s="909">
        <v>1574</v>
      </c>
      <c r="N116" s="912">
        <v>1600</v>
      </c>
      <c r="O116" s="913">
        <v>1570</v>
      </c>
      <c r="P116" s="913">
        <v>1630</v>
      </c>
      <c r="Q116" s="914">
        <v>1719</v>
      </c>
      <c r="R116" s="912">
        <v>1800</v>
      </c>
      <c r="S116" s="915">
        <v>1870</v>
      </c>
      <c r="T116" s="916">
        <v>1969</v>
      </c>
      <c r="U116" s="917">
        <v>2065</v>
      </c>
      <c r="V116" s="913">
        <v>2127</v>
      </c>
      <c r="W116" s="916">
        <v>2181</v>
      </c>
      <c r="X116" s="916">
        <v>2270</v>
      </c>
      <c r="Y116" s="916">
        <v>2143</v>
      </c>
      <c r="Z116" s="912">
        <v>2150</v>
      </c>
      <c r="AA116" s="913">
        <v>2150</v>
      </c>
      <c r="AB116" s="913">
        <v>2200</v>
      </c>
      <c r="AC116" s="916">
        <v>2233</v>
      </c>
      <c r="AD116" s="912">
        <v>2250</v>
      </c>
      <c r="AE116" s="913">
        <v>2300</v>
      </c>
      <c r="AF116" s="915">
        <v>2400</v>
      </c>
      <c r="AG116" s="915"/>
      <c r="AH116" s="918"/>
      <c r="AI116" s="916"/>
      <c r="AJ116" s="916"/>
      <c r="AK116" s="917"/>
      <c r="AL116" s="918"/>
      <c r="AM116" s="916"/>
      <c r="AN116" s="916"/>
      <c r="AO116" s="917"/>
      <c r="AP116" s="918"/>
      <c r="AQ116" s="916"/>
      <c r="AR116" s="916"/>
      <c r="AS116" s="917"/>
      <c r="AU116" s="920"/>
      <c r="AV116" s="920">
        <v>1455</v>
      </c>
      <c r="AW116" s="921">
        <f>M116</f>
        <v>1574</v>
      </c>
      <c r="AX116" s="922">
        <f>Q116</f>
        <v>1719</v>
      </c>
      <c r="AY116" s="923">
        <f>U116</f>
        <v>2065</v>
      </c>
      <c r="AZ116" s="922">
        <f>Y116</f>
        <v>2143</v>
      </c>
      <c r="BA116" s="922">
        <f>AC116</f>
        <v>2233</v>
      </c>
      <c r="BB116" s="922"/>
      <c r="BC116" s="924"/>
      <c r="BD116" s="924"/>
      <c r="BE116" s="924"/>
    </row>
    <row r="117" spans="1:60" s="860" customFormat="1" ht="12" customHeight="1">
      <c r="A117" s="925" t="s">
        <v>105</v>
      </c>
      <c r="B117" s="555"/>
      <c r="C117" s="555"/>
      <c r="D117" s="555"/>
      <c r="E117" s="874"/>
      <c r="F117" s="652">
        <f t="shared" ref="F117:W117" si="121">F116/B116-1</f>
        <v>0.1480836236933798</v>
      </c>
      <c r="G117" s="652">
        <f t="shared" si="121"/>
        <v>0.16481639624252775</v>
      </c>
      <c r="H117" s="653">
        <f t="shared" si="121"/>
        <v>0.15596330275229353</v>
      </c>
      <c r="I117" s="873">
        <f t="shared" si="121"/>
        <v>0.16706634692246203</v>
      </c>
      <c r="J117" s="652">
        <f t="shared" si="121"/>
        <v>0.10091047040971168</v>
      </c>
      <c r="K117" s="652">
        <f t="shared" si="121"/>
        <v>6.1583577712609916E-2</v>
      </c>
      <c r="L117" s="653">
        <f t="shared" si="121"/>
        <v>8.6580086580086535E-2</v>
      </c>
      <c r="M117" s="873">
        <f t="shared" si="121"/>
        <v>7.8082191780821875E-2</v>
      </c>
      <c r="N117" s="652">
        <f t="shared" si="121"/>
        <v>0.10268780151619583</v>
      </c>
      <c r="O117" s="652">
        <f t="shared" si="121"/>
        <v>8.4254143646408819E-2</v>
      </c>
      <c r="P117" s="653">
        <f t="shared" si="121"/>
        <v>8.233731739707828E-2</v>
      </c>
      <c r="Q117" s="873">
        <f t="shared" si="121"/>
        <v>9.21219822109276E-2</v>
      </c>
      <c r="R117" s="652">
        <f t="shared" si="121"/>
        <v>0.125</v>
      </c>
      <c r="S117" s="652">
        <f t="shared" si="121"/>
        <v>0.19108280254777066</v>
      </c>
      <c r="T117" s="652">
        <f t="shared" si="121"/>
        <v>0.2079754601226993</v>
      </c>
      <c r="U117" s="874">
        <f t="shared" si="121"/>
        <v>0.20127981384525895</v>
      </c>
      <c r="V117" s="652">
        <f t="shared" si="121"/>
        <v>0.18166666666666664</v>
      </c>
      <c r="W117" s="652">
        <f t="shared" si="121"/>
        <v>0.16631016042780744</v>
      </c>
      <c r="X117" s="652">
        <f>X116/T116-1</f>
        <v>0.15286947689182329</v>
      </c>
      <c r="Y117" s="652">
        <f>Y116/U116-1</f>
        <v>3.7772397094431032E-2</v>
      </c>
      <c r="Z117" s="876">
        <f t="shared" ref="Z117:AA117" si="122">Z116/V116-1</f>
        <v>1.0813352139163124E-2</v>
      </c>
      <c r="AA117" s="652">
        <f t="shared" si="122"/>
        <v>-1.421366345712971E-2</v>
      </c>
      <c r="AB117" s="652">
        <f>AB116/X116-1</f>
        <v>-3.0837004405286361E-2</v>
      </c>
      <c r="AC117" s="652">
        <f>AC116/Y116-1</f>
        <v>4.1997200186654204E-2</v>
      </c>
      <c r="AD117" s="876">
        <f t="shared" ref="AD117:AF117" si="123">AD116/Z116-1</f>
        <v>4.6511627906976827E-2</v>
      </c>
      <c r="AE117" s="652">
        <f t="shared" si="123"/>
        <v>6.9767441860465018E-2</v>
      </c>
      <c r="AF117" s="652">
        <f t="shared" si="123"/>
        <v>9.0909090909090828E-2</v>
      </c>
      <c r="AG117" s="652"/>
      <c r="AH117" s="926"/>
      <c r="AI117" s="560"/>
      <c r="AJ117" s="560"/>
      <c r="AK117" s="927"/>
      <c r="AL117" s="926"/>
      <c r="AM117" s="560"/>
      <c r="AN117" s="560"/>
      <c r="AO117" s="927"/>
      <c r="AP117" s="926"/>
      <c r="AQ117" s="560"/>
      <c r="AR117" s="560"/>
      <c r="AS117" s="927"/>
      <c r="AT117" s="928"/>
      <c r="AU117" s="878"/>
      <c r="AV117" s="878"/>
      <c r="AW117" s="929">
        <f>AW116/AV116-1</f>
        <v>8.1786941580755945E-2</v>
      </c>
      <c r="AX117" s="559">
        <f>AX116/AW116-1</f>
        <v>9.21219822109276E-2</v>
      </c>
      <c r="AY117" s="559">
        <f>AY116/AX116-1</f>
        <v>0.20127981384525895</v>
      </c>
      <c r="AZ117" s="930">
        <f>AZ116/AY116-1</f>
        <v>3.7772397094431032E-2</v>
      </c>
      <c r="BA117" s="930">
        <f>BA116/AZ116-1</f>
        <v>4.1997200186654204E-2</v>
      </c>
      <c r="BB117" s="931"/>
      <c r="BC117" s="932"/>
      <c r="BD117" s="932"/>
      <c r="BE117" s="932"/>
    </row>
    <row r="118" spans="1:60" s="936" customFormat="1" ht="12" customHeight="1">
      <c r="A118" s="933" t="s">
        <v>117</v>
      </c>
      <c r="B118" s="934"/>
      <c r="C118" s="934"/>
      <c r="D118" s="934"/>
      <c r="E118" s="934"/>
      <c r="F118" s="934"/>
      <c r="G118" s="934"/>
      <c r="H118" s="934"/>
      <c r="I118" s="934"/>
      <c r="J118" s="934"/>
      <c r="K118" s="934"/>
      <c r="L118" s="934"/>
      <c r="M118" s="934"/>
      <c r="N118" s="934"/>
      <c r="O118" s="934"/>
      <c r="P118" s="934"/>
      <c r="Q118" s="934"/>
      <c r="R118" s="934"/>
      <c r="S118" s="934"/>
      <c r="T118" s="934"/>
      <c r="U118" s="934"/>
      <c r="V118" s="934"/>
      <c r="W118" s="934"/>
      <c r="X118" s="934"/>
      <c r="Y118" s="934"/>
      <c r="Z118" s="934"/>
      <c r="AA118" s="934"/>
      <c r="AB118" s="934"/>
      <c r="AC118" s="934"/>
      <c r="AD118" s="934"/>
      <c r="AE118" s="934"/>
      <c r="AF118" s="934"/>
      <c r="AG118" s="934"/>
      <c r="AH118" s="934"/>
      <c r="AI118" s="934"/>
      <c r="AJ118" s="934"/>
      <c r="AK118" s="934"/>
      <c r="AL118" s="934"/>
      <c r="AM118" s="934"/>
      <c r="AN118" s="934"/>
      <c r="AO118" s="934"/>
      <c r="AP118" s="934"/>
      <c r="AQ118" s="934"/>
      <c r="AR118" s="934"/>
      <c r="AS118" s="934"/>
      <c r="AT118" s="935"/>
      <c r="AU118" s="934"/>
      <c r="AV118" s="934"/>
      <c r="AW118" s="934"/>
      <c r="AX118" s="934"/>
      <c r="AY118" s="934"/>
      <c r="AZ118" s="934"/>
      <c r="BA118" s="934"/>
      <c r="BB118" s="934"/>
      <c r="BC118" s="934"/>
      <c r="BD118" s="934"/>
      <c r="BE118" s="934"/>
    </row>
    <row r="119" spans="1:60" ht="12" customHeight="1">
      <c r="A119" s="44"/>
      <c r="BH119" s="938"/>
    </row>
    <row r="120" spans="1:60" s="44" customFormat="1" ht="12" customHeight="1">
      <c r="A120" s="39"/>
      <c r="B120" s="1692">
        <f>'Income Statement'!B$3</f>
        <v>2017</v>
      </c>
      <c r="C120" s="1692"/>
      <c r="D120" s="1692"/>
      <c r="E120" s="1693"/>
      <c r="F120" s="1692">
        <f>'Income Statement'!F$3</f>
        <v>2018</v>
      </c>
      <c r="G120" s="1692"/>
      <c r="H120" s="1692"/>
      <c r="I120" s="1683"/>
      <c r="J120" s="1685">
        <f>'Income Statement'!J$3</f>
        <v>2019</v>
      </c>
      <c r="K120" s="1692"/>
      <c r="L120" s="1692"/>
      <c r="M120" s="1683"/>
      <c r="N120" s="1685">
        <f>'Income Statement'!N$3</f>
        <v>2020</v>
      </c>
      <c r="O120" s="1692"/>
      <c r="P120" s="1692"/>
      <c r="Q120" s="1683"/>
      <c r="R120" s="1685">
        <f>'Income Statement'!R$3</f>
        <v>2021</v>
      </c>
      <c r="S120" s="1692"/>
      <c r="T120" s="1692"/>
      <c r="U120" s="1692"/>
      <c r="V120" s="1691">
        <f>'Income Statement'!V$3</f>
        <v>2022</v>
      </c>
      <c r="W120" s="1692"/>
      <c r="X120" s="1692"/>
      <c r="Y120" s="1694"/>
      <c r="Z120" s="1691">
        <f>'Income Statement'!Z$3</f>
        <v>2023</v>
      </c>
      <c r="AA120" s="1692"/>
      <c r="AB120" s="1692"/>
      <c r="AC120" s="1694"/>
      <c r="AD120" s="1691">
        <f>'Income Statement'!AD$3</f>
        <v>2024</v>
      </c>
      <c r="AE120" s="1692"/>
      <c r="AF120" s="1692"/>
      <c r="AG120" s="1694"/>
      <c r="AH120" s="1691">
        <f>'Income Statement'!AH$3</f>
        <v>2025</v>
      </c>
      <c r="AI120" s="1692"/>
      <c r="AJ120" s="1692"/>
      <c r="AK120" s="1694"/>
      <c r="AL120" s="1691">
        <f>'Income Statement'!AL$3</f>
        <v>2026</v>
      </c>
      <c r="AM120" s="1692"/>
      <c r="AN120" s="1692"/>
      <c r="AO120" s="1694"/>
      <c r="AP120" s="1691">
        <f>'Income Statement'!AP$3</f>
        <v>2027</v>
      </c>
      <c r="AQ120" s="1692"/>
      <c r="AR120" s="1692"/>
      <c r="AS120" s="1694"/>
      <c r="AT120" s="939"/>
      <c r="AU120" s="505"/>
      <c r="AV120" s="505"/>
      <c r="AW120" s="505"/>
      <c r="AX120" s="506"/>
      <c r="AY120" s="506"/>
      <c r="AZ120" s="506"/>
      <c r="BA120" s="505"/>
      <c r="BB120" s="505"/>
      <c r="BC120" s="505"/>
      <c r="BD120" s="505"/>
      <c r="BE120" s="940"/>
    </row>
    <row r="121" spans="1:60" s="56" customFormat="1" ht="12" customHeight="1">
      <c r="A121" s="766" t="s">
        <v>204</v>
      </c>
      <c r="B121" s="233">
        <f>'Income Statement'!B$4</f>
        <v>42825</v>
      </c>
      <c r="C121" s="233">
        <f>'Income Statement'!C$4</f>
        <v>42916</v>
      </c>
      <c r="D121" s="233">
        <f>'Income Statement'!D$4</f>
        <v>43008</v>
      </c>
      <c r="E121" s="941">
        <f>'Income Statement'!E$4</f>
        <v>43100</v>
      </c>
      <c r="F121" s="233">
        <f>'Income Statement'!F$4</f>
        <v>43190</v>
      </c>
      <c r="G121" s="233">
        <f>'Income Statement'!G$4</f>
        <v>43281</v>
      </c>
      <c r="H121" s="233">
        <f>'Income Statement'!H$4</f>
        <v>43373</v>
      </c>
      <c r="I121" s="864">
        <f>'Income Statement'!I$4</f>
        <v>43465</v>
      </c>
      <c r="J121" s="865">
        <f>'Income Statement'!J$4</f>
        <v>43555</v>
      </c>
      <c r="K121" s="233">
        <f>'Income Statement'!K$4</f>
        <v>43646</v>
      </c>
      <c r="L121" s="233">
        <f>'Income Statement'!L$4</f>
        <v>43738</v>
      </c>
      <c r="M121" s="864">
        <f>'Income Statement'!M$4</f>
        <v>43830</v>
      </c>
      <c r="N121" s="865">
        <f>'Income Statement'!N$4</f>
        <v>43921</v>
      </c>
      <c r="O121" s="233">
        <f>'Income Statement'!O$4</f>
        <v>44012</v>
      </c>
      <c r="P121" s="233">
        <f>'Income Statement'!P$4</f>
        <v>44104</v>
      </c>
      <c r="Q121" s="864">
        <f>'Income Statement'!Q$4</f>
        <v>44196</v>
      </c>
      <c r="R121" s="866">
        <f>'Income Statement'!R$4</f>
        <v>44286</v>
      </c>
      <c r="S121" s="46">
        <f>'Income Statement'!S$4</f>
        <v>44377</v>
      </c>
      <c r="T121" s="46">
        <f>'Income Statement'!T$4</f>
        <v>44469</v>
      </c>
      <c r="U121" s="46">
        <f>'Income Statement'!U$4</f>
        <v>44561</v>
      </c>
      <c r="V121" s="767">
        <f>'Income Statement'!V$4</f>
        <v>44651</v>
      </c>
      <c r="W121" s="46">
        <f>'Income Statement'!W$4</f>
        <v>44742</v>
      </c>
      <c r="X121" s="46">
        <f>'Income Statement'!X$4</f>
        <v>44834</v>
      </c>
      <c r="Y121" s="48">
        <f>'Income Statement'!Y$4</f>
        <v>44926</v>
      </c>
      <c r="Z121" s="767">
        <f>'Income Statement'!Z$4</f>
        <v>45016</v>
      </c>
      <c r="AA121" s="46">
        <f>'Income Statement'!AA$4</f>
        <v>45107</v>
      </c>
      <c r="AB121" s="46">
        <f>'Income Statement'!AB$4</f>
        <v>45199</v>
      </c>
      <c r="AC121" s="48">
        <f>'Income Statement'!AC$4</f>
        <v>45291</v>
      </c>
      <c r="AD121" s="767">
        <f>'Income Statement'!AD$4</f>
        <v>45382</v>
      </c>
      <c r="AE121" s="46">
        <f>'Income Statement'!AE$4</f>
        <v>45473</v>
      </c>
      <c r="AF121" s="46" t="str">
        <f>'Income Statement'!AF$4</f>
        <v>Sep-24</v>
      </c>
      <c r="AG121" s="48" t="str">
        <f>'Income Statement'!AG$4</f>
        <v>Dec-24</v>
      </c>
      <c r="AH121" s="767" t="str">
        <f>'Income Statement'!AH$4</f>
        <v>Mar-25</v>
      </c>
      <c r="AI121" s="46" t="str">
        <f>'Income Statement'!AI$4</f>
        <v>Jun-25</v>
      </c>
      <c r="AJ121" s="46" t="str">
        <f>'Income Statement'!AJ$4</f>
        <v>Sep-25</v>
      </c>
      <c r="AK121" s="48" t="str">
        <f>'Income Statement'!AK$4</f>
        <v>Dec-25</v>
      </c>
      <c r="AL121" s="767" t="str">
        <f>'Income Statement'!AL$4</f>
        <v>Mar-26E</v>
      </c>
      <c r="AM121" s="46" t="str">
        <f>'Income Statement'!AM$4</f>
        <v>Jun-26E</v>
      </c>
      <c r="AN121" s="46" t="str">
        <f>'Income Statement'!AN$4</f>
        <v>Sep-26E</v>
      </c>
      <c r="AO121" s="48" t="str">
        <f>'Income Statement'!AO$4</f>
        <v>Dec-26E</v>
      </c>
      <c r="AP121" s="767" t="str">
        <f>'Income Statement'!AP$4</f>
        <v>Mar-27E</v>
      </c>
      <c r="AQ121" s="46" t="str">
        <f>'Income Statement'!AQ$4</f>
        <v>Jun-27E</v>
      </c>
      <c r="AR121" s="46" t="str">
        <f>'Income Statement'!AR$4</f>
        <v>Sep-27E</v>
      </c>
      <c r="AS121" s="48" t="str">
        <f>'Income Statement'!AS$4</f>
        <v>Dec-27E</v>
      </c>
      <c r="AT121" s="46"/>
      <c r="AU121" s="768">
        <f>'Income Statement'!AU$4</f>
        <v>2017</v>
      </c>
      <c r="AV121" s="768">
        <f>'Income Statement'!AV$4</f>
        <v>2018</v>
      </c>
      <c r="AW121" s="867">
        <f>'Income Statement'!AW$4</f>
        <v>2019</v>
      </c>
      <c r="AX121" s="769">
        <f>'Income Statement'!AX$4</f>
        <v>2020</v>
      </c>
      <c r="AY121" s="769">
        <f>'Income Statement'!AY$4</f>
        <v>2021</v>
      </c>
      <c r="AZ121" s="53">
        <f>'Income Statement'!AZ$4</f>
        <v>2022</v>
      </c>
      <c r="BA121" s="768">
        <f>'Income Statement'!BA$4</f>
        <v>2023</v>
      </c>
      <c r="BB121" s="53">
        <f>'Income Statement'!BB$4</f>
        <v>2024</v>
      </c>
      <c r="BC121" s="768">
        <f>'Income Statement'!BC$4</f>
        <v>2025</v>
      </c>
      <c r="BD121" s="768" t="str">
        <f>'Income Statement'!BD$4</f>
        <v>2026E</v>
      </c>
      <c r="BE121" s="768" t="str">
        <f>'Income Statement'!BE$4</f>
        <v>2027E</v>
      </c>
    </row>
    <row r="122" spans="1:60" s="56" customFormat="1" ht="12" customHeight="1">
      <c r="A122" s="770" t="s">
        <v>205</v>
      </c>
      <c r="B122" s="233"/>
      <c r="C122" s="233"/>
      <c r="D122" s="233"/>
      <c r="E122" s="941"/>
      <c r="F122" s="233"/>
      <c r="G122" s="233"/>
      <c r="H122" s="233"/>
      <c r="I122" s="942">
        <v>38</v>
      </c>
      <c r="J122" s="233"/>
      <c r="K122" s="233"/>
      <c r="L122" s="233"/>
      <c r="M122" s="942">
        <v>1338</v>
      </c>
      <c r="N122" s="233"/>
      <c r="O122" s="233"/>
      <c r="P122" s="233"/>
      <c r="Q122" s="942">
        <v>2544</v>
      </c>
      <c r="R122" s="46"/>
      <c r="S122" s="46"/>
      <c r="T122" s="46"/>
      <c r="U122" s="942">
        <v>3623</v>
      </c>
      <c r="V122" s="767"/>
      <c r="W122" s="46"/>
      <c r="X122" s="46"/>
      <c r="Y122" s="942">
        <v>4361</v>
      </c>
      <c r="Z122" s="767"/>
      <c r="AA122" s="46"/>
      <c r="AB122" s="46"/>
      <c r="AC122" s="942">
        <v>4950</v>
      </c>
      <c r="AD122" s="767"/>
      <c r="AE122" s="46"/>
      <c r="AF122" s="46"/>
      <c r="AG122" s="48"/>
      <c r="AH122" s="767"/>
      <c r="AI122" s="46"/>
      <c r="AJ122" s="46"/>
      <c r="AK122" s="48"/>
      <c r="AL122" s="767"/>
      <c r="AM122" s="46"/>
      <c r="AN122" s="46"/>
      <c r="AO122" s="48"/>
      <c r="AP122" s="767"/>
      <c r="AQ122" s="46"/>
      <c r="AR122" s="46"/>
      <c r="AS122" s="48"/>
      <c r="AT122" s="46"/>
      <c r="AU122" s="867"/>
      <c r="AV122" s="923">
        <f>I122</f>
        <v>38</v>
      </c>
      <c r="AW122" s="943">
        <f>M122</f>
        <v>1338</v>
      </c>
      <c r="AX122" s="944">
        <f>Q122</f>
        <v>2544</v>
      </c>
      <c r="AY122" s="944">
        <f>U122</f>
        <v>3623</v>
      </c>
      <c r="AZ122" s="159">
        <f>Y122</f>
        <v>4361</v>
      </c>
      <c r="BA122" s="923">
        <f>AC122</f>
        <v>4950</v>
      </c>
      <c r="BB122" s="53"/>
      <c r="BC122" s="945"/>
      <c r="BD122" s="945"/>
      <c r="BE122" s="945"/>
    </row>
    <row r="123" spans="1:60" s="56" customFormat="1" ht="12" customHeight="1">
      <c r="A123" s="651" t="s">
        <v>105</v>
      </c>
      <c r="B123" s="233"/>
      <c r="C123" s="233"/>
      <c r="D123" s="233"/>
      <c r="E123" s="941"/>
      <c r="F123" s="233"/>
      <c r="G123" s="233"/>
      <c r="H123" s="233"/>
      <c r="I123" s="942"/>
      <c r="J123" s="652"/>
      <c r="K123" s="652"/>
      <c r="L123" s="652"/>
      <c r="M123" s="874">
        <f t="shared" ref="M123" si="124">M122/I122-1</f>
        <v>34.210526315789473</v>
      </c>
      <c r="N123" s="233"/>
      <c r="O123" s="233"/>
      <c r="P123" s="233"/>
      <c r="Q123" s="874">
        <f t="shared" ref="Q123" si="125">Q122/M122-1</f>
        <v>0.90134529147982057</v>
      </c>
      <c r="R123" s="46"/>
      <c r="S123" s="46"/>
      <c r="T123" s="46"/>
      <c r="U123" s="874">
        <f t="shared" ref="U123" si="126">U122/Q122-1</f>
        <v>0.42413522012578619</v>
      </c>
      <c r="V123" s="767"/>
      <c r="W123" s="46"/>
      <c r="X123" s="46"/>
      <c r="Y123" s="874">
        <f t="shared" ref="Y123" si="127">Y122/U122-1</f>
        <v>0.2036985923268011</v>
      </c>
      <c r="Z123" s="767"/>
      <c r="AA123" s="46"/>
      <c r="AB123" s="46"/>
      <c r="AC123" s="874">
        <f t="shared" ref="AC123" si="128">AC122/Y122-1</f>
        <v>0.13506076587938542</v>
      </c>
      <c r="AD123" s="767"/>
      <c r="AE123" s="46"/>
      <c r="AF123" s="46"/>
      <c r="AG123" s="48"/>
      <c r="AH123" s="767"/>
      <c r="AI123" s="46"/>
      <c r="AJ123" s="46"/>
      <c r="AK123" s="48"/>
      <c r="AL123" s="767"/>
      <c r="AM123" s="46"/>
      <c r="AN123" s="46"/>
      <c r="AO123" s="48"/>
      <c r="AP123" s="767"/>
      <c r="AQ123" s="46"/>
      <c r="AR123" s="46"/>
      <c r="AS123" s="48"/>
      <c r="AT123" s="46"/>
      <c r="AU123" s="867"/>
      <c r="AV123" s="768"/>
      <c r="AW123" s="879">
        <f>AW122/AV122-1</f>
        <v>34.210526315789473</v>
      </c>
      <c r="AX123" s="879">
        <f t="shared" ref="AX123:BA123" si="129">AX122/AW122-1</f>
        <v>0.90134529147982057</v>
      </c>
      <c r="AY123" s="879">
        <f t="shared" si="129"/>
        <v>0.42413522012578619</v>
      </c>
      <c r="AZ123" s="880">
        <f t="shared" si="129"/>
        <v>0.2036985923268011</v>
      </c>
      <c r="BA123" s="946">
        <f t="shared" si="129"/>
        <v>0.13506076587938542</v>
      </c>
      <c r="BB123" s="53"/>
      <c r="BC123" s="945"/>
      <c r="BD123" s="945"/>
      <c r="BE123" s="945"/>
    </row>
    <row r="124" spans="1:60" s="56" customFormat="1" ht="12" customHeight="1">
      <c r="A124" s="947" t="s">
        <v>206</v>
      </c>
      <c r="B124" s="233"/>
      <c r="C124" s="233"/>
      <c r="D124" s="233"/>
      <c r="E124" s="941"/>
      <c r="F124" s="233"/>
      <c r="G124" s="233"/>
      <c r="H124" s="233"/>
      <c r="I124" s="942"/>
      <c r="J124" s="652"/>
      <c r="K124" s="652"/>
      <c r="L124" s="652"/>
      <c r="M124" s="942">
        <f>M122-I122</f>
        <v>1300</v>
      </c>
      <c r="N124" s="233"/>
      <c r="O124" s="233"/>
      <c r="P124" s="233"/>
      <c r="Q124" s="942">
        <f>Q122-M122</f>
        <v>1206</v>
      </c>
      <c r="R124" s="46"/>
      <c r="S124" s="46"/>
      <c r="T124" s="46"/>
      <c r="U124" s="942">
        <f>U122-Q122</f>
        <v>1079</v>
      </c>
      <c r="V124" s="767"/>
      <c r="W124" s="46"/>
      <c r="X124" s="46"/>
      <c r="Y124" s="942">
        <f>Y122-U122</f>
        <v>738</v>
      </c>
      <c r="Z124" s="767"/>
      <c r="AA124" s="46"/>
      <c r="AB124" s="46"/>
      <c r="AC124" s="942">
        <f>AC122-Y122</f>
        <v>589</v>
      </c>
      <c r="AD124" s="767"/>
      <c r="AE124" s="46"/>
      <c r="AF124" s="46"/>
      <c r="AG124" s="48"/>
      <c r="AH124" s="767"/>
      <c r="AI124" s="46"/>
      <c r="AJ124" s="46"/>
      <c r="AK124" s="48"/>
      <c r="AL124" s="767"/>
      <c r="AM124" s="46"/>
      <c r="AN124" s="46"/>
      <c r="AO124" s="48"/>
      <c r="AP124" s="767"/>
      <c r="AQ124" s="46"/>
      <c r="AR124" s="46"/>
      <c r="AS124" s="48"/>
      <c r="AT124" s="46"/>
      <c r="AU124" s="867"/>
      <c r="AV124" s="768"/>
      <c r="AW124" s="943">
        <f>AW122-AV122</f>
        <v>1300</v>
      </c>
      <c r="AX124" s="943">
        <f t="shared" ref="AX124:BA124" si="130">AX122-AW122</f>
        <v>1206</v>
      </c>
      <c r="AY124" s="943">
        <f t="shared" si="130"/>
        <v>1079</v>
      </c>
      <c r="AZ124" s="159">
        <f t="shared" si="130"/>
        <v>738</v>
      </c>
      <c r="BA124" s="923">
        <f t="shared" si="130"/>
        <v>589</v>
      </c>
      <c r="BB124" s="53"/>
      <c r="BC124" s="945"/>
      <c r="BD124" s="945"/>
      <c r="BE124" s="945"/>
    </row>
    <row r="125" spans="1:60" s="56" customFormat="1" ht="12" customHeight="1">
      <c r="A125" s="651" t="s">
        <v>105</v>
      </c>
      <c r="B125" s="233"/>
      <c r="C125" s="233"/>
      <c r="D125" s="233"/>
      <c r="E125" s="941"/>
      <c r="F125" s="233"/>
      <c r="G125" s="233"/>
      <c r="H125" s="233"/>
      <c r="I125" s="942"/>
      <c r="J125" s="652"/>
      <c r="K125" s="652"/>
      <c r="L125" s="652"/>
      <c r="M125" s="874"/>
      <c r="N125" s="233"/>
      <c r="O125" s="233"/>
      <c r="P125" s="233"/>
      <c r="Q125" s="874">
        <f t="shared" ref="Q125" si="131">Q124/M124-1</f>
        <v>-7.2307692307692295E-2</v>
      </c>
      <c r="R125" s="46"/>
      <c r="S125" s="46"/>
      <c r="T125" s="46"/>
      <c r="U125" s="874">
        <f t="shared" ref="U125" si="132">U124/Q124-1</f>
        <v>-0.1053067993366501</v>
      </c>
      <c r="V125" s="767"/>
      <c r="W125" s="46"/>
      <c r="X125" s="46"/>
      <c r="Y125" s="874">
        <f t="shared" ref="Y125" si="133">Y124/U124-1</f>
        <v>-0.31603336422613526</v>
      </c>
      <c r="Z125" s="767"/>
      <c r="AA125" s="46"/>
      <c r="AB125" s="46"/>
      <c r="AC125" s="874">
        <f t="shared" ref="AC125" si="134">AC124/Y124-1</f>
        <v>-0.20189701897018975</v>
      </c>
      <c r="AD125" s="767"/>
      <c r="AE125" s="46"/>
      <c r="AF125" s="46"/>
      <c r="AG125" s="48"/>
      <c r="AH125" s="767"/>
      <c r="AI125" s="46"/>
      <c r="AJ125" s="46"/>
      <c r="AK125" s="48"/>
      <c r="AL125" s="767"/>
      <c r="AM125" s="46"/>
      <c r="AN125" s="46"/>
      <c r="AO125" s="48"/>
      <c r="AP125" s="767"/>
      <c r="AQ125" s="46"/>
      <c r="AR125" s="46"/>
      <c r="AS125" s="48"/>
      <c r="AT125" s="46"/>
      <c r="AU125" s="867"/>
      <c r="AV125" s="768"/>
      <c r="AW125" s="879"/>
      <c r="AX125" s="879">
        <f t="shared" ref="AX125:BA125" si="135">AX124/AW124-1</f>
        <v>-7.2307692307692295E-2</v>
      </c>
      <c r="AY125" s="879">
        <f t="shared" si="135"/>
        <v>-0.1053067993366501</v>
      </c>
      <c r="AZ125" s="880">
        <f t="shared" si="135"/>
        <v>-0.31603336422613526</v>
      </c>
      <c r="BA125" s="880">
        <f t="shared" si="135"/>
        <v>-0.20189701897018975</v>
      </c>
      <c r="BB125" s="53"/>
      <c r="BC125" s="945"/>
      <c r="BD125" s="945"/>
      <c r="BE125" s="945"/>
    </row>
    <row r="126" spans="1:60" s="56" customFormat="1" ht="12" customHeight="1">
      <c r="A126" s="766"/>
      <c r="B126" s="233"/>
      <c r="C126" s="233"/>
      <c r="D126" s="233"/>
      <c r="E126" s="941"/>
      <c r="F126" s="233"/>
      <c r="G126" s="233"/>
      <c r="H126" s="233"/>
      <c r="I126" s="941"/>
      <c r="J126" s="233"/>
      <c r="K126" s="233"/>
      <c r="L126" s="233"/>
      <c r="M126" s="941"/>
      <c r="N126" s="233"/>
      <c r="O126" s="233"/>
      <c r="P126" s="233"/>
      <c r="Q126" s="941"/>
      <c r="R126" s="46"/>
      <c r="S126" s="46"/>
      <c r="T126" s="46"/>
      <c r="U126" s="46"/>
      <c r="V126" s="767"/>
      <c r="W126" s="46"/>
      <c r="X126" s="46"/>
      <c r="Y126" s="48"/>
      <c r="Z126" s="767"/>
      <c r="AA126" s="46"/>
      <c r="AB126" s="46"/>
      <c r="AC126" s="48"/>
      <c r="AD126" s="767"/>
      <c r="AE126" s="46"/>
      <c r="AF126" s="46"/>
      <c r="AG126" s="48"/>
      <c r="AH126" s="767"/>
      <c r="AI126" s="46"/>
      <c r="AJ126" s="46"/>
      <c r="AK126" s="48"/>
      <c r="AL126" s="767"/>
      <c r="AM126" s="46"/>
      <c r="AN126" s="46"/>
      <c r="AO126" s="48"/>
      <c r="AP126" s="767"/>
      <c r="AQ126" s="46"/>
      <c r="AR126" s="46"/>
      <c r="AS126" s="48"/>
      <c r="AT126" s="46"/>
      <c r="AU126" s="867"/>
      <c r="AV126" s="768"/>
      <c r="AW126" s="53"/>
      <c r="AX126" s="52"/>
      <c r="AY126" s="769"/>
      <c r="AZ126" s="53"/>
      <c r="BA126" s="53"/>
      <c r="BB126" s="53"/>
      <c r="BC126" s="945"/>
      <c r="BD126" s="945"/>
      <c r="BE126" s="945"/>
    </row>
    <row r="127" spans="1:60" s="56" customFormat="1" ht="12" customHeight="1">
      <c r="A127" s="948" t="s">
        <v>207</v>
      </c>
      <c r="B127" s="949"/>
      <c r="C127" s="949"/>
      <c r="D127" s="949"/>
      <c r="E127" s="950"/>
      <c r="F127" s="949"/>
      <c r="G127" s="949"/>
      <c r="H127" s="949"/>
      <c r="I127" s="950"/>
      <c r="J127" s="949">
        <v>0.45</v>
      </c>
      <c r="K127" s="949">
        <v>0.48</v>
      </c>
      <c r="L127" s="949">
        <v>0.5</v>
      </c>
      <c r="M127" s="950">
        <v>0.54</v>
      </c>
      <c r="N127" s="949">
        <v>0.55000000000000004</v>
      </c>
      <c r="O127" s="949">
        <v>0.57999999999999996</v>
      </c>
      <c r="P127" s="949">
        <v>0.6</v>
      </c>
      <c r="Q127" s="949">
        <v>0.63</v>
      </c>
      <c r="R127" s="951">
        <v>0.66</v>
      </c>
      <c r="S127" s="949">
        <v>0.68</v>
      </c>
      <c r="T127" s="949">
        <v>0.7</v>
      </c>
      <c r="U127" s="949">
        <v>0.73</v>
      </c>
      <c r="V127" s="951">
        <v>0.74</v>
      </c>
      <c r="W127" s="949">
        <v>0.75</v>
      </c>
      <c r="X127" s="949">
        <v>0.76</v>
      </c>
      <c r="Y127" s="950">
        <v>0.78</v>
      </c>
      <c r="Z127" s="951"/>
      <c r="AA127" s="949"/>
      <c r="AB127" s="949"/>
      <c r="AC127" s="950"/>
      <c r="AD127" s="951"/>
      <c r="AE127" s="949"/>
      <c r="AF127" s="949"/>
      <c r="AG127" s="950"/>
      <c r="AH127" s="951"/>
      <c r="AI127" s="949"/>
      <c r="AJ127" s="949"/>
      <c r="AK127" s="950"/>
      <c r="AL127" s="951"/>
      <c r="AM127" s="949"/>
      <c r="AN127" s="949"/>
      <c r="AO127" s="950"/>
      <c r="AP127" s="951"/>
      <c r="AQ127" s="949"/>
      <c r="AR127" s="949"/>
      <c r="AS127" s="950"/>
      <c r="AT127" s="46"/>
      <c r="AU127" s="867"/>
      <c r="AV127" s="768"/>
      <c r="AW127" s="952">
        <f>M127</f>
        <v>0.54</v>
      </c>
      <c r="AX127" s="953">
        <f>Q127</f>
        <v>0.63</v>
      </c>
      <c r="AY127" s="954">
        <f>U127</f>
        <v>0.73</v>
      </c>
      <c r="AZ127" s="952">
        <f>Y127</f>
        <v>0.78</v>
      </c>
      <c r="BA127" s="952"/>
      <c r="BB127" s="53"/>
      <c r="BC127" s="945"/>
      <c r="BD127" s="945"/>
      <c r="BE127" s="945"/>
    </row>
    <row r="128" spans="1:60" s="56" customFormat="1" ht="12" customHeight="1">
      <c r="A128" s="948" t="s">
        <v>208</v>
      </c>
      <c r="B128" s="652"/>
      <c r="C128" s="652"/>
      <c r="D128" s="652"/>
      <c r="E128" s="874"/>
      <c r="F128" s="652"/>
      <c r="G128" s="652"/>
      <c r="H128" s="652"/>
      <c r="I128" s="874"/>
      <c r="J128" s="652">
        <v>0.14000000000000001</v>
      </c>
      <c r="K128" s="652">
        <v>0.16</v>
      </c>
      <c r="L128" s="652">
        <v>0.17</v>
      </c>
      <c r="M128" s="874">
        <v>0.2</v>
      </c>
      <c r="N128" s="652">
        <v>0.21</v>
      </c>
      <c r="O128" s="652">
        <v>0.24</v>
      </c>
      <c r="P128" s="652">
        <v>0.26</v>
      </c>
      <c r="Q128" s="652">
        <v>0.3</v>
      </c>
      <c r="R128" s="876">
        <v>0.32</v>
      </c>
      <c r="S128" s="652">
        <v>0.35</v>
      </c>
      <c r="T128" s="652">
        <v>0.37</v>
      </c>
      <c r="U128" s="652">
        <v>0.41</v>
      </c>
      <c r="V128" s="876">
        <v>0.42</v>
      </c>
      <c r="W128" s="652">
        <v>0.45</v>
      </c>
      <c r="X128" s="652">
        <v>0.47</v>
      </c>
      <c r="Y128" s="950">
        <v>0.5</v>
      </c>
      <c r="Z128" s="767"/>
      <c r="AA128" s="46"/>
      <c r="AB128" s="46"/>
      <c r="AC128" s="950"/>
      <c r="AD128" s="767"/>
      <c r="AE128" s="46"/>
      <c r="AF128" s="46"/>
      <c r="AG128" s="48"/>
      <c r="AH128" s="767"/>
      <c r="AI128" s="46"/>
      <c r="AJ128" s="46"/>
      <c r="AK128" s="48"/>
      <c r="AL128" s="767"/>
      <c r="AM128" s="46"/>
      <c r="AN128" s="46"/>
      <c r="AO128" s="48"/>
      <c r="AP128" s="767"/>
      <c r="AQ128" s="46"/>
      <c r="AR128" s="46"/>
      <c r="AS128" s="48"/>
      <c r="AT128" s="46"/>
      <c r="AU128" s="867"/>
      <c r="AV128" s="768"/>
      <c r="AW128" s="955">
        <f t="shared" ref="AW128" si="136">M128</f>
        <v>0.2</v>
      </c>
      <c r="AX128" s="955">
        <f t="shared" ref="AX128" si="137">Q128</f>
        <v>0.3</v>
      </c>
      <c r="AY128" s="954">
        <f t="shared" ref="AY128" si="138">U128</f>
        <v>0.41</v>
      </c>
      <c r="AZ128" s="952">
        <f>Y128</f>
        <v>0.5</v>
      </c>
      <c r="BA128" s="952"/>
      <c r="BB128" s="53"/>
      <c r="BC128" s="945"/>
      <c r="BD128" s="945"/>
      <c r="BE128" s="945"/>
    </row>
    <row r="129" spans="1:57" s="56" customFormat="1" ht="12" customHeight="1">
      <c r="A129" s="651"/>
      <c r="B129" s="652"/>
      <c r="C129" s="652"/>
      <c r="D129" s="652"/>
      <c r="E129" s="874"/>
      <c r="F129" s="652"/>
      <c r="G129" s="652"/>
      <c r="H129" s="652"/>
      <c r="I129" s="874"/>
      <c r="J129" s="652"/>
      <c r="K129" s="652"/>
      <c r="L129" s="652"/>
      <c r="M129" s="874"/>
      <c r="N129" s="652"/>
      <c r="O129" s="652"/>
      <c r="P129" s="652"/>
      <c r="Q129" s="652"/>
      <c r="R129" s="876"/>
      <c r="S129" s="652"/>
      <c r="T129" s="652"/>
      <c r="U129" s="652"/>
      <c r="V129" s="767"/>
      <c r="W129" s="46"/>
      <c r="X129" s="46"/>
      <c r="Y129" s="48"/>
      <c r="Z129" s="767"/>
      <c r="AA129" s="46"/>
      <c r="AB129" s="46"/>
      <c r="AC129" s="48"/>
      <c r="AD129" s="767"/>
      <c r="AE129" s="46"/>
      <c r="AF129" s="46"/>
      <c r="AG129" s="48"/>
      <c r="AH129" s="767"/>
      <c r="AI129" s="46"/>
      <c r="AJ129" s="46"/>
      <c r="AK129" s="48"/>
      <c r="AL129" s="767"/>
      <c r="AM129" s="46"/>
      <c r="AN129" s="46"/>
      <c r="AO129" s="48"/>
      <c r="AP129" s="767"/>
      <c r="AQ129" s="46"/>
      <c r="AR129" s="46"/>
      <c r="AS129" s="48"/>
      <c r="AT129" s="46"/>
      <c r="AU129" s="867"/>
      <c r="AV129" s="768"/>
      <c r="AW129" s="867"/>
      <c r="AX129" s="769"/>
      <c r="AY129" s="769"/>
      <c r="AZ129" s="53"/>
      <c r="BA129" s="53"/>
      <c r="BB129" s="53"/>
      <c r="BC129" s="945"/>
      <c r="BD129" s="945"/>
      <c r="BE129" s="945"/>
    </row>
    <row r="130" spans="1:57" s="56" customFormat="1" ht="12" customHeight="1">
      <c r="A130" s="661" t="s">
        <v>209</v>
      </c>
      <c r="B130" s="652"/>
      <c r="C130" s="652"/>
      <c r="D130" s="652"/>
      <c r="E130" s="874"/>
      <c r="F130" s="652"/>
      <c r="G130" s="652"/>
      <c r="H130" s="652"/>
      <c r="I130" s="956">
        <v>39</v>
      </c>
      <c r="J130" s="957"/>
      <c r="K130" s="957"/>
      <c r="L130" s="957"/>
      <c r="M130" s="956">
        <v>97</v>
      </c>
      <c r="N130" s="957"/>
      <c r="O130" s="957"/>
      <c r="P130" s="957"/>
      <c r="Q130" s="956">
        <v>169</v>
      </c>
      <c r="R130" s="958"/>
      <c r="S130" s="957"/>
      <c r="T130" s="957"/>
      <c r="U130" s="956">
        <v>252</v>
      </c>
      <c r="V130" s="767"/>
      <c r="W130" s="46"/>
      <c r="X130" s="46"/>
      <c r="Y130" s="956">
        <v>335</v>
      </c>
      <c r="Z130" s="767"/>
      <c r="AA130" s="46"/>
      <c r="AB130" s="46"/>
      <c r="AC130" s="956"/>
      <c r="AD130" s="767"/>
      <c r="AE130" s="46"/>
      <c r="AF130" s="46"/>
      <c r="AG130" s="48"/>
      <c r="AH130" s="767"/>
      <c r="AI130" s="46"/>
      <c r="AJ130" s="46"/>
      <c r="AK130" s="48"/>
      <c r="AL130" s="767"/>
      <c r="AM130" s="46"/>
      <c r="AN130" s="46"/>
      <c r="AO130" s="48"/>
      <c r="AP130" s="767"/>
      <c r="AQ130" s="46"/>
      <c r="AR130" s="46"/>
      <c r="AS130" s="48"/>
      <c r="AT130" s="959"/>
      <c r="AU130" s="960"/>
      <c r="AV130" s="961">
        <f t="shared" ref="AV130" si="139">I130</f>
        <v>39</v>
      </c>
      <c r="AW130" s="962">
        <f t="shared" ref="AW130" si="140">M130</f>
        <v>97</v>
      </c>
      <c r="AX130" s="963">
        <f t="shared" ref="AX130" si="141">Q130</f>
        <v>169</v>
      </c>
      <c r="AY130" s="963">
        <f t="shared" ref="AY130" si="142">U130</f>
        <v>252</v>
      </c>
      <c r="AZ130" s="964">
        <f t="shared" ref="AZ130" si="143">Y130</f>
        <v>335</v>
      </c>
      <c r="BA130" s="964"/>
      <c r="BB130" s="53"/>
      <c r="BC130" s="945"/>
      <c r="BD130" s="945"/>
      <c r="BE130" s="945"/>
    </row>
    <row r="131" spans="1:57" s="56" customFormat="1" ht="12" customHeight="1">
      <c r="A131" s="651" t="s">
        <v>105</v>
      </c>
      <c r="B131" s="233"/>
      <c r="C131" s="233"/>
      <c r="D131" s="233"/>
      <c r="E131" s="941"/>
      <c r="F131" s="233"/>
      <c r="G131" s="233"/>
      <c r="H131" s="233"/>
      <c r="I131" s="942"/>
      <c r="J131" s="652"/>
      <c r="K131" s="652"/>
      <c r="L131" s="652"/>
      <c r="M131" s="874">
        <f t="shared" ref="M131" si="144">M130/I130-1</f>
        <v>1.4871794871794872</v>
      </c>
      <c r="N131" s="233"/>
      <c r="O131" s="233"/>
      <c r="P131" s="233"/>
      <c r="Q131" s="874">
        <f t="shared" ref="Q131" si="145">Q130/M130-1</f>
        <v>0.74226804123711343</v>
      </c>
      <c r="R131" s="46"/>
      <c r="S131" s="46"/>
      <c r="T131" s="46"/>
      <c r="U131" s="874">
        <f t="shared" ref="U131" si="146">U130/Q130-1</f>
        <v>0.49112426035502965</v>
      </c>
      <c r="V131" s="767"/>
      <c r="W131" s="46"/>
      <c r="X131" s="46"/>
      <c r="Y131" s="874">
        <f t="shared" ref="Y131" si="147">Y130/U130-1</f>
        <v>0.32936507936507931</v>
      </c>
      <c r="Z131" s="767"/>
      <c r="AA131" s="46"/>
      <c r="AB131" s="46"/>
      <c r="AC131" s="874"/>
      <c r="AD131" s="767"/>
      <c r="AE131" s="46"/>
      <c r="AF131" s="46"/>
      <c r="AG131" s="48"/>
      <c r="AH131" s="767"/>
      <c r="AI131" s="46"/>
      <c r="AJ131" s="46"/>
      <c r="AK131" s="48"/>
      <c r="AL131" s="767"/>
      <c r="AM131" s="46"/>
      <c r="AN131" s="46"/>
      <c r="AO131" s="48"/>
      <c r="AP131" s="767"/>
      <c r="AQ131" s="46"/>
      <c r="AR131" s="46"/>
      <c r="AS131" s="48"/>
      <c r="AT131" s="46"/>
      <c r="AU131" s="867"/>
      <c r="AV131" s="923"/>
      <c r="AW131" s="952">
        <f>M131</f>
        <v>1.4871794871794872</v>
      </c>
      <c r="AX131" s="953">
        <f>Q131</f>
        <v>0.74226804123711343</v>
      </c>
      <c r="AY131" s="954">
        <f>U131</f>
        <v>0.49112426035502965</v>
      </c>
      <c r="AZ131" s="952">
        <f>Y131</f>
        <v>0.32936507936507931</v>
      </c>
      <c r="BA131" s="952"/>
      <c r="BB131" s="53"/>
      <c r="BC131" s="945"/>
      <c r="BD131" s="945"/>
      <c r="BE131" s="945"/>
    </row>
    <row r="132" spans="1:57" s="56" customFormat="1" ht="12" customHeight="1">
      <c r="A132" s="651" t="s">
        <v>174</v>
      </c>
      <c r="B132" s="233"/>
      <c r="C132" s="233"/>
      <c r="D132" s="233"/>
      <c r="E132" s="941"/>
      <c r="F132" s="233"/>
      <c r="G132" s="233"/>
      <c r="H132" s="233"/>
      <c r="I132" s="874">
        <f>I130/I$40</f>
        <v>0.29930928626247122</v>
      </c>
      <c r="J132" s="652"/>
      <c r="K132" s="652"/>
      <c r="L132" s="652"/>
      <c r="M132" s="874">
        <f>M130/M$40</f>
        <v>0.46080760095011875</v>
      </c>
      <c r="N132" s="233"/>
      <c r="O132" s="233"/>
      <c r="P132" s="233"/>
      <c r="Q132" s="874">
        <f>Q130/Q$40</f>
        <v>0.58823529411764708</v>
      </c>
      <c r="R132" s="46"/>
      <c r="S132" s="46"/>
      <c r="T132" s="46"/>
      <c r="U132" s="874">
        <f>U130/U$40</f>
        <v>0.65099457504520797</v>
      </c>
      <c r="V132" s="767"/>
      <c r="W132" s="46"/>
      <c r="X132" s="46"/>
      <c r="Y132" s="874">
        <f>Y130/Y$40</f>
        <v>0.72027520963233704</v>
      </c>
      <c r="Z132" s="767"/>
      <c r="AA132" s="46"/>
      <c r="AB132" s="46"/>
      <c r="AC132" s="874"/>
      <c r="AD132" s="767"/>
      <c r="AE132" s="46"/>
      <c r="AF132" s="46"/>
      <c r="AG132" s="48"/>
      <c r="AH132" s="767"/>
      <c r="AI132" s="46"/>
      <c r="AJ132" s="46"/>
      <c r="AK132" s="48"/>
      <c r="AL132" s="767"/>
      <c r="AM132" s="46"/>
      <c r="AN132" s="46"/>
      <c r="AO132" s="48"/>
      <c r="AP132" s="767"/>
      <c r="AQ132" s="46"/>
      <c r="AR132" s="46"/>
      <c r="AS132" s="48"/>
      <c r="AT132" s="46"/>
      <c r="AU132" s="867"/>
      <c r="AV132" s="965">
        <f>AV130/AV$40</f>
        <v>0.29930928626247122</v>
      </c>
      <c r="AW132" s="965">
        <f>AW130/AW$40</f>
        <v>0.46080760095011875</v>
      </c>
      <c r="AX132" s="965">
        <f>AX130/AX$40</f>
        <v>0.58823529411764708</v>
      </c>
      <c r="AY132" s="955">
        <f>AY130/AY$40</f>
        <v>0.65099457504520797</v>
      </c>
      <c r="AZ132" s="952">
        <f>AZ130/AZ$40</f>
        <v>0.72027520963233704</v>
      </c>
      <c r="BA132" s="952"/>
      <c r="BB132" s="53"/>
      <c r="BC132" s="945"/>
      <c r="BD132" s="945"/>
      <c r="BE132" s="945"/>
    </row>
    <row r="133" spans="1:57" s="56" customFormat="1" ht="12" customHeight="1">
      <c r="A133" s="651"/>
      <c r="B133" s="652"/>
      <c r="C133" s="652"/>
      <c r="D133" s="652"/>
      <c r="E133" s="874"/>
      <c r="F133" s="652"/>
      <c r="G133" s="652"/>
      <c r="H133" s="652"/>
      <c r="I133" s="874"/>
      <c r="J133" s="652"/>
      <c r="K133" s="652"/>
      <c r="L133" s="652"/>
      <c r="M133" s="874"/>
      <c r="N133" s="652"/>
      <c r="O133" s="652"/>
      <c r="P133" s="652"/>
      <c r="Q133" s="652"/>
      <c r="R133" s="876"/>
      <c r="S133" s="652"/>
      <c r="T133" s="652"/>
      <c r="U133" s="652"/>
      <c r="V133" s="767"/>
      <c r="W133" s="46"/>
      <c r="X133" s="46"/>
      <c r="Y133" s="48"/>
      <c r="Z133" s="767"/>
      <c r="AA133" s="46"/>
      <c r="AB133" s="46"/>
      <c r="AC133" s="48"/>
      <c r="AD133" s="767"/>
      <c r="AE133" s="46"/>
      <c r="AF133" s="46"/>
      <c r="AG133" s="48"/>
      <c r="AH133" s="767"/>
      <c r="AI133" s="46"/>
      <c r="AJ133" s="46"/>
      <c r="AK133" s="48"/>
      <c r="AL133" s="767"/>
      <c r="AM133" s="46"/>
      <c r="AN133" s="46"/>
      <c r="AO133" s="48"/>
      <c r="AP133" s="767"/>
      <c r="AQ133" s="46"/>
      <c r="AR133" s="46"/>
      <c r="AS133" s="48"/>
      <c r="AT133" s="46"/>
      <c r="AU133" s="867"/>
      <c r="AV133" s="768"/>
      <c r="AW133" s="867"/>
      <c r="AX133" s="769"/>
      <c r="AY133" s="769"/>
      <c r="AZ133" s="53"/>
      <c r="BA133" s="53"/>
      <c r="BB133" s="53"/>
      <c r="BC133" s="945"/>
      <c r="BD133" s="945"/>
      <c r="BE133" s="945"/>
    </row>
    <row r="134" spans="1:57" s="56" customFormat="1" ht="12" customHeight="1">
      <c r="A134" s="661" t="s">
        <v>210</v>
      </c>
      <c r="B134" s="652"/>
      <c r="C134" s="652"/>
      <c r="D134" s="652"/>
      <c r="E134" s="874"/>
      <c r="F134" s="652"/>
      <c r="G134" s="652"/>
      <c r="H134" s="652"/>
      <c r="I134" s="956">
        <v>2</v>
      </c>
      <c r="J134" s="957"/>
      <c r="K134" s="957"/>
      <c r="L134" s="957"/>
      <c r="M134" s="956">
        <v>19</v>
      </c>
      <c r="N134" s="957"/>
      <c r="O134" s="957"/>
      <c r="P134" s="957"/>
      <c r="Q134" s="956">
        <v>28</v>
      </c>
      <c r="R134" s="958"/>
      <c r="S134" s="957"/>
      <c r="T134" s="957"/>
      <c r="U134" s="956">
        <v>48</v>
      </c>
      <c r="V134" s="767"/>
      <c r="W134" s="46"/>
      <c r="X134" s="46"/>
      <c r="Y134" s="956">
        <v>70</v>
      </c>
      <c r="Z134" s="767"/>
      <c r="AA134" s="46"/>
      <c r="AB134" s="46"/>
      <c r="AC134" s="956"/>
      <c r="AD134" s="767"/>
      <c r="AE134" s="46"/>
      <c r="AF134" s="46"/>
      <c r="AG134" s="48"/>
      <c r="AH134" s="767"/>
      <c r="AI134" s="46"/>
      <c r="AJ134" s="46"/>
      <c r="AK134" s="48"/>
      <c r="AL134" s="767"/>
      <c r="AM134" s="46"/>
      <c r="AN134" s="46"/>
      <c r="AO134" s="48"/>
      <c r="AP134" s="767"/>
      <c r="AQ134" s="46"/>
      <c r="AR134" s="46"/>
      <c r="AS134" s="48"/>
      <c r="AT134" s="959"/>
      <c r="AU134" s="960"/>
      <c r="AV134" s="961">
        <f t="shared" ref="AV134" si="148">I134</f>
        <v>2</v>
      </c>
      <c r="AW134" s="962">
        <f t="shared" ref="AW134" si="149">M134</f>
        <v>19</v>
      </c>
      <c r="AX134" s="963">
        <f t="shared" ref="AX134" si="150">Q134</f>
        <v>28</v>
      </c>
      <c r="AY134" s="963">
        <f t="shared" ref="AY134" si="151">U134</f>
        <v>48</v>
      </c>
      <c r="AZ134" s="964">
        <f t="shared" ref="AZ134" si="152">Y134</f>
        <v>70</v>
      </c>
      <c r="BA134" s="964"/>
      <c r="BB134" s="53"/>
      <c r="BC134" s="945"/>
      <c r="BD134" s="945"/>
      <c r="BE134" s="945"/>
    </row>
    <row r="135" spans="1:57" s="56" customFormat="1" ht="12" customHeight="1">
      <c r="A135" s="651" t="s">
        <v>105</v>
      </c>
      <c r="B135" s="233"/>
      <c r="C135" s="233"/>
      <c r="D135" s="233"/>
      <c r="E135" s="941"/>
      <c r="F135" s="233"/>
      <c r="G135" s="233"/>
      <c r="H135" s="233"/>
      <c r="I135" s="942"/>
      <c r="J135" s="652"/>
      <c r="K135" s="652"/>
      <c r="L135" s="652"/>
      <c r="M135" s="874">
        <f t="shared" ref="M135" si="153">M134/I134-1</f>
        <v>8.5</v>
      </c>
      <c r="N135" s="233"/>
      <c r="O135" s="233"/>
      <c r="P135" s="233"/>
      <c r="Q135" s="874">
        <f t="shared" ref="Q135" si="154">Q134/M134-1</f>
        <v>0.47368421052631571</v>
      </c>
      <c r="R135" s="46"/>
      <c r="S135" s="46"/>
      <c r="T135" s="46"/>
      <c r="U135" s="874">
        <f t="shared" ref="U135" si="155">U134/Q134-1</f>
        <v>0.71428571428571419</v>
      </c>
      <c r="V135" s="767"/>
      <c r="W135" s="46"/>
      <c r="X135" s="46"/>
      <c r="Y135" s="874">
        <f t="shared" ref="Y135" si="156">Y134/U134-1</f>
        <v>0.45833333333333326</v>
      </c>
      <c r="Z135" s="767"/>
      <c r="AA135" s="46"/>
      <c r="AB135" s="46"/>
      <c r="AC135" s="874"/>
      <c r="AD135" s="767"/>
      <c r="AE135" s="46"/>
      <c r="AF135" s="46"/>
      <c r="AG135" s="48"/>
      <c r="AH135" s="767"/>
      <c r="AI135" s="46"/>
      <c r="AJ135" s="46"/>
      <c r="AK135" s="48"/>
      <c r="AL135" s="767"/>
      <c r="AM135" s="46"/>
      <c r="AN135" s="46"/>
      <c r="AO135" s="48"/>
      <c r="AP135" s="767"/>
      <c r="AQ135" s="46"/>
      <c r="AR135" s="46"/>
      <c r="AS135" s="48"/>
      <c r="AT135" s="46"/>
      <c r="AU135" s="867"/>
      <c r="AV135" s="923"/>
      <c r="AW135" s="952">
        <f>M135</f>
        <v>8.5</v>
      </c>
      <c r="AX135" s="953">
        <f>Q135</f>
        <v>0.47368421052631571</v>
      </c>
      <c r="AY135" s="954">
        <f>U135</f>
        <v>0.71428571428571419</v>
      </c>
      <c r="AZ135" s="952">
        <f>Y135</f>
        <v>0.45833333333333326</v>
      </c>
      <c r="BA135" s="952"/>
      <c r="BB135" s="53"/>
      <c r="BC135" s="945"/>
      <c r="BD135" s="945"/>
      <c r="BE135" s="945"/>
    </row>
    <row r="136" spans="1:57" s="56" customFormat="1" ht="12" customHeight="1">
      <c r="A136" s="709" t="s">
        <v>174</v>
      </c>
      <c r="B136" s="949"/>
      <c r="C136" s="949"/>
      <c r="D136" s="949"/>
      <c r="E136" s="950"/>
      <c r="F136" s="949"/>
      <c r="G136" s="949"/>
      <c r="H136" s="949"/>
      <c r="I136" s="950">
        <f>I134/I$40</f>
        <v>1.5349194167306216E-2</v>
      </c>
      <c r="J136" s="949"/>
      <c r="K136" s="949"/>
      <c r="L136" s="949"/>
      <c r="M136" s="950">
        <f>M134/M$40</f>
        <v>9.0261282660332537E-2</v>
      </c>
      <c r="N136" s="949"/>
      <c r="O136" s="949"/>
      <c r="P136" s="949"/>
      <c r="Q136" s="950">
        <f>Q134/Q$40</f>
        <v>9.7459101983988855E-2</v>
      </c>
      <c r="R136" s="951"/>
      <c r="S136" s="949"/>
      <c r="T136" s="949"/>
      <c r="U136" s="950">
        <f>U134/U$40</f>
        <v>0.1239989666752777</v>
      </c>
      <c r="V136" s="767"/>
      <c r="W136" s="46"/>
      <c r="X136" s="46"/>
      <c r="Y136" s="950">
        <f>Y134/Y$40</f>
        <v>0.15050526768436895</v>
      </c>
      <c r="Z136" s="767"/>
      <c r="AA136" s="46"/>
      <c r="AB136" s="46"/>
      <c r="AC136" s="950"/>
      <c r="AD136" s="767"/>
      <c r="AE136" s="46"/>
      <c r="AF136" s="46"/>
      <c r="AG136" s="48"/>
      <c r="AH136" s="767"/>
      <c r="AI136" s="46"/>
      <c r="AJ136" s="46"/>
      <c r="AK136" s="48"/>
      <c r="AL136" s="767"/>
      <c r="AM136" s="46"/>
      <c r="AN136" s="46"/>
      <c r="AO136" s="48"/>
      <c r="AP136" s="767"/>
      <c r="AQ136" s="46"/>
      <c r="AR136" s="46"/>
      <c r="AS136" s="48"/>
      <c r="AT136" s="825"/>
      <c r="AU136" s="52"/>
      <c r="AV136" s="965">
        <f>AV134/AV$40</f>
        <v>1.5349194167306216E-2</v>
      </c>
      <c r="AW136" s="952">
        <f>AW134/AW$40</f>
        <v>9.0261282660332537E-2</v>
      </c>
      <c r="AX136" s="966">
        <f>AX134/AX$40</f>
        <v>9.7459101983988855E-2</v>
      </c>
      <c r="AY136" s="955">
        <f>AY134/AY$40</f>
        <v>0.1239989666752777</v>
      </c>
      <c r="AZ136" s="952">
        <f>AZ134/AZ$40</f>
        <v>0.15050526768436895</v>
      </c>
      <c r="BA136" s="952"/>
      <c r="BB136" s="53"/>
      <c r="BC136" s="945"/>
      <c r="BD136" s="945"/>
      <c r="BE136" s="945"/>
    </row>
    <row r="137" spans="1:57" s="56" customFormat="1" ht="12" customHeight="1">
      <c r="A137" s="651"/>
      <c r="B137" s="652"/>
      <c r="C137" s="652"/>
      <c r="D137" s="652"/>
      <c r="E137" s="874"/>
      <c r="F137" s="652"/>
      <c r="G137" s="652"/>
      <c r="H137" s="652"/>
      <c r="I137" s="874"/>
      <c r="J137" s="652"/>
      <c r="K137" s="652"/>
      <c r="L137" s="652"/>
      <c r="M137" s="874"/>
      <c r="N137" s="652"/>
      <c r="O137" s="652"/>
      <c r="P137" s="652"/>
      <c r="Q137" s="652"/>
      <c r="R137" s="876"/>
      <c r="S137" s="652"/>
      <c r="T137" s="652"/>
      <c r="U137" s="652"/>
      <c r="V137" s="767"/>
      <c r="W137" s="46"/>
      <c r="X137" s="46"/>
      <c r="Y137" s="48"/>
      <c r="Z137" s="767"/>
      <c r="AA137" s="46"/>
      <c r="AB137" s="46"/>
      <c r="AC137" s="48"/>
      <c r="AD137" s="767"/>
      <c r="AE137" s="46"/>
      <c r="AF137" s="46"/>
      <c r="AG137" s="48"/>
      <c r="AH137" s="767"/>
      <c r="AI137" s="46"/>
      <c r="AJ137" s="46"/>
      <c r="AK137" s="48"/>
      <c r="AL137" s="767"/>
      <c r="AM137" s="46"/>
      <c r="AN137" s="46"/>
      <c r="AO137" s="48"/>
      <c r="AP137" s="767"/>
      <c r="AQ137" s="46"/>
      <c r="AR137" s="46"/>
      <c r="AS137" s="48"/>
      <c r="AT137" s="46"/>
      <c r="AU137" s="867"/>
      <c r="AV137" s="768"/>
      <c r="AW137" s="867"/>
      <c r="AX137" s="769"/>
      <c r="AY137" s="769"/>
      <c r="AZ137" s="53"/>
      <c r="BA137" s="53"/>
      <c r="BB137" s="53"/>
      <c r="BC137" s="945"/>
      <c r="BD137" s="945"/>
      <c r="BE137" s="945"/>
    </row>
    <row r="138" spans="1:57" s="891" customFormat="1" ht="12" customHeight="1">
      <c r="A138" s="967" t="s">
        <v>211</v>
      </c>
      <c r="B138" s="968"/>
      <c r="C138" s="968"/>
      <c r="D138" s="968"/>
      <c r="E138" s="969"/>
      <c r="F138" s="970"/>
      <c r="G138" s="970"/>
      <c r="H138" s="970"/>
      <c r="I138" s="971"/>
      <c r="J138" s="970"/>
      <c r="K138" s="970"/>
      <c r="L138" s="970"/>
      <c r="M138" s="971"/>
      <c r="N138" s="970"/>
      <c r="O138" s="970"/>
      <c r="P138" s="970"/>
      <c r="Q138" s="971">
        <v>1.19</v>
      </c>
      <c r="R138" s="970"/>
      <c r="S138" s="972"/>
      <c r="T138" s="972"/>
      <c r="U138" s="973" t="s">
        <v>212</v>
      </c>
      <c r="V138" s="974"/>
      <c r="W138" s="972"/>
      <c r="X138" s="972"/>
      <c r="Y138" s="975">
        <v>1.1499999999999999</v>
      </c>
      <c r="Z138" s="974"/>
      <c r="AA138" s="972"/>
      <c r="AB138" s="972"/>
      <c r="AC138" s="975">
        <v>1.07</v>
      </c>
      <c r="AD138" s="974"/>
      <c r="AE138" s="972"/>
      <c r="AF138" s="972"/>
      <c r="AG138" s="975">
        <v>1.05</v>
      </c>
      <c r="AH138" s="974"/>
      <c r="AI138" s="972"/>
      <c r="AJ138" s="972"/>
      <c r="AK138" s="976"/>
      <c r="AL138" s="974"/>
      <c r="AM138" s="972"/>
      <c r="AN138" s="972"/>
      <c r="AO138" s="976"/>
      <c r="AP138" s="974"/>
      <c r="AQ138" s="972"/>
      <c r="AR138" s="972"/>
      <c r="AS138" s="976"/>
      <c r="AT138" s="889"/>
      <c r="AU138" s="977"/>
      <c r="AV138" s="978"/>
      <c r="AW138" s="979"/>
      <c r="AX138" s="980">
        <f t="shared" ref="AX138" si="157">Q138</f>
        <v>1.19</v>
      </c>
      <c r="AY138" s="981" t="str">
        <f t="shared" ref="AY138" si="158">U138</f>
        <v>&gt;120%</v>
      </c>
      <c r="AZ138" s="982">
        <v>1.1499999999999999</v>
      </c>
      <c r="BA138" s="982">
        <f>AC138</f>
        <v>1.07</v>
      </c>
      <c r="BB138" s="983">
        <f>AG138</f>
        <v>1.05</v>
      </c>
      <c r="BC138" s="984"/>
      <c r="BD138" s="984"/>
      <c r="BE138" s="984"/>
    </row>
    <row r="139" spans="1:57" s="987" customFormat="1" ht="12" customHeight="1">
      <c r="A139" s="985" t="s">
        <v>117</v>
      </c>
      <c r="B139" s="900"/>
      <c r="C139" s="900"/>
      <c r="D139" s="900"/>
      <c r="E139" s="900"/>
      <c r="F139" s="900"/>
      <c r="G139" s="900"/>
      <c r="H139" s="900"/>
      <c r="I139" s="900"/>
      <c r="J139" s="900"/>
      <c r="K139" s="900"/>
      <c r="L139" s="900"/>
      <c r="M139" s="900"/>
      <c r="N139" s="900"/>
      <c r="O139" s="900"/>
      <c r="P139" s="900"/>
      <c r="Q139" s="900"/>
      <c r="R139" s="900"/>
      <c r="S139" s="900"/>
      <c r="T139" s="900"/>
      <c r="U139" s="900"/>
      <c r="V139" s="900"/>
      <c r="W139" s="900"/>
      <c r="X139" s="900"/>
      <c r="Y139" s="900"/>
      <c r="Z139" s="900"/>
      <c r="AA139" s="900"/>
      <c r="AB139" s="900"/>
      <c r="AC139" s="900"/>
      <c r="AD139" s="900"/>
      <c r="AE139" s="900"/>
      <c r="AF139" s="900"/>
      <c r="AG139" s="900"/>
      <c r="AH139" s="900"/>
      <c r="AI139" s="900"/>
      <c r="AJ139" s="900"/>
      <c r="AK139" s="900"/>
      <c r="AL139" s="900"/>
      <c r="AM139" s="900"/>
      <c r="AN139" s="900"/>
      <c r="AO139" s="900"/>
      <c r="AP139" s="900"/>
      <c r="AQ139" s="900"/>
      <c r="AR139" s="900"/>
      <c r="AS139" s="900"/>
      <c r="AT139" s="882"/>
      <c r="AU139" s="986"/>
      <c r="AV139" s="986"/>
      <c r="AW139" s="986"/>
      <c r="AX139" s="986"/>
      <c r="AY139" s="986"/>
      <c r="AZ139" s="900"/>
      <c r="BA139" s="900"/>
      <c r="BB139" s="900"/>
      <c r="BC139" s="900"/>
      <c r="BD139" s="900"/>
      <c r="BE139" s="900"/>
    </row>
    <row r="140" spans="1:57" s="987" customFormat="1" ht="12" customHeight="1">
      <c r="A140" s="988"/>
      <c r="B140" s="900"/>
      <c r="C140" s="900"/>
      <c r="D140" s="900"/>
      <c r="E140" s="900"/>
      <c r="F140" s="900"/>
      <c r="G140" s="900"/>
      <c r="H140" s="900"/>
      <c r="I140" s="900"/>
      <c r="J140" s="900"/>
      <c r="K140" s="900"/>
      <c r="L140" s="900"/>
      <c r="M140" s="900"/>
      <c r="N140" s="900"/>
      <c r="O140" s="900"/>
      <c r="P140" s="900"/>
      <c r="Q140" s="900"/>
      <c r="R140" s="900"/>
      <c r="S140" s="900"/>
      <c r="T140" s="900"/>
      <c r="U140" s="900"/>
      <c r="V140" s="900"/>
      <c r="W140" s="900"/>
      <c r="X140" s="900"/>
      <c r="Y140" s="900"/>
      <c r="Z140" s="900"/>
      <c r="AA140" s="900"/>
      <c r="AB140" s="900"/>
      <c r="AC140" s="900"/>
      <c r="AD140" s="900"/>
      <c r="AE140" s="900"/>
      <c r="AF140" s="900"/>
      <c r="AG140" s="900"/>
      <c r="AH140" s="900"/>
      <c r="AI140" s="900"/>
      <c r="AJ140" s="900"/>
      <c r="AK140" s="900"/>
      <c r="AL140" s="900"/>
      <c r="AM140" s="900"/>
      <c r="AN140" s="900"/>
      <c r="AO140" s="900"/>
      <c r="AP140" s="900"/>
      <c r="AQ140" s="900"/>
      <c r="AR140" s="900"/>
      <c r="AS140" s="900"/>
      <c r="AT140" s="882"/>
      <c r="AU140" s="900"/>
      <c r="AV140" s="900"/>
      <c r="AW140" s="900"/>
      <c r="AX140" s="900"/>
      <c r="AY140" s="900"/>
      <c r="AZ140" s="900"/>
      <c r="BA140" s="900"/>
      <c r="BB140" s="900"/>
      <c r="BC140" s="900"/>
      <c r="BD140" s="900"/>
      <c r="BE140" s="900"/>
    </row>
    <row r="141" spans="1:57" s="987" customFormat="1" ht="12" customHeight="1">
      <c r="A141" s="39"/>
      <c r="B141" s="900"/>
      <c r="C141" s="900"/>
      <c r="D141" s="900"/>
      <c r="E141" s="900"/>
      <c r="F141" s="900"/>
      <c r="G141" s="900"/>
      <c r="H141" s="900"/>
      <c r="I141" s="900"/>
      <c r="J141" s="900"/>
      <c r="K141" s="900"/>
      <c r="L141" s="900"/>
      <c r="M141" s="900"/>
      <c r="N141" s="900"/>
      <c r="O141" s="900"/>
      <c r="P141" s="900"/>
      <c r="Q141" s="900"/>
      <c r="R141" s="900"/>
      <c r="S141" s="900"/>
      <c r="T141" s="900"/>
      <c r="U141" s="900"/>
      <c r="V141" s="900"/>
      <c r="W141" s="900"/>
      <c r="X141" s="900"/>
      <c r="Y141" s="900"/>
      <c r="Z141" s="1691">
        <v>2023</v>
      </c>
      <c r="AA141" s="1695"/>
      <c r="AB141" s="1695"/>
      <c r="AC141" s="1696"/>
      <c r="AD141" s="1695">
        <v>2024</v>
      </c>
      <c r="AE141" s="1695"/>
      <c r="AF141" s="1695"/>
      <c r="AG141" s="1696"/>
      <c r="AH141" s="1695">
        <v>2025</v>
      </c>
      <c r="AI141" s="1695"/>
      <c r="AJ141" s="1695"/>
      <c r="AK141" s="1696"/>
      <c r="AL141" s="1695">
        <v>2026</v>
      </c>
      <c r="AM141" s="1695"/>
      <c r="AN141" s="1695"/>
      <c r="AO141" s="1696"/>
      <c r="AP141" s="1695">
        <v>2027</v>
      </c>
      <c r="AQ141" s="1695"/>
      <c r="AR141" s="1695"/>
      <c r="AS141" s="1696"/>
      <c r="AT141" s="882"/>
      <c r="AU141" s="900"/>
      <c r="AV141" s="900"/>
      <c r="AW141" s="900"/>
      <c r="AX141" s="900"/>
      <c r="AY141" s="900"/>
      <c r="AZ141" s="900"/>
      <c r="BA141" s="900"/>
      <c r="BB141" s="900"/>
      <c r="BC141" s="900"/>
      <c r="BD141" s="900"/>
      <c r="BE141" s="900"/>
    </row>
    <row r="142" spans="1:57" s="987" customFormat="1" ht="12" customHeight="1">
      <c r="A142" s="989">
        <v>44926</v>
      </c>
      <c r="B142" s="900"/>
      <c r="C142" s="900"/>
      <c r="D142" s="900"/>
      <c r="E142" s="900"/>
      <c r="F142" s="900"/>
      <c r="G142" s="900"/>
      <c r="H142" s="900"/>
      <c r="I142" s="900"/>
      <c r="J142" s="900"/>
      <c r="K142" s="900"/>
      <c r="L142" s="900"/>
      <c r="M142" s="900"/>
      <c r="N142" s="900"/>
      <c r="O142" s="900"/>
      <c r="P142" s="900"/>
      <c r="Q142" s="900"/>
      <c r="R142" s="900"/>
      <c r="S142" s="900"/>
      <c r="T142" s="900"/>
      <c r="U142" s="900"/>
      <c r="V142" s="900"/>
      <c r="W142" s="900"/>
      <c r="X142" s="900"/>
      <c r="Y142" s="900"/>
      <c r="Z142" s="767">
        <v>45016</v>
      </c>
      <c r="AA142" s="46">
        <v>45107</v>
      </c>
      <c r="AB142" s="46">
        <v>45199</v>
      </c>
      <c r="AC142" s="48">
        <v>45291</v>
      </c>
      <c r="AD142" s="46">
        <v>45382</v>
      </c>
      <c r="AE142" s="46">
        <v>45473</v>
      </c>
      <c r="AF142" s="46">
        <v>45565</v>
      </c>
      <c r="AG142" s="48">
        <v>45657</v>
      </c>
      <c r="AH142" s="46">
        <v>45747</v>
      </c>
      <c r="AI142" s="46">
        <v>45838</v>
      </c>
      <c r="AJ142" s="46">
        <v>45930</v>
      </c>
      <c r="AK142" s="48">
        <v>46022</v>
      </c>
      <c r="AL142" s="46">
        <v>46112</v>
      </c>
      <c r="AM142" s="46">
        <v>46203</v>
      </c>
      <c r="AN142" s="46">
        <v>46295</v>
      </c>
      <c r="AO142" s="48">
        <v>46387</v>
      </c>
      <c r="AP142" s="46">
        <v>46477</v>
      </c>
      <c r="AQ142" s="46">
        <v>46568</v>
      </c>
      <c r="AR142" s="46">
        <v>46660</v>
      </c>
      <c r="AS142" s="48">
        <v>46752</v>
      </c>
      <c r="AT142" s="882"/>
      <c r="AU142" s="900"/>
      <c r="AV142" s="900"/>
      <c r="AW142" s="900"/>
      <c r="AX142" s="900"/>
      <c r="AY142" s="900"/>
      <c r="AZ142" s="900"/>
      <c r="BA142" s="900"/>
      <c r="BB142" s="900"/>
      <c r="BC142" s="900"/>
      <c r="BD142" s="900"/>
      <c r="BE142" s="900"/>
    </row>
    <row r="143" spans="1:57" s="987" customFormat="1" ht="12" customHeight="1">
      <c r="A143" s="849" t="s">
        <v>166</v>
      </c>
      <c r="B143" s="900"/>
      <c r="C143" s="900"/>
      <c r="D143" s="900"/>
      <c r="E143" s="900"/>
      <c r="F143" s="900"/>
      <c r="G143" s="900"/>
      <c r="H143" s="900"/>
      <c r="I143" s="900"/>
      <c r="J143" s="900"/>
      <c r="K143" s="900"/>
      <c r="L143" s="900"/>
      <c r="M143" s="900"/>
      <c r="N143" s="900"/>
      <c r="O143" s="900"/>
      <c r="P143" s="900"/>
      <c r="Q143" s="900"/>
      <c r="R143" s="900"/>
      <c r="S143" s="900"/>
      <c r="T143" s="900"/>
      <c r="U143" s="900"/>
      <c r="V143" s="900"/>
      <c r="W143" s="900"/>
      <c r="X143" s="900"/>
      <c r="Y143" s="900"/>
      <c r="Z143" s="990">
        <v>478.1</v>
      </c>
      <c r="AA143" s="991">
        <v>497</v>
      </c>
      <c r="AB143" s="991">
        <v>517.5</v>
      </c>
      <c r="AC143" s="992">
        <v>543</v>
      </c>
      <c r="AD143" s="991">
        <v>560.29999999999995</v>
      </c>
      <c r="AE143" s="991">
        <v>584.20000000000005</v>
      </c>
      <c r="AF143" s="991">
        <v>610</v>
      </c>
      <c r="AG143" s="992">
        <v>641.9</v>
      </c>
      <c r="AH143" s="991">
        <v>664.3</v>
      </c>
      <c r="AI143" s="991">
        <v>693.2</v>
      </c>
      <c r="AJ143" s="991">
        <v>718.6</v>
      </c>
      <c r="AK143" s="992">
        <v>745.4</v>
      </c>
      <c r="AL143" s="991">
        <f t="shared" ref="AL143:AS143" si="159">+AL146+AL155</f>
        <v>755.47499999999991</v>
      </c>
      <c r="AM143" s="991">
        <f t="shared" si="159"/>
        <v>774.78499999999997</v>
      </c>
      <c r="AN143" s="991">
        <f t="shared" si="159"/>
        <v>796.34749999999997</v>
      </c>
      <c r="AO143" s="992">
        <f t="shared" si="159"/>
        <v>822.46249999999998</v>
      </c>
      <c r="AP143" s="991">
        <f t="shared" si="159"/>
        <v>851.91499999999996</v>
      </c>
      <c r="AQ143" s="991">
        <f t="shared" si="159"/>
        <v>887.12599999999998</v>
      </c>
      <c r="AR143" s="991">
        <f t="shared" si="159"/>
        <v>920.41475000000003</v>
      </c>
      <c r="AS143" s="992">
        <f t="shared" si="159"/>
        <v>955.96125000000006</v>
      </c>
      <c r="AT143" s="882"/>
      <c r="AU143" s="900"/>
      <c r="AV143" s="900"/>
      <c r="AW143" s="900"/>
      <c r="AX143" s="900"/>
      <c r="AY143" s="900"/>
      <c r="AZ143" s="900"/>
      <c r="BA143" s="900"/>
      <c r="BB143" s="900"/>
      <c r="BC143" s="900"/>
      <c r="BD143" s="900"/>
      <c r="BE143" s="900"/>
    </row>
    <row r="144" spans="1:57" s="987" customFormat="1" ht="12" customHeight="1">
      <c r="A144" s="849"/>
      <c r="B144" s="900"/>
      <c r="C144" s="900"/>
      <c r="D144" s="900"/>
      <c r="E144" s="900"/>
      <c r="F144" s="900"/>
      <c r="G144" s="900"/>
      <c r="H144" s="900"/>
      <c r="I144" s="900"/>
      <c r="J144" s="900"/>
      <c r="K144" s="900"/>
      <c r="L144" s="900"/>
      <c r="M144" s="900"/>
      <c r="N144" s="900"/>
      <c r="O144" s="900"/>
      <c r="P144" s="900"/>
      <c r="Q144" s="900"/>
      <c r="R144" s="900"/>
      <c r="S144" s="900"/>
      <c r="T144" s="900"/>
      <c r="U144" s="900"/>
      <c r="V144" s="900"/>
      <c r="W144" s="900"/>
      <c r="X144" s="900"/>
      <c r="Y144" s="900"/>
      <c r="Z144" s="993"/>
      <c r="AA144"/>
      <c r="AB144"/>
      <c r="AC144" s="994"/>
      <c r="AD144"/>
      <c r="AE144"/>
      <c r="AF144"/>
      <c r="AG144" s="994"/>
      <c r="AH144"/>
      <c r="AI144"/>
      <c r="AJ144"/>
      <c r="AK144" s="994"/>
      <c r="AL144"/>
      <c r="AM144"/>
      <c r="AN144"/>
      <c r="AO144" s="994"/>
      <c r="AP144"/>
      <c r="AQ144"/>
      <c r="AR144"/>
      <c r="AS144" s="994"/>
      <c r="AT144" s="882"/>
      <c r="AU144" s="900"/>
      <c r="AV144" s="900"/>
      <c r="AW144" s="900"/>
      <c r="AX144" s="900"/>
      <c r="AY144" s="900"/>
      <c r="AZ144" s="900"/>
      <c r="BA144" s="900"/>
      <c r="BB144" s="900"/>
      <c r="BC144" s="900"/>
      <c r="BD144" s="900"/>
      <c r="BE144" s="900"/>
    </row>
    <row r="145" spans="1:57" s="987" customFormat="1" ht="12" customHeight="1">
      <c r="A145" s="995" t="s">
        <v>213</v>
      </c>
      <c r="B145" s="900"/>
      <c r="C145" s="900"/>
      <c r="D145" s="900"/>
      <c r="E145" s="900"/>
      <c r="F145" s="900"/>
      <c r="G145" s="900"/>
      <c r="H145" s="900"/>
      <c r="I145" s="900"/>
      <c r="J145" s="900"/>
      <c r="K145" s="900"/>
      <c r="L145" s="900"/>
      <c r="M145" s="900"/>
      <c r="N145" s="900"/>
      <c r="O145" s="900"/>
      <c r="P145" s="900"/>
      <c r="Q145" s="900"/>
      <c r="R145" s="900"/>
      <c r="S145" s="900"/>
      <c r="T145" s="900"/>
      <c r="U145" s="900"/>
      <c r="V145" s="900"/>
      <c r="W145" s="900"/>
      <c r="X145" s="900"/>
      <c r="Y145" s="900"/>
      <c r="Z145" s="996"/>
      <c r="AA145" s="997"/>
      <c r="AB145" s="997"/>
      <c r="AC145" s="998"/>
      <c r="AD145" s="997"/>
      <c r="AE145" s="997"/>
      <c r="AF145" s="997"/>
      <c r="AG145" s="998"/>
      <c r="AH145" s="997"/>
      <c r="AI145" s="997"/>
      <c r="AJ145" s="997"/>
      <c r="AK145" s="998"/>
      <c r="AL145" s="999"/>
      <c r="AM145" s="999"/>
      <c r="AN145" s="999"/>
      <c r="AO145" s="1000"/>
      <c r="AP145" s="999"/>
      <c r="AQ145" s="999"/>
      <c r="AR145" s="999"/>
      <c r="AS145" s="1000"/>
      <c r="AT145" s="882"/>
      <c r="AU145" s="900"/>
      <c r="AV145" s="900"/>
      <c r="AW145" s="900"/>
      <c r="AX145" s="900"/>
      <c r="AY145" s="900"/>
      <c r="AZ145" s="900"/>
      <c r="BA145" s="900"/>
      <c r="BB145" s="900"/>
      <c r="BC145" s="900"/>
      <c r="BD145" s="900"/>
      <c r="BE145" s="900"/>
    </row>
    <row r="146" spans="1:57" s="987" customFormat="1" ht="12" customHeight="1">
      <c r="A146" s="849" t="s">
        <v>172</v>
      </c>
      <c r="B146" s="900"/>
      <c r="C146" s="900"/>
      <c r="D146" s="900"/>
      <c r="E146" s="900"/>
      <c r="F146" s="900"/>
      <c r="G146" s="900"/>
      <c r="H146" s="900"/>
      <c r="I146" s="900"/>
      <c r="J146" s="900"/>
      <c r="K146" s="900"/>
      <c r="L146" s="900"/>
      <c r="M146" s="900"/>
      <c r="N146" s="900"/>
      <c r="O146" s="900"/>
      <c r="P146" s="900"/>
      <c r="Q146" s="900"/>
      <c r="R146" s="900"/>
      <c r="S146" s="900"/>
      <c r="T146" s="900"/>
      <c r="U146" s="900"/>
      <c r="V146" s="900"/>
      <c r="W146" s="900"/>
      <c r="X146" s="900"/>
      <c r="Y146" s="900"/>
      <c r="Z146" s="990">
        <f>'Revenue Build'!Z52</f>
        <v>23.905000000000001</v>
      </c>
      <c r="AA146" s="991">
        <f>'Revenue Build'!AA52</f>
        <v>49.7</v>
      </c>
      <c r="AB146" s="991">
        <f>'Revenue Build'!AB52</f>
        <v>77.625</v>
      </c>
      <c r="AC146" s="992">
        <f>'Revenue Build'!AC52</f>
        <v>124.89</v>
      </c>
      <c r="AD146" s="991">
        <f>'Revenue Build'!AD52</f>
        <v>168.08999999999997</v>
      </c>
      <c r="AE146" s="991">
        <f>'Revenue Build'!AE52</f>
        <v>210.31200000000001</v>
      </c>
      <c r="AF146" s="991">
        <f>'Revenue Build'!AF52</f>
        <v>262.3</v>
      </c>
      <c r="AG146" s="992">
        <f>'Revenue Build'!AG52</f>
        <v>340.20699999999999</v>
      </c>
      <c r="AH146" s="991">
        <f>'Revenue Build'!AH52</f>
        <v>405.30700000000002</v>
      </c>
      <c r="AI146" s="991">
        <f>'Revenue Build'!AI52</f>
        <v>478.40700000000004</v>
      </c>
      <c r="AJ146" s="991">
        <f>'Revenue Build'!AJ52</f>
        <v>546.20699999999999</v>
      </c>
      <c r="AK146" s="992">
        <f>'Revenue Build'!AK52</f>
        <v>638.60699999999997</v>
      </c>
      <c r="AL146" s="991">
        <f t="shared" ref="AL146:AS146" si="160">+AK146+AL168</f>
        <v>675.38199999999995</v>
      </c>
      <c r="AM146" s="991">
        <f t="shared" si="160"/>
        <v>721.39199999999994</v>
      </c>
      <c r="AN146" s="991">
        <f t="shared" si="160"/>
        <v>769.65449999999998</v>
      </c>
      <c r="AO146" s="992">
        <f t="shared" si="160"/>
        <v>822.46949999999993</v>
      </c>
      <c r="AP146" s="991">
        <f t="shared" si="160"/>
        <v>851.92199999999991</v>
      </c>
      <c r="AQ146" s="991">
        <f t="shared" si="160"/>
        <v>887.13299999999992</v>
      </c>
      <c r="AR146" s="991">
        <f t="shared" si="160"/>
        <v>920.42174999999997</v>
      </c>
      <c r="AS146" s="992">
        <f t="shared" si="160"/>
        <v>955.96825000000001</v>
      </c>
      <c r="AT146" s="882"/>
      <c r="AU146" s="900"/>
      <c r="AV146" s="900"/>
      <c r="AW146" s="900"/>
      <c r="AX146" s="900"/>
      <c r="AY146" s="900"/>
      <c r="AZ146" s="900"/>
      <c r="BA146" s="900"/>
      <c r="BB146" s="900"/>
      <c r="BC146" s="900"/>
      <c r="BD146" s="900"/>
      <c r="BE146" s="900"/>
    </row>
    <row r="147" spans="1:57" s="987" customFormat="1" ht="12" customHeight="1">
      <c r="A147" s="1001" t="s">
        <v>214</v>
      </c>
      <c r="B147" s="900"/>
      <c r="C147" s="900"/>
      <c r="D147" s="900"/>
      <c r="E147" s="900"/>
      <c r="F147" s="900"/>
      <c r="G147" s="900"/>
      <c r="H147" s="900"/>
      <c r="I147" s="900"/>
      <c r="J147" s="900"/>
      <c r="K147" s="900"/>
      <c r="L147" s="900"/>
      <c r="M147" s="900"/>
      <c r="N147" s="900"/>
      <c r="O147" s="900"/>
      <c r="P147" s="900"/>
      <c r="Q147" s="900"/>
      <c r="R147" s="900"/>
      <c r="S147" s="900"/>
      <c r="T147" s="900"/>
      <c r="U147" s="900"/>
      <c r="V147" s="900"/>
      <c r="W147" s="900"/>
      <c r="X147" s="900"/>
      <c r="Y147" s="900"/>
      <c r="Z147" s="1002">
        <f t="shared" ref="Z147:AS147" si="161">Z168*30%</f>
        <v>7.1715</v>
      </c>
      <c r="AA147" s="1003">
        <f t="shared" si="161"/>
        <v>7.7385000000000002</v>
      </c>
      <c r="AB147" s="1003">
        <f t="shared" si="161"/>
        <v>8.3774999999999995</v>
      </c>
      <c r="AC147" s="1004">
        <f t="shared" si="161"/>
        <v>14.179499999999999</v>
      </c>
      <c r="AD147" s="1003">
        <f t="shared" si="161"/>
        <v>12.959999999999992</v>
      </c>
      <c r="AE147" s="1003">
        <f t="shared" si="161"/>
        <v>12.666600000000011</v>
      </c>
      <c r="AF147" s="1003">
        <f t="shared" si="161"/>
        <v>15.596399999999999</v>
      </c>
      <c r="AG147" s="1004">
        <f t="shared" si="161"/>
        <v>23.372099999999993</v>
      </c>
      <c r="AH147" s="1003">
        <f t="shared" si="161"/>
        <v>19.530000000000005</v>
      </c>
      <c r="AI147" s="1003">
        <f t="shared" si="161"/>
        <v>21.930000000000007</v>
      </c>
      <c r="AJ147" s="1003">
        <f t="shared" si="161"/>
        <v>20.339999999999986</v>
      </c>
      <c r="AK147" s="1004">
        <f t="shared" si="161"/>
        <v>27.719999999999992</v>
      </c>
      <c r="AL147" s="1003">
        <f t="shared" si="161"/>
        <v>11.032500000000001</v>
      </c>
      <c r="AM147" s="1003">
        <f t="shared" si="161"/>
        <v>13.803000000000001</v>
      </c>
      <c r="AN147" s="1003">
        <f t="shared" si="161"/>
        <v>14.47875</v>
      </c>
      <c r="AO147" s="1004">
        <f t="shared" si="161"/>
        <v>15.844499999999998</v>
      </c>
      <c r="AP147" s="1003">
        <f t="shared" si="161"/>
        <v>8.8357500000000009</v>
      </c>
      <c r="AQ147" s="1003">
        <f t="shared" si="161"/>
        <v>10.563300000000002</v>
      </c>
      <c r="AR147" s="1003">
        <f t="shared" si="161"/>
        <v>9.9866250000000001</v>
      </c>
      <c r="AS147" s="1004">
        <f t="shared" si="161"/>
        <v>10.66395</v>
      </c>
      <c r="AT147" s="882"/>
      <c r="AU147" s="900"/>
      <c r="AV147" s="900"/>
      <c r="AW147" s="900"/>
      <c r="AX147" s="900"/>
      <c r="AY147" s="900"/>
      <c r="AZ147" s="900"/>
      <c r="BA147" s="900"/>
      <c r="BB147" s="900"/>
      <c r="BC147" s="900"/>
      <c r="BD147" s="900"/>
      <c r="BE147" s="900"/>
    </row>
    <row r="148" spans="1:57" s="987" customFormat="1" ht="12" customHeight="1">
      <c r="A148" s="1001" t="s">
        <v>215</v>
      </c>
      <c r="B148" s="900"/>
      <c r="C148" s="900"/>
      <c r="D148" s="900"/>
      <c r="E148" s="900"/>
      <c r="F148" s="900"/>
      <c r="G148" s="900"/>
      <c r="H148" s="900"/>
      <c r="I148" s="900"/>
      <c r="J148" s="900"/>
      <c r="K148" s="900"/>
      <c r="L148" s="900"/>
      <c r="M148" s="900"/>
      <c r="N148" s="900"/>
      <c r="O148" s="900"/>
      <c r="P148" s="900"/>
      <c r="Q148" s="900"/>
      <c r="R148" s="900"/>
      <c r="S148" s="900"/>
      <c r="T148" s="900"/>
      <c r="U148" s="900"/>
      <c r="V148" s="900"/>
      <c r="W148" s="900"/>
      <c r="X148" s="900"/>
      <c r="Y148" s="900"/>
      <c r="Z148" s="1005">
        <v>0</v>
      </c>
      <c r="AA148" s="1003">
        <f t="shared" ref="AA148:AS148" si="162">+Z168*70%</f>
        <v>16.733499999999999</v>
      </c>
      <c r="AB148" s="1003">
        <f t="shared" si="162"/>
        <v>18.0565</v>
      </c>
      <c r="AC148" s="1004">
        <f t="shared" si="162"/>
        <v>19.547499999999996</v>
      </c>
      <c r="AD148" s="1003">
        <f t="shared" si="162"/>
        <v>33.085499999999996</v>
      </c>
      <c r="AE148" s="1003">
        <f t="shared" si="162"/>
        <v>30.239999999999981</v>
      </c>
      <c r="AF148" s="1003">
        <f t="shared" si="162"/>
        <v>29.555400000000024</v>
      </c>
      <c r="AG148" s="1004">
        <f t="shared" si="162"/>
        <v>36.391599999999997</v>
      </c>
      <c r="AH148" s="1003">
        <f t="shared" si="162"/>
        <v>54.534899999999986</v>
      </c>
      <c r="AI148" s="1003">
        <f t="shared" si="162"/>
        <v>45.570000000000014</v>
      </c>
      <c r="AJ148" s="1003">
        <f t="shared" si="162"/>
        <v>51.170000000000016</v>
      </c>
      <c r="AK148" s="1004">
        <f t="shared" si="162"/>
        <v>47.459999999999965</v>
      </c>
      <c r="AL148" s="1003">
        <f t="shared" si="162"/>
        <v>64.679999999999978</v>
      </c>
      <c r="AM148" s="1003">
        <f t="shared" si="162"/>
        <v>25.742500000000003</v>
      </c>
      <c r="AN148" s="1003">
        <f t="shared" si="162"/>
        <v>32.207000000000001</v>
      </c>
      <c r="AO148" s="1004">
        <f t="shared" si="162"/>
        <v>33.783749999999998</v>
      </c>
      <c r="AP148" s="1003">
        <f t="shared" si="162"/>
        <v>36.970499999999994</v>
      </c>
      <c r="AQ148" s="1003">
        <f t="shared" si="162"/>
        <v>20.616750000000003</v>
      </c>
      <c r="AR148" s="1003">
        <f t="shared" si="162"/>
        <v>24.647700000000004</v>
      </c>
      <c r="AS148" s="1004">
        <f t="shared" si="162"/>
        <v>23.302125</v>
      </c>
      <c r="AT148" s="882"/>
      <c r="AU148" s="900"/>
      <c r="AV148" s="900"/>
      <c r="AW148" s="900"/>
      <c r="AX148" s="900"/>
      <c r="AY148" s="900"/>
      <c r="AZ148" s="900"/>
      <c r="BA148" s="900"/>
      <c r="BB148" s="900"/>
      <c r="BC148" s="900"/>
      <c r="BD148" s="900"/>
      <c r="BE148" s="900"/>
    </row>
    <row r="149" spans="1:57" s="987" customFormat="1" ht="12" customHeight="1">
      <c r="A149" s="1006" t="s">
        <v>216</v>
      </c>
      <c r="B149" s="900"/>
      <c r="C149" s="900"/>
      <c r="D149" s="900"/>
      <c r="E149" s="900"/>
      <c r="F149" s="900"/>
      <c r="G149" s="900"/>
      <c r="H149" s="900"/>
      <c r="I149" s="900"/>
      <c r="J149" s="900"/>
      <c r="K149" s="900"/>
      <c r="L149" s="900"/>
      <c r="M149" s="900"/>
      <c r="N149" s="900"/>
      <c r="O149" s="900"/>
      <c r="P149" s="900"/>
      <c r="Q149" s="900"/>
      <c r="R149" s="900"/>
      <c r="S149" s="900"/>
      <c r="T149" s="900"/>
      <c r="U149" s="900"/>
      <c r="V149" s="900"/>
      <c r="W149" s="900"/>
      <c r="X149" s="900"/>
      <c r="Y149" s="900"/>
      <c r="Z149" s="990">
        <f t="shared" ref="Z149:AS149" si="163">+Z147+Z148</f>
        <v>7.1715</v>
      </c>
      <c r="AA149" s="991">
        <f t="shared" si="163"/>
        <v>24.472000000000001</v>
      </c>
      <c r="AB149" s="991">
        <f t="shared" si="163"/>
        <v>26.433999999999997</v>
      </c>
      <c r="AC149" s="992">
        <f t="shared" si="163"/>
        <v>33.726999999999997</v>
      </c>
      <c r="AD149" s="991">
        <f t="shared" si="163"/>
        <v>46.04549999999999</v>
      </c>
      <c r="AE149" s="991">
        <f t="shared" si="163"/>
        <v>42.90659999999999</v>
      </c>
      <c r="AF149" s="991">
        <f t="shared" si="163"/>
        <v>45.151800000000023</v>
      </c>
      <c r="AG149" s="992">
        <f t="shared" si="163"/>
        <v>59.763699999999986</v>
      </c>
      <c r="AH149" s="991">
        <f t="shared" si="163"/>
        <v>74.064899999999994</v>
      </c>
      <c r="AI149" s="991">
        <f t="shared" si="163"/>
        <v>67.500000000000028</v>
      </c>
      <c r="AJ149" s="991">
        <f t="shared" si="163"/>
        <v>71.510000000000005</v>
      </c>
      <c r="AK149" s="992">
        <f t="shared" si="163"/>
        <v>75.17999999999995</v>
      </c>
      <c r="AL149" s="991">
        <f t="shared" si="163"/>
        <v>75.712499999999977</v>
      </c>
      <c r="AM149" s="991">
        <f t="shared" si="163"/>
        <v>39.545500000000004</v>
      </c>
      <c r="AN149" s="991">
        <f t="shared" si="163"/>
        <v>46.685749999999999</v>
      </c>
      <c r="AO149" s="992">
        <f t="shared" si="163"/>
        <v>49.628249999999994</v>
      </c>
      <c r="AP149" s="991">
        <f t="shared" si="163"/>
        <v>45.806249999999991</v>
      </c>
      <c r="AQ149" s="991">
        <f t="shared" si="163"/>
        <v>31.180050000000005</v>
      </c>
      <c r="AR149" s="991">
        <f t="shared" si="163"/>
        <v>34.634325000000004</v>
      </c>
      <c r="AS149" s="992">
        <f t="shared" si="163"/>
        <v>33.966075000000004</v>
      </c>
      <c r="AT149" s="882"/>
      <c r="AU149" s="900"/>
      <c r="AV149" s="900"/>
      <c r="AW149" s="900"/>
      <c r="AX149" s="900"/>
      <c r="AY149" s="900"/>
      <c r="AZ149" s="900"/>
      <c r="BA149" s="900"/>
      <c r="BB149" s="900"/>
      <c r="BC149" s="900"/>
      <c r="BD149" s="900"/>
      <c r="BE149" s="900"/>
    </row>
    <row r="150" spans="1:57" s="987" customFormat="1" ht="12" customHeight="1">
      <c r="A150" s="1001" t="s">
        <v>217</v>
      </c>
      <c r="B150" s="900"/>
      <c r="C150" s="900"/>
      <c r="D150" s="900"/>
      <c r="E150" s="900"/>
      <c r="F150" s="900"/>
      <c r="G150" s="900"/>
      <c r="H150" s="900"/>
      <c r="I150" s="900"/>
      <c r="J150" s="900"/>
      <c r="K150" s="900"/>
      <c r="L150" s="900"/>
      <c r="M150" s="900"/>
      <c r="N150" s="900"/>
      <c r="O150" s="900"/>
      <c r="P150" s="900"/>
      <c r="Q150" s="900"/>
      <c r="R150" s="900"/>
      <c r="S150" s="900"/>
      <c r="T150" s="900"/>
      <c r="U150" s="900"/>
      <c r="V150" s="900"/>
      <c r="W150" s="900"/>
      <c r="X150" s="900"/>
      <c r="Y150" s="900"/>
      <c r="Z150" s="1007">
        <f>Z142-'Revenue Build'!A142</f>
        <v>90</v>
      </c>
      <c r="AA150" s="1008">
        <f t="shared" ref="AA150:AS150" si="164">AA142-Z142</f>
        <v>91</v>
      </c>
      <c r="AB150" s="1008">
        <f t="shared" si="164"/>
        <v>92</v>
      </c>
      <c r="AC150" s="1009">
        <f t="shared" si="164"/>
        <v>92</v>
      </c>
      <c r="AD150" s="1008">
        <f t="shared" si="164"/>
        <v>91</v>
      </c>
      <c r="AE150" s="1008">
        <f t="shared" si="164"/>
        <v>91</v>
      </c>
      <c r="AF150" s="1008">
        <f t="shared" si="164"/>
        <v>92</v>
      </c>
      <c r="AG150" s="1009">
        <f t="shared" si="164"/>
        <v>92</v>
      </c>
      <c r="AH150" s="1008">
        <f t="shared" si="164"/>
        <v>90</v>
      </c>
      <c r="AI150" s="1008">
        <f t="shared" si="164"/>
        <v>91</v>
      </c>
      <c r="AJ150" s="1008">
        <f t="shared" si="164"/>
        <v>92</v>
      </c>
      <c r="AK150" s="1009">
        <f t="shared" si="164"/>
        <v>92</v>
      </c>
      <c r="AL150" s="1008">
        <f t="shared" si="164"/>
        <v>90</v>
      </c>
      <c r="AM150" s="1008">
        <f t="shared" si="164"/>
        <v>91</v>
      </c>
      <c r="AN150" s="1008">
        <f t="shared" si="164"/>
        <v>92</v>
      </c>
      <c r="AO150" s="1009">
        <f t="shared" si="164"/>
        <v>92</v>
      </c>
      <c r="AP150" s="1008">
        <f t="shared" si="164"/>
        <v>90</v>
      </c>
      <c r="AQ150" s="1008">
        <f t="shared" si="164"/>
        <v>91</v>
      </c>
      <c r="AR150" s="1008">
        <f t="shared" si="164"/>
        <v>92</v>
      </c>
      <c r="AS150" s="1009">
        <f t="shared" si="164"/>
        <v>92</v>
      </c>
      <c r="AT150" s="882"/>
      <c r="AU150" s="900"/>
      <c r="AV150" s="900"/>
      <c r="AW150" s="900"/>
      <c r="AX150" s="900"/>
      <c r="AY150" s="900"/>
      <c r="AZ150" s="900"/>
      <c r="BA150" s="900"/>
      <c r="BB150" s="900"/>
      <c r="BC150" s="900"/>
      <c r="BD150" s="900"/>
      <c r="BE150" s="900"/>
    </row>
    <row r="151" spans="1:57" s="987" customFormat="1" ht="12" customHeight="1">
      <c r="A151" s="849" t="s">
        <v>218</v>
      </c>
      <c r="B151" s="900"/>
      <c r="C151" s="900"/>
      <c r="D151" s="900"/>
      <c r="E151" s="900"/>
      <c r="F151" s="900"/>
      <c r="G151" s="900"/>
      <c r="H151" s="900"/>
      <c r="I151" s="900"/>
      <c r="J151" s="900"/>
      <c r="K151" s="900"/>
      <c r="L151" s="900"/>
      <c r="M151" s="900"/>
      <c r="N151" s="900"/>
      <c r="O151" s="900"/>
      <c r="P151" s="900"/>
      <c r="Q151" s="900"/>
      <c r="R151" s="900"/>
      <c r="S151" s="900"/>
      <c r="T151" s="900"/>
      <c r="U151" s="900"/>
      <c r="V151" s="900"/>
      <c r="W151" s="900"/>
      <c r="X151" s="900"/>
      <c r="Y151" s="900"/>
      <c r="Z151" s="990">
        <f>Z149/(365/Z150)</f>
        <v>1.7683150684931508</v>
      </c>
      <c r="AA151" s="991">
        <f t="shared" ref="AA151:AS151" si="165">AA149/(365/AA150)+Z151</f>
        <v>7.8695534246575347</v>
      </c>
      <c r="AB151" s="991">
        <f t="shared" si="165"/>
        <v>14.532369863013699</v>
      </c>
      <c r="AC151" s="992">
        <f t="shared" si="165"/>
        <v>23.033421917808219</v>
      </c>
      <c r="AD151" s="991">
        <f t="shared" si="165"/>
        <v>34.513258904109591</v>
      </c>
      <c r="AE151" s="991">
        <f t="shared" si="165"/>
        <v>45.210520821917811</v>
      </c>
      <c r="AF151" s="991">
        <f t="shared" si="165"/>
        <v>56.591248493150694</v>
      </c>
      <c r="AG151" s="992">
        <f t="shared" si="165"/>
        <v>71.654975616438364</v>
      </c>
      <c r="AH151" s="991">
        <f t="shared" si="165"/>
        <v>89.917553698630144</v>
      </c>
      <c r="AI151" s="991">
        <f t="shared" si="165"/>
        <v>106.74632082191782</v>
      </c>
      <c r="AJ151" s="991">
        <f t="shared" si="165"/>
        <v>124.7707591780822</v>
      </c>
      <c r="AK151" s="992">
        <f t="shared" si="165"/>
        <v>143.72023863013698</v>
      </c>
      <c r="AL151" s="991">
        <f t="shared" si="165"/>
        <v>162.38907424657532</v>
      </c>
      <c r="AM151" s="991">
        <f t="shared" si="165"/>
        <v>172.24836328767122</v>
      </c>
      <c r="AN151" s="991">
        <f t="shared" si="165"/>
        <v>184.01573041095889</v>
      </c>
      <c r="AO151" s="992">
        <f t="shared" si="165"/>
        <v>196.52476876712328</v>
      </c>
      <c r="AP151" s="991">
        <f t="shared" si="165"/>
        <v>207.8194605479452</v>
      </c>
      <c r="AQ151" s="991">
        <f t="shared" si="165"/>
        <v>215.59311684931507</v>
      </c>
      <c r="AR151" s="991">
        <f t="shared" si="165"/>
        <v>224.32286452054794</v>
      </c>
      <c r="AS151" s="992">
        <f t="shared" si="165"/>
        <v>232.88417657534245</v>
      </c>
      <c r="AT151" s="882"/>
      <c r="AU151" s="900"/>
      <c r="AV151" s="900"/>
      <c r="AW151" s="900"/>
      <c r="AX151" s="900"/>
      <c r="AY151" s="900"/>
      <c r="AZ151" s="900"/>
      <c r="BA151" s="900"/>
      <c r="BB151" s="900"/>
      <c r="BC151" s="900"/>
      <c r="BD151" s="900"/>
      <c r="BE151" s="900"/>
    </row>
    <row r="152" spans="1:57" s="987" customFormat="1" ht="12" customHeight="1">
      <c r="A152" s="849" t="s">
        <v>219</v>
      </c>
      <c r="B152" s="900"/>
      <c r="C152" s="900"/>
      <c r="D152" s="900"/>
      <c r="E152" s="900"/>
      <c r="F152" s="900"/>
      <c r="G152" s="900"/>
      <c r="H152" s="900"/>
      <c r="I152" s="900"/>
      <c r="J152" s="900"/>
      <c r="K152" s="900"/>
      <c r="L152" s="900"/>
      <c r="M152" s="900"/>
      <c r="N152" s="900"/>
      <c r="O152" s="900"/>
      <c r="P152" s="900"/>
      <c r="Q152" s="900"/>
      <c r="R152" s="900"/>
      <c r="S152" s="900"/>
      <c r="T152" s="900"/>
      <c r="U152" s="900"/>
      <c r="V152" s="900"/>
      <c r="W152" s="900"/>
      <c r="X152" s="900"/>
      <c r="Y152" s="900"/>
      <c r="Z152" s="1010">
        <f>'Revenue Build'!Z23</f>
        <v>2.0680000000000001</v>
      </c>
      <c r="AA152" s="1011">
        <f>'Revenue Build'!AA23</f>
        <v>5.6529999999999996</v>
      </c>
      <c r="AB152" s="1011">
        <f>'Revenue Build'!AB23</f>
        <v>13.715999999999999</v>
      </c>
      <c r="AC152" s="1012">
        <f>'Revenue Build'!AC23</f>
        <v>23</v>
      </c>
      <c r="AD152" s="1011">
        <f>'Revenue Build'!AD23</f>
        <v>33.984999999999999</v>
      </c>
      <c r="AE152" s="1011">
        <f>'Revenue Build'!AE23</f>
        <v>44.784999999999997</v>
      </c>
      <c r="AF152" s="1011">
        <f>'Revenue Build'!AF23</f>
        <v>57.805</v>
      </c>
      <c r="AG152" s="1012">
        <f>'Revenue Build'!AG23</f>
        <v>72.206000000000003</v>
      </c>
      <c r="AH152" s="1011">
        <f>'Revenue Build'!AH23</f>
        <v>88.56</v>
      </c>
      <c r="AI152" s="1011">
        <f>'Revenue Build'!AI23</f>
        <v>105.895</v>
      </c>
      <c r="AJ152" s="1011">
        <f>'Revenue Build'!AJ23</f>
        <v>125.824</v>
      </c>
      <c r="AK152" s="1012">
        <f>'Revenue Build'!AK23</f>
        <v>142.316</v>
      </c>
      <c r="AL152" s="1011">
        <f>+AL151+AL153</f>
        <v>159.38907424657532</v>
      </c>
      <c r="AM152" s="1011">
        <f t="shared" ref="AM152:AS152" si="166">+AM151+AM153</f>
        <v>171.24836328767122</v>
      </c>
      <c r="AN152" s="1011">
        <f t="shared" si="166"/>
        <v>183.01573041095889</v>
      </c>
      <c r="AO152" s="1012">
        <f t="shared" si="166"/>
        <v>195.52476876712328</v>
      </c>
      <c r="AP152" s="1011">
        <f t="shared" si="166"/>
        <v>206.8194605479452</v>
      </c>
      <c r="AQ152" s="1011">
        <f t="shared" si="166"/>
        <v>214.59311684931507</v>
      </c>
      <c r="AR152" s="1011">
        <f t="shared" si="166"/>
        <v>223.32286452054794</v>
      </c>
      <c r="AS152" s="1012">
        <f t="shared" si="166"/>
        <v>231.88417657534245</v>
      </c>
      <c r="AT152" s="882"/>
      <c r="AU152" s="900"/>
      <c r="AV152" s="900"/>
      <c r="AW152" s="900"/>
      <c r="AX152" s="900"/>
      <c r="AY152" s="900"/>
      <c r="AZ152" s="900"/>
      <c r="BA152" s="900"/>
      <c r="BB152" s="900"/>
      <c r="BC152" s="900"/>
      <c r="BD152" s="900"/>
      <c r="BE152" s="900"/>
    </row>
    <row r="153" spans="1:57" s="987" customFormat="1" ht="12" customHeight="1">
      <c r="A153" s="1013" t="s">
        <v>220</v>
      </c>
      <c r="B153" s="900"/>
      <c r="C153" s="900"/>
      <c r="D153" s="900"/>
      <c r="E153" s="900"/>
      <c r="F153" s="900"/>
      <c r="G153" s="900"/>
      <c r="H153" s="900"/>
      <c r="I153" s="900"/>
      <c r="J153" s="900"/>
      <c r="K153" s="900"/>
      <c r="L153" s="900"/>
      <c r="M153" s="900"/>
      <c r="N153" s="900"/>
      <c r="O153" s="900"/>
      <c r="P153" s="900"/>
      <c r="Q153" s="900"/>
      <c r="R153" s="900"/>
      <c r="S153" s="900"/>
      <c r="T153" s="900"/>
      <c r="U153" s="900"/>
      <c r="V153" s="900"/>
      <c r="W153" s="900"/>
      <c r="X153" s="900"/>
      <c r="Y153" s="900"/>
      <c r="Z153" s="1005">
        <f t="shared" ref="Z153:AK153" si="167">+Z152-Z151</f>
        <v>0.29968493150684927</v>
      </c>
      <c r="AA153" s="1014">
        <f t="shared" si="167"/>
        <v>-2.2165534246575351</v>
      </c>
      <c r="AB153" s="1014">
        <f t="shared" si="167"/>
        <v>-0.81636986301369951</v>
      </c>
      <c r="AC153" s="1015">
        <f t="shared" si="167"/>
        <v>-3.3421917808219348E-2</v>
      </c>
      <c r="AD153" s="1014">
        <f t="shared" si="167"/>
        <v>-0.52825890410959175</v>
      </c>
      <c r="AE153" s="1014">
        <f t="shared" si="167"/>
        <v>-0.42552082191781437</v>
      </c>
      <c r="AF153" s="1014">
        <f t="shared" si="167"/>
        <v>1.2137515068493059</v>
      </c>
      <c r="AG153" s="1015">
        <f t="shared" si="167"/>
        <v>0.5510243835616393</v>
      </c>
      <c r="AH153" s="1014">
        <f t="shared" si="167"/>
        <v>-1.3575536986301415</v>
      </c>
      <c r="AI153" s="1014">
        <f t="shared" si="167"/>
        <v>-0.85132082191782388</v>
      </c>
      <c r="AJ153" s="1014">
        <f t="shared" si="167"/>
        <v>1.0532408219177967</v>
      </c>
      <c r="AK153" s="1015">
        <f t="shared" si="167"/>
        <v>-1.4042386301369731</v>
      </c>
      <c r="AL153" s="1016">
        <v>-3</v>
      </c>
      <c r="AM153" s="1016">
        <v>-1</v>
      </c>
      <c r="AN153" s="1016">
        <v>-1</v>
      </c>
      <c r="AO153" s="1017">
        <v>-1</v>
      </c>
      <c r="AP153" s="1016">
        <v>-1</v>
      </c>
      <c r="AQ153" s="1016">
        <v>-1</v>
      </c>
      <c r="AR153" s="1016">
        <v>-1</v>
      </c>
      <c r="AS153" s="1017">
        <v>-1</v>
      </c>
      <c r="AT153" s="882"/>
      <c r="AU153" s="900"/>
      <c r="AV153" s="900"/>
      <c r="AW153" s="900"/>
      <c r="AX153" s="900"/>
      <c r="AY153" s="900"/>
      <c r="AZ153" s="900"/>
      <c r="BA153" s="900"/>
      <c r="BB153" s="900"/>
      <c r="BC153" s="900"/>
      <c r="BD153" s="900"/>
      <c r="BE153" s="900"/>
    </row>
    <row r="154" spans="1:57" s="987" customFormat="1" ht="12" customHeight="1">
      <c r="A154" s="995" t="s">
        <v>221</v>
      </c>
      <c r="B154" s="900"/>
      <c r="C154" s="900"/>
      <c r="D154" s="900"/>
      <c r="E154" s="900"/>
      <c r="F154" s="900"/>
      <c r="G154" s="900"/>
      <c r="H154" s="900"/>
      <c r="I154" s="900"/>
      <c r="J154" s="900"/>
      <c r="K154" s="900"/>
      <c r="L154" s="900"/>
      <c r="M154" s="900"/>
      <c r="N154" s="900"/>
      <c r="O154" s="900"/>
      <c r="P154" s="900"/>
      <c r="Q154" s="900"/>
      <c r="R154" s="900"/>
      <c r="S154" s="900"/>
      <c r="T154" s="900"/>
      <c r="U154" s="900"/>
      <c r="V154" s="900"/>
      <c r="W154" s="900"/>
      <c r="X154" s="900"/>
      <c r="Y154" s="900"/>
      <c r="Z154" s="996"/>
      <c r="AA154" s="997"/>
      <c r="AB154" s="997"/>
      <c r="AC154" s="998"/>
      <c r="AD154" s="997"/>
      <c r="AE154" s="997"/>
      <c r="AF154" s="997"/>
      <c r="AG154" s="998"/>
      <c r="AH154" s="997"/>
      <c r="AI154" s="997"/>
      <c r="AJ154" s="997"/>
      <c r="AK154" s="998"/>
      <c r="AL154" s="999"/>
      <c r="AM154" s="999"/>
      <c r="AN154" s="999"/>
      <c r="AO154" s="1000"/>
      <c r="AP154" s="999"/>
      <c r="AQ154" s="999"/>
      <c r="AR154" s="999"/>
      <c r="AS154" s="1000"/>
      <c r="AT154" s="882"/>
      <c r="AU154" s="900"/>
      <c r="AV154" s="900"/>
      <c r="AW154" s="900"/>
      <c r="AX154" s="900"/>
      <c r="AY154" s="900"/>
      <c r="AZ154" s="900"/>
      <c r="BA154" s="900"/>
      <c r="BB154" s="900"/>
      <c r="BC154" s="900"/>
      <c r="BD154" s="900"/>
      <c r="BE154" s="900"/>
    </row>
    <row r="155" spans="1:57" s="987" customFormat="1" ht="12" customHeight="1">
      <c r="A155" s="849" t="s">
        <v>180</v>
      </c>
      <c r="B155" s="900"/>
      <c r="C155" s="900"/>
      <c r="D155" s="900"/>
      <c r="E155" s="900"/>
      <c r="F155" s="900"/>
      <c r="G155" s="900"/>
      <c r="H155" s="900"/>
      <c r="I155" s="900"/>
      <c r="J155" s="900"/>
      <c r="K155" s="900"/>
      <c r="L155" s="900"/>
      <c r="M155" s="900"/>
      <c r="N155" s="900"/>
      <c r="O155" s="900"/>
      <c r="P155" s="900"/>
      <c r="Q155" s="900"/>
      <c r="R155" s="900"/>
      <c r="S155" s="900"/>
      <c r="T155" s="900"/>
      <c r="U155" s="900"/>
      <c r="V155" s="900"/>
      <c r="W155" s="900"/>
      <c r="X155" s="900"/>
      <c r="Y155" s="900"/>
      <c r="Z155" s="848">
        <f t="shared" ref="Z155:AK155" si="168">+Z143-Z146</f>
        <v>454.19500000000005</v>
      </c>
      <c r="AA155" s="629">
        <f t="shared" si="168"/>
        <v>447.3</v>
      </c>
      <c r="AB155" s="629">
        <f t="shared" si="168"/>
        <v>439.875</v>
      </c>
      <c r="AC155" s="868">
        <f t="shared" si="168"/>
        <v>418.11</v>
      </c>
      <c r="AD155" s="629">
        <f t="shared" si="168"/>
        <v>392.21</v>
      </c>
      <c r="AE155" s="629">
        <f t="shared" si="168"/>
        <v>373.88800000000003</v>
      </c>
      <c r="AF155" s="629">
        <f t="shared" si="168"/>
        <v>347.7</v>
      </c>
      <c r="AG155" s="868">
        <f t="shared" si="168"/>
        <v>301.69299999999998</v>
      </c>
      <c r="AH155" s="629">
        <f t="shared" si="168"/>
        <v>258.99299999999994</v>
      </c>
      <c r="AI155" s="629">
        <f t="shared" si="168"/>
        <v>214.79300000000001</v>
      </c>
      <c r="AJ155" s="629">
        <f t="shared" si="168"/>
        <v>172.39300000000003</v>
      </c>
      <c r="AK155" s="868">
        <f t="shared" si="168"/>
        <v>106.79300000000001</v>
      </c>
      <c r="AL155" s="629">
        <f t="shared" ref="AL155:AS155" si="169">+AK155+AL173</f>
        <v>80.093000000000004</v>
      </c>
      <c r="AM155" s="629">
        <f t="shared" si="169"/>
        <v>53.393000000000001</v>
      </c>
      <c r="AN155" s="629">
        <f t="shared" si="169"/>
        <v>26.693000000000001</v>
      </c>
      <c r="AO155" s="868">
        <f t="shared" si="169"/>
        <v>-6.9999999999978968E-3</v>
      </c>
      <c r="AP155" s="629">
        <f t="shared" si="169"/>
        <v>-6.9999999999978968E-3</v>
      </c>
      <c r="AQ155" s="629">
        <f t="shared" si="169"/>
        <v>-6.9999999999978968E-3</v>
      </c>
      <c r="AR155" s="629">
        <f t="shared" si="169"/>
        <v>-6.9999999999978968E-3</v>
      </c>
      <c r="AS155" s="868">
        <f t="shared" si="169"/>
        <v>-6.9999999999978968E-3</v>
      </c>
      <c r="AT155" s="882"/>
      <c r="AU155" s="900"/>
      <c r="AV155" s="900"/>
      <c r="AW155" s="900"/>
      <c r="AX155" s="900"/>
      <c r="AY155" s="900"/>
      <c r="AZ155" s="900"/>
      <c r="BA155" s="900"/>
      <c r="BB155" s="900"/>
      <c r="BC155" s="900"/>
      <c r="BD155" s="900"/>
      <c r="BE155" s="900"/>
    </row>
    <row r="156" spans="1:57" s="987" customFormat="1" ht="12" customHeight="1">
      <c r="A156" s="849"/>
      <c r="B156" s="900"/>
      <c r="C156" s="900"/>
      <c r="D156" s="900"/>
      <c r="E156" s="900"/>
      <c r="F156" s="900"/>
      <c r="G156" s="900"/>
      <c r="H156" s="900"/>
      <c r="I156" s="900"/>
      <c r="J156" s="900"/>
      <c r="K156" s="900"/>
      <c r="L156" s="900"/>
      <c r="M156" s="900"/>
      <c r="N156" s="900"/>
      <c r="O156" s="900"/>
      <c r="P156" s="900"/>
      <c r="Q156" s="900"/>
      <c r="R156" s="900"/>
      <c r="S156" s="900"/>
      <c r="T156" s="900"/>
      <c r="U156" s="900"/>
      <c r="V156" s="900"/>
      <c r="W156" s="900"/>
      <c r="X156" s="900"/>
      <c r="Y156" s="900"/>
      <c r="Z156" s="848"/>
      <c r="AA156" s="629"/>
      <c r="AB156" s="629"/>
      <c r="AC156" s="868"/>
      <c r="AD156" s="629"/>
      <c r="AE156" s="629"/>
      <c r="AF156" s="629"/>
      <c r="AG156" s="868"/>
      <c r="AH156" s="629"/>
      <c r="AI156" s="629"/>
      <c r="AJ156" s="629"/>
      <c r="AK156" s="868"/>
      <c r="AL156"/>
      <c r="AM156"/>
      <c r="AN156"/>
      <c r="AO156" s="994"/>
      <c r="AP156"/>
      <c r="AQ156"/>
      <c r="AR156"/>
      <c r="AS156" s="994"/>
      <c r="AT156" s="882"/>
      <c r="AU156" s="900"/>
      <c r="AV156" s="900"/>
      <c r="AW156" s="900"/>
      <c r="AX156" s="900"/>
      <c r="AY156" s="900"/>
      <c r="AZ156" s="900"/>
      <c r="BA156" s="900"/>
      <c r="BB156" s="900"/>
      <c r="BC156" s="900"/>
      <c r="BD156" s="900"/>
      <c r="BE156" s="900"/>
    </row>
    <row r="157" spans="1:57" s="987" customFormat="1" ht="12" customHeight="1">
      <c r="A157" s="1018" t="s">
        <v>222</v>
      </c>
      <c r="B157" s="900"/>
      <c r="C157" s="900"/>
      <c r="D157" s="900"/>
      <c r="E157" s="900"/>
      <c r="F157" s="900"/>
      <c r="G157" s="900"/>
      <c r="H157" s="900"/>
      <c r="I157" s="900"/>
      <c r="J157" s="900"/>
      <c r="K157" s="900"/>
      <c r="L157" s="900"/>
      <c r="M157" s="900"/>
      <c r="N157" s="900"/>
      <c r="O157" s="900"/>
      <c r="P157" s="900"/>
      <c r="Q157" s="900"/>
      <c r="R157" s="900"/>
      <c r="S157" s="900"/>
      <c r="T157" s="900"/>
      <c r="U157" s="900"/>
      <c r="V157" s="900"/>
      <c r="W157" s="900"/>
      <c r="X157" s="900"/>
      <c r="Y157" s="900"/>
      <c r="Z157" s="1019">
        <v>0.8</v>
      </c>
      <c r="AA157" s="1020">
        <v>0.8</v>
      </c>
      <c r="AB157" s="1020">
        <v>0.8</v>
      </c>
      <c r="AC157" s="1021">
        <v>0.8</v>
      </c>
      <c r="AD157" s="1020">
        <v>0.8</v>
      </c>
      <c r="AE157" s="1020">
        <v>0.8</v>
      </c>
      <c r="AF157" s="1020">
        <v>0.8</v>
      </c>
      <c r="AG157" s="1021">
        <v>0.8</v>
      </c>
      <c r="AH157" s="1020">
        <v>0.8</v>
      </c>
      <c r="AI157" s="1020">
        <v>0.8</v>
      </c>
      <c r="AJ157" s="1020">
        <v>0.8</v>
      </c>
      <c r="AK157" s="1021">
        <v>0.8</v>
      </c>
      <c r="AL157" s="1020">
        <v>0.8</v>
      </c>
      <c r="AM157" s="1020">
        <v>0.8</v>
      </c>
      <c r="AN157" s="1020">
        <v>0.8</v>
      </c>
      <c r="AO157" s="1021">
        <v>0.8</v>
      </c>
      <c r="AP157" s="1020">
        <v>0.8</v>
      </c>
      <c r="AQ157" s="1020">
        <v>0.8</v>
      </c>
      <c r="AR157" s="1020">
        <v>0.8</v>
      </c>
      <c r="AS157" s="1021">
        <v>0.8</v>
      </c>
      <c r="AT157" s="882"/>
      <c r="AU157" s="900"/>
      <c r="AV157" s="900"/>
      <c r="AW157" s="900"/>
      <c r="AX157" s="900"/>
      <c r="AY157" s="900"/>
      <c r="AZ157" s="900"/>
      <c r="BA157" s="900"/>
      <c r="BB157" s="900"/>
      <c r="BC157" s="900"/>
      <c r="BD157" s="900"/>
      <c r="BE157" s="900"/>
    </row>
    <row r="158" spans="1:57" s="987" customFormat="1" ht="12" customHeight="1">
      <c r="A158" s="1022" t="s">
        <v>223</v>
      </c>
      <c r="B158" s="900"/>
      <c r="C158" s="900"/>
      <c r="D158" s="900"/>
      <c r="E158" s="900"/>
      <c r="F158" s="900"/>
      <c r="G158" s="900"/>
      <c r="H158" s="900"/>
      <c r="I158" s="900"/>
      <c r="J158" s="900"/>
      <c r="K158" s="900"/>
      <c r="L158" s="900"/>
      <c r="M158" s="900"/>
      <c r="N158" s="900"/>
      <c r="O158" s="900"/>
      <c r="P158" s="900"/>
      <c r="Q158" s="900"/>
      <c r="R158" s="900"/>
      <c r="S158" s="900"/>
      <c r="T158" s="900"/>
      <c r="U158" s="900"/>
      <c r="V158" s="900"/>
      <c r="W158" s="900"/>
      <c r="X158" s="900"/>
      <c r="Y158" s="900"/>
      <c r="Z158" s="848">
        <f t="shared" ref="Z158:AS158" si="170">+Z155*Z157</f>
        <v>363.35600000000005</v>
      </c>
      <c r="AA158" s="629">
        <f t="shared" si="170"/>
        <v>357.84000000000003</v>
      </c>
      <c r="AB158" s="629">
        <f t="shared" si="170"/>
        <v>351.90000000000003</v>
      </c>
      <c r="AC158" s="868">
        <f t="shared" si="170"/>
        <v>334.48800000000006</v>
      </c>
      <c r="AD158" s="629">
        <f t="shared" si="170"/>
        <v>313.76800000000003</v>
      </c>
      <c r="AE158" s="629">
        <f t="shared" si="170"/>
        <v>299.11040000000003</v>
      </c>
      <c r="AF158" s="629">
        <f t="shared" si="170"/>
        <v>278.16000000000003</v>
      </c>
      <c r="AG158" s="868">
        <f t="shared" si="170"/>
        <v>241.3544</v>
      </c>
      <c r="AH158" s="629">
        <f t="shared" si="170"/>
        <v>207.19439999999997</v>
      </c>
      <c r="AI158" s="629">
        <f t="shared" si="170"/>
        <v>171.83440000000002</v>
      </c>
      <c r="AJ158" s="629">
        <f t="shared" si="170"/>
        <v>137.91440000000003</v>
      </c>
      <c r="AK158" s="868">
        <f t="shared" si="170"/>
        <v>85.434400000000011</v>
      </c>
      <c r="AL158" s="629">
        <f t="shared" si="170"/>
        <v>64.074400000000011</v>
      </c>
      <c r="AM158" s="629">
        <f t="shared" si="170"/>
        <v>42.714400000000005</v>
      </c>
      <c r="AN158" s="629">
        <f t="shared" si="170"/>
        <v>21.354400000000002</v>
      </c>
      <c r="AO158" s="868">
        <f t="shared" si="170"/>
        <v>-5.5999999999983181E-3</v>
      </c>
      <c r="AP158" s="629">
        <f t="shared" si="170"/>
        <v>-5.5999999999983181E-3</v>
      </c>
      <c r="AQ158" s="629">
        <f t="shared" si="170"/>
        <v>-5.5999999999983181E-3</v>
      </c>
      <c r="AR158" s="629">
        <f t="shared" si="170"/>
        <v>-5.5999999999983181E-3</v>
      </c>
      <c r="AS158" s="868">
        <f t="shared" si="170"/>
        <v>-5.5999999999983181E-3</v>
      </c>
      <c r="AT158" s="882"/>
      <c r="AU158" s="900"/>
      <c r="AV158" s="900"/>
      <c r="AW158" s="900"/>
      <c r="AX158" s="900"/>
      <c r="AY158" s="900"/>
      <c r="AZ158" s="900"/>
      <c r="BA158" s="900"/>
      <c r="BB158" s="900"/>
      <c r="BC158" s="900"/>
      <c r="BD158" s="900"/>
      <c r="BE158" s="900"/>
    </row>
    <row r="159" spans="1:57" s="987" customFormat="1" ht="12" customHeight="1">
      <c r="A159" s="1023"/>
      <c r="B159" s="900"/>
      <c r="C159" s="900"/>
      <c r="D159" s="900"/>
      <c r="E159" s="900"/>
      <c r="F159" s="900"/>
      <c r="G159" s="900"/>
      <c r="H159" s="900"/>
      <c r="I159" s="900"/>
      <c r="J159" s="900"/>
      <c r="K159" s="900"/>
      <c r="L159" s="900"/>
      <c r="M159" s="900"/>
      <c r="N159" s="900"/>
      <c r="O159" s="900"/>
      <c r="P159" s="900"/>
      <c r="Q159" s="900"/>
      <c r="R159" s="900"/>
      <c r="S159" s="900"/>
      <c r="T159" s="900"/>
      <c r="U159" s="900"/>
      <c r="V159" s="900"/>
      <c r="W159" s="900"/>
      <c r="X159" s="900"/>
      <c r="Y159" s="900"/>
      <c r="Z159" s="1024"/>
      <c r="AA159" s="1025"/>
      <c r="AB159" s="1025"/>
      <c r="AC159" s="1026"/>
      <c r="AD159" s="1025"/>
      <c r="AE159" s="1025"/>
      <c r="AF159" s="1025"/>
      <c r="AG159" s="1026"/>
      <c r="AH159" s="1025"/>
      <c r="AI159" s="1025"/>
      <c r="AJ159" s="1025"/>
      <c r="AK159" s="1026"/>
      <c r="AL159" s="1025"/>
      <c r="AM159" s="1025"/>
      <c r="AN159" s="1025"/>
      <c r="AO159" s="1026"/>
      <c r="AP159" s="1025"/>
      <c r="AQ159" s="1025"/>
      <c r="AR159" s="1025"/>
      <c r="AS159" s="1026"/>
      <c r="AT159" s="882"/>
      <c r="AU159" s="900"/>
      <c r="AV159" s="900"/>
      <c r="AW159" s="900"/>
      <c r="AX159" s="900"/>
      <c r="AY159" s="900"/>
      <c r="AZ159" s="900"/>
      <c r="BA159" s="900"/>
      <c r="BB159" s="900"/>
      <c r="BC159" s="900"/>
      <c r="BD159" s="900"/>
      <c r="BE159" s="900"/>
    </row>
    <row r="160" spans="1:57" s="987" customFormat="1" ht="12" customHeight="1">
      <c r="A160" s="1018" t="s">
        <v>224</v>
      </c>
      <c r="B160" s="900"/>
      <c r="C160" s="900"/>
      <c r="D160" s="900"/>
      <c r="E160" s="900"/>
      <c r="F160" s="900"/>
      <c r="G160" s="900"/>
      <c r="H160" s="900"/>
      <c r="I160" s="900"/>
      <c r="J160" s="900"/>
      <c r="K160" s="900"/>
      <c r="L160" s="900"/>
      <c r="M160" s="900"/>
      <c r="N160" s="900"/>
      <c r="O160" s="900"/>
      <c r="P160" s="900"/>
      <c r="Q160" s="900"/>
      <c r="R160" s="900"/>
      <c r="S160" s="900"/>
      <c r="T160" s="900"/>
      <c r="U160" s="900"/>
      <c r="V160" s="900"/>
      <c r="W160" s="900"/>
      <c r="X160" s="900"/>
      <c r="Y160" s="900"/>
      <c r="Z160" s="1027">
        <f t="shared" ref="Z160:AS160" si="171">1-Z157</f>
        <v>0.19999999999999996</v>
      </c>
      <c r="AA160" s="1028">
        <f t="shared" si="171"/>
        <v>0.19999999999999996</v>
      </c>
      <c r="AB160" s="1028">
        <f t="shared" si="171"/>
        <v>0.19999999999999996</v>
      </c>
      <c r="AC160" s="1029">
        <f t="shared" si="171"/>
        <v>0.19999999999999996</v>
      </c>
      <c r="AD160" s="1028">
        <f t="shared" si="171"/>
        <v>0.19999999999999996</v>
      </c>
      <c r="AE160" s="1028">
        <f t="shared" si="171"/>
        <v>0.19999999999999996</v>
      </c>
      <c r="AF160" s="1028">
        <f t="shared" si="171"/>
        <v>0.19999999999999996</v>
      </c>
      <c r="AG160" s="1029">
        <f t="shared" si="171"/>
        <v>0.19999999999999996</v>
      </c>
      <c r="AH160" s="1028">
        <f t="shared" si="171"/>
        <v>0.19999999999999996</v>
      </c>
      <c r="AI160" s="1028">
        <f t="shared" si="171"/>
        <v>0.19999999999999996</v>
      </c>
      <c r="AJ160" s="1028">
        <f t="shared" si="171"/>
        <v>0.19999999999999996</v>
      </c>
      <c r="AK160" s="1029">
        <f t="shared" si="171"/>
        <v>0.19999999999999996</v>
      </c>
      <c r="AL160" s="1028">
        <f t="shared" si="171"/>
        <v>0.19999999999999996</v>
      </c>
      <c r="AM160" s="1028">
        <f t="shared" si="171"/>
        <v>0.19999999999999996</v>
      </c>
      <c r="AN160" s="1028">
        <f t="shared" si="171"/>
        <v>0.19999999999999996</v>
      </c>
      <c r="AO160" s="1029">
        <f t="shared" si="171"/>
        <v>0.19999999999999996</v>
      </c>
      <c r="AP160" s="1028">
        <f t="shared" si="171"/>
        <v>0.19999999999999996</v>
      </c>
      <c r="AQ160" s="1028">
        <f t="shared" si="171"/>
        <v>0.19999999999999996</v>
      </c>
      <c r="AR160" s="1028">
        <f t="shared" si="171"/>
        <v>0.19999999999999996</v>
      </c>
      <c r="AS160" s="1029">
        <f t="shared" si="171"/>
        <v>0.19999999999999996</v>
      </c>
      <c r="AT160" s="882"/>
      <c r="AU160" s="900"/>
      <c r="AV160" s="900"/>
      <c r="AW160" s="900"/>
      <c r="AX160" s="900"/>
      <c r="AY160" s="900"/>
      <c r="AZ160" s="900"/>
      <c r="BA160" s="900"/>
      <c r="BB160" s="900"/>
      <c r="BC160" s="900"/>
      <c r="BD160" s="900"/>
      <c r="BE160" s="900"/>
    </row>
    <row r="161" spans="1:57" s="987" customFormat="1" ht="12" customHeight="1">
      <c r="A161" s="1022" t="s">
        <v>225</v>
      </c>
      <c r="B161" s="900"/>
      <c r="C161" s="900"/>
      <c r="D161" s="900"/>
      <c r="E161" s="900"/>
      <c r="F161" s="900"/>
      <c r="G161" s="900"/>
      <c r="H161" s="900"/>
      <c r="I161" s="900"/>
      <c r="J161" s="900"/>
      <c r="K161" s="900"/>
      <c r="L161" s="900"/>
      <c r="M161" s="900"/>
      <c r="N161" s="900"/>
      <c r="O161" s="900"/>
      <c r="P161" s="900"/>
      <c r="Q161" s="900"/>
      <c r="R161" s="900"/>
      <c r="S161" s="900"/>
      <c r="T161" s="900"/>
      <c r="U161" s="900"/>
      <c r="V161" s="900"/>
      <c r="W161" s="900"/>
      <c r="X161" s="900"/>
      <c r="Y161" s="900"/>
      <c r="Z161" s="848">
        <f t="shared" ref="Z161:AS161" si="172">+Z155-Z158</f>
        <v>90.838999999999999</v>
      </c>
      <c r="AA161" s="629">
        <f t="shared" si="172"/>
        <v>89.45999999999998</v>
      </c>
      <c r="AB161" s="629">
        <f t="shared" si="172"/>
        <v>87.974999999999966</v>
      </c>
      <c r="AC161" s="868">
        <f t="shared" si="172"/>
        <v>83.621999999999957</v>
      </c>
      <c r="AD161" s="629">
        <f t="shared" si="172"/>
        <v>78.44199999999995</v>
      </c>
      <c r="AE161" s="629">
        <f t="shared" si="172"/>
        <v>74.777600000000007</v>
      </c>
      <c r="AF161" s="629">
        <f t="shared" si="172"/>
        <v>69.539999999999964</v>
      </c>
      <c r="AG161" s="868">
        <f t="shared" si="172"/>
        <v>60.338599999999985</v>
      </c>
      <c r="AH161" s="629">
        <f t="shared" si="172"/>
        <v>51.798599999999965</v>
      </c>
      <c r="AI161" s="629">
        <f t="shared" si="172"/>
        <v>42.95859999999999</v>
      </c>
      <c r="AJ161" s="629">
        <f t="shared" si="172"/>
        <v>34.4786</v>
      </c>
      <c r="AK161" s="868">
        <f t="shared" si="172"/>
        <v>21.358599999999996</v>
      </c>
      <c r="AL161" s="629">
        <f t="shared" si="172"/>
        <v>16.018599999999992</v>
      </c>
      <c r="AM161" s="629">
        <f t="shared" si="172"/>
        <v>10.678599999999996</v>
      </c>
      <c r="AN161" s="629">
        <f t="shared" si="172"/>
        <v>5.3385999999999996</v>
      </c>
      <c r="AO161" s="868">
        <f t="shared" si="172"/>
        <v>-1.3999999999995787E-3</v>
      </c>
      <c r="AP161" s="629">
        <f t="shared" si="172"/>
        <v>-1.3999999999995787E-3</v>
      </c>
      <c r="AQ161" s="629">
        <f t="shared" si="172"/>
        <v>-1.3999999999995787E-3</v>
      </c>
      <c r="AR161" s="629">
        <f t="shared" si="172"/>
        <v>-1.3999999999995787E-3</v>
      </c>
      <c r="AS161" s="868">
        <f t="shared" si="172"/>
        <v>-1.3999999999995787E-3</v>
      </c>
      <c r="AT161" s="882"/>
      <c r="AU161" s="900"/>
      <c r="AV161" s="900"/>
      <c r="AW161" s="900"/>
      <c r="AX161" s="900"/>
      <c r="AY161" s="900"/>
      <c r="AZ161" s="900"/>
      <c r="BA161" s="900"/>
      <c r="BB161" s="900"/>
      <c r="BC161" s="900"/>
      <c r="BD161" s="900"/>
      <c r="BE161" s="900"/>
    </row>
    <row r="162" spans="1:57" s="987" customFormat="1" ht="12" customHeight="1">
      <c r="A162" s="1018" t="s">
        <v>217</v>
      </c>
      <c r="B162" s="900"/>
      <c r="C162" s="900"/>
      <c r="D162" s="900"/>
      <c r="E162" s="900"/>
      <c r="F162" s="900"/>
      <c r="G162" s="900"/>
      <c r="H162" s="900"/>
      <c r="I162" s="900"/>
      <c r="J162" s="900"/>
      <c r="K162" s="900"/>
      <c r="L162" s="900"/>
      <c r="M162" s="900"/>
      <c r="N162" s="900"/>
      <c r="O162" s="900"/>
      <c r="P162" s="900"/>
      <c r="Q162" s="900"/>
      <c r="R162" s="900"/>
      <c r="S162" s="900"/>
      <c r="T162" s="900"/>
      <c r="U162" s="900"/>
      <c r="V162" s="900"/>
      <c r="W162" s="900"/>
      <c r="X162" s="900"/>
      <c r="Y162" s="900"/>
      <c r="Z162" s="1030">
        <f t="shared" ref="Z162:AS162" si="173">Z150</f>
        <v>90</v>
      </c>
      <c r="AA162" s="1031">
        <f t="shared" si="173"/>
        <v>91</v>
      </c>
      <c r="AB162" s="1031">
        <f t="shared" si="173"/>
        <v>92</v>
      </c>
      <c r="AC162" s="1032">
        <f t="shared" si="173"/>
        <v>92</v>
      </c>
      <c r="AD162" s="1031">
        <f t="shared" si="173"/>
        <v>91</v>
      </c>
      <c r="AE162" s="1031">
        <f t="shared" si="173"/>
        <v>91</v>
      </c>
      <c r="AF162" s="1031">
        <f t="shared" si="173"/>
        <v>92</v>
      </c>
      <c r="AG162" s="1032">
        <f t="shared" si="173"/>
        <v>92</v>
      </c>
      <c r="AH162" s="1031">
        <f t="shared" si="173"/>
        <v>90</v>
      </c>
      <c r="AI162" s="1031">
        <f t="shared" si="173"/>
        <v>91</v>
      </c>
      <c r="AJ162" s="1031">
        <f t="shared" si="173"/>
        <v>92</v>
      </c>
      <c r="AK162" s="1032">
        <f t="shared" si="173"/>
        <v>92</v>
      </c>
      <c r="AL162" s="1031">
        <f t="shared" si="173"/>
        <v>90</v>
      </c>
      <c r="AM162" s="1031">
        <f t="shared" si="173"/>
        <v>91</v>
      </c>
      <c r="AN162" s="1031">
        <f t="shared" si="173"/>
        <v>92</v>
      </c>
      <c r="AO162" s="1032">
        <f t="shared" si="173"/>
        <v>92</v>
      </c>
      <c r="AP162" s="1031">
        <f t="shared" si="173"/>
        <v>90</v>
      </c>
      <c r="AQ162" s="1031">
        <f t="shared" si="173"/>
        <v>91</v>
      </c>
      <c r="AR162" s="1031">
        <f t="shared" si="173"/>
        <v>92</v>
      </c>
      <c r="AS162" s="1032">
        <f t="shared" si="173"/>
        <v>92</v>
      </c>
      <c r="AT162" s="882"/>
      <c r="AU162" s="900"/>
      <c r="AV162" s="900"/>
      <c r="AW162" s="900"/>
      <c r="AX162" s="900"/>
      <c r="AY162" s="900"/>
      <c r="AZ162" s="900"/>
      <c r="BA162" s="900"/>
      <c r="BB162" s="900"/>
      <c r="BC162" s="900"/>
      <c r="BD162" s="900"/>
      <c r="BE162" s="900"/>
    </row>
    <row r="163" spans="1:57" s="987" customFormat="1" ht="12" customHeight="1">
      <c r="A163" s="1018" t="s">
        <v>226</v>
      </c>
      <c r="B163" s="900"/>
      <c r="C163" s="900"/>
      <c r="D163" s="900"/>
      <c r="E163" s="900"/>
      <c r="F163" s="900"/>
      <c r="G163" s="900"/>
      <c r="H163" s="900"/>
      <c r="I163" s="900"/>
      <c r="J163" s="900"/>
      <c r="K163" s="900"/>
      <c r="L163" s="900"/>
      <c r="M163" s="900"/>
      <c r="N163" s="900"/>
      <c r="O163" s="900"/>
      <c r="P163" s="900"/>
      <c r="Q163" s="900"/>
      <c r="R163" s="900"/>
      <c r="S163" s="900"/>
      <c r="T163" s="900"/>
      <c r="U163" s="900"/>
      <c r="V163" s="900"/>
      <c r="W163" s="900"/>
      <c r="X163" s="900"/>
      <c r="Y163" s="900"/>
      <c r="Z163" s="1030">
        <f t="shared" ref="Z163:AN163" si="174">+Z161/(365/Z150)</f>
        <v>22.398657534246578</v>
      </c>
      <c r="AA163" s="1031">
        <f t="shared" si="174"/>
        <v>22.303726027397257</v>
      </c>
      <c r="AB163" s="1031">
        <f t="shared" si="174"/>
        <v>22.174520547945196</v>
      </c>
      <c r="AC163" s="1032">
        <f t="shared" si="174"/>
        <v>21.077326027397248</v>
      </c>
      <c r="AD163" s="1031">
        <f t="shared" si="174"/>
        <v>19.556772602739713</v>
      </c>
      <c r="AE163" s="1031">
        <f t="shared" si="174"/>
        <v>18.643182465753426</v>
      </c>
      <c r="AF163" s="1031">
        <f t="shared" si="174"/>
        <v>17.527890410958893</v>
      </c>
      <c r="AG163" s="1032">
        <f t="shared" si="174"/>
        <v>15.208633424657529</v>
      </c>
      <c r="AH163" s="1031">
        <f t="shared" si="174"/>
        <v>12.772257534246567</v>
      </c>
      <c r="AI163" s="1031">
        <f t="shared" si="174"/>
        <v>10.710226301369861</v>
      </c>
      <c r="AJ163" s="1031">
        <f t="shared" si="174"/>
        <v>8.6904964383561634</v>
      </c>
      <c r="AK163" s="1032">
        <f t="shared" si="174"/>
        <v>5.3835375342465746</v>
      </c>
      <c r="AL163" s="1031">
        <f t="shared" si="174"/>
        <v>3.9497917808219163</v>
      </c>
      <c r="AM163" s="1031">
        <f t="shared" si="174"/>
        <v>2.662335890410958</v>
      </c>
      <c r="AN163" s="1031">
        <f t="shared" si="174"/>
        <v>1.3456197260273972</v>
      </c>
      <c r="AO163" s="1032">
        <v>0</v>
      </c>
      <c r="AP163" s="1031">
        <v>0</v>
      </c>
      <c r="AQ163" s="1031">
        <v>0</v>
      </c>
      <c r="AR163" s="1031">
        <v>0</v>
      </c>
      <c r="AS163" s="1032">
        <v>0</v>
      </c>
      <c r="AT163" s="882"/>
      <c r="AU163" s="900"/>
      <c r="AV163" s="900"/>
      <c r="AW163" s="900"/>
      <c r="AX163" s="900"/>
      <c r="AY163" s="900"/>
      <c r="AZ163" s="900"/>
      <c r="BA163" s="900"/>
      <c r="BB163" s="900"/>
      <c r="BC163" s="900"/>
      <c r="BD163" s="900"/>
      <c r="BE163" s="900"/>
    </row>
    <row r="164" spans="1:57" s="987" customFormat="1" ht="12" customHeight="1">
      <c r="A164" s="1018" t="s">
        <v>227</v>
      </c>
      <c r="B164" s="900"/>
      <c r="C164" s="900"/>
      <c r="D164" s="900"/>
      <c r="E164" s="900"/>
      <c r="F164" s="900"/>
      <c r="G164" s="900"/>
      <c r="H164" s="900"/>
      <c r="I164" s="900"/>
      <c r="J164" s="900"/>
      <c r="K164" s="900"/>
      <c r="L164" s="900"/>
      <c r="M164" s="900"/>
      <c r="N164" s="900"/>
      <c r="O164" s="900"/>
      <c r="P164" s="900"/>
      <c r="Q164" s="900"/>
      <c r="R164" s="900"/>
      <c r="S164" s="900"/>
      <c r="T164" s="900"/>
      <c r="U164" s="900"/>
      <c r="V164" s="900"/>
      <c r="W164" s="900"/>
      <c r="X164" s="900"/>
      <c r="Y164" s="900"/>
      <c r="Z164" s="1024">
        <f>'Revenue Build'!Z33</f>
        <v>24.361000000000001</v>
      </c>
      <c r="AA164" s="1025">
        <f>'Revenue Build'!AA33</f>
        <v>24.327999999999999</v>
      </c>
      <c r="AB164" s="1025">
        <f>'Revenue Build'!AB33</f>
        <v>24.629000000000001</v>
      </c>
      <c r="AC164" s="1026">
        <f>'Revenue Build'!AC33</f>
        <v>24.934999999999999</v>
      </c>
      <c r="AD164" s="1025">
        <f>'Revenue Build'!AD33</f>
        <v>24.056999999999999</v>
      </c>
      <c r="AE164" s="1025">
        <f>'Revenue Build'!AE33</f>
        <v>22.832000000000001</v>
      </c>
      <c r="AF164" s="1025">
        <f>'Revenue Build'!AF33</f>
        <v>21.512</v>
      </c>
      <c r="AG164" s="1026">
        <f>'Revenue Build'!AG33</f>
        <v>19.527000000000001</v>
      </c>
      <c r="AH164" s="1025">
        <f>'Revenue Build'!AH33</f>
        <v>16.375</v>
      </c>
      <c r="AI164" s="1025">
        <f>'Revenue Build'!AI33</f>
        <v>13.894</v>
      </c>
      <c r="AJ164" s="1025">
        <f>'Revenue Build'!AJ33</f>
        <v>10.941000000000001</v>
      </c>
      <c r="AK164" s="1026">
        <f>'Revenue Build'!AK33</f>
        <v>10.092000000000001</v>
      </c>
      <c r="AL164" s="1031">
        <f t="shared" ref="AL164:AS164" si="175">+AL163+AL165</f>
        <v>5.9497917808219167</v>
      </c>
      <c r="AM164" s="1031">
        <f t="shared" si="175"/>
        <v>4.662335890410958</v>
      </c>
      <c r="AN164" s="1031">
        <f t="shared" si="175"/>
        <v>3.3456197260273974</v>
      </c>
      <c r="AO164" s="1032">
        <f t="shared" si="175"/>
        <v>2</v>
      </c>
      <c r="AP164" s="1031">
        <f t="shared" si="175"/>
        <v>2</v>
      </c>
      <c r="AQ164" s="1031">
        <f t="shared" si="175"/>
        <v>2</v>
      </c>
      <c r="AR164" s="1031">
        <f t="shared" si="175"/>
        <v>2</v>
      </c>
      <c r="AS164" s="1032">
        <f t="shared" si="175"/>
        <v>2</v>
      </c>
      <c r="AT164" s="882"/>
      <c r="AU164" s="900"/>
      <c r="AV164" s="900"/>
      <c r="AW164" s="900"/>
      <c r="AX164" s="900"/>
      <c r="AY164" s="900"/>
      <c r="AZ164" s="900"/>
      <c r="BA164" s="900"/>
      <c r="BB164" s="900"/>
      <c r="BC164" s="900"/>
      <c r="BD164" s="900"/>
      <c r="BE164" s="900"/>
    </row>
    <row r="165" spans="1:57" s="987" customFormat="1" ht="12" customHeight="1">
      <c r="A165" s="1018" t="s">
        <v>228</v>
      </c>
      <c r="B165" s="900"/>
      <c r="C165" s="900"/>
      <c r="D165" s="900"/>
      <c r="E165" s="900"/>
      <c r="F165" s="900"/>
      <c r="G165" s="900"/>
      <c r="H165" s="900"/>
      <c r="I165" s="900"/>
      <c r="J165" s="900"/>
      <c r="K165" s="900"/>
      <c r="L165" s="900"/>
      <c r="M165" s="900"/>
      <c r="N165" s="900"/>
      <c r="O165" s="900"/>
      <c r="P165" s="900"/>
      <c r="Q165" s="900"/>
      <c r="R165" s="900"/>
      <c r="S165" s="900"/>
      <c r="T165" s="900"/>
      <c r="U165" s="900"/>
      <c r="V165" s="900"/>
      <c r="W165" s="900"/>
      <c r="X165" s="900"/>
      <c r="Y165" s="900"/>
      <c r="Z165" s="1030">
        <f t="shared" ref="Z165:AK165" si="176">+Z164-Z163</f>
        <v>1.962342465753423</v>
      </c>
      <c r="AA165" s="1031">
        <f t="shared" si="176"/>
        <v>2.0242739726027423</v>
      </c>
      <c r="AB165" s="1031">
        <f t="shared" si="176"/>
        <v>2.4544794520548052</v>
      </c>
      <c r="AC165" s="1032">
        <f t="shared" si="176"/>
        <v>3.8576739726027505</v>
      </c>
      <c r="AD165" s="1031">
        <f t="shared" si="176"/>
        <v>4.5002273972602858</v>
      </c>
      <c r="AE165" s="1031">
        <f t="shared" si="176"/>
        <v>4.1888175342465743</v>
      </c>
      <c r="AF165" s="1031">
        <f t="shared" si="176"/>
        <v>3.9841095890411076</v>
      </c>
      <c r="AG165" s="1032">
        <f t="shared" si="176"/>
        <v>4.3183665753424716</v>
      </c>
      <c r="AH165" s="1031">
        <f t="shared" si="176"/>
        <v>3.6027424657534333</v>
      </c>
      <c r="AI165" s="1031">
        <f t="shared" si="176"/>
        <v>3.183773698630139</v>
      </c>
      <c r="AJ165" s="1031">
        <f t="shared" si="176"/>
        <v>2.2505035616438374</v>
      </c>
      <c r="AK165" s="1032">
        <f t="shared" si="176"/>
        <v>4.708462465753426</v>
      </c>
      <c r="AL165" s="1025">
        <v>2</v>
      </c>
      <c r="AM165" s="1025">
        <v>2</v>
      </c>
      <c r="AN165" s="1025">
        <v>2</v>
      </c>
      <c r="AO165" s="1026">
        <v>2</v>
      </c>
      <c r="AP165" s="1025">
        <v>2</v>
      </c>
      <c r="AQ165" s="1025">
        <v>2</v>
      </c>
      <c r="AR165" s="1025">
        <v>2</v>
      </c>
      <c r="AS165" s="1026">
        <v>2</v>
      </c>
      <c r="AT165" s="882"/>
      <c r="AU165" s="900"/>
      <c r="AV165" s="900"/>
      <c r="AW165" s="900"/>
      <c r="AX165" s="900"/>
      <c r="AY165" s="900"/>
      <c r="AZ165" s="900"/>
      <c r="BA165" s="900"/>
      <c r="BB165" s="900"/>
      <c r="BC165" s="900"/>
      <c r="BD165" s="900"/>
      <c r="BE165" s="900"/>
    </row>
    <row r="166" spans="1:57" s="987" customFormat="1" ht="12" customHeight="1">
      <c r="A166" s="995" t="s">
        <v>229</v>
      </c>
      <c r="B166" s="900"/>
      <c r="C166" s="900"/>
      <c r="D166" s="900"/>
      <c r="E166" s="900"/>
      <c r="F166" s="900"/>
      <c r="G166" s="900"/>
      <c r="H166" s="900"/>
      <c r="I166" s="900"/>
      <c r="J166" s="900"/>
      <c r="K166" s="900"/>
      <c r="L166" s="900"/>
      <c r="M166" s="900"/>
      <c r="N166" s="900"/>
      <c r="O166" s="900"/>
      <c r="P166" s="900"/>
      <c r="Q166" s="900"/>
      <c r="R166" s="900"/>
      <c r="S166" s="900"/>
      <c r="T166" s="900"/>
      <c r="U166" s="900"/>
      <c r="V166" s="900"/>
      <c r="W166" s="900"/>
      <c r="X166" s="900"/>
      <c r="Y166" s="900"/>
      <c r="Z166" s="996"/>
      <c r="AA166" s="997"/>
      <c r="AB166" s="997"/>
      <c r="AC166" s="998"/>
      <c r="AD166" s="997"/>
      <c r="AE166" s="997"/>
      <c r="AF166" s="997"/>
      <c r="AG166" s="998"/>
      <c r="AH166" s="997"/>
      <c r="AI166" s="997"/>
      <c r="AJ166" s="997"/>
      <c r="AK166" s="998"/>
      <c r="AL166" s="999"/>
      <c r="AM166" s="999"/>
      <c r="AN166" s="1033"/>
      <c r="AO166" s="1000"/>
      <c r="AP166" s="999"/>
      <c r="AQ166" s="999"/>
      <c r="AR166" s="1033"/>
      <c r="AS166" s="1000"/>
      <c r="AT166" s="882"/>
      <c r="AU166" s="900"/>
      <c r="AV166" s="900"/>
      <c r="AW166" s="900"/>
      <c r="AX166" s="900"/>
      <c r="AY166" s="900"/>
      <c r="AZ166" s="900"/>
      <c r="BA166" s="900"/>
      <c r="BB166" s="900"/>
      <c r="BC166" s="900"/>
      <c r="BD166" s="900"/>
      <c r="BE166" s="900"/>
    </row>
    <row r="167" spans="1:57" s="987" customFormat="1" ht="12" customHeight="1">
      <c r="A167" s="849" t="s">
        <v>230</v>
      </c>
      <c r="B167" s="900"/>
      <c r="C167" s="900"/>
      <c r="D167" s="900"/>
      <c r="E167" s="900"/>
      <c r="F167" s="900"/>
      <c r="G167" s="900"/>
      <c r="H167" s="900"/>
      <c r="I167" s="900"/>
      <c r="J167" s="900"/>
      <c r="K167" s="900"/>
      <c r="L167" s="900"/>
      <c r="M167" s="900"/>
      <c r="N167" s="900"/>
      <c r="O167" s="900"/>
      <c r="P167" s="900"/>
      <c r="Q167" s="900"/>
      <c r="R167" s="900"/>
      <c r="S167" s="900"/>
      <c r="T167" s="900"/>
      <c r="U167" s="900"/>
      <c r="V167" s="900"/>
      <c r="W167" s="900"/>
      <c r="X167" s="900"/>
      <c r="Y167" s="900"/>
      <c r="Z167" s="990"/>
      <c r="AA167" s="991">
        <f t="shared" ref="AA167:AK167" si="177">+AA143-Z143</f>
        <v>18.899999999999977</v>
      </c>
      <c r="AB167" s="991">
        <f t="shared" si="177"/>
        <v>20.5</v>
      </c>
      <c r="AC167" s="992">
        <f t="shared" si="177"/>
        <v>25.5</v>
      </c>
      <c r="AD167" s="991">
        <f t="shared" si="177"/>
        <v>17.299999999999955</v>
      </c>
      <c r="AE167" s="991">
        <f t="shared" si="177"/>
        <v>23.900000000000091</v>
      </c>
      <c r="AF167" s="991">
        <f t="shared" si="177"/>
        <v>25.799999999999955</v>
      </c>
      <c r="AG167" s="992">
        <f t="shared" si="177"/>
        <v>31.899999999999977</v>
      </c>
      <c r="AH167" s="991">
        <f t="shared" si="177"/>
        <v>22.399999999999977</v>
      </c>
      <c r="AI167" s="991">
        <f t="shared" si="177"/>
        <v>28.900000000000091</v>
      </c>
      <c r="AJ167" s="991">
        <f t="shared" si="177"/>
        <v>25.399999999999977</v>
      </c>
      <c r="AK167" s="992">
        <f t="shared" si="177"/>
        <v>26.799999999999955</v>
      </c>
      <c r="AL167" s="991">
        <f t="shared" ref="AL167:AS167" si="178">+AL168+AL173</f>
        <v>10.075000000000006</v>
      </c>
      <c r="AM167" s="991">
        <f t="shared" si="178"/>
        <v>19.310000000000006</v>
      </c>
      <c r="AN167" s="991">
        <f t="shared" si="178"/>
        <v>21.562500000000004</v>
      </c>
      <c r="AO167" s="992">
        <f t="shared" si="178"/>
        <v>26.114999999999998</v>
      </c>
      <c r="AP167" s="991">
        <f t="shared" si="178"/>
        <v>29.452500000000004</v>
      </c>
      <c r="AQ167" s="991">
        <f t="shared" si="178"/>
        <v>35.211000000000006</v>
      </c>
      <c r="AR167" s="991">
        <f t="shared" si="178"/>
        <v>33.28875</v>
      </c>
      <c r="AS167" s="992">
        <f t="shared" si="178"/>
        <v>35.546500000000002</v>
      </c>
      <c r="AT167" s="882"/>
      <c r="AU167" s="900"/>
      <c r="AV167" s="900"/>
      <c r="AW167" s="900"/>
      <c r="AX167" s="900"/>
      <c r="AY167" s="900"/>
      <c r="AZ167" s="900"/>
      <c r="BA167" s="900"/>
      <c r="BB167" s="900"/>
      <c r="BC167" s="900"/>
      <c r="BD167" s="900"/>
      <c r="BE167" s="900"/>
    </row>
    <row r="168" spans="1:57" s="987" customFormat="1" ht="12" customHeight="1">
      <c r="A168" s="849" t="s">
        <v>161</v>
      </c>
      <c r="B168" s="900"/>
      <c r="C168" s="900"/>
      <c r="D168" s="900"/>
      <c r="E168" s="900"/>
      <c r="F168" s="900"/>
      <c r="G168" s="900"/>
      <c r="H168" s="900"/>
      <c r="I168" s="900"/>
      <c r="J168" s="900"/>
      <c r="K168" s="900"/>
      <c r="L168" s="900"/>
      <c r="M168" s="900"/>
      <c r="N168" s="900"/>
      <c r="O168" s="900"/>
      <c r="P168" s="900"/>
      <c r="Q168" s="900"/>
      <c r="R168" s="900"/>
      <c r="S168" s="900"/>
      <c r="T168" s="900"/>
      <c r="U168" s="900"/>
      <c r="V168" s="900"/>
      <c r="W168" s="900"/>
      <c r="X168" s="900"/>
      <c r="Y168" s="900"/>
      <c r="Z168" s="990">
        <f>+Z146</f>
        <v>23.905000000000001</v>
      </c>
      <c r="AA168" s="991">
        <f t="shared" ref="AA168:AK168" si="179">AA146-Z146</f>
        <v>25.795000000000002</v>
      </c>
      <c r="AB168" s="991">
        <f t="shared" si="179"/>
        <v>27.924999999999997</v>
      </c>
      <c r="AC168" s="992">
        <f t="shared" si="179"/>
        <v>47.265000000000001</v>
      </c>
      <c r="AD168" s="991">
        <f t="shared" si="179"/>
        <v>43.199999999999974</v>
      </c>
      <c r="AE168" s="991">
        <f t="shared" si="179"/>
        <v>42.222000000000037</v>
      </c>
      <c r="AF168" s="991">
        <f t="shared" si="179"/>
        <v>51.988</v>
      </c>
      <c r="AG168" s="992">
        <f t="shared" si="179"/>
        <v>77.906999999999982</v>
      </c>
      <c r="AH168" s="991">
        <f t="shared" si="179"/>
        <v>65.100000000000023</v>
      </c>
      <c r="AI168" s="991">
        <f t="shared" si="179"/>
        <v>73.100000000000023</v>
      </c>
      <c r="AJ168" s="991">
        <f t="shared" si="179"/>
        <v>67.799999999999955</v>
      </c>
      <c r="AK168" s="992">
        <f t="shared" si="179"/>
        <v>92.399999999999977</v>
      </c>
      <c r="AL168" s="991">
        <f t="shared" ref="AL168:AS168" si="180">+AL169+AL171</f>
        <v>36.775000000000006</v>
      </c>
      <c r="AM168" s="991">
        <f t="shared" si="180"/>
        <v>46.010000000000005</v>
      </c>
      <c r="AN168" s="991">
        <f t="shared" si="180"/>
        <v>48.262500000000003</v>
      </c>
      <c r="AO168" s="992">
        <f t="shared" si="180"/>
        <v>52.814999999999998</v>
      </c>
      <c r="AP168" s="991">
        <f t="shared" si="180"/>
        <v>29.452500000000004</v>
      </c>
      <c r="AQ168" s="991">
        <f t="shared" si="180"/>
        <v>35.211000000000006</v>
      </c>
      <c r="AR168" s="991">
        <f t="shared" si="180"/>
        <v>33.28875</v>
      </c>
      <c r="AS168" s="992">
        <f t="shared" si="180"/>
        <v>35.546500000000002</v>
      </c>
      <c r="AT168" s="882"/>
      <c r="AU168" s="900"/>
      <c r="AV168" s="900"/>
      <c r="AW168" s="900"/>
      <c r="AX168" s="900"/>
      <c r="AY168" s="900"/>
      <c r="AZ168" s="900"/>
      <c r="BA168" s="900"/>
      <c r="BB168" s="900"/>
      <c r="BC168" s="900"/>
      <c r="BD168" s="900"/>
      <c r="BE168" s="900"/>
    </row>
    <row r="169" spans="1:57" s="987" customFormat="1" ht="12" customHeight="1">
      <c r="A169" s="763" t="s">
        <v>231</v>
      </c>
      <c r="B169" s="900"/>
      <c r="C169" s="900"/>
      <c r="D169" s="900"/>
      <c r="E169" s="900"/>
      <c r="F169" s="900"/>
      <c r="G169" s="900"/>
      <c r="H169" s="900"/>
      <c r="I169" s="900"/>
      <c r="J169" s="900"/>
      <c r="K169" s="900"/>
      <c r="L169" s="900"/>
      <c r="M169" s="900"/>
      <c r="N169" s="900"/>
      <c r="O169" s="900"/>
      <c r="P169" s="900"/>
      <c r="Q169" s="900"/>
      <c r="R169" s="900"/>
      <c r="S169" s="900"/>
      <c r="T169" s="900"/>
      <c r="U169" s="900"/>
      <c r="V169" s="900"/>
      <c r="W169" s="900"/>
      <c r="X169" s="900"/>
      <c r="Y169" s="900"/>
      <c r="Z169" s="1005"/>
      <c r="AA169" s="1014"/>
      <c r="AB169" s="1014"/>
      <c r="AC169" s="1015"/>
      <c r="AD169" s="1014">
        <f t="shared" ref="AD169:AF169" si="181">AD173*-AD170</f>
        <v>27.195000000000022</v>
      </c>
      <c r="AE169" s="1014">
        <f t="shared" si="181"/>
        <v>19.238099999999942</v>
      </c>
      <c r="AF169" s="1014">
        <f t="shared" si="181"/>
        <v>27.497400000000049</v>
      </c>
      <c r="AG169" s="1015">
        <f>AG173*-AG170</f>
        <v>48.307350000000007</v>
      </c>
      <c r="AH169" s="1014">
        <f>+AH168-AH171</f>
        <v>39.600000000000023</v>
      </c>
      <c r="AI169" s="1014">
        <f>+AI168-AI171</f>
        <v>44.000000000000021</v>
      </c>
      <c r="AJ169" s="1014">
        <f>+AJ168-AJ171</f>
        <v>40.899999999999956</v>
      </c>
      <c r="AK169" s="1015">
        <f>+AK168-AK171</f>
        <v>64.299999999999983</v>
      </c>
      <c r="AL169" s="1016">
        <v>10</v>
      </c>
      <c r="AM169" s="1016">
        <v>14</v>
      </c>
      <c r="AN169" s="1016">
        <v>18</v>
      </c>
      <c r="AO169" s="1017">
        <v>20.5</v>
      </c>
      <c r="AP169" s="1016"/>
      <c r="AQ169" s="1016"/>
      <c r="AR169" s="1016"/>
      <c r="AS169" s="1017"/>
      <c r="AT169" s="882"/>
      <c r="AU169" s="900"/>
      <c r="AV169" s="900"/>
      <c r="AW169" s="900"/>
      <c r="AX169" s="900"/>
      <c r="AY169" s="900"/>
      <c r="AZ169" s="900"/>
      <c r="BA169" s="900"/>
      <c r="BB169" s="900"/>
      <c r="BC169" s="900"/>
      <c r="BD169" s="900"/>
      <c r="BE169" s="900"/>
    </row>
    <row r="170" spans="1:57" s="987" customFormat="1" ht="12" customHeight="1">
      <c r="A170" s="1034" t="s">
        <v>232</v>
      </c>
      <c r="B170" s="900"/>
      <c r="C170" s="900"/>
      <c r="D170" s="900"/>
      <c r="E170" s="900"/>
      <c r="F170" s="900"/>
      <c r="G170" s="900"/>
      <c r="H170" s="900"/>
      <c r="I170" s="900"/>
      <c r="J170" s="900"/>
      <c r="K170" s="900"/>
      <c r="L170" s="900"/>
      <c r="M170" s="900"/>
      <c r="N170" s="900"/>
      <c r="O170" s="900"/>
      <c r="P170" s="900"/>
      <c r="Q170" s="900"/>
      <c r="R170" s="900"/>
      <c r="S170" s="900"/>
      <c r="T170" s="900"/>
      <c r="U170" s="900"/>
      <c r="V170" s="900"/>
      <c r="W170" s="900"/>
      <c r="X170" s="900"/>
      <c r="Y170" s="900"/>
      <c r="Z170" s="1005"/>
      <c r="AA170" s="1014"/>
      <c r="AB170" s="1014"/>
      <c r="AC170" s="1015"/>
      <c r="AD170" s="1035">
        <v>1.05</v>
      </c>
      <c r="AE170" s="1035">
        <v>1.05</v>
      </c>
      <c r="AF170" s="1035">
        <v>1.05</v>
      </c>
      <c r="AG170" s="1036">
        <v>1.05</v>
      </c>
      <c r="AH170" s="1037">
        <f t="shared" ref="AH170:AO170" si="182">AH169/(-AH173)</f>
        <v>0.92740046838407453</v>
      </c>
      <c r="AI170" s="1037">
        <f t="shared" si="182"/>
        <v>0.99547511312217396</v>
      </c>
      <c r="AJ170" s="1037">
        <f t="shared" si="182"/>
        <v>0.96462264150943344</v>
      </c>
      <c r="AK170" s="1038">
        <f t="shared" si="182"/>
        <v>0.98018292682926766</v>
      </c>
      <c r="AL170" s="1037">
        <f t="shared" si="182"/>
        <v>0.37453183520599254</v>
      </c>
      <c r="AM170" s="1037">
        <f t="shared" si="182"/>
        <v>0.52434456928838957</v>
      </c>
      <c r="AN170" s="1037">
        <f t="shared" si="182"/>
        <v>0.6741573033707865</v>
      </c>
      <c r="AO170" s="1038">
        <f t="shared" si="182"/>
        <v>0.76779026217228463</v>
      </c>
      <c r="AP170" s="1037"/>
      <c r="AQ170" s="1037"/>
      <c r="AR170" s="1037"/>
      <c r="AS170" s="1038"/>
      <c r="AT170" s="882"/>
      <c r="AU170" s="900"/>
      <c r="AV170" s="900"/>
      <c r="AW170" s="900"/>
      <c r="AX170" s="900"/>
      <c r="AY170" s="900"/>
      <c r="AZ170" s="900"/>
      <c r="BA170" s="900"/>
      <c r="BB170" s="900"/>
      <c r="BC170" s="900"/>
      <c r="BD170" s="900"/>
      <c r="BE170" s="900"/>
    </row>
    <row r="171" spans="1:57" s="987" customFormat="1" ht="12" customHeight="1">
      <c r="A171" s="763" t="s">
        <v>233</v>
      </c>
      <c r="B171" s="900"/>
      <c r="C171" s="900"/>
      <c r="D171" s="900"/>
      <c r="E171" s="900"/>
      <c r="F171" s="900"/>
      <c r="G171" s="900"/>
      <c r="H171" s="900"/>
      <c r="I171" s="900"/>
      <c r="J171" s="900"/>
      <c r="K171" s="900"/>
      <c r="L171" s="900"/>
      <c r="M171" s="900"/>
      <c r="N171" s="900"/>
      <c r="O171" s="900"/>
      <c r="P171" s="900"/>
      <c r="Q171" s="900"/>
      <c r="R171" s="900"/>
      <c r="S171" s="900"/>
      <c r="T171" s="900"/>
      <c r="U171" s="900"/>
      <c r="V171" s="900"/>
      <c r="W171" s="900"/>
      <c r="X171" s="900"/>
      <c r="Y171" s="900"/>
      <c r="Z171" s="1005"/>
      <c r="AA171" s="1014"/>
      <c r="AB171" s="1014"/>
      <c r="AC171" s="1015"/>
      <c r="AD171" s="1014">
        <f t="shared" ref="AD171:AF171" si="183">+AD168-AD169</f>
        <v>16.004999999999953</v>
      </c>
      <c r="AE171" s="1014">
        <f t="shared" si="183"/>
        <v>22.983900000000094</v>
      </c>
      <c r="AF171" s="1014">
        <f t="shared" si="183"/>
        <v>24.490599999999951</v>
      </c>
      <c r="AG171" s="1015">
        <f>+AG168-AG169</f>
        <v>29.599649999999976</v>
      </c>
      <c r="AH171" s="1016">
        <v>25.5</v>
      </c>
      <c r="AI171" s="1016">
        <v>29.1</v>
      </c>
      <c r="AJ171" s="1016">
        <v>26.9</v>
      </c>
      <c r="AK171" s="1017">
        <v>28.1</v>
      </c>
      <c r="AL171" s="1014">
        <f t="shared" ref="AL171:AS171" si="184">+AH171*(1+AL172)</f>
        <v>26.775000000000002</v>
      </c>
      <c r="AM171" s="1014">
        <f t="shared" si="184"/>
        <v>32.010000000000005</v>
      </c>
      <c r="AN171" s="1014">
        <f t="shared" si="184"/>
        <v>30.262499999999999</v>
      </c>
      <c r="AO171" s="1015">
        <f t="shared" si="184"/>
        <v>32.314999999999998</v>
      </c>
      <c r="AP171" s="1014">
        <f t="shared" si="184"/>
        <v>29.452500000000004</v>
      </c>
      <c r="AQ171" s="1014">
        <f t="shared" si="184"/>
        <v>35.211000000000006</v>
      </c>
      <c r="AR171" s="1014">
        <f t="shared" si="184"/>
        <v>33.28875</v>
      </c>
      <c r="AS171" s="1015">
        <f t="shared" si="184"/>
        <v>35.546500000000002</v>
      </c>
      <c r="AT171" s="882"/>
      <c r="AU171" s="900"/>
      <c r="AV171" s="900"/>
      <c r="AW171" s="900"/>
      <c r="AX171" s="900"/>
      <c r="AY171" s="900"/>
      <c r="AZ171" s="900"/>
      <c r="BA171" s="900"/>
      <c r="BB171" s="900"/>
      <c r="BC171" s="900"/>
      <c r="BD171" s="900"/>
      <c r="BE171" s="900"/>
    </row>
    <row r="172" spans="1:57" s="987" customFormat="1" ht="12" customHeight="1">
      <c r="A172" s="1039" t="s">
        <v>234</v>
      </c>
      <c r="B172" s="900"/>
      <c r="C172" s="900"/>
      <c r="D172" s="900"/>
      <c r="E172" s="900"/>
      <c r="F172" s="900"/>
      <c r="G172" s="900"/>
      <c r="H172" s="900"/>
      <c r="I172" s="900"/>
      <c r="J172" s="900"/>
      <c r="K172" s="900"/>
      <c r="L172" s="900"/>
      <c r="M172" s="900"/>
      <c r="N172" s="900"/>
      <c r="O172" s="900"/>
      <c r="P172" s="900"/>
      <c r="Q172" s="900"/>
      <c r="R172" s="900"/>
      <c r="S172" s="900"/>
      <c r="T172" s="900"/>
      <c r="U172" s="900"/>
      <c r="V172" s="900"/>
      <c r="W172" s="900"/>
      <c r="X172" s="900"/>
      <c r="Y172" s="900"/>
      <c r="Z172" s="1005"/>
      <c r="AA172" s="1014"/>
      <c r="AB172" s="1014"/>
      <c r="AC172" s="1015"/>
      <c r="AD172" s="1014"/>
      <c r="AE172" s="1014"/>
      <c r="AF172" s="1014"/>
      <c r="AG172" s="1015"/>
      <c r="AH172" s="1016"/>
      <c r="AI172" s="1016"/>
      <c r="AJ172" s="1016"/>
      <c r="AK172" s="1017"/>
      <c r="AL172" s="1040">
        <v>0.05</v>
      </c>
      <c r="AM172" s="1040">
        <v>0.1</v>
      </c>
      <c r="AN172" s="1040">
        <v>0.125</v>
      </c>
      <c r="AO172" s="1041">
        <v>0.15</v>
      </c>
      <c r="AP172" s="1040">
        <v>0.1</v>
      </c>
      <c r="AQ172" s="1040">
        <v>0.1</v>
      </c>
      <c r="AR172" s="1040">
        <v>0.1</v>
      </c>
      <c r="AS172" s="1041">
        <v>0.1</v>
      </c>
      <c r="AT172" s="882"/>
      <c r="AU172" s="900"/>
      <c r="AV172" s="900"/>
      <c r="AW172" s="900"/>
      <c r="AX172" s="900"/>
      <c r="AY172" s="900"/>
      <c r="AZ172" s="900"/>
      <c r="BA172" s="900"/>
      <c r="BB172" s="900"/>
      <c r="BC172" s="900"/>
      <c r="BD172" s="900"/>
      <c r="BE172" s="900"/>
    </row>
    <row r="173" spans="1:57" s="987" customFormat="1" ht="12" customHeight="1">
      <c r="A173" s="849" t="s">
        <v>235</v>
      </c>
      <c r="B173" s="900"/>
      <c r="C173" s="900"/>
      <c r="D173" s="900"/>
      <c r="E173" s="900"/>
      <c r="F173" s="900"/>
      <c r="G173" s="900"/>
      <c r="H173" s="900"/>
      <c r="I173" s="900"/>
      <c r="J173" s="900"/>
      <c r="K173" s="900"/>
      <c r="L173" s="900"/>
      <c r="M173" s="900"/>
      <c r="N173" s="900"/>
      <c r="O173" s="900"/>
      <c r="P173" s="900"/>
      <c r="Q173" s="900"/>
      <c r="R173" s="900"/>
      <c r="S173" s="900"/>
      <c r="T173" s="900"/>
      <c r="U173" s="900"/>
      <c r="V173" s="900"/>
      <c r="W173" s="900"/>
      <c r="X173" s="900"/>
      <c r="Y173" s="900"/>
      <c r="Z173" s="990"/>
      <c r="AA173" s="1042">
        <f t="shared" ref="AA173:AK173" si="185">+AA167-AA168</f>
        <v>-6.8950000000000244</v>
      </c>
      <c r="AB173" s="1042">
        <f t="shared" si="185"/>
        <v>-7.4249999999999972</v>
      </c>
      <c r="AC173" s="1043">
        <f t="shared" si="185"/>
        <v>-21.765000000000001</v>
      </c>
      <c r="AD173" s="1042">
        <f t="shared" si="185"/>
        <v>-25.90000000000002</v>
      </c>
      <c r="AE173" s="1042">
        <f t="shared" si="185"/>
        <v>-18.321999999999946</v>
      </c>
      <c r="AF173" s="1042">
        <f t="shared" si="185"/>
        <v>-26.188000000000045</v>
      </c>
      <c r="AG173" s="1043">
        <f t="shared" si="185"/>
        <v>-46.007000000000005</v>
      </c>
      <c r="AH173" s="1042">
        <f t="shared" si="185"/>
        <v>-42.700000000000045</v>
      </c>
      <c r="AI173" s="1042">
        <f t="shared" si="185"/>
        <v>-44.199999999999932</v>
      </c>
      <c r="AJ173" s="1042">
        <f t="shared" si="185"/>
        <v>-42.399999999999977</v>
      </c>
      <c r="AK173" s="1043">
        <f t="shared" si="185"/>
        <v>-65.600000000000023</v>
      </c>
      <c r="AL173" s="1044">
        <v>-26.7</v>
      </c>
      <c r="AM173" s="1044">
        <v>-26.7</v>
      </c>
      <c r="AN173" s="1044">
        <v>-26.7</v>
      </c>
      <c r="AO173" s="1045">
        <v>-26.7</v>
      </c>
      <c r="AP173" s="1044"/>
      <c r="AQ173" s="1044"/>
      <c r="AR173" s="1044"/>
      <c r="AS173" s="1045"/>
      <c r="AT173" s="882"/>
      <c r="AU173" s="900"/>
      <c r="AV173" s="900"/>
      <c r="AW173" s="900"/>
      <c r="AX173" s="900"/>
      <c r="AY173" s="900"/>
      <c r="AZ173" s="900"/>
      <c r="BA173" s="900"/>
      <c r="BB173" s="900"/>
      <c r="BC173" s="900"/>
      <c r="BD173" s="900"/>
      <c r="BE173" s="900"/>
    </row>
    <row r="174" spans="1:57" s="987" customFormat="1" ht="12" customHeight="1">
      <c r="A174" s="995" t="s">
        <v>236</v>
      </c>
      <c r="B174" s="900"/>
      <c r="C174" s="900"/>
      <c r="D174" s="900"/>
      <c r="E174" s="900"/>
      <c r="F174" s="900"/>
      <c r="G174" s="900"/>
      <c r="H174" s="900"/>
      <c r="I174" s="900"/>
      <c r="J174" s="900"/>
      <c r="K174" s="900"/>
      <c r="L174" s="900"/>
      <c r="M174" s="900"/>
      <c r="N174" s="900"/>
      <c r="O174" s="900"/>
      <c r="P174" s="900"/>
      <c r="Q174" s="900"/>
      <c r="R174" s="900"/>
      <c r="S174" s="900"/>
      <c r="T174" s="900"/>
      <c r="U174" s="900"/>
      <c r="V174" s="900"/>
      <c r="W174" s="900"/>
      <c r="X174" s="900"/>
      <c r="Y174" s="900"/>
      <c r="Z174" s="996"/>
      <c r="AA174" s="997"/>
      <c r="AB174" s="997"/>
      <c r="AC174" s="998"/>
      <c r="AD174" s="997"/>
      <c r="AE174" s="997"/>
      <c r="AF174" s="997"/>
      <c r="AG174" s="998"/>
      <c r="AH174" s="997"/>
      <c r="AI174" s="997"/>
      <c r="AJ174" s="997"/>
      <c r="AK174" s="998"/>
      <c r="AL174" s="999"/>
      <c r="AM174" s="999"/>
      <c r="AN174" s="999"/>
      <c r="AO174" s="1000"/>
      <c r="AP174" s="999"/>
      <c r="AQ174" s="999"/>
      <c r="AR174" s="999"/>
      <c r="AS174" s="1000"/>
      <c r="AT174" s="882"/>
      <c r="AU174" s="900"/>
      <c r="AV174" s="900"/>
      <c r="AW174" s="900"/>
      <c r="AX174" s="900"/>
      <c r="AY174" s="900"/>
      <c r="AZ174" s="900"/>
      <c r="BA174" s="900"/>
      <c r="BB174" s="900"/>
      <c r="BC174" s="900"/>
      <c r="BD174" s="900"/>
      <c r="BE174" s="900"/>
    </row>
    <row r="175" spans="1:57" s="987" customFormat="1" ht="12" customHeight="1">
      <c r="A175" s="849" t="s">
        <v>230</v>
      </c>
      <c r="B175" s="900"/>
      <c r="C175" s="900"/>
      <c r="D175" s="900"/>
      <c r="E175" s="900"/>
      <c r="F175" s="900"/>
      <c r="G175" s="900"/>
      <c r="H175" s="900"/>
      <c r="I175" s="900"/>
      <c r="J175" s="900"/>
      <c r="K175" s="900"/>
      <c r="L175" s="900"/>
      <c r="M175" s="900"/>
      <c r="N175" s="900"/>
      <c r="O175" s="900"/>
      <c r="P175" s="900"/>
      <c r="Q175" s="900"/>
      <c r="R175" s="900"/>
      <c r="S175" s="900"/>
      <c r="T175" s="900"/>
      <c r="U175" s="900"/>
      <c r="V175" s="900"/>
      <c r="W175" s="900"/>
      <c r="X175" s="900"/>
      <c r="Y175" s="900"/>
      <c r="Z175" s="990"/>
      <c r="AA175" s="991"/>
      <c r="AB175" s="991"/>
      <c r="AC175" s="992"/>
      <c r="AD175" s="1046">
        <f t="shared" ref="AD175:AS175" si="186">+AD143/Z143-1</f>
        <v>0.17193055846057304</v>
      </c>
      <c r="AE175" s="1046">
        <f t="shared" si="186"/>
        <v>0.1754527162977868</v>
      </c>
      <c r="AF175" s="1046">
        <f t="shared" si="186"/>
        <v>0.17874396135265691</v>
      </c>
      <c r="AG175" s="1047">
        <f t="shared" si="186"/>
        <v>0.18213627992633508</v>
      </c>
      <c r="AH175" s="1046">
        <f t="shared" si="186"/>
        <v>0.18561484918793503</v>
      </c>
      <c r="AI175" s="1046">
        <f t="shared" si="186"/>
        <v>0.18657993837726794</v>
      </c>
      <c r="AJ175" s="1046">
        <f t="shared" si="186"/>
        <v>0.17803278688524604</v>
      </c>
      <c r="AK175" s="1047">
        <f t="shared" si="186"/>
        <v>0.16124006854650252</v>
      </c>
      <c r="AL175" s="1046">
        <f t="shared" si="186"/>
        <v>0.1372497365648051</v>
      </c>
      <c r="AM175" s="1046">
        <f t="shared" si="186"/>
        <v>0.1176933064050778</v>
      </c>
      <c r="AN175" s="1046">
        <f t="shared" si="186"/>
        <v>0.10819301419426663</v>
      </c>
      <c r="AO175" s="1047">
        <f t="shared" si="186"/>
        <v>0.10338408907968866</v>
      </c>
      <c r="AP175" s="1046">
        <f t="shared" si="186"/>
        <v>0.12765478672358466</v>
      </c>
      <c r="AQ175" s="1046">
        <f t="shared" si="186"/>
        <v>0.14499635382719078</v>
      </c>
      <c r="AR175" s="1046">
        <f t="shared" si="186"/>
        <v>0.15579536571660002</v>
      </c>
      <c r="AS175" s="1047">
        <f t="shared" si="186"/>
        <v>0.16231591105977494</v>
      </c>
      <c r="AT175" s="882"/>
      <c r="AU175" s="900"/>
      <c r="AV175" s="900"/>
      <c r="AW175" s="900"/>
      <c r="AX175" s="900"/>
      <c r="AY175" s="900"/>
      <c r="AZ175" s="900"/>
      <c r="BA175" s="900"/>
      <c r="BB175" s="900"/>
      <c r="BC175" s="900"/>
      <c r="BD175" s="900"/>
      <c r="BE175" s="900"/>
    </row>
    <row r="176" spans="1:57" s="987" customFormat="1" ht="12" customHeight="1">
      <c r="A176" s="849" t="s">
        <v>161</v>
      </c>
      <c r="B176" s="900"/>
      <c r="C176" s="900"/>
      <c r="D176" s="900"/>
      <c r="E176" s="900"/>
      <c r="F176" s="900"/>
      <c r="G176" s="900"/>
      <c r="H176" s="900"/>
      <c r="I176" s="900"/>
      <c r="J176" s="900"/>
      <c r="K176" s="900"/>
      <c r="L176" s="900"/>
      <c r="M176" s="900"/>
      <c r="N176" s="900"/>
      <c r="O176" s="900"/>
      <c r="P176" s="900"/>
      <c r="Q176" s="900"/>
      <c r="R176" s="900"/>
      <c r="S176" s="900"/>
      <c r="T176" s="900"/>
      <c r="U176" s="900"/>
      <c r="V176" s="900"/>
      <c r="W176" s="900"/>
      <c r="X176" s="900"/>
      <c r="Y176" s="900"/>
      <c r="Z176" s="990"/>
      <c r="AA176" s="991"/>
      <c r="AB176" s="991"/>
      <c r="AC176" s="992"/>
      <c r="AD176" s="1046">
        <f t="shared" ref="AD176:AS176" si="187">+AD146/Z146-1</f>
        <v>6.0315833507634373</v>
      </c>
      <c r="AE176" s="1046">
        <f t="shared" si="187"/>
        <v>3.2316297786720325</v>
      </c>
      <c r="AF176" s="1046">
        <f t="shared" si="187"/>
        <v>2.3790660225442837</v>
      </c>
      <c r="AG176" s="1047">
        <f t="shared" si="187"/>
        <v>1.7240531667867725</v>
      </c>
      <c r="AH176" s="1046">
        <f t="shared" si="187"/>
        <v>1.4112499256350768</v>
      </c>
      <c r="AI176" s="1046">
        <f t="shared" si="187"/>
        <v>1.2747489444254252</v>
      </c>
      <c r="AJ176" s="1046">
        <f t="shared" si="187"/>
        <v>1.0823751429660691</v>
      </c>
      <c r="AK176" s="1047">
        <f t="shared" si="187"/>
        <v>0.87711305175966392</v>
      </c>
      <c r="AL176" s="1046">
        <f t="shared" si="187"/>
        <v>0.66634674456646414</v>
      </c>
      <c r="AM176" s="1046">
        <f t="shared" si="187"/>
        <v>0.5079043575867408</v>
      </c>
      <c r="AN176" s="1046">
        <f t="shared" si="187"/>
        <v>0.40908941115730846</v>
      </c>
      <c r="AO176" s="1047">
        <f t="shared" si="187"/>
        <v>0.28791181430833035</v>
      </c>
      <c r="AP176" s="1046">
        <f t="shared" si="187"/>
        <v>0.26139281177170837</v>
      </c>
      <c r="AQ176" s="1046">
        <f t="shared" si="187"/>
        <v>0.22975164681615534</v>
      </c>
      <c r="AR176" s="1046">
        <f t="shared" si="187"/>
        <v>0.19588951925831655</v>
      </c>
      <c r="AS176" s="1047">
        <f t="shared" si="187"/>
        <v>0.16231452959653825</v>
      </c>
      <c r="AT176" s="882"/>
      <c r="AU176" s="900"/>
      <c r="AV176" s="900"/>
      <c r="AW176" s="900"/>
      <c r="AX176" s="900"/>
      <c r="AY176" s="900"/>
      <c r="AZ176" s="900"/>
      <c r="BA176" s="900"/>
      <c r="BB176" s="900"/>
      <c r="BC176" s="900"/>
      <c r="BD176" s="900"/>
      <c r="BE176" s="900"/>
    </row>
    <row r="177" spans="1:57" s="987" customFormat="1" ht="12" customHeight="1">
      <c r="A177" s="755" t="s">
        <v>237</v>
      </c>
      <c r="B177" s="900"/>
      <c r="C177" s="900"/>
      <c r="D177" s="900"/>
      <c r="E177" s="900"/>
      <c r="F177" s="900"/>
      <c r="G177" s="900"/>
      <c r="H177" s="900"/>
      <c r="I177" s="900"/>
      <c r="J177" s="900"/>
      <c r="K177" s="900"/>
      <c r="L177" s="900"/>
      <c r="M177" s="900"/>
      <c r="N177" s="900"/>
      <c r="O177" s="900"/>
      <c r="P177" s="900"/>
      <c r="Q177" s="900"/>
      <c r="R177" s="900"/>
      <c r="S177" s="900"/>
      <c r="T177" s="900"/>
      <c r="U177" s="900"/>
      <c r="V177" s="900"/>
      <c r="W177" s="900"/>
      <c r="X177" s="900"/>
      <c r="Y177" s="900"/>
      <c r="Z177" s="1048"/>
      <c r="AA177" s="1049"/>
      <c r="AB177" s="1049"/>
      <c r="AC177" s="1050"/>
      <c r="AD177" s="1051"/>
      <c r="AE177" s="1051"/>
      <c r="AF177" s="1051"/>
      <c r="AG177" s="1052"/>
      <c r="AH177" s="1051"/>
      <c r="AI177" s="1051"/>
      <c r="AJ177" s="1053">
        <f t="shared" ref="AJ177:AS177" si="188">+AJ185/AJ184</f>
        <v>0.60867590443349417</v>
      </c>
      <c r="AK177" s="1054">
        <f t="shared" si="188"/>
        <v>0.63270777479892759</v>
      </c>
      <c r="AL177" s="1053">
        <f t="shared" si="188"/>
        <v>0.58946588910487829</v>
      </c>
      <c r="AM177" s="1053">
        <f t="shared" si="188"/>
        <v>0.53172006502458991</v>
      </c>
      <c r="AN177" s="1053">
        <f t="shared" si="188"/>
        <v>0.4757269604716991</v>
      </c>
      <c r="AO177" s="1054">
        <f t="shared" si="188"/>
        <v>0.33992793527772119</v>
      </c>
      <c r="AP177" s="1053">
        <f t="shared" si="188"/>
        <v>0.29738302934179228</v>
      </c>
      <c r="AQ177" s="1053">
        <f t="shared" si="188"/>
        <v>0.23229013943441879</v>
      </c>
      <c r="AR177" s="1053">
        <f t="shared" si="188"/>
        <v>0.13597117411108847</v>
      </c>
      <c r="AS177" s="1054">
        <f t="shared" si="188"/>
        <v>0</v>
      </c>
      <c r="AT177" s="882"/>
      <c r="AU177" s="900"/>
      <c r="AV177" s="900"/>
      <c r="AW177" s="900"/>
      <c r="AX177" s="900"/>
      <c r="AY177" s="900"/>
      <c r="AZ177" s="900"/>
      <c r="BA177" s="900"/>
      <c r="BB177" s="900"/>
      <c r="BC177" s="900"/>
      <c r="BD177" s="900"/>
      <c r="BE177" s="900"/>
    </row>
    <row r="178" spans="1:57" s="987" customFormat="1" ht="12" customHeight="1">
      <c r="A178" s="755" t="s">
        <v>238</v>
      </c>
      <c r="B178" s="900"/>
      <c r="C178" s="900"/>
      <c r="D178" s="900"/>
      <c r="E178" s="900"/>
      <c r="F178" s="900"/>
      <c r="G178" s="900"/>
      <c r="H178" s="900"/>
      <c r="I178" s="900"/>
      <c r="J178" s="900"/>
      <c r="K178" s="900"/>
      <c r="L178" s="900"/>
      <c r="M178" s="900"/>
      <c r="N178" s="900"/>
      <c r="O178" s="900"/>
      <c r="P178" s="900"/>
      <c r="Q178" s="900"/>
      <c r="R178" s="900"/>
      <c r="S178" s="900"/>
      <c r="T178" s="900"/>
      <c r="U178" s="900"/>
      <c r="V178" s="900"/>
      <c r="W178" s="900"/>
      <c r="X178" s="900"/>
      <c r="Y178" s="900"/>
      <c r="Z178" s="1048"/>
      <c r="AA178" s="1049"/>
      <c r="AB178" s="1049"/>
      <c r="AC178" s="1050"/>
      <c r="AD178" s="1051"/>
      <c r="AE178" s="1051"/>
      <c r="AF178" s="1051"/>
      <c r="AG178" s="1052"/>
      <c r="AH178" s="1051"/>
      <c r="AI178" s="1051"/>
      <c r="AJ178" s="1053">
        <f t="shared" ref="AJ178:AS178" si="189">+AJ187/AJ184</f>
        <v>0.39132409556650583</v>
      </c>
      <c r="AK178" s="1054">
        <f t="shared" si="189"/>
        <v>0.36729222520107241</v>
      </c>
      <c r="AL178" s="1053">
        <f t="shared" si="189"/>
        <v>0.41053411089512182</v>
      </c>
      <c r="AM178" s="1053">
        <f t="shared" si="189"/>
        <v>0.46827993497541026</v>
      </c>
      <c r="AN178" s="1053">
        <f t="shared" si="189"/>
        <v>0.52427303952830084</v>
      </c>
      <c r="AO178" s="1054">
        <f t="shared" si="189"/>
        <v>0.66007206472227908</v>
      </c>
      <c r="AP178" s="1053">
        <f t="shared" si="189"/>
        <v>0.70261697065820794</v>
      </c>
      <c r="AQ178" s="1053">
        <f t="shared" si="189"/>
        <v>0.76770986056558144</v>
      </c>
      <c r="AR178" s="1053">
        <f t="shared" si="189"/>
        <v>0.8640288258889115</v>
      </c>
      <c r="AS178" s="1054">
        <f t="shared" si="189"/>
        <v>0.99999999999999956</v>
      </c>
      <c r="AT178" s="882"/>
      <c r="AU178" s="900"/>
      <c r="AV178" s="900"/>
      <c r="AW178" s="900"/>
      <c r="AX178" s="900"/>
      <c r="AY178" s="900"/>
      <c r="AZ178" s="900"/>
      <c r="BA178" s="900"/>
      <c r="BB178" s="900"/>
      <c r="BC178" s="900"/>
      <c r="BD178" s="900"/>
      <c r="BE178" s="900"/>
    </row>
    <row r="179" spans="1:57" s="987" customFormat="1" ht="12" customHeight="1">
      <c r="A179" s="1039" t="s">
        <v>239</v>
      </c>
      <c r="B179" s="900"/>
      <c r="C179" s="900"/>
      <c r="D179" s="900"/>
      <c r="E179" s="900"/>
      <c r="F179" s="900"/>
      <c r="G179" s="900"/>
      <c r="H179" s="900"/>
      <c r="I179" s="900"/>
      <c r="J179" s="900"/>
      <c r="K179" s="900"/>
      <c r="L179" s="900"/>
      <c r="M179" s="900"/>
      <c r="N179" s="900"/>
      <c r="O179" s="900"/>
      <c r="P179" s="900"/>
      <c r="Q179" s="900"/>
      <c r="R179" s="900"/>
      <c r="S179" s="900"/>
      <c r="T179" s="900"/>
      <c r="U179" s="900"/>
      <c r="V179" s="900"/>
      <c r="W179" s="900"/>
      <c r="X179" s="900"/>
      <c r="Y179" s="900"/>
      <c r="Z179" s="1048"/>
      <c r="AA179" s="1049"/>
      <c r="AB179" s="1049"/>
      <c r="AC179" s="1050"/>
      <c r="AD179" s="1051"/>
      <c r="AE179" s="1051"/>
      <c r="AF179" s="1051"/>
      <c r="AG179" s="1052"/>
      <c r="AH179" s="1051"/>
      <c r="AI179" s="1051"/>
      <c r="AJ179" s="1053"/>
      <c r="AK179" s="1054">
        <f t="shared" ref="AK179:AS179" si="190">AK190/AK187</f>
        <v>0.31816804288321326</v>
      </c>
      <c r="AL179" s="1053">
        <f t="shared" si="190"/>
        <v>0.36555310033822047</v>
      </c>
      <c r="AM179" s="1053">
        <f t="shared" si="190"/>
        <v>0.40993700839302427</v>
      </c>
      <c r="AN179" s="1053">
        <f t="shared" si="190"/>
        <v>0.44294299921040037</v>
      </c>
      <c r="AO179" s="1054">
        <f t="shared" si="190"/>
        <v>0.48673311360593585</v>
      </c>
      <c r="AP179" s="1053">
        <f t="shared" si="190"/>
        <v>0.49003853595614727</v>
      </c>
      <c r="AQ179" s="1053">
        <f t="shared" si="190"/>
        <v>0.49608066582312754</v>
      </c>
      <c r="AR179" s="1053">
        <f t="shared" si="190"/>
        <v>0.50220322068670908</v>
      </c>
      <c r="AS179" s="1054">
        <f t="shared" si="190"/>
        <v>0.50827242764445901</v>
      </c>
      <c r="AT179" s="882"/>
      <c r="AU179" s="900"/>
      <c r="AV179" s="900"/>
      <c r="AW179" s="900"/>
      <c r="AX179" s="900"/>
      <c r="AY179" s="900"/>
      <c r="AZ179" s="900"/>
      <c r="BA179" s="900"/>
      <c r="BB179" s="900"/>
      <c r="BC179" s="900"/>
      <c r="BD179" s="900"/>
      <c r="BE179" s="900"/>
    </row>
    <row r="180" spans="1:57" s="987" customFormat="1" ht="12" customHeight="1">
      <c r="A180" s="1039" t="s">
        <v>240</v>
      </c>
      <c r="B180" s="900"/>
      <c r="C180" s="900"/>
      <c r="D180" s="900"/>
      <c r="E180" s="900"/>
      <c r="F180" s="900"/>
      <c r="G180" s="900"/>
      <c r="H180" s="900"/>
      <c r="I180" s="900"/>
      <c r="J180" s="900"/>
      <c r="K180" s="900"/>
      <c r="L180" s="900"/>
      <c r="M180" s="900"/>
      <c r="N180" s="900"/>
      <c r="O180" s="900"/>
      <c r="P180" s="900"/>
      <c r="Q180" s="900"/>
      <c r="R180" s="900"/>
      <c r="S180" s="900"/>
      <c r="T180" s="900"/>
      <c r="U180" s="900"/>
      <c r="V180" s="900"/>
      <c r="W180" s="900"/>
      <c r="X180" s="900"/>
      <c r="Y180" s="900"/>
      <c r="Z180" s="1048"/>
      <c r="AA180" s="1049"/>
      <c r="AB180" s="1049"/>
      <c r="AC180" s="1050"/>
      <c r="AD180" s="1051"/>
      <c r="AE180" s="1051"/>
      <c r="AF180" s="1051"/>
      <c r="AG180" s="1052"/>
      <c r="AH180" s="1051"/>
      <c r="AI180" s="1051"/>
      <c r="AJ180" s="1053"/>
      <c r="AK180" s="1054">
        <f t="shared" ref="AK180:AS180" si="191">+AK191/AK187</f>
        <v>0.68183195711678679</v>
      </c>
      <c r="AL180" s="1053">
        <f t="shared" si="191"/>
        <v>0.63444689966177947</v>
      </c>
      <c r="AM180" s="1053">
        <f t="shared" si="191"/>
        <v>0.59006299160697573</v>
      </c>
      <c r="AN180" s="1053">
        <f t="shared" si="191"/>
        <v>0.55705700078959963</v>
      </c>
      <c r="AO180" s="1054">
        <f t="shared" si="191"/>
        <v>0.51326688639406415</v>
      </c>
      <c r="AP180" s="1053">
        <f t="shared" si="191"/>
        <v>0.50996146404385279</v>
      </c>
      <c r="AQ180" s="1053">
        <f t="shared" si="191"/>
        <v>0.50391933417687251</v>
      </c>
      <c r="AR180" s="1053">
        <f t="shared" si="191"/>
        <v>0.49779677931329097</v>
      </c>
      <c r="AS180" s="1054">
        <f t="shared" si="191"/>
        <v>0.49172757235554093</v>
      </c>
      <c r="AT180" s="882"/>
      <c r="AU180" s="900"/>
      <c r="AV180" s="900"/>
      <c r="AW180" s="900"/>
      <c r="AX180" s="900"/>
      <c r="AY180" s="900"/>
      <c r="AZ180" s="900"/>
      <c r="BA180" s="900"/>
      <c r="BB180" s="900"/>
      <c r="BC180" s="900"/>
      <c r="BD180" s="900"/>
      <c r="BE180" s="900"/>
    </row>
    <row r="181" spans="1:57" s="987" customFormat="1" ht="12" customHeight="1">
      <c r="A181" s="849" t="s">
        <v>235</v>
      </c>
      <c r="B181" s="900"/>
      <c r="C181" s="900"/>
      <c r="D181" s="900"/>
      <c r="E181" s="900"/>
      <c r="F181" s="900"/>
      <c r="G181" s="900"/>
      <c r="H181" s="900"/>
      <c r="I181" s="900"/>
      <c r="J181" s="900"/>
      <c r="K181" s="900"/>
      <c r="L181" s="900"/>
      <c r="M181" s="900"/>
      <c r="N181" s="900"/>
      <c r="O181" s="900"/>
      <c r="P181" s="900"/>
      <c r="Q181" s="900"/>
      <c r="R181" s="900"/>
      <c r="S181" s="900"/>
      <c r="T181" s="900"/>
      <c r="U181" s="900"/>
      <c r="V181" s="900"/>
      <c r="W181" s="900"/>
      <c r="X181" s="900"/>
      <c r="Y181" s="900"/>
      <c r="Z181" s="990"/>
      <c r="AA181" s="1042"/>
      <c r="AB181" s="1042"/>
      <c r="AC181" s="1043"/>
      <c r="AD181" s="1046">
        <f t="shared" ref="AD181:AO181" si="192">+AD155/Z155-1</f>
        <v>-0.13647222008168314</v>
      </c>
      <c r="AE181" s="1046">
        <f t="shared" si="192"/>
        <v>-0.1641225128549072</v>
      </c>
      <c r="AF181" s="1046">
        <f t="shared" si="192"/>
        <v>-0.20954816709292412</v>
      </c>
      <c r="AG181" s="1047">
        <f t="shared" si="192"/>
        <v>-0.27843629666834091</v>
      </c>
      <c r="AH181" s="1046">
        <f t="shared" si="192"/>
        <v>-0.33965732643226854</v>
      </c>
      <c r="AI181" s="1046">
        <f t="shared" si="192"/>
        <v>-0.42551512752482035</v>
      </c>
      <c r="AJ181" s="1046">
        <f t="shared" si="192"/>
        <v>-0.50419039401783139</v>
      </c>
      <c r="AK181" s="1047">
        <f t="shared" si="192"/>
        <v>-0.64602095507684965</v>
      </c>
      <c r="AL181" s="1046">
        <f t="shared" si="192"/>
        <v>-0.69075225971358289</v>
      </c>
      <c r="AM181" s="1046">
        <f t="shared" si="192"/>
        <v>-0.75142113569809066</v>
      </c>
      <c r="AN181" s="1046">
        <f t="shared" si="192"/>
        <v>-0.84516192652833932</v>
      </c>
      <c r="AO181" s="1047">
        <f t="shared" si="192"/>
        <v>-1.0000655473673368</v>
      </c>
      <c r="AP181" s="1046"/>
      <c r="AQ181" s="1046"/>
      <c r="AR181" s="1046"/>
      <c r="AS181" s="1047"/>
      <c r="AT181" s="882"/>
      <c r="AU181" s="900"/>
      <c r="AV181" s="900"/>
      <c r="AW181" s="900"/>
      <c r="AX181" s="900"/>
      <c r="AY181" s="900"/>
      <c r="AZ181" s="900"/>
      <c r="BA181" s="900"/>
      <c r="BB181" s="900"/>
      <c r="BC181" s="900"/>
      <c r="BD181" s="900"/>
      <c r="BE181" s="900"/>
    </row>
    <row r="182" spans="1:57" s="987" customFormat="1" ht="12" customHeight="1">
      <c r="A182" s="995" t="s">
        <v>241</v>
      </c>
      <c r="B182" s="900"/>
      <c r="C182" s="900"/>
      <c r="D182" s="900"/>
      <c r="E182" s="900"/>
      <c r="F182" s="900"/>
      <c r="G182" s="900"/>
      <c r="H182" s="900"/>
      <c r="I182" s="900"/>
      <c r="J182" s="900"/>
      <c r="K182" s="900"/>
      <c r="L182" s="900"/>
      <c r="M182" s="900"/>
      <c r="N182" s="900"/>
      <c r="O182" s="900"/>
      <c r="P182" s="900"/>
      <c r="Q182" s="900"/>
      <c r="R182" s="900"/>
      <c r="S182" s="900"/>
      <c r="T182" s="900"/>
      <c r="U182" s="900"/>
      <c r="V182" s="900"/>
      <c r="W182" s="900"/>
      <c r="X182" s="900"/>
      <c r="Y182" s="900"/>
      <c r="Z182" s="996"/>
      <c r="AA182" s="997"/>
      <c r="AB182" s="997"/>
      <c r="AC182" s="998"/>
      <c r="AD182" s="997"/>
      <c r="AE182" s="997"/>
      <c r="AF182" s="997"/>
      <c r="AG182" s="998"/>
      <c r="AH182" s="997"/>
      <c r="AI182" s="997"/>
      <c r="AJ182" s="997"/>
      <c r="AK182" s="998"/>
      <c r="AL182" s="999"/>
      <c r="AM182" s="999"/>
      <c r="AN182" s="999"/>
      <c r="AO182" s="1000"/>
      <c r="AP182" s="999"/>
      <c r="AQ182" s="999"/>
      <c r="AR182" s="999"/>
      <c r="AS182" s="1000"/>
      <c r="AT182" s="882"/>
      <c r="AU182" s="900"/>
      <c r="AV182" s="900"/>
      <c r="AW182" s="900"/>
      <c r="AX182" s="900"/>
      <c r="AY182" s="900"/>
      <c r="AZ182" s="900"/>
      <c r="BA182" s="900"/>
      <c r="BB182" s="900"/>
      <c r="BC182" s="900"/>
      <c r="BD182" s="900"/>
      <c r="BE182" s="900"/>
    </row>
    <row r="183" spans="1:57" s="987" customFormat="1" ht="12" customHeight="1">
      <c r="A183" s="849" t="s">
        <v>230</v>
      </c>
      <c r="B183" s="900"/>
      <c r="C183" s="900"/>
      <c r="D183" s="900"/>
      <c r="E183" s="900"/>
      <c r="F183" s="900"/>
      <c r="G183" s="900"/>
      <c r="H183" s="900"/>
      <c r="I183" s="900"/>
      <c r="J183" s="900"/>
      <c r="K183" s="900"/>
      <c r="L183" s="900"/>
      <c r="M183" s="900"/>
      <c r="N183" s="900"/>
      <c r="O183" s="900"/>
      <c r="P183" s="900"/>
      <c r="Q183" s="900"/>
      <c r="R183" s="900"/>
      <c r="S183" s="900"/>
      <c r="T183" s="900"/>
      <c r="U183" s="900"/>
      <c r="V183" s="900"/>
      <c r="W183" s="900"/>
      <c r="X183" s="900"/>
      <c r="Y183" s="900"/>
      <c r="Z183" s="993"/>
      <c r="AA183"/>
      <c r="AB183"/>
      <c r="AC183" s="994"/>
      <c r="AD183" s="991">
        <f t="shared" ref="AD183:AS183" si="193">+AD143-Z143</f>
        <v>82.199999999999932</v>
      </c>
      <c r="AE183" s="991">
        <f t="shared" si="193"/>
        <v>87.200000000000045</v>
      </c>
      <c r="AF183" s="991">
        <f t="shared" si="193"/>
        <v>92.5</v>
      </c>
      <c r="AG183" s="1055">
        <f t="shared" si="193"/>
        <v>98.899999999999977</v>
      </c>
      <c r="AH183" s="991">
        <f t="shared" si="193"/>
        <v>104</v>
      </c>
      <c r="AI183" s="991">
        <f t="shared" si="193"/>
        <v>109</v>
      </c>
      <c r="AJ183" s="991">
        <f t="shared" si="193"/>
        <v>108.60000000000002</v>
      </c>
      <c r="AK183" s="1055">
        <f t="shared" si="193"/>
        <v>103.5</v>
      </c>
      <c r="AL183" s="991">
        <f t="shared" si="193"/>
        <v>91.174999999999955</v>
      </c>
      <c r="AM183" s="991">
        <f t="shared" si="193"/>
        <v>81.584999999999923</v>
      </c>
      <c r="AN183" s="991">
        <f t="shared" si="193"/>
        <v>77.747499999999945</v>
      </c>
      <c r="AO183" s="1055">
        <f t="shared" si="193"/>
        <v>77.0625</v>
      </c>
      <c r="AP183" s="991">
        <f t="shared" si="193"/>
        <v>96.440000000000055</v>
      </c>
      <c r="AQ183" s="991">
        <f t="shared" si="193"/>
        <v>112.34100000000001</v>
      </c>
      <c r="AR183" s="991">
        <f t="shared" si="193"/>
        <v>124.06725000000006</v>
      </c>
      <c r="AS183" s="1055">
        <f t="shared" si="193"/>
        <v>133.49875000000009</v>
      </c>
      <c r="AT183" s="882"/>
      <c r="AU183" s="900"/>
      <c r="AV183" s="900"/>
      <c r="AW183" s="900"/>
      <c r="AX183" s="900"/>
      <c r="AY183" s="900"/>
      <c r="AZ183" s="900"/>
      <c r="BA183" s="900"/>
      <c r="BB183" s="900"/>
      <c r="BC183" s="900"/>
      <c r="BD183" s="900"/>
      <c r="BE183" s="900"/>
    </row>
    <row r="184" spans="1:57" s="987" customFormat="1" ht="12" customHeight="1">
      <c r="A184" s="849" t="s">
        <v>161</v>
      </c>
      <c r="B184" s="900"/>
      <c r="C184" s="900"/>
      <c r="D184" s="900"/>
      <c r="E184" s="900"/>
      <c r="F184" s="900"/>
      <c r="G184" s="900"/>
      <c r="H184" s="900"/>
      <c r="I184" s="900"/>
      <c r="J184" s="900"/>
      <c r="K184" s="900"/>
      <c r="L184" s="900"/>
      <c r="M184" s="900"/>
      <c r="N184" s="900"/>
      <c r="O184" s="900"/>
      <c r="P184" s="900"/>
      <c r="Q184" s="900"/>
      <c r="R184" s="900"/>
      <c r="S184" s="900"/>
      <c r="T184" s="900"/>
      <c r="U184" s="900"/>
      <c r="V184" s="900"/>
      <c r="W184" s="900"/>
      <c r="X184" s="900"/>
      <c r="Y184" s="900"/>
      <c r="Z184" s="993"/>
      <c r="AA184"/>
      <c r="AB184"/>
      <c r="AC184" s="994"/>
      <c r="AD184" s="991">
        <f t="shared" ref="AD184:AS184" si="194">+AD146-Z146</f>
        <v>144.18499999999997</v>
      </c>
      <c r="AE184" s="991">
        <f t="shared" si="194"/>
        <v>160.61200000000002</v>
      </c>
      <c r="AF184" s="991">
        <f t="shared" si="194"/>
        <v>184.67500000000001</v>
      </c>
      <c r="AG184" s="1055">
        <f t="shared" si="194"/>
        <v>215.31700000000001</v>
      </c>
      <c r="AH184" s="991">
        <f t="shared" si="194"/>
        <v>237.21700000000004</v>
      </c>
      <c r="AI184" s="991">
        <f t="shared" si="194"/>
        <v>268.09500000000003</v>
      </c>
      <c r="AJ184" s="991">
        <f t="shared" si="194"/>
        <v>283.90699999999998</v>
      </c>
      <c r="AK184" s="1055">
        <f t="shared" si="194"/>
        <v>298.39999999999998</v>
      </c>
      <c r="AL184" s="991">
        <f t="shared" si="194"/>
        <v>270.07499999999993</v>
      </c>
      <c r="AM184" s="991">
        <f t="shared" si="194"/>
        <v>242.9849999999999</v>
      </c>
      <c r="AN184" s="991">
        <f t="shared" si="194"/>
        <v>223.44749999999999</v>
      </c>
      <c r="AO184" s="1055">
        <f t="shared" si="194"/>
        <v>183.86249999999995</v>
      </c>
      <c r="AP184" s="991">
        <f t="shared" si="194"/>
        <v>176.53999999999996</v>
      </c>
      <c r="AQ184" s="991">
        <f t="shared" si="194"/>
        <v>165.74099999999999</v>
      </c>
      <c r="AR184" s="991">
        <f t="shared" si="194"/>
        <v>150.76724999999999</v>
      </c>
      <c r="AS184" s="1055">
        <f t="shared" si="194"/>
        <v>133.49875000000009</v>
      </c>
      <c r="AT184" s="882"/>
      <c r="AU184" s="900"/>
      <c r="AV184" s="900"/>
      <c r="AW184" s="900"/>
      <c r="AX184" s="900"/>
      <c r="AY184" s="900"/>
      <c r="AZ184" s="900"/>
      <c r="BA184" s="900"/>
      <c r="BB184" s="900"/>
      <c r="BC184" s="900"/>
      <c r="BD184" s="900"/>
      <c r="BE184" s="900"/>
    </row>
    <row r="185" spans="1:57" s="987" customFormat="1" ht="12" customHeight="1">
      <c r="A185" s="763" t="s">
        <v>231</v>
      </c>
      <c r="B185" s="900"/>
      <c r="C185" s="900"/>
      <c r="D185" s="900"/>
      <c r="E185" s="900"/>
      <c r="F185" s="900"/>
      <c r="G185" s="900"/>
      <c r="H185" s="900"/>
      <c r="I185" s="900"/>
      <c r="J185" s="900"/>
      <c r="K185" s="900"/>
      <c r="L185" s="900"/>
      <c r="M185" s="900"/>
      <c r="N185" s="900"/>
      <c r="O185" s="900"/>
      <c r="P185" s="900"/>
      <c r="Q185" s="900"/>
      <c r="R185" s="900"/>
      <c r="S185" s="900"/>
      <c r="T185" s="900"/>
      <c r="U185" s="900"/>
      <c r="V185" s="900"/>
      <c r="W185" s="900"/>
      <c r="X185" s="900"/>
      <c r="Y185" s="900"/>
      <c r="Z185" s="993"/>
      <c r="AA185"/>
      <c r="AB185"/>
      <c r="AC185" s="994"/>
      <c r="AD185"/>
      <c r="AE185"/>
      <c r="AF185"/>
      <c r="AG185" s="1056">
        <f t="shared" ref="AG185" si="195">SUM(AD169:AG169)</f>
        <v>122.23785000000004</v>
      </c>
      <c r="AH185" s="1014">
        <f t="shared" ref="AH185:AS185" si="196">SUM(AE169:AH169)</f>
        <v>134.64285000000001</v>
      </c>
      <c r="AI185" s="1014">
        <f t="shared" si="196"/>
        <v>159.40475000000009</v>
      </c>
      <c r="AJ185" s="1014">
        <f t="shared" si="196"/>
        <v>172.80735000000001</v>
      </c>
      <c r="AK185" s="1056">
        <f t="shared" si="196"/>
        <v>188.79999999999998</v>
      </c>
      <c r="AL185" s="1014">
        <f t="shared" si="196"/>
        <v>159.19999999999996</v>
      </c>
      <c r="AM185" s="1014">
        <f t="shared" si="196"/>
        <v>129.19999999999993</v>
      </c>
      <c r="AN185" s="1014">
        <f t="shared" si="196"/>
        <v>106.29999999999998</v>
      </c>
      <c r="AO185" s="1056">
        <f t="shared" si="196"/>
        <v>62.5</v>
      </c>
      <c r="AP185" s="1014">
        <f t="shared" si="196"/>
        <v>52.5</v>
      </c>
      <c r="AQ185" s="1014">
        <f t="shared" si="196"/>
        <v>38.5</v>
      </c>
      <c r="AR185" s="1014">
        <f t="shared" si="196"/>
        <v>20.5</v>
      </c>
      <c r="AS185" s="1056">
        <f t="shared" si="196"/>
        <v>0</v>
      </c>
      <c r="AT185" s="882"/>
      <c r="AU185" s="900"/>
      <c r="AV185" s="900"/>
      <c r="AW185" s="900"/>
      <c r="AX185" s="900"/>
      <c r="AY185" s="900"/>
      <c r="AZ185" s="900"/>
      <c r="BA185" s="900"/>
      <c r="BB185" s="900"/>
      <c r="BC185" s="900"/>
      <c r="BD185" s="900"/>
      <c r="BE185" s="900"/>
    </row>
    <row r="186" spans="1:57" s="987" customFormat="1" ht="12" customHeight="1">
      <c r="A186" s="1039" t="s">
        <v>232</v>
      </c>
      <c r="B186" s="900"/>
      <c r="C186" s="900"/>
      <c r="D186" s="900"/>
      <c r="E186" s="900"/>
      <c r="F186" s="900"/>
      <c r="G186" s="900"/>
      <c r="H186" s="900"/>
      <c r="I186" s="900"/>
      <c r="J186" s="900"/>
      <c r="K186" s="900"/>
      <c r="L186" s="900"/>
      <c r="M186" s="900"/>
      <c r="N186" s="900"/>
      <c r="O186" s="900"/>
      <c r="P186" s="900"/>
      <c r="Q186" s="900"/>
      <c r="R186" s="900"/>
      <c r="S186" s="900"/>
      <c r="T186" s="900"/>
      <c r="U186" s="900"/>
      <c r="V186" s="900"/>
      <c r="W186" s="900"/>
      <c r="X186" s="900"/>
      <c r="Y186" s="900"/>
      <c r="Z186" s="1057"/>
      <c r="AA186" s="1058"/>
      <c r="AB186" s="1058"/>
      <c r="AC186" s="1059"/>
      <c r="AD186" s="1058"/>
      <c r="AE186" s="1058"/>
      <c r="AF186" s="1058"/>
      <c r="AG186" s="1060">
        <f>+AG185/AG192*-1</f>
        <v>1.05</v>
      </c>
      <c r="AH186" s="1061">
        <f t="shared" ref="AH186:AO186" si="197">+AH185/AH192*-1</f>
        <v>1.0107032135538254</v>
      </c>
      <c r="AI186" s="1061">
        <f t="shared" si="197"/>
        <v>1.0019469499355735</v>
      </c>
      <c r="AJ186" s="1061">
        <f t="shared" si="197"/>
        <v>0.98574129954879186</v>
      </c>
      <c r="AK186" s="1062">
        <f t="shared" si="197"/>
        <v>0.96870189840944076</v>
      </c>
      <c r="AL186" s="1061">
        <f t="shared" si="197"/>
        <v>0.88988261598658458</v>
      </c>
      <c r="AM186" s="1061">
        <f t="shared" si="197"/>
        <v>0.80049566294919428</v>
      </c>
      <c r="AN186" s="1061">
        <f t="shared" si="197"/>
        <v>0.72958133150308824</v>
      </c>
      <c r="AO186" s="1062">
        <f t="shared" si="197"/>
        <v>0.58520599250936356</v>
      </c>
      <c r="AP186" s="1063"/>
      <c r="AQ186" s="1063"/>
      <c r="AR186" s="1063"/>
      <c r="AS186" s="1064"/>
      <c r="AT186" s="882"/>
      <c r="AU186" s="900"/>
      <c r="AV186" s="900"/>
      <c r="AW186" s="900"/>
      <c r="AX186" s="900"/>
      <c r="AY186" s="900"/>
      <c r="AZ186" s="900"/>
      <c r="BA186" s="900"/>
      <c r="BB186" s="900"/>
      <c r="BC186" s="900"/>
      <c r="BD186" s="900"/>
      <c r="BE186" s="900"/>
    </row>
    <row r="187" spans="1:57" s="987" customFormat="1" ht="12" customHeight="1">
      <c r="A187" s="763" t="s">
        <v>233</v>
      </c>
      <c r="B187" s="900"/>
      <c r="C187" s="900"/>
      <c r="D187" s="900"/>
      <c r="E187" s="900"/>
      <c r="F187" s="900"/>
      <c r="G187" s="900"/>
      <c r="H187" s="900"/>
      <c r="I187" s="900"/>
      <c r="J187" s="900"/>
      <c r="K187" s="900"/>
      <c r="L187" s="900"/>
      <c r="M187" s="900"/>
      <c r="N187" s="900"/>
      <c r="O187" s="900"/>
      <c r="P187" s="900"/>
      <c r="Q187" s="900"/>
      <c r="R187" s="900"/>
      <c r="S187" s="900"/>
      <c r="T187" s="900"/>
      <c r="U187" s="900"/>
      <c r="V187" s="900"/>
      <c r="W187" s="900"/>
      <c r="X187" s="900"/>
      <c r="Y187" s="900"/>
      <c r="Z187" s="993"/>
      <c r="AA187"/>
      <c r="AB187"/>
      <c r="AC187" s="994"/>
      <c r="AD187" s="1014">
        <f t="shared" ref="AD187:AS187" si="198">SUM(AA171:AD171)</f>
        <v>16.004999999999953</v>
      </c>
      <c r="AE187" s="1014">
        <f t="shared" si="198"/>
        <v>38.988900000000044</v>
      </c>
      <c r="AF187" s="1014">
        <f t="shared" si="198"/>
        <v>63.479499999999994</v>
      </c>
      <c r="AG187" s="1056">
        <f t="shared" si="198"/>
        <v>93.07914999999997</v>
      </c>
      <c r="AH187" s="1014">
        <f t="shared" si="198"/>
        <v>102.57415000000003</v>
      </c>
      <c r="AI187" s="1014">
        <f t="shared" si="198"/>
        <v>108.69024999999993</v>
      </c>
      <c r="AJ187" s="1014">
        <f t="shared" si="198"/>
        <v>111.09964999999997</v>
      </c>
      <c r="AK187" s="1056">
        <f t="shared" si="198"/>
        <v>109.6</v>
      </c>
      <c r="AL187" s="1014">
        <f t="shared" si="198"/>
        <v>110.875</v>
      </c>
      <c r="AM187" s="1014">
        <f t="shared" si="198"/>
        <v>113.78500000000001</v>
      </c>
      <c r="AN187" s="1014">
        <f t="shared" si="198"/>
        <v>117.14750000000001</v>
      </c>
      <c r="AO187" s="1056">
        <f t="shared" si="198"/>
        <v>121.36250000000001</v>
      </c>
      <c r="AP187" s="1014">
        <f t="shared" si="198"/>
        <v>124.04</v>
      </c>
      <c r="AQ187" s="1014">
        <f t="shared" si="198"/>
        <v>127.24100000000001</v>
      </c>
      <c r="AR187" s="1014">
        <f t="shared" si="198"/>
        <v>130.26724999999999</v>
      </c>
      <c r="AS187" s="1056">
        <f t="shared" si="198"/>
        <v>133.49875000000003</v>
      </c>
      <c r="AT187" s="882"/>
      <c r="AU187" s="900"/>
      <c r="AV187" s="900"/>
      <c r="AW187" s="900"/>
      <c r="AX187" s="900"/>
      <c r="AY187" s="900"/>
      <c r="AZ187" s="900"/>
      <c r="BA187" s="900"/>
      <c r="BB187" s="900"/>
      <c r="BC187" s="900"/>
      <c r="BD187" s="900"/>
      <c r="BE187" s="900"/>
    </row>
    <row r="188" spans="1:57" s="987" customFormat="1" ht="12" customHeight="1">
      <c r="A188" s="1065" t="s">
        <v>242</v>
      </c>
      <c r="B188" s="900"/>
      <c r="C188" s="900"/>
      <c r="D188" s="900"/>
      <c r="E188" s="900"/>
      <c r="F188" s="900"/>
      <c r="G188" s="900"/>
      <c r="H188" s="900"/>
      <c r="I188" s="900"/>
      <c r="J188" s="900"/>
      <c r="K188" s="900"/>
      <c r="L188" s="900"/>
      <c r="M188" s="900"/>
      <c r="N188" s="900"/>
      <c r="O188" s="900"/>
      <c r="P188" s="900"/>
      <c r="Q188" s="900"/>
      <c r="R188" s="900"/>
      <c r="S188" s="900"/>
      <c r="T188" s="900"/>
      <c r="U188" s="900"/>
      <c r="V188" s="900"/>
      <c r="W188" s="900"/>
      <c r="X188" s="900"/>
      <c r="Y188" s="900"/>
      <c r="Z188" s="1066"/>
      <c r="AA188" s="1067"/>
      <c r="AB188" s="1067"/>
      <c r="AC188" s="1068"/>
      <c r="AD188" s="1069">
        <v>1.1200000000000001</v>
      </c>
      <c r="AE188" s="1069">
        <f>+AD188-0.0025</f>
        <v>1.1175000000000002</v>
      </c>
      <c r="AF188" s="1069">
        <f t="shared" ref="AF188:AS188" si="199">+AE188-0.0025</f>
        <v>1.1150000000000002</v>
      </c>
      <c r="AG188" s="1070">
        <f t="shared" si="199"/>
        <v>1.1125000000000003</v>
      </c>
      <c r="AH188" s="1069">
        <f t="shared" si="199"/>
        <v>1.1100000000000003</v>
      </c>
      <c r="AI188" s="1069">
        <f t="shared" si="199"/>
        <v>1.1075000000000004</v>
      </c>
      <c r="AJ188" s="1069">
        <f t="shared" si="199"/>
        <v>1.1050000000000004</v>
      </c>
      <c r="AK188" s="1070">
        <f t="shared" si="199"/>
        <v>1.1025000000000005</v>
      </c>
      <c r="AL188" s="1069">
        <f t="shared" si="199"/>
        <v>1.1000000000000005</v>
      </c>
      <c r="AM188" s="1069">
        <f t="shared" si="199"/>
        <v>1.0975000000000006</v>
      </c>
      <c r="AN188" s="1069">
        <f t="shared" si="199"/>
        <v>1.0950000000000006</v>
      </c>
      <c r="AO188" s="1070">
        <f t="shared" si="199"/>
        <v>1.0925000000000007</v>
      </c>
      <c r="AP188" s="1069">
        <f t="shared" si="199"/>
        <v>1.0900000000000007</v>
      </c>
      <c r="AQ188" s="1069">
        <f t="shared" si="199"/>
        <v>1.0875000000000008</v>
      </c>
      <c r="AR188" s="1069">
        <f t="shared" si="199"/>
        <v>1.0850000000000009</v>
      </c>
      <c r="AS188" s="1070">
        <f t="shared" si="199"/>
        <v>1.0825000000000009</v>
      </c>
      <c r="AT188" s="882"/>
      <c r="AU188" s="900"/>
      <c r="AV188" s="900"/>
      <c r="AW188" s="900"/>
      <c r="AX188" s="900"/>
      <c r="AY188" s="900"/>
      <c r="AZ188" s="900"/>
      <c r="BA188" s="900"/>
      <c r="BB188" s="900"/>
      <c r="BC188" s="900"/>
      <c r="BD188" s="900"/>
      <c r="BE188" s="900"/>
    </row>
    <row r="189" spans="1:57" s="987" customFormat="1" ht="12" customHeight="1">
      <c r="A189" s="1065" t="s">
        <v>243</v>
      </c>
      <c r="B189" s="900"/>
      <c r="C189" s="900"/>
      <c r="D189" s="900"/>
      <c r="E189" s="900"/>
      <c r="F189" s="900"/>
      <c r="G189" s="900"/>
      <c r="H189" s="900"/>
      <c r="I189" s="900"/>
      <c r="J189" s="900"/>
      <c r="K189" s="900"/>
      <c r="L189" s="900"/>
      <c r="M189" s="900"/>
      <c r="N189" s="900"/>
      <c r="O189" s="900"/>
      <c r="P189" s="900"/>
      <c r="Q189" s="900"/>
      <c r="R189" s="900"/>
      <c r="S189" s="900"/>
      <c r="T189" s="900"/>
      <c r="U189" s="900"/>
      <c r="V189" s="900"/>
      <c r="W189" s="900"/>
      <c r="X189" s="900"/>
      <c r="Y189" s="900"/>
      <c r="Z189" s="1057"/>
      <c r="AA189" s="1058"/>
      <c r="AB189" s="1058"/>
      <c r="AC189" s="1059"/>
      <c r="AD189" s="1049">
        <f t="shared" ref="AD189:AS189" si="200">+Z146</f>
        <v>23.905000000000001</v>
      </c>
      <c r="AE189" s="1049">
        <f t="shared" si="200"/>
        <v>49.7</v>
      </c>
      <c r="AF189" s="1049">
        <f t="shared" si="200"/>
        <v>77.625</v>
      </c>
      <c r="AG189" s="1071">
        <f t="shared" si="200"/>
        <v>124.89</v>
      </c>
      <c r="AH189" s="1049">
        <f t="shared" si="200"/>
        <v>168.08999999999997</v>
      </c>
      <c r="AI189" s="1049">
        <f t="shared" si="200"/>
        <v>210.31200000000001</v>
      </c>
      <c r="AJ189" s="1049">
        <f t="shared" si="200"/>
        <v>262.3</v>
      </c>
      <c r="AK189" s="1071">
        <f t="shared" si="200"/>
        <v>340.20699999999999</v>
      </c>
      <c r="AL189" s="1049">
        <f t="shared" si="200"/>
        <v>405.30700000000002</v>
      </c>
      <c r="AM189" s="1049">
        <f t="shared" si="200"/>
        <v>478.40700000000004</v>
      </c>
      <c r="AN189" s="1049">
        <f t="shared" si="200"/>
        <v>546.20699999999999</v>
      </c>
      <c r="AO189" s="1071">
        <f t="shared" si="200"/>
        <v>638.60699999999997</v>
      </c>
      <c r="AP189" s="1049">
        <f t="shared" si="200"/>
        <v>675.38199999999995</v>
      </c>
      <c r="AQ189" s="1049">
        <f t="shared" si="200"/>
        <v>721.39199999999994</v>
      </c>
      <c r="AR189" s="1049">
        <f t="shared" si="200"/>
        <v>769.65449999999998</v>
      </c>
      <c r="AS189" s="1071">
        <f t="shared" si="200"/>
        <v>822.46949999999993</v>
      </c>
      <c r="AT189" s="882"/>
      <c r="AU189" s="900"/>
      <c r="AV189" s="900"/>
      <c r="AW189" s="900"/>
      <c r="AX189" s="900"/>
      <c r="AY189" s="900"/>
      <c r="AZ189" s="900"/>
      <c r="BA189" s="900"/>
      <c r="BB189" s="900"/>
      <c r="BC189" s="900"/>
      <c r="BD189" s="900"/>
      <c r="BE189" s="900"/>
    </row>
    <row r="190" spans="1:57" s="987" customFormat="1" ht="12" customHeight="1">
      <c r="A190" s="1034" t="s">
        <v>244</v>
      </c>
      <c r="B190" s="900"/>
      <c r="C190" s="900"/>
      <c r="D190" s="900"/>
      <c r="E190" s="900"/>
      <c r="F190" s="900"/>
      <c r="G190" s="900"/>
      <c r="H190" s="900"/>
      <c r="I190" s="900"/>
      <c r="J190" s="900"/>
      <c r="K190" s="900"/>
      <c r="L190" s="900"/>
      <c r="M190" s="900"/>
      <c r="N190" s="900"/>
      <c r="O190" s="900"/>
      <c r="P190" s="900"/>
      <c r="Q190" s="900"/>
      <c r="R190" s="900"/>
      <c r="S190" s="900"/>
      <c r="T190" s="900"/>
      <c r="U190" s="900"/>
      <c r="V190" s="900"/>
      <c r="W190" s="900"/>
      <c r="X190" s="900"/>
      <c r="Y190" s="900"/>
      <c r="Z190" s="993"/>
      <c r="AA190"/>
      <c r="AB190"/>
      <c r="AC190" s="994"/>
      <c r="AD190" s="1014">
        <f t="shared" ref="AD190:AS190" si="201">+AD189*AD188-AD189</f>
        <v>2.8686000000000043</v>
      </c>
      <c r="AE190" s="1014">
        <f t="shared" si="201"/>
        <v>5.8397500000000093</v>
      </c>
      <c r="AF190" s="1014">
        <f t="shared" si="201"/>
        <v>8.9268750000000097</v>
      </c>
      <c r="AG190" s="1056">
        <f t="shared" si="201"/>
        <v>14.050125000000023</v>
      </c>
      <c r="AH190" s="1014">
        <f t="shared" si="201"/>
        <v>18.489900000000063</v>
      </c>
      <c r="AI190" s="1014">
        <f t="shared" si="201"/>
        <v>22.60854000000009</v>
      </c>
      <c r="AJ190" s="1014">
        <f t="shared" si="201"/>
        <v>27.541500000000099</v>
      </c>
      <c r="AK190" s="1056">
        <f t="shared" si="201"/>
        <v>34.871217500000171</v>
      </c>
      <c r="AL190" s="1014">
        <f t="shared" si="201"/>
        <v>40.530700000000195</v>
      </c>
      <c r="AM190" s="1014">
        <f t="shared" si="201"/>
        <v>46.644682500000272</v>
      </c>
      <c r="AN190" s="1014">
        <f t="shared" si="201"/>
        <v>51.889665000000377</v>
      </c>
      <c r="AO190" s="1056">
        <f t="shared" si="201"/>
        <v>59.071147500000393</v>
      </c>
      <c r="AP190" s="1014">
        <f t="shared" si="201"/>
        <v>60.78438000000051</v>
      </c>
      <c r="AQ190" s="1014">
        <f t="shared" si="201"/>
        <v>63.121800000000576</v>
      </c>
      <c r="AR190" s="1014">
        <f t="shared" si="201"/>
        <v>65.420632500000693</v>
      </c>
      <c r="AS190" s="1056">
        <f t="shared" si="201"/>
        <v>67.853733750000742</v>
      </c>
      <c r="AT190" s="882"/>
      <c r="AU190" s="900"/>
      <c r="AV190" s="900"/>
      <c r="AW190" s="900"/>
      <c r="AX190" s="900"/>
      <c r="AY190" s="900"/>
      <c r="AZ190" s="900"/>
      <c r="BA190" s="900"/>
      <c r="BB190" s="900"/>
      <c r="BC190" s="900"/>
      <c r="BD190" s="900"/>
      <c r="BE190" s="900"/>
    </row>
    <row r="191" spans="1:57" s="987" customFormat="1" ht="12" customHeight="1">
      <c r="A191" s="1034" t="s">
        <v>245</v>
      </c>
      <c r="B191" s="900"/>
      <c r="C191" s="900"/>
      <c r="D191" s="900"/>
      <c r="E191" s="900"/>
      <c r="F191" s="900"/>
      <c r="G191" s="900"/>
      <c r="H191" s="900"/>
      <c r="I191" s="900"/>
      <c r="J191" s="900"/>
      <c r="K191" s="900"/>
      <c r="L191" s="900"/>
      <c r="M191" s="900"/>
      <c r="N191" s="900"/>
      <c r="O191" s="900"/>
      <c r="P191" s="900"/>
      <c r="Q191" s="900"/>
      <c r="R191" s="900"/>
      <c r="S191" s="900"/>
      <c r="T191" s="900"/>
      <c r="U191" s="900"/>
      <c r="V191" s="900"/>
      <c r="W191" s="900"/>
      <c r="X191" s="900"/>
      <c r="Y191" s="900"/>
      <c r="Z191" s="993"/>
      <c r="AA191"/>
      <c r="AB191"/>
      <c r="AC191" s="994"/>
      <c r="AD191" s="1014">
        <f t="shared" ref="AD191:AS191" si="202">+AD187-AD190</f>
        <v>13.136399999999949</v>
      </c>
      <c r="AE191" s="1014">
        <f t="shared" si="202"/>
        <v>33.149150000000034</v>
      </c>
      <c r="AF191" s="1014">
        <f t="shared" si="202"/>
        <v>54.552624999999985</v>
      </c>
      <c r="AG191" s="1056">
        <f t="shared" si="202"/>
        <v>79.029024999999947</v>
      </c>
      <c r="AH191" s="1014">
        <f t="shared" si="202"/>
        <v>84.084249999999969</v>
      </c>
      <c r="AI191" s="1014">
        <f t="shared" si="202"/>
        <v>86.081709999999845</v>
      </c>
      <c r="AJ191" s="1014">
        <f t="shared" si="202"/>
        <v>83.55814999999987</v>
      </c>
      <c r="AK191" s="1056">
        <f t="shared" si="202"/>
        <v>74.728782499999824</v>
      </c>
      <c r="AL191" s="1014">
        <f t="shared" si="202"/>
        <v>70.344299999999805</v>
      </c>
      <c r="AM191" s="1014">
        <f t="shared" si="202"/>
        <v>67.140317499999739</v>
      </c>
      <c r="AN191" s="1014">
        <f t="shared" si="202"/>
        <v>65.257834999999631</v>
      </c>
      <c r="AO191" s="1056">
        <f t="shared" si="202"/>
        <v>62.291352499999618</v>
      </c>
      <c r="AP191" s="1014">
        <f t="shared" si="202"/>
        <v>63.255619999999496</v>
      </c>
      <c r="AQ191" s="1014">
        <f t="shared" si="202"/>
        <v>64.119199999999438</v>
      </c>
      <c r="AR191" s="1014">
        <f t="shared" si="202"/>
        <v>64.846617499999297</v>
      </c>
      <c r="AS191" s="1056">
        <f t="shared" si="202"/>
        <v>65.645016249999287</v>
      </c>
      <c r="AT191" s="882"/>
      <c r="AU191" s="900"/>
      <c r="AV191" s="900"/>
      <c r="AW191" s="900"/>
      <c r="AX191" s="900"/>
      <c r="AY191" s="900"/>
      <c r="AZ191" s="900"/>
      <c r="BA191" s="900"/>
      <c r="BB191" s="900"/>
      <c r="BC191" s="900"/>
      <c r="BD191" s="900"/>
      <c r="BE191" s="900"/>
    </row>
    <row r="192" spans="1:57" s="987" customFormat="1" ht="12" customHeight="1">
      <c r="A192" s="1072" t="s">
        <v>235</v>
      </c>
      <c r="B192" s="900"/>
      <c r="C192" s="900"/>
      <c r="D192" s="900"/>
      <c r="E192" s="900"/>
      <c r="F192" s="900"/>
      <c r="G192" s="900"/>
      <c r="H192" s="900"/>
      <c r="I192" s="900"/>
      <c r="J192" s="900"/>
      <c r="K192" s="900"/>
      <c r="L192" s="900"/>
      <c r="M192" s="900"/>
      <c r="N192" s="900"/>
      <c r="O192" s="900"/>
      <c r="P192" s="900"/>
      <c r="Q192" s="900"/>
      <c r="R192" s="900"/>
      <c r="S192" s="900"/>
      <c r="T192" s="900"/>
      <c r="U192" s="900"/>
      <c r="V192" s="900"/>
      <c r="W192" s="900"/>
      <c r="X192" s="900"/>
      <c r="Y192" s="900"/>
      <c r="Z192" s="1073"/>
      <c r="AA192" s="1074"/>
      <c r="AB192" s="1075"/>
      <c r="AC192" s="1076"/>
      <c r="AD192" s="1075">
        <f t="shared" ref="AD192:AS192" si="203">+AD183-AD184</f>
        <v>-61.985000000000042</v>
      </c>
      <c r="AE192" s="1075">
        <f t="shared" si="203"/>
        <v>-73.411999999999978</v>
      </c>
      <c r="AF192" s="1075">
        <f t="shared" si="203"/>
        <v>-92.175000000000011</v>
      </c>
      <c r="AG192" s="1077">
        <f t="shared" si="203"/>
        <v>-116.41700000000003</v>
      </c>
      <c r="AH192" s="1075">
        <f t="shared" si="203"/>
        <v>-133.21700000000004</v>
      </c>
      <c r="AI192" s="1075">
        <f t="shared" si="203"/>
        <v>-159.09500000000003</v>
      </c>
      <c r="AJ192" s="1075">
        <f t="shared" si="203"/>
        <v>-175.30699999999996</v>
      </c>
      <c r="AK192" s="1077">
        <f t="shared" si="203"/>
        <v>-194.89999999999998</v>
      </c>
      <c r="AL192" s="1075">
        <f t="shared" si="203"/>
        <v>-178.89999999999998</v>
      </c>
      <c r="AM192" s="1075">
        <f t="shared" si="203"/>
        <v>-161.39999999999998</v>
      </c>
      <c r="AN192" s="1075">
        <f t="shared" si="203"/>
        <v>-145.70000000000005</v>
      </c>
      <c r="AO192" s="1077">
        <f t="shared" si="203"/>
        <v>-106.79999999999995</v>
      </c>
      <c r="AP192" s="1075">
        <f t="shared" si="203"/>
        <v>-80.099999999999909</v>
      </c>
      <c r="AQ192" s="1075">
        <f t="shared" si="203"/>
        <v>-53.399999999999977</v>
      </c>
      <c r="AR192" s="1075">
        <f t="shared" si="203"/>
        <v>-26.699999999999932</v>
      </c>
      <c r="AS192" s="1077">
        <f t="shared" si="203"/>
        <v>0</v>
      </c>
      <c r="AT192" s="882"/>
      <c r="AU192" s="900"/>
      <c r="AV192" s="900"/>
      <c r="AW192" s="900"/>
      <c r="AX192" s="900"/>
      <c r="AY192" s="900"/>
      <c r="AZ192" s="900"/>
      <c r="BA192" s="900"/>
      <c r="BB192" s="900"/>
      <c r="BC192" s="900"/>
      <c r="BD192" s="900"/>
      <c r="BE192" s="900"/>
    </row>
    <row r="193" spans="1:57" s="987" customFormat="1" ht="12" customHeight="1">
      <c r="A193" s="988"/>
      <c r="B193" s="900"/>
      <c r="C193" s="900"/>
      <c r="D193" s="900"/>
      <c r="E193" s="900"/>
      <c r="F193" s="900"/>
      <c r="G193" s="900"/>
      <c r="H193" s="900"/>
      <c r="I193" s="900"/>
      <c r="J193" s="900"/>
      <c r="K193" s="900"/>
      <c r="L193" s="900"/>
      <c r="M193" s="900"/>
      <c r="N193" s="900"/>
      <c r="O193" s="900"/>
      <c r="P193" s="900"/>
      <c r="Q193" s="900"/>
      <c r="R193" s="900"/>
      <c r="S193" s="900"/>
      <c r="T193" s="900"/>
      <c r="U193" s="900"/>
      <c r="V193" s="900"/>
      <c r="W193" s="900"/>
      <c r="X193" s="900"/>
      <c r="Y193" s="900"/>
      <c r="Z193" s="900"/>
      <c r="AA193" s="900"/>
      <c r="AB193" s="900"/>
      <c r="AC193" s="900"/>
      <c r="AD193" s="900"/>
      <c r="AE193" s="900"/>
      <c r="AF193" s="900"/>
      <c r="AG193" s="900"/>
      <c r="AH193" s="900"/>
      <c r="AI193" s="900"/>
      <c r="AJ193" s="900"/>
      <c r="AK193" s="900"/>
      <c r="AL193" s="900"/>
      <c r="AM193" s="900"/>
      <c r="AN193" s="900"/>
      <c r="AO193" s="900"/>
      <c r="AP193" s="900"/>
      <c r="AQ193" s="900"/>
      <c r="AR193" s="900"/>
      <c r="AS193" s="900"/>
      <c r="AT193" s="882"/>
      <c r="AU193" s="900"/>
      <c r="AV193" s="900"/>
      <c r="AW193" s="900"/>
      <c r="AX193" s="900"/>
      <c r="AY193" s="900"/>
      <c r="AZ193" s="900"/>
      <c r="BA193" s="900"/>
      <c r="BB193" s="900"/>
      <c r="BC193" s="900"/>
      <c r="BD193" s="900"/>
      <c r="BE193" s="900"/>
    </row>
    <row r="194" spans="1:57" s="987" customFormat="1" ht="12" customHeight="1">
      <c r="A194" s="988"/>
      <c r="B194" s="900"/>
      <c r="C194" s="900"/>
      <c r="D194" s="900"/>
      <c r="E194" s="900"/>
      <c r="F194" s="900"/>
      <c r="G194" s="900"/>
      <c r="H194" s="900"/>
      <c r="I194" s="900"/>
      <c r="J194" s="900"/>
      <c r="K194" s="900"/>
      <c r="L194" s="900"/>
      <c r="M194" s="900"/>
      <c r="N194" s="900"/>
      <c r="O194" s="900"/>
      <c r="P194" s="900"/>
      <c r="Q194" s="900"/>
      <c r="R194" s="900"/>
      <c r="S194" s="900"/>
      <c r="T194" s="900"/>
      <c r="U194" s="900"/>
      <c r="V194" s="900"/>
      <c r="W194" s="900"/>
      <c r="X194" s="900"/>
      <c r="Y194" s="900"/>
      <c r="Z194" s="900"/>
      <c r="AA194" s="900"/>
      <c r="AB194" s="900"/>
      <c r="AC194" s="900"/>
      <c r="AD194" s="900"/>
      <c r="AE194" s="900"/>
      <c r="AF194" s="900"/>
      <c r="AG194" s="900"/>
      <c r="AH194" s="900"/>
      <c r="AI194" s="900"/>
      <c r="AJ194" s="900"/>
      <c r="AK194" s="900"/>
      <c r="AL194" s="900"/>
      <c r="AM194" s="900"/>
      <c r="AN194" s="900"/>
      <c r="AO194" s="900"/>
      <c r="AP194" s="900"/>
      <c r="AQ194" s="900"/>
      <c r="AR194" s="900"/>
      <c r="AS194" s="900"/>
      <c r="AT194" s="882"/>
      <c r="AU194" s="900"/>
      <c r="AV194" s="900"/>
      <c r="AW194" s="900"/>
      <c r="AX194" s="900"/>
      <c r="AY194" s="900"/>
      <c r="AZ194" s="900"/>
      <c r="BA194" s="900"/>
      <c r="BB194" s="900"/>
      <c r="BC194" s="900"/>
      <c r="BD194" s="900"/>
      <c r="BE194" s="900"/>
    </row>
    <row r="195" spans="1:57" s="987" customFormat="1" ht="12" customHeight="1">
      <c r="A195" s="988"/>
      <c r="B195" s="900"/>
      <c r="C195" s="900"/>
      <c r="D195" s="900"/>
      <c r="E195" s="900"/>
      <c r="F195" s="900"/>
      <c r="G195" s="900"/>
      <c r="H195" s="900"/>
      <c r="I195" s="900"/>
      <c r="J195" s="900"/>
      <c r="K195" s="900"/>
      <c r="L195" s="900"/>
      <c r="M195" s="900"/>
      <c r="N195" s="900"/>
      <c r="O195" s="900"/>
      <c r="P195" s="900"/>
      <c r="Q195" s="900"/>
      <c r="R195" s="900"/>
      <c r="S195" s="900"/>
      <c r="T195" s="900"/>
      <c r="U195" s="900"/>
      <c r="V195" s="900"/>
      <c r="W195" s="900"/>
      <c r="X195" s="900"/>
      <c r="Y195" s="900"/>
      <c r="Z195" s="900"/>
      <c r="AA195" s="900"/>
      <c r="AB195" s="900"/>
      <c r="AC195" s="900"/>
      <c r="AD195" s="900"/>
      <c r="AE195" s="900"/>
      <c r="AF195" s="900"/>
      <c r="AG195" s="900"/>
      <c r="AH195" s="900"/>
      <c r="AI195" s="900"/>
      <c r="AJ195" s="900"/>
      <c r="AK195" s="900"/>
      <c r="AL195" s="900"/>
      <c r="AM195" s="900"/>
      <c r="AN195" s="900"/>
      <c r="AO195" s="900"/>
      <c r="AP195" s="900"/>
      <c r="AQ195" s="900"/>
      <c r="AR195" s="900"/>
      <c r="AS195" s="900"/>
      <c r="AT195" s="882"/>
      <c r="AU195" s="900"/>
      <c r="AV195" s="900"/>
      <c r="AW195" s="900"/>
      <c r="AX195" s="900"/>
      <c r="AY195" s="900"/>
      <c r="AZ195" s="900"/>
      <c r="BA195" s="900"/>
      <c r="BB195" s="900"/>
      <c r="BC195" s="900"/>
      <c r="BD195" s="900"/>
      <c r="BE195" s="900"/>
    </row>
    <row r="196" spans="1:57" s="987" customFormat="1" ht="12" customHeight="1">
      <c r="A196" s="988"/>
      <c r="B196" s="900"/>
      <c r="C196" s="900"/>
      <c r="D196" s="900"/>
      <c r="E196" s="900"/>
      <c r="F196" s="900"/>
      <c r="G196" s="900"/>
      <c r="H196" s="900"/>
      <c r="I196" s="900"/>
      <c r="J196" s="900"/>
      <c r="K196" s="900"/>
      <c r="L196" s="900"/>
      <c r="M196" s="900"/>
      <c r="N196" s="900"/>
      <c r="O196" s="900"/>
      <c r="P196" s="900"/>
      <c r="Q196" s="900"/>
      <c r="R196" s="900"/>
      <c r="S196" s="900"/>
      <c r="T196" s="900"/>
      <c r="U196" s="900"/>
      <c r="V196" s="900"/>
      <c r="W196" s="900"/>
      <c r="X196" s="900"/>
      <c r="Y196" s="900"/>
      <c r="Z196" s="900"/>
      <c r="AA196" s="900"/>
      <c r="AB196" s="900"/>
      <c r="AC196" s="900"/>
      <c r="AD196" s="900"/>
      <c r="AE196" s="900"/>
      <c r="AF196" s="900"/>
      <c r="AG196" s="900"/>
      <c r="AH196" s="900"/>
      <c r="AI196" s="900"/>
      <c r="AJ196" s="900"/>
      <c r="AK196" s="900"/>
      <c r="AL196" s="900"/>
      <c r="AM196" s="900"/>
      <c r="AN196" s="900"/>
      <c r="AO196" s="900"/>
      <c r="AP196" s="900"/>
      <c r="AQ196" s="900"/>
      <c r="AR196" s="900"/>
      <c r="AS196" s="900"/>
      <c r="AT196" s="882"/>
      <c r="AU196" s="900"/>
      <c r="AV196" s="900"/>
      <c r="AW196" s="900"/>
      <c r="AX196" s="900"/>
      <c r="AY196" s="900"/>
      <c r="AZ196" s="900"/>
      <c r="BA196" s="900"/>
      <c r="BB196" s="900"/>
      <c r="BC196" s="900"/>
      <c r="BD196" s="900"/>
      <c r="BE196" s="900"/>
    </row>
    <row r="197" spans="1:57" s="987" customFormat="1" ht="12" customHeight="1">
      <c r="A197" s="988"/>
      <c r="B197" s="900"/>
      <c r="C197" s="900"/>
      <c r="D197" s="900"/>
      <c r="E197" s="900"/>
      <c r="F197" s="900"/>
      <c r="G197" s="900"/>
      <c r="H197" s="900"/>
      <c r="I197" s="900"/>
      <c r="J197" s="900"/>
      <c r="K197" s="900"/>
      <c r="L197" s="900"/>
      <c r="M197" s="900"/>
      <c r="N197" s="900"/>
      <c r="O197" s="900"/>
      <c r="P197" s="900"/>
      <c r="Q197" s="900"/>
      <c r="R197" s="900"/>
      <c r="S197" s="900"/>
      <c r="T197" s="900"/>
      <c r="U197" s="900"/>
      <c r="V197" s="900"/>
      <c r="W197" s="900"/>
      <c r="X197" s="900"/>
      <c r="Y197" s="900"/>
      <c r="Z197" s="900"/>
      <c r="AA197" s="900"/>
      <c r="AB197" s="900"/>
      <c r="AC197" s="900"/>
      <c r="AD197" s="900"/>
      <c r="AE197" s="900"/>
      <c r="AF197" s="900"/>
      <c r="AG197" s="900"/>
      <c r="AH197" s="900"/>
      <c r="AI197" s="900"/>
      <c r="AJ197" s="900"/>
      <c r="AK197" s="900"/>
      <c r="AL197" s="900"/>
      <c r="AM197" s="900"/>
      <c r="AN197" s="900"/>
      <c r="AO197" s="900"/>
      <c r="AP197" s="900"/>
      <c r="AQ197" s="900"/>
      <c r="AR197" s="900"/>
      <c r="AS197" s="900"/>
      <c r="AT197" s="882"/>
      <c r="AU197" s="900"/>
      <c r="AV197" s="900"/>
      <c r="AW197" s="900"/>
      <c r="AX197" s="900"/>
      <c r="AY197" s="900"/>
      <c r="AZ197" s="900"/>
      <c r="BA197" s="900"/>
      <c r="BB197" s="900"/>
      <c r="BC197" s="900"/>
      <c r="BD197" s="900"/>
      <c r="BE197" s="900"/>
    </row>
    <row r="198" spans="1:57" s="987" customFormat="1" ht="12" customHeight="1">
      <c r="A198" s="988"/>
      <c r="B198" s="900"/>
      <c r="C198" s="900"/>
      <c r="D198" s="900"/>
      <c r="E198" s="900"/>
      <c r="F198" s="900"/>
      <c r="G198" s="900"/>
      <c r="H198" s="900"/>
      <c r="I198" s="900"/>
      <c r="J198" s="900"/>
      <c r="K198" s="900"/>
      <c r="L198" s="900"/>
      <c r="M198" s="900"/>
      <c r="N198" s="900"/>
      <c r="O198" s="900"/>
      <c r="P198" s="900"/>
      <c r="Q198" s="900"/>
      <c r="R198" s="900"/>
      <c r="S198" s="900"/>
      <c r="T198" s="900"/>
      <c r="U198" s="900"/>
      <c r="V198" s="900"/>
      <c r="W198" s="900"/>
      <c r="X198" s="900"/>
      <c r="Y198" s="900"/>
      <c r="Z198" s="900"/>
      <c r="AA198" s="900"/>
      <c r="AB198" s="900"/>
      <c r="AC198" s="900"/>
      <c r="AD198" s="900"/>
      <c r="AE198" s="900"/>
      <c r="AF198" s="900"/>
      <c r="AG198" s="900"/>
      <c r="AH198" s="900"/>
      <c r="AI198" s="900"/>
      <c r="AJ198" s="900"/>
      <c r="AK198" s="900"/>
      <c r="AL198" s="900"/>
      <c r="AM198" s="900"/>
      <c r="AN198" s="900"/>
      <c r="AO198" s="900"/>
      <c r="AP198" s="900"/>
      <c r="AQ198" s="900"/>
      <c r="AR198" s="900"/>
      <c r="AS198" s="900"/>
      <c r="AT198" s="882"/>
      <c r="AU198" s="900"/>
      <c r="AV198" s="900"/>
      <c r="AW198" s="900"/>
      <c r="AX198" s="900"/>
      <c r="AY198" s="900"/>
      <c r="AZ198" s="900"/>
      <c r="BA198" s="900"/>
      <c r="BB198" s="900"/>
      <c r="BC198" s="900"/>
      <c r="BD198" s="900"/>
      <c r="BE198" s="900"/>
    </row>
    <row r="199" spans="1:57" s="987" customFormat="1" ht="12" customHeight="1">
      <c r="A199" s="988"/>
      <c r="B199" s="900"/>
      <c r="C199" s="900"/>
      <c r="D199" s="900"/>
      <c r="E199" s="900"/>
      <c r="F199" s="900"/>
      <c r="G199" s="900"/>
      <c r="H199" s="900"/>
      <c r="I199" s="900"/>
      <c r="J199" s="900"/>
      <c r="K199" s="900"/>
      <c r="L199" s="900"/>
      <c r="M199" s="900"/>
      <c r="N199" s="900"/>
      <c r="O199" s="900"/>
      <c r="P199" s="900"/>
      <c r="Q199" s="900"/>
      <c r="R199" s="900"/>
      <c r="S199" s="900"/>
      <c r="T199" s="900"/>
      <c r="U199" s="900"/>
      <c r="V199" s="900"/>
      <c r="W199" s="900"/>
      <c r="X199" s="900"/>
      <c r="Y199" s="900"/>
      <c r="Z199" s="900"/>
      <c r="AA199" s="900"/>
      <c r="AB199" s="900"/>
      <c r="AC199" s="900"/>
      <c r="AD199" s="900"/>
      <c r="AE199" s="900"/>
      <c r="AF199" s="900"/>
      <c r="AG199" s="900"/>
      <c r="AH199" s="900"/>
      <c r="AI199" s="900"/>
      <c r="AJ199" s="900"/>
      <c r="AK199" s="900"/>
      <c r="AL199" s="900"/>
      <c r="AM199" s="900"/>
      <c r="AN199" s="900"/>
      <c r="AO199" s="900"/>
      <c r="AP199" s="900"/>
      <c r="AQ199" s="900"/>
      <c r="AR199" s="900"/>
      <c r="AS199" s="900"/>
      <c r="AT199" s="882"/>
      <c r="AU199" s="900"/>
      <c r="AV199" s="900"/>
      <c r="AW199" s="900"/>
      <c r="AX199" s="900"/>
      <c r="AY199" s="900"/>
      <c r="AZ199" s="900"/>
      <c r="BA199" s="900"/>
      <c r="BB199" s="900"/>
      <c r="BC199" s="900"/>
      <c r="BD199" s="900"/>
      <c r="BE199" s="900"/>
    </row>
    <row r="200" spans="1:57" s="987" customFormat="1" ht="12" customHeight="1">
      <c r="A200" s="988"/>
      <c r="B200" s="900"/>
      <c r="C200" s="900"/>
      <c r="D200" s="900"/>
      <c r="E200" s="900"/>
      <c r="F200" s="900"/>
      <c r="G200" s="900"/>
      <c r="H200" s="900"/>
      <c r="I200" s="900"/>
      <c r="J200" s="900"/>
      <c r="K200" s="900"/>
      <c r="L200" s="900"/>
      <c r="M200" s="900"/>
      <c r="N200" s="900"/>
      <c r="O200" s="900"/>
      <c r="P200" s="900"/>
      <c r="Q200" s="900"/>
      <c r="R200" s="900"/>
      <c r="S200" s="900"/>
      <c r="T200" s="900"/>
      <c r="U200" s="900"/>
      <c r="V200" s="900"/>
      <c r="W200" s="900"/>
      <c r="X200" s="900"/>
      <c r="Y200" s="900"/>
      <c r="Z200" s="900"/>
      <c r="AA200" s="900"/>
      <c r="AB200" s="900"/>
      <c r="AC200" s="900"/>
      <c r="AD200" s="900"/>
      <c r="AE200" s="900"/>
      <c r="AF200" s="900"/>
      <c r="AG200" s="900"/>
      <c r="AH200" s="900"/>
      <c r="AI200" s="900"/>
      <c r="AJ200" s="900"/>
      <c r="AK200" s="900"/>
      <c r="AL200" s="900"/>
      <c r="AM200" s="900"/>
      <c r="AN200" s="900"/>
      <c r="AO200" s="900"/>
      <c r="AP200" s="900"/>
      <c r="AQ200" s="900"/>
      <c r="AR200" s="900"/>
      <c r="AS200" s="900"/>
      <c r="AT200" s="882"/>
      <c r="AU200" s="900"/>
      <c r="AV200" s="900"/>
      <c r="AW200" s="900"/>
      <c r="AX200" s="900"/>
      <c r="AY200" s="900"/>
      <c r="AZ200" s="900"/>
      <c r="BA200" s="900"/>
      <c r="BB200" s="900"/>
      <c r="BC200" s="900"/>
      <c r="BD200" s="900"/>
      <c r="BE200" s="900"/>
    </row>
    <row r="201" spans="1:57" s="987" customFormat="1" ht="12" customHeight="1">
      <c r="A201" s="988" t="s">
        <v>246</v>
      </c>
      <c r="B201" s="900"/>
      <c r="C201" s="900"/>
      <c r="D201" s="900"/>
      <c r="E201" s="900"/>
      <c r="F201" s="900"/>
      <c r="G201" s="900"/>
      <c r="H201" s="900"/>
      <c r="I201" s="900"/>
      <c r="J201" s="900"/>
      <c r="K201" s="900"/>
      <c r="L201" s="900"/>
      <c r="M201" s="900"/>
      <c r="N201" s="900"/>
      <c r="O201" s="900"/>
      <c r="P201" s="900"/>
      <c r="Q201" s="900"/>
      <c r="R201" s="900"/>
      <c r="S201" s="900"/>
      <c r="T201" s="900"/>
      <c r="U201" s="900"/>
      <c r="V201" s="900"/>
      <c r="W201" s="900"/>
      <c r="X201" s="900"/>
      <c r="Y201" s="900"/>
      <c r="Z201" s="900"/>
      <c r="AA201" s="900"/>
      <c r="AB201" s="900"/>
      <c r="AC201" s="900"/>
      <c r="AD201" s="900"/>
      <c r="AE201" s="900"/>
      <c r="AF201" s="900"/>
      <c r="AG201" s="900"/>
      <c r="AH201" s="1078">
        <f>AH169+AH173</f>
        <v>-3.1000000000000227</v>
      </c>
      <c r="AI201" s="1078">
        <f t="shared" ref="AI201:AK201" si="204">AI169+AI173</f>
        <v>-0.19999999999991047</v>
      </c>
      <c r="AJ201" s="1078">
        <f t="shared" si="204"/>
        <v>-1.5000000000000213</v>
      </c>
      <c r="AK201" s="1078">
        <f t="shared" si="204"/>
        <v>-1.3000000000000398</v>
      </c>
      <c r="AL201" s="900"/>
      <c r="AM201" s="900"/>
      <c r="AN201" s="900"/>
      <c r="AO201" s="900"/>
      <c r="AP201" s="900"/>
      <c r="AQ201" s="900"/>
      <c r="AR201" s="900"/>
      <c r="AS201" s="900"/>
      <c r="AT201" s="882"/>
      <c r="AU201" s="900"/>
      <c r="AV201" s="900"/>
      <c r="AW201" s="900"/>
      <c r="AX201" s="900"/>
      <c r="AY201" s="900"/>
      <c r="AZ201" s="900"/>
      <c r="BA201" s="900"/>
      <c r="BB201" s="900"/>
      <c r="BC201" s="900"/>
      <c r="BD201" s="900"/>
      <c r="BE201" s="900"/>
    </row>
    <row r="202" spans="1:57" s="987" customFormat="1" ht="12" customHeight="1">
      <c r="A202" s="988"/>
      <c r="B202" s="900"/>
      <c r="C202" s="900"/>
      <c r="D202" s="900"/>
      <c r="E202" s="900"/>
      <c r="F202" s="900"/>
      <c r="G202" s="900"/>
      <c r="H202" s="900"/>
      <c r="I202" s="900"/>
      <c r="J202" s="900"/>
      <c r="K202" s="900"/>
      <c r="L202" s="900"/>
      <c r="M202" s="900"/>
      <c r="N202" s="900"/>
      <c r="O202" s="900"/>
      <c r="P202" s="900"/>
      <c r="Q202" s="900"/>
      <c r="R202" s="900"/>
      <c r="S202" s="900"/>
      <c r="T202" s="900"/>
      <c r="U202" s="900"/>
      <c r="V202" s="900"/>
      <c r="W202" s="900"/>
      <c r="X202" s="900"/>
      <c r="Y202" s="900"/>
      <c r="Z202" s="900"/>
      <c r="AA202" s="900"/>
      <c r="AB202" s="900"/>
      <c r="AC202" s="900"/>
      <c r="AD202" s="900"/>
      <c r="AE202" s="900"/>
      <c r="AF202" s="900"/>
      <c r="AG202" s="900"/>
      <c r="AH202" s="1078">
        <f>+AH169</f>
        <v>39.600000000000023</v>
      </c>
      <c r="AI202" s="1078">
        <f t="shared" ref="AI202:AK202" si="205">+AI169</f>
        <v>44.000000000000021</v>
      </c>
      <c r="AJ202" s="1078">
        <f t="shared" si="205"/>
        <v>40.899999999999956</v>
      </c>
      <c r="AK202" s="1078">
        <f t="shared" si="205"/>
        <v>64.299999999999983</v>
      </c>
      <c r="AL202" s="900"/>
      <c r="AM202" s="900"/>
      <c r="AN202" s="900"/>
      <c r="AO202" s="900"/>
      <c r="AP202" s="900"/>
      <c r="AQ202" s="900"/>
      <c r="AR202" s="900"/>
      <c r="AS202" s="900"/>
      <c r="AT202" s="882"/>
      <c r="AU202" s="900"/>
      <c r="AV202" s="900"/>
      <c r="AW202" s="900"/>
      <c r="AX202" s="900"/>
      <c r="AY202" s="900"/>
      <c r="AZ202" s="900"/>
      <c r="BA202" s="900"/>
      <c r="BB202" s="900"/>
      <c r="BC202" s="900"/>
      <c r="BD202" s="900"/>
      <c r="BE202" s="900"/>
    </row>
    <row r="203" spans="1:57" s="987" customFormat="1" ht="12" customHeight="1">
      <c r="A203" s="988"/>
      <c r="B203" s="900"/>
      <c r="C203" s="900"/>
      <c r="D203" s="900"/>
      <c r="E203" s="900"/>
      <c r="F203" s="900"/>
      <c r="G203" s="900"/>
      <c r="H203" s="900"/>
      <c r="I203" s="900"/>
      <c r="J203" s="900"/>
      <c r="K203" s="900"/>
      <c r="L203" s="900"/>
      <c r="M203" s="900"/>
      <c r="N203" s="900"/>
      <c r="O203" s="900"/>
      <c r="P203" s="900"/>
      <c r="Q203" s="900"/>
      <c r="R203" s="900"/>
      <c r="S203" s="900"/>
      <c r="T203" s="900"/>
      <c r="U203" s="900"/>
      <c r="V203" s="900"/>
      <c r="W203" s="900"/>
      <c r="X203" s="900"/>
      <c r="Y203" s="900"/>
      <c r="Z203" s="900"/>
      <c r="AA203" s="900"/>
      <c r="AB203" s="900"/>
      <c r="AC203" s="900"/>
      <c r="AD203" s="900"/>
      <c r="AE203" s="900"/>
      <c r="AF203" s="900"/>
      <c r="AG203" s="900"/>
      <c r="AH203" s="900"/>
      <c r="AI203" s="900"/>
      <c r="AJ203" s="900"/>
      <c r="AK203" s="900"/>
      <c r="AL203" s="900"/>
      <c r="AM203" s="900"/>
      <c r="AN203" s="900"/>
      <c r="AO203" s="900"/>
      <c r="AP203" s="900"/>
      <c r="AQ203" s="900"/>
      <c r="AR203" s="900"/>
      <c r="AS203" s="900"/>
      <c r="AT203" s="882"/>
      <c r="AU203" s="900"/>
      <c r="AV203" s="900"/>
      <c r="AW203" s="900"/>
      <c r="AX203" s="900"/>
      <c r="AY203" s="900"/>
      <c r="AZ203" s="900"/>
      <c r="BA203" s="900"/>
      <c r="BB203" s="900"/>
      <c r="BC203" s="900"/>
      <c r="BD203" s="900"/>
      <c r="BE203" s="900"/>
    </row>
    <row r="204" spans="1:57" s="987" customFormat="1" ht="12" customHeight="1">
      <c r="A204" s="988"/>
      <c r="B204" s="900"/>
      <c r="C204" s="900"/>
      <c r="D204" s="900"/>
      <c r="E204" s="900"/>
      <c r="F204" s="900"/>
      <c r="G204" s="900"/>
      <c r="H204" s="900"/>
      <c r="I204" s="900"/>
      <c r="J204" s="900"/>
      <c r="K204" s="900"/>
      <c r="L204" s="900"/>
      <c r="M204" s="900"/>
      <c r="N204" s="900"/>
      <c r="O204" s="900"/>
      <c r="P204" s="900"/>
      <c r="Q204" s="900"/>
      <c r="R204" s="900"/>
      <c r="S204" s="900"/>
      <c r="T204" s="900"/>
      <c r="U204" s="900"/>
      <c r="V204" s="900"/>
      <c r="W204" s="900"/>
      <c r="X204" s="900"/>
      <c r="Y204" s="900"/>
      <c r="Z204" s="900"/>
      <c r="AA204" s="900"/>
      <c r="AB204" s="900"/>
      <c r="AC204" s="900"/>
      <c r="AD204" s="900"/>
      <c r="AE204" s="900"/>
      <c r="AF204" s="900"/>
      <c r="AG204" s="900"/>
      <c r="AH204" s="900"/>
      <c r="AI204" s="900"/>
      <c r="AJ204" s="900"/>
      <c r="AK204" s="900"/>
      <c r="AL204" s="900"/>
      <c r="AM204" s="900"/>
      <c r="AN204" s="900"/>
      <c r="AO204" s="900"/>
      <c r="AP204" s="900"/>
      <c r="AQ204" s="900"/>
      <c r="AR204" s="900"/>
      <c r="AS204" s="900"/>
      <c r="AT204" s="882"/>
      <c r="AU204" s="900"/>
      <c r="AV204" s="900"/>
      <c r="AW204" s="900"/>
      <c r="AX204" s="900"/>
      <c r="AY204" s="900"/>
      <c r="AZ204" s="900"/>
      <c r="BA204" s="900"/>
      <c r="BB204" s="900"/>
      <c r="BC204" s="900"/>
      <c r="BD204" s="900"/>
      <c r="BE204" s="900"/>
    </row>
    <row r="205" spans="1:57" s="987" customFormat="1" ht="12" customHeight="1">
      <c r="A205" s="988"/>
      <c r="B205" s="900"/>
      <c r="C205" s="900"/>
      <c r="D205" s="900"/>
      <c r="E205" s="900"/>
      <c r="F205" s="900"/>
      <c r="G205" s="900"/>
      <c r="H205" s="900"/>
      <c r="I205" s="900"/>
      <c r="J205" s="900"/>
      <c r="K205" s="900"/>
      <c r="L205" s="900"/>
      <c r="M205" s="900"/>
      <c r="N205" s="900"/>
      <c r="O205" s="900"/>
      <c r="P205" s="900"/>
      <c r="Q205" s="900"/>
      <c r="R205" s="900"/>
      <c r="S205" s="900"/>
      <c r="T205" s="900"/>
      <c r="U205" s="900"/>
      <c r="V205" s="900"/>
      <c r="W205" s="900"/>
      <c r="X205" s="900"/>
      <c r="Y205" s="900"/>
      <c r="Z205" s="900"/>
      <c r="AA205" s="900"/>
      <c r="AB205" s="900"/>
      <c r="AC205" s="900"/>
      <c r="AD205" s="900"/>
      <c r="AE205" s="900"/>
      <c r="AF205" s="900"/>
      <c r="AG205" s="900"/>
      <c r="AH205" s="900"/>
      <c r="AI205" s="900"/>
      <c r="AJ205" s="900"/>
      <c r="AK205" s="900"/>
      <c r="AL205" s="900"/>
      <c r="AM205" s="900"/>
      <c r="AN205" s="900"/>
      <c r="AO205" s="900"/>
      <c r="AP205" s="900"/>
      <c r="AQ205" s="900"/>
      <c r="AR205" s="900"/>
      <c r="AS205" s="900"/>
      <c r="AT205" s="882"/>
      <c r="AU205" s="900"/>
      <c r="AV205" s="900"/>
      <c r="AW205" s="900"/>
      <c r="AX205" s="900"/>
      <c r="AY205" s="900"/>
      <c r="AZ205" s="900"/>
      <c r="BA205" s="900"/>
      <c r="BB205" s="900"/>
      <c r="BC205" s="900"/>
      <c r="BD205" s="900"/>
      <c r="BE205" s="900"/>
    </row>
    <row r="206" spans="1:57" s="987" customFormat="1" ht="12" customHeight="1">
      <c r="A206" s="988"/>
      <c r="B206" s="900"/>
      <c r="C206" s="900"/>
      <c r="D206" s="900"/>
      <c r="E206" s="900"/>
      <c r="F206" s="900"/>
      <c r="G206" s="900"/>
      <c r="H206" s="900"/>
      <c r="I206" s="900"/>
      <c r="J206" s="900"/>
      <c r="K206" s="900"/>
      <c r="L206" s="900"/>
      <c r="M206" s="900"/>
      <c r="N206" s="900"/>
      <c r="O206" s="900"/>
      <c r="P206" s="900"/>
      <c r="Q206" s="900"/>
      <c r="R206" s="900"/>
      <c r="S206" s="900"/>
      <c r="T206" s="900"/>
      <c r="U206" s="900"/>
      <c r="V206" s="900"/>
      <c r="W206" s="900"/>
      <c r="X206" s="900"/>
      <c r="Y206" s="900"/>
      <c r="Z206" s="900"/>
      <c r="AA206" s="900"/>
      <c r="AB206" s="900"/>
      <c r="AC206" s="900"/>
      <c r="AD206" s="900"/>
      <c r="AE206" s="900"/>
      <c r="AF206" s="900"/>
      <c r="AG206" s="900"/>
      <c r="AH206" s="900"/>
      <c r="AI206" s="900"/>
      <c r="AJ206" s="900"/>
      <c r="AK206" s="900"/>
      <c r="AL206" s="900"/>
      <c r="AM206" s="900"/>
      <c r="AN206" s="900"/>
      <c r="AO206" s="900"/>
      <c r="AP206" s="900"/>
      <c r="AQ206" s="900"/>
      <c r="AR206" s="900"/>
      <c r="AS206" s="900"/>
      <c r="AT206" s="882"/>
      <c r="AU206" s="900"/>
      <c r="AV206" s="900"/>
      <c r="AW206" s="900"/>
      <c r="AX206" s="900"/>
      <c r="AY206" s="900"/>
      <c r="AZ206" s="900"/>
      <c r="BA206" s="900"/>
      <c r="BB206" s="900"/>
      <c r="BC206" s="900"/>
      <c r="BD206" s="900"/>
      <c r="BE206" s="900"/>
    </row>
    <row r="207" spans="1:57" s="987" customFormat="1" ht="12" customHeight="1">
      <c r="A207" s="988"/>
      <c r="B207" s="900"/>
      <c r="C207" s="900"/>
      <c r="D207" s="900"/>
      <c r="E207" s="900"/>
      <c r="F207" s="900"/>
      <c r="G207" s="900"/>
      <c r="H207" s="900"/>
      <c r="I207" s="900"/>
      <c r="J207" s="900"/>
      <c r="K207" s="900"/>
      <c r="L207" s="900"/>
      <c r="M207" s="900"/>
      <c r="N207" s="900"/>
      <c r="O207" s="900"/>
      <c r="P207" s="900"/>
      <c r="Q207" s="900"/>
      <c r="R207" s="900"/>
      <c r="S207" s="900"/>
      <c r="T207" s="900"/>
      <c r="U207" s="900"/>
      <c r="V207" s="900"/>
      <c r="W207" s="900"/>
      <c r="X207" s="900"/>
      <c r="Y207" s="900"/>
      <c r="Z207" s="900"/>
      <c r="AA207" s="900"/>
      <c r="AB207" s="900"/>
      <c r="AC207" s="900"/>
      <c r="AD207" s="900"/>
      <c r="AE207" s="900"/>
      <c r="AF207" s="900"/>
      <c r="AG207" s="900"/>
      <c r="AH207" s="900"/>
      <c r="AI207" s="900"/>
      <c r="AJ207" s="900"/>
      <c r="AK207" s="900"/>
      <c r="AL207" s="900"/>
      <c r="AM207" s="900"/>
      <c r="AN207" s="900"/>
      <c r="AO207" s="900"/>
      <c r="AP207" s="900"/>
      <c r="AQ207" s="900"/>
      <c r="AR207" s="900"/>
      <c r="AS207" s="900"/>
      <c r="AT207" s="882"/>
      <c r="AU207" s="900"/>
      <c r="AV207" s="900"/>
      <c r="AW207" s="900"/>
      <c r="AX207" s="900"/>
      <c r="AY207" s="900"/>
      <c r="AZ207" s="900"/>
      <c r="BA207" s="900"/>
      <c r="BB207" s="900"/>
      <c r="BC207" s="900"/>
      <c r="BD207" s="900"/>
      <c r="BE207" s="900"/>
    </row>
    <row r="208" spans="1:57" s="987" customFormat="1" ht="12" customHeight="1">
      <c r="A208" s="988"/>
      <c r="B208" s="900"/>
      <c r="C208" s="900"/>
      <c r="D208" s="900"/>
      <c r="E208" s="900"/>
      <c r="F208" s="900"/>
      <c r="G208" s="900"/>
      <c r="H208" s="900"/>
      <c r="I208" s="900"/>
      <c r="J208" s="900"/>
      <c r="K208" s="900"/>
      <c r="L208" s="900"/>
      <c r="M208" s="900"/>
      <c r="N208" s="900"/>
      <c r="O208" s="900"/>
      <c r="P208" s="900"/>
      <c r="Q208" s="900"/>
      <c r="R208" s="900"/>
      <c r="S208" s="900"/>
      <c r="T208" s="900"/>
      <c r="U208" s="900"/>
      <c r="V208" s="900"/>
      <c r="W208" s="900"/>
      <c r="X208" s="900"/>
      <c r="Y208" s="900"/>
      <c r="Z208" s="900"/>
      <c r="AA208" s="900"/>
      <c r="AB208" s="900"/>
      <c r="AC208" s="900"/>
      <c r="AD208" s="900"/>
      <c r="AE208" s="900"/>
      <c r="AF208" s="900"/>
      <c r="AG208" s="900"/>
      <c r="AH208" s="900"/>
      <c r="AI208" s="900"/>
      <c r="AJ208" s="900"/>
      <c r="AK208" s="900"/>
      <c r="AL208" s="900"/>
      <c r="AM208" s="900"/>
      <c r="AN208" s="900"/>
      <c r="AO208" s="900"/>
      <c r="AP208" s="900"/>
      <c r="AQ208" s="900"/>
      <c r="AR208" s="900"/>
      <c r="AS208" s="900"/>
      <c r="AT208" s="882"/>
      <c r="AU208" s="900"/>
      <c r="AV208" s="900"/>
      <c r="AW208" s="900"/>
      <c r="AX208" s="900"/>
      <c r="AY208" s="900"/>
      <c r="AZ208" s="900"/>
      <c r="BA208" s="900"/>
      <c r="BB208" s="900"/>
      <c r="BC208" s="900"/>
      <c r="BD208" s="900"/>
      <c r="BE208" s="900"/>
    </row>
    <row r="209" spans="1:57" s="987" customFormat="1" ht="12" customHeight="1">
      <c r="A209" s="988"/>
      <c r="B209" s="900"/>
      <c r="C209" s="900"/>
      <c r="D209" s="900"/>
      <c r="E209" s="900"/>
      <c r="F209" s="900"/>
      <c r="G209" s="900"/>
      <c r="H209" s="900"/>
      <c r="I209" s="900"/>
      <c r="J209" s="900"/>
      <c r="K209" s="900"/>
      <c r="L209" s="900"/>
      <c r="M209" s="900"/>
      <c r="N209" s="900"/>
      <c r="O209" s="900"/>
      <c r="P209" s="900"/>
      <c r="Q209" s="900"/>
      <c r="R209" s="900"/>
      <c r="S209" s="900"/>
      <c r="T209" s="900"/>
      <c r="U209" s="900"/>
      <c r="V209" s="900"/>
      <c r="W209" s="900"/>
      <c r="X209" s="900"/>
      <c r="Y209" s="900"/>
      <c r="Z209" s="900"/>
      <c r="AA209" s="900"/>
      <c r="AB209" s="900"/>
      <c r="AC209" s="900"/>
      <c r="AD209" s="900"/>
      <c r="AE209" s="900"/>
      <c r="AF209" s="900"/>
      <c r="AG209" s="900"/>
      <c r="AH209" s="900"/>
      <c r="AI209" s="900"/>
      <c r="AJ209" s="900"/>
      <c r="AK209" s="900"/>
      <c r="AL209" s="900"/>
      <c r="AM209" s="900"/>
      <c r="AN209" s="900"/>
      <c r="AO209" s="900"/>
      <c r="AP209" s="900"/>
      <c r="AQ209" s="900"/>
      <c r="AR209" s="900"/>
      <c r="AS209" s="900"/>
      <c r="AT209" s="882"/>
      <c r="AU209" s="900"/>
      <c r="AV209" s="900"/>
      <c r="AW209" s="900"/>
      <c r="AX209" s="900"/>
      <c r="AY209" s="900"/>
      <c r="AZ209" s="900"/>
      <c r="BA209" s="900"/>
      <c r="BB209" s="900"/>
      <c r="BC209" s="900"/>
      <c r="BD209" s="900"/>
      <c r="BE209" s="900"/>
    </row>
    <row r="210" spans="1:57" s="987" customFormat="1" ht="12" customHeight="1">
      <c r="A210" s="988"/>
      <c r="B210" s="900"/>
      <c r="C210" s="900"/>
      <c r="D210" s="900"/>
      <c r="E210" s="900"/>
      <c r="F210" s="900"/>
      <c r="G210" s="900"/>
      <c r="H210" s="900"/>
      <c r="I210" s="900"/>
      <c r="J210" s="900"/>
      <c r="K210" s="900"/>
      <c r="L210" s="900"/>
      <c r="M210" s="900"/>
      <c r="N210" s="900"/>
      <c r="O210" s="900"/>
      <c r="P210" s="900"/>
      <c r="Q210" s="900"/>
      <c r="R210" s="900"/>
      <c r="S210" s="900"/>
      <c r="T210" s="900"/>
      <c r="U210" s="900"/>
      <c r="V210" s="900"/>
      <c r="W210" s="900"/>
      <c r="X210" s="900"/>
      <c r="Y210" s="900"/>
      <c r="Z210" s="900"/>
      <c r="AA210" s="900"/>
      <c r="AB210" s="900"/>
      <c r="AC210" s="900"/>
      <c r="AD210" s="900"/>
      <c r="AE210" s="900"/>
      <c r="AF210" s="900"/>
      <c r="AG210" s="900"/>
      <c r="AH210" s="900"/>
      <c r="AI210" s="900"/>
      <c r="AJ210" s="900"/>
      <c r="AK210" s="900"/>
      <c r="AL210" s="900"/>
      <c r="AM210" s="900"/>
      <c r="AN210" s="900"/>
      <c r="AO210" s="900"/>
      <c r="AP210" s="900"/>
      <c r="AQ210" s="900"/>
      <c r="AR210" s="900"/>
      <c r="AS210" s="900"/>
      <c r="AT210" s="882"/>
      <c r="AU210" s="900"/>
      <c r="AV210" s="900"/>
      <c r="AW210" s="900"/>
      <c r="AX210" s="900"/>
      <c r="AY210" s="900"/>
      <c r="AZ210" s="900"/>
      <c r="BA210" s="900"/>
      <c r="BB210" s="900"/>
      <c r="BC210" s="900"/>
      <c r="BD210" s="900"/>
      <c r="BE210" s="900"/>
    </row>
    <row r="211" spans="1:57" s="987" customFormat="1" ht="12" customHeight="1">
      <c r="A211" s="988"/>
      <c r="B211" s="900"/>
      <c r="C211" s="900"/>
      <c r="D211" s="900"/>
      <c r="E211" s="900"/>
      <c r="F211" s="900"/>
      <c r="G211" s="900"/>
      <c r="H211" s="900"/>
      <c r="I211" s="900"/>
      <c r="J211" s="900"/>
      <c r="K211" s="900"/>
      <c r="L211" s="900"/>
      <c r="M211" s="900"/>
      <c r="N211" s="900"/>
      <c r="O211" s="900"/>
      <c r="P211" s="900"/>
      <c r="Q211" s="900"/>
      <c r="R211" s="900"/>
      <c r="S211" s="900"/>
      <c r="T211" s="900"/>
      <c r="U211" s="900"/>
      <c r="V211" s="900"/>
      <c r="W211" s="900"/>
      <c r="X211" s="900"/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882"/>
      <c r="AU211" s="900"/>
      <c r="AV211" s="900"/>
      <c r="AW211" s="900"/>
      <c r="AX211" s="900"/>
      <c r="AY211" s="900"/>
      <c r="AZ211" s="900"/>
      <c r="BA211" s="900"/>
      <c r="BB211" s="900"/>
      <c r="BC211" s="900"/>
      <c r="BD211" s="900"/>
      <c r="BE211" s="900"/>
    </row>
    <row r="212" spans="1:57" s="987" customFormat="1" ht="12" customHeight="1">
      <c r="A212" s="988"/>
      <c r="B212" s="900"/>
      <c r="C212" s="900"/>
      <c r="D212" s="900"/>
      <c r="E212" s="900"/>
      <c r="F212" s="900"/>
      <c r="G212" s="900"/>
      <c r="H212" s="900"/>
      <c r="I212" s="900"/>
      <c r="J212" s="900"/>
      <c r="K212" s="900"/>
      <c r="L212" s="900"/>
      <c r="M212" s="900"/>
      <c r="N212" s="900"/>
      <c r="O212" s="900"/>
      <c r="P212" s="900"/>
      <c r="Q212" s="900"/>
      <c r="R212" s="900"/>
      <c r="S212" s="900"/>
      <c r="T212" s="900"/>
      <c r="U212" s="900"/>
      <c r="V212" s="900"/>
      <c r="W212" s="900"/>
      <c r="X212" s="900"/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900"/>
      <c r="AP212" s="900"/>
      <c r="AQ212" s="900"/>
      <c r="AR212" s="900"/>
      <c r="AS212" s="900"/>
      <c r="AT212" s="882"/>
      <c r="AU212" s="900"/>
      <c r="AV212" s="900"/>
      <c r="AW212" s="900"/>
      <c r="AX212" s="900"/>
      <c r="AY212" s="900"/>
      <c r="AZ212" s="900"/>
      <c r="BA212" s="900"/>
      <c r="BB212" s="900"/>
      <c r="BC212" s="900"/>
      <c r="BD212" s="900"/>
      <c r="BE212" s="900"/>
    </row>
    <row r="213" spans="1:57" s="987" customFormat="1" ht="12" customHeight="1">
      <c r="A213" s="988"/>
      <c r="B213" s="900"/>
      <c r="C213" s="900"/>
      <c r="D213" s="900"/>
      <c r="E213" s="900"/>
      <c r="F213" s="900"/>
      <c r="G213" s="900"/>
      <c r="H213" s="900"/>
      <c r="I213" s="900"/>
      <c r="J213" s="900"/>
      <c r="K213" s="900"/>
      <c r="L213" s="900"/>
      <c r="M213" s="900"/>
      <c r="N213" s="900"/>
      <c r="O213" s="900"/>
      <c r="P213" s="900"/>
      <c r="Q213" s="900"/>
      <c r="R213" s="900"/>
      <c r="S213" s="900"/>
      <c r="T213" s="900"/>
      <c r="U213" s="900"/>
      <c r="V213" s="900"/>
      <c r="W213" s="900"/>
      <c r="X213" s="900"/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882"/>
      <c r="AU213" s="900"/>
      <c r="AV213" s="900"/>
      <c r="AW213" s="900"/>
      <c r="AX213" s="900"/>
      <c r="AY213" s="900"/>
      <c r="AZ213" s="900"/>
      <c r="BA213" s="900"/>
      <c r="BB213" s="900"/>
      <c r="BC213" s="900"/>
      <c r="BD213" s="900"/>
      <c r="BE213" s="900"/>
    </row>
    <row r="214" spans="1:57" s="987" customFormat="1" ht="12" customHeight="1">
      <c r="A214" s="988"/>
      <c r="B214" s="900"/>
      <c r="C214" s="900"/>
      <c r="D214" s="900"/>
      <c r="E214" s="900"/>
      <c r="F214" s="900"/>
      <c r="G214" s="900"/>
      <c r="H214" s="900"/>
      <c r="I214" s="900"/>
      <c r="J214" s="900"/>
      <c r="K214" s="900"/>
      <c r="L214" s="900"/>
      <c r="M214" s="900"/>
      <c r="N214" s="900"/>
      <c r="O214" s="900"/>
      <c r="P214" s="900"/>
      <c r="Q214" s="900"/>
      <c r="R214" s="900"/>
      <c r="S214" s="900"/>
      <c r="T214" s="900"/>
      <c r="U214" s="900"/>
      <c r="V214" s="900"/>
      <c r="W214" s="900"/>
      <c r="X214" s="900"/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882"/>
      <c r="AU214" s="900"/>
      <c r="AV214" s="900"/>
      <c r="AW214" s="900"/>
      <c r="AX214" s="900"/>
      <c r="AY214" s="900"/>
      <c r="AZ214" s="900"/>
      <c r="BA214" s="900"/>
      <c r="BB214" s="900"/>
      <c r="BC214" s="900"/>
      <c r="BD214" s="900"/>
      <c r="BE214" s="900"/>
    </row>
    <row r="215" spans="1:57" s="987" customFormat="1" ht="12" customHeight="1">
      <c r="A215" s="988"/>
      <c r="B215" s="900"/>
      <c r="C215" s="900"/>
      <c r="D215" s="900"/>
      <c r="E215" s="900"/>
      <c r="F215" s="900"/>
      <c r="G215" s="900"/>
      <c r="H215" s="900"/>
      <c r="I215" s="900"/>
      <c r="J215" s="900"/>
      <c r="K215" s="900"/>
      <c r="L215" s="900"/>
      <c r="M215" s="900"/>
      <c r="N215" s="900"/>
      <c r="O215" s="900"/>
      <c r="P215" s="900"/>
      <c r="Q215" s="900"/>
      <c r="R215" s="900"/>
      <c r="S215" s="900"/>
      <c r="T215" s="900"/>
      <c r="U215" s="900"/>
      <c r="V215" s="900"/>
      <c r="W215" s="900"/>
      <c r="X215" s="900"/>
      <c r="Y215" s="900"/>
      <c r="Z215" s="900"/>
      <c r="AA215" s="900"/>
      <c r="AB215" s="900"/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900"/>
      <c r="AP215" s="900"/>
      <c r="AQ215" s="900"/>
      <c r="AR215" s="900"/>
      <c r="AS215" s="900"/>
      <c r="AT215" s="882"/>
      <c r="AU215" s="900"/>
      <c r="AV215" s="900"/>
      <c r="AW215" s="900"/>
      <c r="AX215" s="900"/>
      <c r="AY215" s="900"/>
      <c r="AZ215" s="900"/>
      <c r="BA215" s="900"/>
      <c r="BB215" s="900"/>
      <c r="BC215" s="900"/>
      <c r="BD215" s="900"/>
      <c r="BE215" s="900"/>
    </row>
    <row r="216" spans="1:57" s="987" customFormat="1" ht="12" customHeight="1">
      <c r="A216" s="988"/>
      <c r="B216" s="900"/>
      <c r="C216" s="900"/>
      <c r="D216" s="900"/>
      <c r="E216" s="900"/>
      <c r="F216" s="900"/>
      <c r="G216" s="900"/>
      <c r="H216" s="900"/>
      <c r="I216" s="900"/>
      <c r="J216" s="900"/>
      <c r="K216" s="900"/>
      <c r="L216" s="900"/>
      <c r="M216" s="900"/>
      <c r="N216" s="900"/>
      <c r="O216" s="900"/>
      <c r="P216" s="900"/>
      <c r="Q216" s="900"/>
      <c r="R216" s="900"/>
      <c r="S216" s="900"/>
      <c r="T216" s="900"/>
      <c r="U216" s="900"/>
      <c r="V216" s="900"/>
      <c r="W216" s="900"/>
      <c r="X216" s="900"/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882"/>
      <c r="AU216" s="900"/>
      <c r="AV216" s="900"/>
      <c r="AW216" s="900"/>
      <c r="AX216" s="900"/>
      <c r="AY216" s="900"/>
      <c r="AZ216" s="900"/>
      <c r="BA216" s="900"/>
      <c r="BB216" s="900"/>
      <c r="BC216" s="900"/>
      <c r="BD216" s="900"/>
      <c r="BE216" s="900"/>
    </row>
    <row r="217" spans="1:57" s="987" customFormat="1" ht="12" customHeight="1">
      <c r="A217" s="988"/>
      <c r="B217" s="900"/>
      <c r="C217" s="900"/>
      <c r="D217" s="900"/>
      <c r="E217" s="900"/>
      <c r="F217" s="900"/>
      <c r="G217" s="900"/>
      <c r="H217" s="900"/>
      <c r="I217" s="900"/>
      <c r="J217" s="900"/>
      <c r="K217" s="900"/>
      <c r="L217" s="900"/>
      <c r="M217" s="900"/>
      <c r="N217" s="900"/>
      <c r="O217" s="900"/>
      <c r="P217" s="900"/>
      <c r="Q217" s="900"/>
      <c r="R217" s="900"/>
      <c r="S217" s="900"/>
      <c r="T217" s="900"/>
      <c r="U217" s="900"/>
      <c r="V217" s="900"/>
      <c r="W217" s="900"/>
      <c r="X217" s="900"/>
      <c r="Y217" s="900"/>
      <c r="Z217" s="900"/>
      <c r="AA217" s="900"/>
      <c r="AB217" s="900"/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900"/>
      <c r="AP217" s="900"/>
      <c r="AQ217" s="900"/>
      <c r="AR217" s="900"/>
      <c r="AS217" s="900"/>
      <c r="AT217" s="882"/>
      <c r="AU217" s="900"/>
      <c r="AV217" s="900"/>
      <c r="AW217" s="900"/>
      <c r="AX217" s="900"/>
      <c r="AY217" s="900"/>
      <c r="AZ217" s="900"/>
      <c r="BA217" s="900"/>
      <c r="BB217" s="900"/>
      <c r="BC217" s="900"/>
      <c r="BD217" s="900"/>
      <c r="BE217" s="900"/>
    </row>
    <row r="218" spans="1:57" s="987" customFormat="1" ht="12" customHeight="1">
      <c r="A218" s="988"/>
      <c r="B218" s="900"/>
      <c r="C218" s="900"/>
      <c r="D218" s="900"/>
      <c r="E218" s="900"/>
      <c r="F218" s="900"/>
      <c r="G218" s="900"/>
      <c r="H218" s="900"/>
      <c r="I218" s="900"/>
      <c r="J218" s="900"/>
      <c r="K218" s="900"/>
      <c r="L218" s="900"/>
      <c r="M218" s="900"/>
      <c r="N218" s="900"/>
      <c r="O218" s="900"/>
      <c r="P218" s="900"/>
      <c r="Q218" s="900"/>
      <c r="R218" s="900"/>
      <c r="S218" s="900"/>
      <c r="T218" s="900"/>
      <c r="U218" s="900"/>
      <c r="V218" s="900"/>
      <c r="W218" s="900"/>
      <c r="X218" s="900"/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882"/>
      <c r="AU218" s="900"/>
      <c r="AV218" s="900"/>
      <c r="AW218" s="900"/>
      <c r="AX218" s="900"/>
      <c r="AY218" s="900"/>
      <c r="AZ218" s="900"/>
      <c r="BA218" s="900"/>
      <c r="BB218" s="900"/>
      <c r="BC218" s="900"/>
      <c r="BD218" s="900"/>
      <c r="BE218" s="900"/>
    </row>
    <row r="219" spans="1:57" s="987" customFormat="1" ht="12" customHeight="1">
      <c r="A219" s="988"/>
      <c r="B219" s="900"/>
      <c r="C219" s="900"/>
      <c r="D219" s="900"/>
      <c r="E219" s="900"/>
      <c r="F219" s="900"/>
      <c r="G219" s="900"/>
      <c r="H219" s="900"/>
      <c r="I219" s="900"/>
      <c r="J219" s="900"/>
      <c r="K219" s="900"/>
      <c r="L219" s="900"/>
      <c r="M219" s="900"/>
      <c r="N219" s="900"/>
      <c r="O219" s="900"/>
      <c r="P219" s="900"/>
      <c r="Q219" s="900"/>
      <c r="R219" s="900"/>
      <c r="S219" s="900"/>
      <c r="T219" s="900"/>
      <c r="U219" s="900"/>
      <c r="V219" s="900"/>
      <c r="W219" s="900"/>
      <c r="X219" s="900"/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900"/>
      <c r="AP219" s="900"/>
      <c r="AQ219" s="900"/>
      <c r="AR219" s="900"/>
      <c r="AS219" s="900"/>
      <c r="AT219" s="882"/>
      <c r="AU219" s="900"/>
      <c r="AV219" s="900"/>
      <c r="AW219" s="900"/>
      <c r="AX219" s="900"/>
      <c r="AY219" s="900"/>
      <c r="AZ219" s="900"/>
      <c r="BA219" s="900"/>
      <c r="BB219" s="900"/>
      <c r="BC219" s="900"/>
      <c r="BD219" s="900"/>
      <c r="BE219" s="900"/>
    </row>
    <row r="220" spans="1:57" s="987" customFormat="1" ht="12" customHeight="1">
      <c r="A220" s="988"/>
      <c r="B220" s="900"/>
      <c r="C220" s="900"/>
      <c r="D220" s="900"/>
      <c r="E220" s="900"/>
      <c r="F220" s="900"/>
      <c r="G220" s="900"/>
      <c r="H220" s="900"/>
      <c r="I220" s="900"/>
      <c r="J220" s="900"/>
      <c r="K220" s="900"/>
      <c r="L220" s="900"/>
      <c r="M220" s="900"/>
      <c r="N220" s="900"/>
      <c r="O220" s="900"/>
      <c r="P220" s="900"/>
      <c r="Q220" s="900"/>
      <c r="R220" s="900"/>
      <c r="S220" s="900"/>
      <c r="T220" s="900"/>
      <c r="U220" s="900"/>
      <c r="V220" s="900"/>
      <c r="W220" s="900"/>
      <c r="X220" s="900"/>
      <c r="Y220" s="900"/>
      <c r="Z220" s="900"/>
      <c r="AA220" s="900"/>
      <c r="AB220" s="900"/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900"/>
      <c r="AP220" s="900"/>
      <c r="AQ220" s="900"/>
      <c r="AR220" s="900"/>
      <c r="AS220" s="900"/>
      <c r="AT220" s="882"/>
      <c r="AU220" s="900"/>
      <c r="AV220" s="900"/>
      <c r="AW220" s="900"/>
      <c r="AX220" s="900"/>
      <c r="AY220" s="900"/>
      <c r="AZ220" s="900"/>
      <c r="BA220" s="900"/>
      <c r="BB220" s="900"/>
      <c r="BC220" s="900"/>
      <c r="BD220" s="900"/>
      <c r="BE220" s="900"/>
    </row>
    <row r="221" spans="1:57" s="987" customFormat="1" ht="12" customHeight="1">
      <c r="A221" s="988"/>
      <c r="B221" s="900"/>
      <c r="C221" s="900"/>
      <c r="D221" s="900"/>
      <c r="E221" s="900"/>
      <c r="F221" s="900"/>
      <c r="G221" s="900"/>
      <c r="H221" s="900"/>
      <c r="I221" s="900"/>
      <c r="J221" s="900"/>
      <c r="K221" s="900"/>
      <c r="L221" s="900"/>
      <c r="M221" s="900"/>
      <c r="N221" s="900"/>
      <c r="O221" s="900"/>
      <c r="P221" s="900"/>
      <c r="Q221" s="900"/>
      <c r="R221" s="900"/>
      <c r="S221" s="900"/>
      <c r="T221" s="900"/>
      <c r="U221" s="900"/>
      <c r="V221" s="900"/>
      <c r="W221" s="900"/>
      <c r="X221" s="900"/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900"/>
      <c r="AP221" s="900"/>
      <c r="AQ221" s="900"/>
      <c r="AR221" s="900"/>
      <c r="AS221" s="900"/>
      <c r="AT221" s="882"/>
      <c r="AU221" s="900"/>
      <c r="AV221" s="900"/>
      <c r="AW221" s="900"/>
      <c r="AX221" s="900"/>
      <c r="AY221" s="900"/>
      <c r="AZ221" s="900"/>
      <c r="BA221" s="900"/>
      <c r="BB221" s="900"/>
      <c r="BC221" s="900"/>
      <c r="BD221" s="900"/>
      <c r="BE221" s="900"/>
    </row>
    <row r="222" spans="1:57" s="987" customFormat="1" ht="12" customHeight="1">
      <c r="A222" s="988"/>
      <c r="B222" s="900"/>
      <c r="C222" s="900"/>
      <c r="D222" s="900"/>
      <c r="E222" s="900"/>
      <c r="F222" s="900"/>
      <c r="G222" s="900"/>
      <c r="H222" s="900"/>
      <c r="I222" s="900"/>
      <c r="J222" s="900"/>
      <c r="K222" s="900"/>
      <c r="L222" s="900"/>
      <c r="M222" s="900"/>
      <c r="N222" s="900"/>
      <c r="O222" s="900"/>
      <c r="P222" s="900"/>
      <c r="Q222" s="900"/>
      <c r="R222" s="900"/>
      <c r="S222" s="900"/>
      <c r="T222" s="900"/>
      <c r="U222" s="900"/>
      <c r="V222" s="900"/>
      <c r="W222" s="900"/>
      <c r="X222" s="900"/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882"/>
      <c r="AU222" s="900"/>
      <c r="AV222" s="900"/>
      <c r="AW222" s="900"/>
      <c r="AX222" s="900"/>
      <c r="AY222" s="900"/>
      <c r="AZ222" s="900"/>
      <c r="BA222" s="900"/>
      <c r="BB222" s="900"/>
      <c r="BC222" s="900"/>
      <c r="BD222" s="900"/>
      <c r="BE222" s="900"/>
    </row>
    <row r="223" spans="1:57" s="987" customFormat="1" ht="12" customHeight="1">
      <c r="A223" s="988"/>
      <c r="B223" s="900"/>
      <c r="C223" s="900"/>
      <c r="D223" s="900"/>
      <c r="E223" s="900"/>
      <c r="F223" s="900"/>
      <c r="G223" s="900"/>
      <c r="H223" s="900"/>
      <c r="I223" s="900"/>
      <c r="J223" s="900"/>
      <c r="K223" s="900"/>
      <c r="L223" s="900"/>
      <c r="M223" s="900"/>
      <c r="N223" s="900"/>
      <c r="O223" s="900"/>
      <c r="P223" s="900"/>
      <c r="Q223" s="900"/>
      <c r="R223" s="900"/>
      <c r="S223" s="900"/>
      <c r="T223" s="900"/>
      <c r="U223" s="900"/>
      <c r="V223" s="900"/>
      <c r="W223" s="900"/>
      <c r="X223" s="900"/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900"/>
      <c r="AP223" s="900"/>
      <c r="AQ223" s="900"/>
      <c r="AR223" s="900"/>
      <c r="AS223" s="900"/>
      <c r="AT223" s="882"/>
      <c r="AU223" s="900"/>
      <c r="AV223" s="900"/>
      <c r="AW223" s="900"/>
      <c r="AX223" s="900"/>
      <c r="AY223" s="900"/>
      <c r="AZ223" s="900"/>
      <c r="BA223" s="900"/>
      <c r="BB223" s="900"/>
      <c r="BC223" s="900"/>
      <c r="BD223" s="900"/>
      <c r="BE223" s="900"/>
    </row>
    <row r="224" spans="1:57" s="987" customFormat="1" ht="12" customHeight="1">
      <c r="A224" s="988"/>
      <c r="B224" s="900"/>
      <c r="C224" s="900"/>
      <c r="D224" s="900"/>
      <c r="E224" s="900"/>
      <c r="F224" s="900"/>
      <c r="G224" s="900"/>
      <c r="H224" s="900"/>
      <c r="I224" s="900"/>
      <c r="J224" s="900"/>
      <c r="K224" s="900"/>
      <c r="L224" s="900"/>
      <c r="M224" s="900"/>
      <c r="N224" s="900"/>
      <c r="O224" s="900"/>
      <c r="P224" s="900"/>
      <c r="Q224" s="900"/>
      <c r="R224" s="900"/>
      <c r="S224" s="900"/>
      <c r="T224" s="900"/>
      <c r="U224" s="900"/>
      <c r="V224" s="900"/>
      <c r="W224" s="900"/>
      <c r="X224" s="900"/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900"/>
      <c r="AP224" s="900"/>
      <c r="AQ224" s="900"/>
      <c r="AR224" s="900"/>
      <c r="AS224" s="900"/>
      <c r="AT224" s="882"/>
      <c r="AU224" s="900"/>
      <c r="AV224" s="900"/>
      <c r="AW224" s="900"/>
      <c r="AX224" s="900"/>
      <c r="AY224" s="900"/>
      <c r="AZ224" s="900"/>
      <c r="BA224" s="900"/>
      <c r="BB224" s="900"/>
      <c r="BC224" s="900"/>
      <c r="BD224" s="900"/>
      <c r="BE224" s="900"/>
    </row>
    <row r="225" spans="1:57" s="987" customFormat="1" ht="12" customHeight="1">
      <c r="A225" s="988"/>
      <c r="B225" s="900"/>
      <c r="C225" s="900"/>
      <c r="D225" s="900"/>
      <c r="E225" s="900"/>
      <c r="F225" s="900"/>
      <c r="G225" s="900"/>
      <c r="H225" s="900"/>
      <c r="I225" s="900"/>
      <c r="J225" s="900"/>
      <c r="K225" s="900"/>
      <c r="L225" s="900"/>
      <c r="M225" s="900"/>
      <c r="N225" s="900"/>
      <c r="O225" s="900"/>
      <c r="P225" s="900"/>
      <c r="Q225" s="900"/>
      <c r="R225" s="900"/>
      <c r="S225" s="900"/>
      <c r="T225" s="900"/>
      <c r="U225" s="900"/>
      <c r="V225" s="900"/>
      <c r="W225" s="900"/>
      <c r="X225" s="900"/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900"/>
      <c r="AP225" s="900"/>
      <c r="AQ225" s="900"/>
      <c r="AR225" s="900"/>
      <c r="AS225" s="900"/>
      <c r="AT225" s="882"/>
      <c r="AU225" s="900"/>
      <c r="AV225" s="900"/>
      <c r="AW225" s="900"/>
      <c r="AX225" s="900"/>
      <c r="AY225" s="900"/>
      <c r="AZ225" s="900"/>
      <c r="BA225" s="900"/>
      <c r="BB225" s="900"/>
      <c r="BC225" s="900"/>
      <c r="BD225" s="900"/>
      <c r="BE225" s="900"/>
    </row>
    <row r="226" spans="1:57" s="987" customFormat="1" ht="12" customHeight="1">
      <c r="A226" s="988"/>
      <c r="B226" s="900"/>
      <c r="C226" s="900"/>
      <c r="D226" s="900"/>
      <c r="E226" s="900"/>
      <c r="F226" s="900"/>
      <c r="G226" s="900"/>
      <c r="H226" s="900"/>
      <c r="I226" s="900"/>
      <c r="J226" s="900"/>
      <c r="K226" s="900"/>
      <c r="L226" s="900"/>
      <c r="M226" s="900"/>
      <c r="N226" s="900"/>
      <c r="O226" s="900"/>
      <c r="P226" s="900"/>
      <c r="Q226" s="900"/>
      <c r="R226" s="900"/>
      <c r="S226" s="900"/>
      <c r="T226" s="900"/>
      <c r="U226" s="900"/>
      <c r="V226" s="900"/>
      <c r="W226" s="900"/>
      <c r="X226" s="900"/>
      <c r="Y226" s="900"/>
      <c r="Z226" s="900"/>
      <c r="AA226" s="900"/>
      <c r="AB226" s="900"/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900"/>
      <c r="AP226" s="900"/>
      <c r="AQ226" s="900"/>
      <c r="AR226" s="900"/>
      <c r="AS226" s="900"/>
      <c r="AT226" s="882"/>
      <c r="AU226" s="900"/>
      <c r="AV226" s="900"/>
      <c r="AW226" s="900"/>
      <c r="AX226" s="900"/>
      <c r="AY226" s="900"/>
      <c r="AZ226" s="900"/>
      <c r="BA226" s="900"/>
      <c r="BB226" s="900"/>
      <c r="BC226" s="900"/>
      <c r="BD226" s="900"/>
      <c r="BE226" s="900"/>
    </row>
    <row r="227" spans="1:57" s="987" customFormat="1" ht="12" customHeight="1">
      <c r="A227" s="988"/>
      <c r="B227" s="900"/>
      <c r="C227" s="900"/>
      <c r="D227" s="900"/>
      <c r="E227" s="900"/>
      <c r="F227" s="900"/>
      <c r="G227" s="900"/>
      <c r="H227" s="900"/>
      <c r="I227" s="900"/>
      <c r="J227" s="900"/>
      <c r="K227" s="900"/>
      <c r="L227" s="900"/>
      <c r="M227" s="900"/>
      <c r="N227" s="900"/>
      <c r="O227" s="900"/>
      <c r="P227" s="900"/>
      <c r="Q227" s="900"/>
      <c r="R227" s="900"/>
      <c r="S227" s="900"/>
      <c r="T227" s="900"/>
      <c r="U227" s="900"/>
      <c r="V227" s="900"/>
      <c r="W227" s="900"/>
      <c r="X227" s="900"/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882"/>
      <c r="AU227" s="900"/>
      <c r="AV227" s="900"/>
      <c r="AW227" s="900"/>
      <c r="AX227" s="900"/>
      <c r="AY227" s="900"/>
      <c r="AZ227" s="900"/>
      <c r="BA227" s="900"/>
      <c r="BB227" s="900"/>
      <c r="BC227" s="900"/>
      <c r="BD227" s="900"/>
      <c r="BE227" s="900"/>
    </row>
    <row r="228" spans="1:57" s="987" customFormat="1" ht="12" customHeight="1">
      <c r="A228" s="988"/>
      <c r="B228" s="900"/>
      <c r="C228" s="900"/>
      <c r="D228" s="900"/>
      <c r="E228" s="900"/>
      <c r="F228" s="900"/>
      <c r="G228" s="900"/>
      <c r="H228" s="900"/>
      <c r="I228" s="900"/>
      <c r="J228" s="900"/>
      <c r="K228" s="900"/>
      <c r="L228" s="900"/>
      <c r="M228" s="900"/>
      <c r="N228" s="900"/>
      <c r="O228" s="900"/>
      <c r="P228" s="900"/>
      <c r="Q228" s="900"/>
      <c r="R228" s="900"/>
      <c r="S228" s="900"/>
      <c r="T228" s="900"/>
      <c r="U228" s="900"/>
      <c r="V228" s="900"/>
      <c r="W228" s="900"/>
      <c r="X228" s="900"/>
      <c r="Y228" s="900"/>
      <c r="Z228" s="900"/>
      <c r="AA228" s="900"/>
      <c r="AB228" s="900"/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900"/>
      <c r="AP228" s="900"/>
      <c r="AQ228" s="900"/>
      <c r="AR228" s="900"/>
      <c r="AS228" s="900"/>
      <c r="AT228" s="882"/>
      <c r="AU228" s="900"/>
      <c r="AV228" s="900"/>
      <c r="AW228" s="900"/>
      <c r="AX228" s="900"/>
      <c r="AY228" s="900"/>
      <c r="AZ228" s="900"/>
      <c r="BA228" s="900"/>
      <c r="BB228" s="900"/>
      <c r="BC228" s="900"/>
      <c r="BD228" s="900"/>
      <c r="BE228" s="900"/>
    </row>
    <row r="229" spans="1:57" s="987" customFormat="1" ht="12" customHeight="1">
      <c r="A229" s="988"/>
      <c r="B229" s="900"/>
      <c r="C229" s="900"/>
      <c r="D229" s="900"/>
      <c r="E229" s="900"/>
      <c r="F229" s="900"/>
      <c r="G229" s="900"/>
      <c r="H229" s="900"/>
      <c r="I229" s="900"/>
      <c r="J229" s="900"/>
      <c r="K229" s="900"/>
      <c r="L229" s="900"/>
      <c r="M229" s="900"/>
      <c r="N229" s="900"/>
      <c r="O229" s="900"/>
      <c r="P229" s="900"/>
      <c r="Q229" s="900"/>
      <c r="R229" s="900"/>
      <c r="S229" s="900"/>
      <c r="T229" s="900"/>
      <c r="U229" s="900"/>
      <c r="V229" s="900"/>
      <c r="W229" s="900"/>
      <c r="X229" s="900"/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900"/>
      <c r="AP229" s="900"/>
      <c r="AQ229" s="900"/>
      <c r="AR229" s="900"/>
      <c r="AS229" s="900"/>
      <c r="AT229" s="882"/>
      <c r="AU229" s="900"/>
      <c r="AV229" s="900"/>
      <c r="AW229" s="900"/>
      <c r="AX229" s="900"/>
      <c r="AY229" s="900"/>
      <c r="AZ229" s="900"/>
      <c r="BA229" s="900"/>
      <c r="BB229" s="900"/>
      <c r="BC229" s="900"/>
      <c r="BD229" s="900"/>
      <c r="BE229" s="900"/>
    </row>
    <row r="230" spans="1:57" s="987" customFormat="1" ht="12" customHeight="1">
      <c r="A230" s="988"/>
      <c r="B230" s="900"/>
      <c r="C230" s="900"/>
      <c r="D230" s="900"/>
      <c r="E230" s="900"/>
      <c r="F230" s="900"/>
      <c r="G230" s="900"/>
      <c r="H230" s="900"/>
      <c r="I230" s="900"/>
      <c r="J230" s="900"/>
      <c r="K230" s="900"/>
      <c r="L230" s="900"/>
      <c r="M230" s="900"/>
      <c r="N230" s="900"/>
      <c r="O230" s="900"/>
      <c r="P230" s="900"/>
      <c r="Q230" s="900"/>
      <c r="R230" s="900"/>
      <c r="S230" s="900"/>
      <c r="T230" s="900"/>
      <c r="U230" s="900"/>
      <c r="V230" s="900"/>
      <c r="W230" s="900"/>
      <c r="X230" s="900"/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900"/>
      <c r="AP230" s="900"/>
      <c r="AQ230" s="900"/>
      <c r="AR230" s="900"/>
      <c r="AS230" s="900"/>
      <c r="AT230" s="882"/>
      <c r="AU230" s="900"/>
      <c r="AV230" s="900"/>
      <c r="AW230" s="900"/>
      <c r="AX230" s="900"/>
      <c r="AY230" s="900"/>
      <c r="AZ230" s="900"/>
      <c r="BA230" s="900"/>
      <c r="BB230" s="900"/>
      <c r="BC230" s="900"/>
      <c r="BD230" s="900"/>
      <c r="BE230" s="900"/>
    </row>
    <row r="231" spans="1:57" s="987" customFormat="1" ht="12" customHeight="1">
      <c r="A231" s="988"/>
      <c r="B231" s="900"/>
      <c r="C231" s="900"/>
      <c r="D231" s="900"/>
      <c r="E231" s="900"/>
      <c r="F231" s="900"/>
      <c r="G231" s="900"/>
      <c r="H231" s="900"/>
      <c r="I231" s="900"/>
      <c r="J231" s="900"/>
      <c r="K231" s="900"/>
      <c r="L231" s="900"/>
      <c r="M231" s="900"/>
      <c r="N231" s="900"/>
      <c r="O231" s="900"/>
      <c r="P231" s="900"/>
      <c r="Q231" s="900"/>
      <c r="R231" s="900"/>
      <c r="S231" s="900"/>
      <c r="T231" s="900"/>
      <c r="U231" s="900"/>
      <c r="V231" s="900"/>
      <c r="W231" s="900"/>
      <c r="X231" s="900"/>
      <c r="Y231" s="900"/>
      <c r="Z231" s="900"/>
      <c r="AA231" s="900"/>
      <c r="AB231" s="900"/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900"/>
      <c r="AP231" s="900"/>
      <c r="AQ231" s="900"/>
      <c r="AR231" s="900"/>
      <c r="AS231" s="900"/>
      <c r="AT231" s="882"/>
      <c r="AU231" s="900"/>
      <c r="AV231" s="900"/>
      <c r="AW231" s="900"/>
      <c r="AX231" s="900"/>
      <c r="AY231" s="900"/>
      <c r="AZ231" s="900"/>
      <c r="BA231" s="900"/>
      <c r="BB231" s="900"/>
      <c r="BC231" s="900"/>
      <c r="BD231" s="900"/>
      <c r="BE231" s="900"/>
    </row>
    <row r="232" spans="1:57" s="987" customFormat="1" ht="12" customHeight="1">
      <c r="A232" s="988"/>
      <c r="B232" s="900"/>
      <c r="C232" s="900"/>
      <c r="D232" s="900"/>
      <c r="E232" s="900"/>
      <c r="F232" s="900"/>
      <c r="G232" s="900"/>
      <c r="H232" s="900"/>
      <c r="I232" s="900"/>
      <c r="J232" s="900"/>
      <c r="K232" s="900"/>
      <c r="L232" s="900"/>
      <c r="M232" s="900"/>
      <c r="N232" s="900"/>
      <c r="O232" s="900"/>
      <c r="P232" s="900"/>
      <c r="Q232" s="900"/>
      <c r="R232" s="900"/>
      <c r="S232" s="900"/>
      <c r="T232" s="900"/>
      <c r="U232" s="900"/>
      <c r="V232" s="900"/>
      <c r="W232" s="900"/>
      <c r="X232" s="900"/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900"/>
      <c r="AP232" s="900"/>
      <c r="AQ232" s="900"/>
      <c r="AR232" s="900"/>
      <c r="AS232" s="900"/>
      <c r="AT232" s="882"/>
      <c r="AU232" s="900"/>
      <c r="AV232" s="900"/>
      <c r="AW232" s="900"/>
      <c r="AX232" s="900"/>
      <c r="AY232" s="900"/>
      <c r="AZ232" s="900"/>
      <c r="BA232" s="900"/>
      <c r="BB232" s="900"/>
      <c r="BC232" s="900"/>
      <c r="BD232" s="900"/>
      <c r="BE232" s="900"/>
    </row>
    <row r="233" spans="1:57" s="987" customFormat="1" ht="12" customHeight="1">
      <c r="A233" s="988"/>
      <c r="B233" s="900"/>
      <c r="C233" s="900"/>
      <c r="D233" s="900"/>
      <c r="E233" s="900"/>
      <c r="F233" s="900"/>
      <c r="G233" s="900"/>
      <c r="H233" s="900"/>
      <c r="I233" s="900"/>
      <c r="J233" s="900"/>
      <c r="K233" s="900"/>
      <c r="L233" s="900"/>
      <c r="M233" s="900"/>
      <c r="N233" s="900"/>
      <c r="O233" s="900"/>
      <c r="P233" s="900"/>
      <c r="Q233" s="900"/>
      <c r="R233" s="900"/>
      <c r="S233" s="900"/>
      <c r="T233" s="900"/>
      <c r="U233" s="900"/>
      <c r="V233" s="900"/>
      <c r="W233" s="900"/>
      <c r="X233" s="900"/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900"/>
      <c r="AP233" s="900"/>
      <c r="AQ233" s="900"/>
      <c r="AR233" s="900"/>
      <c r="AS233" s="900"/>
      <c r="AT233" s="882"/>
      <c r="AU233" s="900"/>
      <c r="AV233" s="900"/>
      <c r="AW233" s="900"/>
      <c r="AX233" s="900"/>
      <c r="AY233" s="900"/>
      <c r="AZ233" s="900"/>
      <c r="BA233" s="900"/>
      <c r="BB233" s="900"/>
      <c r="BC233" s="900"/>
      <c r="BD233" s="900"/>
      <c r="BE233" s="900"/>
    </row>
    <row r="234" spans="1:57" s="987" customFormat="1" ht="12" customHeight="1">
      <c r="A234" s="988"/>
      <c r="B234" s="900"/>
      <c r="C234" s="900"/>
      <c r="D234" s="900"/>
      <c r="E234" s="900"/>
      <c r="F234" s="900"/>
      <c r="G234" s="900"/>
      <c r="H234" s="900"/>
      <c r="I234" s="900"/>
      <c r="J234" s="900"/>
      <c r="K234" s="900"/>
      <c r="L234" s="900"/>
      <c r="M234" s="900"/>
      <c r="N234" s="900"/>
      <c r="O234" s="900"/>
      <c r="P234" s="900"/>
      <c r="Q234" s="900"/>
      <c r="R234" s="900"/>
      <c r="S234" s="900"/>
      <c r="T234" s="900"/>
      <c r="U234" s="900"/>
      <c r="V234" s="900"/>
      <c r="W234" s="900"/>
      <c r="X234" s="900"/>
      <c r="Y234" s="900"/>
      <c r="Z234" s="900"/>
      <c r="AA234" s="900"/>
      <c r="AB234" s="900"/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900"/>
      <c r="AP234" s="900"/>
      <c r="AQ234" s="900"/>
      <c r="AR234" s="900"/>
      <c r="AS234" s="900"/>
      <c r="AT234" s="882"/>
      <c r="AU234" s="900"/>
      <c r="AV234" s="900"/>
      <c r="AW234" s="900"/>
      <c r="AX234" s="900"/>
      <c r="AY234" s="900"/>
      <c r="AZ234" s="900"/>
      <c r="BA234" s="900"/>
      <c r="BB234" s="900"/>
      <c r="BC234" s="900"/>
      <c r="BD234" s="900"/>
      <c r="BE234" s="900"/>
    </row>
    <row r="235" spans="1:57" s="987" customFormat="1" ht="12" customHeight="1">
      <c r="A235" s="988"/>
      <c r="B235" s="900"/>
      <c r="C235" s="900"/>
      <c r="D235" s="900"/>
      <c r="E235" s="900"/>
      <c r="F235" s="900"/>
      <c r="G235" s="900"/>
      <c r="H235" s="900"/>
      <c r="I235" s="900"/>
      <c r="J235" s="900"/>
      <c r="K235" s="900"/>
      <c r="L235" s="900"/>
      <c r="M235" s="900"/>
      <c r="N235" s="900"/>
      <c r="O235" s="900"/>
      <c r="P235" s="900"/>
      <c r="Q235" s="900"/>
      <c r="R235" s="900"/>
      <c r="S235" s="900"/>
      <c r="T235" s="900"/>
      <c r="U235" s="900"/>
      <c r="V235" s="900"/>
      <c r="W235" s="900"/>
      <c r="X235" s="900"/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900"/>
      <c r="AP235" s="900"/>
      <c r="AQ235" s="900"/>
      <c r="AR235" s="900"/>
      <c r="AS235" s="900"/>
      <c r="AT235" s="882"/>
      <c r="AU235" s="900"/>
      <c r="AV235" s="900"/>
      <c r="AW235" s="900"/>
      <c r="AX235" s="900"/>
      <c r="AY235" s="900"/>
      <c r="AZ235" s="900"/>
      <c r="BA235" s="900"/>
      <c r="BB235" s="900"/>
      <c r="BC235" s="900"/>
      <c r="BD235" s="900"/>
      <c r="BE235" s="900"/>
    </row>
    <row r="236" spans="1:57" s="987" customFormat="1" ht="12" customHeight="1">
      <c r="A236" s="988"/>
      <c r="B236" s="900"/>
      <c r="C236" s="900"/>
      <c r="D236" s="900"/>
      <c r="E236" s="900"/>
      <c r="F236" s="900"/>
      <c r="G236" s="900"/>
      <c r="H236" s="900"/>
      <c r="I236" s="900"/>
      <c r="J236" s="900"/>
      <c r="K236" s="900"/>
      <c r="L236" s="900"/>
      <c r="M236" s="900"/>
      <c r="N236" s="900"/>
      <c r="O236" s="900"/>
      <c r="P236" s="900"/>
      <c r="Q236" s="900"/>
      <c r="R236" s="900"/>
      <c r="S236" s="900"/>
      <c r="T236" s="900"/>
      <c r="U236" s="900"/>
      <c r="V236" s="900"/>
      <c r="W236" s="900"/>
      <c r="X236" s="900"/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900"/>
      <c r="AP236" s="900"/>
      <c r="AQ236" s="900"/>
      <c r="AR236" s="900"/>
      <c r="AS236" s="900"/>
      <c r="AT236" s="882"/>
      <c r="AU236" s="900"/>
      <c r="AV236" s="900"/>
      <c r="AW236" s="900"/>
      <c r="AX236" s="900"/>
      <c r="AY236" s="900"/>
      <c r="AZ236" s="900"/>
      <c r="BA236" s="900"/>
      <c r="BB236" s="900"/>
      <c r="BC236" s="900"/>
      <c r="BD236" s="900"/>
      <c r="BE236" s="900"/>
    </row>
    <row r="237" spans="1:57" s="987" customFormat="1" ht="12" customHeight="1">
      <c r="A237" s="988"/>
      <c r="B237" s="900"/>
      <c r="C237" s="900"/>
      <c r="D237" s="900"/>
      <c r="E237" s="900"/>
      <c r="F237" s="900"/>
      <c r="G237" s="900"/>
      <c r="H237" s="900"/>
      <c r="I237" s="900"/>
      <c r="J237" s="900"/>
      <c r="K237" s="900"/>
      <c r="L237" s="900"/>
      <c r="M237" s="900"/>
      <c r="N237" s="900"/>
      <c r="O237" s="900"/>
      <c r="P237" s="900"/>
      <c r="Q237" s="900"/>
      <c r="R237" s="900"/>
      <c r="S237" s="900"/>
      <c r="T237" s="900"/>
      <c r="U237" s="900"/>
      <c r="V237" s="900"/>
      <c r="W237" s="900"/>
      <c r="X237" s="900"/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900"/>
      <c r="AP237" s="900"/>
      <c r="AQ237" s="900"/>
      <c r="AR237" s="900"/>
      <c r="AS237" s="900"/>
      <c r="AT237" s="882"/>
      <c r="AU237" s="900"/>
      <c r="AV237" s="900"/>
      <c r="AW237" s="900"/>
      <c r="AX237" s="900"/>
      <c r="AY237" s="900"/>
      <c r="AZ237" s="900"/>
      <c r="BA237" s="900"/>
      <c r="BB237" s="900"/>
      <c r="BC237" s="900"/>
      <c r="BD237" s="900"/>
      <c r="BE237" s="900"/>
    </row>
    <row r="238" spans="1:57" s="987" customFormat="1" ht="12" customHeight="1">
      <c r="A238" s="988"/>
      <c r="B238" s="900"/>
      <c r="C238" s="900"/>
      <c r="D238" s="900"/>
      <c r="E238" s="900"/>
      <c r="F238" s="900"/>
      <c r="G238" s="900"/>
      <c r="H238" s="900"/>
      <c r="I238" s="900"/>
      <c r="J238" s="900"/>
      <c r="K238" s="900"/>
      <c r="L238" s="900"/>
      <c r="M238" s="900"/>
      <c r="N238" s="900"/>
      <c r="O238" s="900"/>
      <c r="P238" s="900"/>
      <c r="Q238" s="900"/>
      <c r="R238" s="900"/>
      <c r="S238" s="900"/>
      <c r="T238" s="900"/>
      <c r="U238" s="900"/>
      <c r="V238" s="900"/>
      <c r="W238" s="900"/>
      <c r="X238" s="900"/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900"/>
      <c r="AP238" s="900"/>
      <c r="AQ238" s="900"/>
      <c r="AR238" s="900"/>
      <c r="AS238" s="900"/>
      <c r="AT238" s="882"/>
      <c r="AU238" s="900"/>
      <c r="AV238" s="900"/>
      <c r="AW238" s="900"/>
      <c r="AX238" s="900"/>
      <c r="AY238" s="900"/>
      <c r="AZ238" s="900"/>
      <c r="BA238" s="900"/>
      <c r="BB238" s="900"/>
      <c r="BC238" s="900"/>
      <c r="BD238" s="900"/>
      <c r="BE238" s="900"/>
    </row>
    <row r="239" spans="1:57" s="987" customFormat="1" ht="12" customHeight="1">
      <c r="A239" s="988"/>
      <c r="B239" s="900"/>
      <c r="C239" s="900"/>
      <c r="D239" s="900"/>
      <c r="E239" s="900"/>
      <c r="F239" s="900"/>
      <c r="G239" s="900"/>
      <c r="H239" s="900"/>
      <c r="I239" s="900"/>
      <c r="J239" s="900"/>
      <c r="K239" s="900"/>
      <c r="L239" s="900"/>
      <c r="M239" s="900"/>
      <c r="N239" s="900"/>
      <c r="O239" s="900"/>
      <c r="P239" s="900"/>
      <c r="Q239" s="900"/>
      <c r="R239" s="900"/>
      <c r="S239" s="900"/>
      <c r="T239" s="900"/>
      <c r="U239" s="900"/>
      <c r="V239" s="900"/>
      <c r="W239" s="900"/>
      <c r="X239" s="900"/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900"/>
      <c r="AP239" s="900"/>
      <c r="AQ239" s="900"/>
      <c r="AR239" s="900"/>
      <c r="AS239" s="900"/>
      <c r="AT239" s="882"/>
      <c r="AU239" s="900"/>
      <c r="AV239" s="900"/>
      <c r="AW239" s="900"/>
      <c r="AX239" s="900"/>
      <c r="AY239" s="900"/>
      <c r="AZ239" s="900"/>
      <c r="BA239" s="900"/>
      <c r="BB239" s="900"/>
      <c r="BC239" s="900"/>
      <c r="BD239" s="900"/>
      <c r="BE239" s="900"/>
    </row>
    <row r="240" spans="1:57" s="987" customFormat="1" ht="12" customHeight="1">
      <c r="A240" s="988"/>
      <c r="B240" s="900"/>
      <c r="C240" s="900"/>
      <c r="D240" s="900"/>
      <c r="E240" s="900"/>
      <c r="F240" s="900"/>
      <c r="G240" s="900"/>
      <c r="H240" s="900"/>
      <c r="I240" s="900"/>
      <c r="J240" s="900"/>
      <c r="K240" s="900"/>
      <c r="L240" s="900"/>
      <c r="M240" s="900"/>
      <c r="N240" s="900"/>
      <c r="O240" s="900"/>
      <c r="P240" s="900"/>
      <c r="Q240" s="900"/>
      <c r="R240" s="900"/>
      <c r="S240" s="900"/>
      <c r="T240" s="900"/>
      <c r="U240" s="900"/>
      <c r="V240" s="900"/>
      <c r="W240" s="900"/>
      <c r="X240" s="900"/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900"/>
      <c r="AP240" s="900"/>
      <c r="AQ240" s="900"/>
      <c r="AR240" s="900"/>
      <c r="AS240" s="900"/>
      <c r="AT240" s="882"/>
      <c r="AU240" s="900"/>
      <c r="AV240" s="900"/>
      <c r="AW240" s="900"/>
      <c r="AX240" s="900"/>
      <c r="AY240" s="900"/>
      <c r="AZ240" s="900"/>
      <c r="BA240" s="900"/>
      <c r="BB240" s="900"/>
      <c r="BC240" s="900"/>
      <c r="BD240" s="900"/>
      <c r="BE240" s="900"/>
    </row>
    <row r="241" spans="1:57" s="987" customFormat="1" ht="12" customHeight="1">
      <c r="A241" s="988"/>
      <c r="B241" s="900"/>
      <c r="C241" s="900"/>
      <c r="D241" s="900"/>
      <c r="E241" s="900"/>
      <c r="F241" s="900"/>
      <c r="G241" s="900"/>
      <c r="H241" s="900"/>
      <c r="I241" s="900"/>
      <c r="J241" s="900"/>
      <c r="K241" s="900"/>
      <c r="L241" s="900"/>
      <c r="M241" s="900"/>
      <c r="N241" s="900"/>
      <c r="O241" s="900"/>
      <c r="P241" s="900"/>
      <c r="Q241" s="900"/>
      <c r="R241" s="900"/>
      <c r="S241" s="900"/>
      <c r="T241" s="900"/>
      <c r="U241" s="900"/>
      <c r="V241" s="900"/>
      <c r="W241" s="900"/>
      <c r="X241" s="900"/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900"/>
      <c r="AP241" s="900"/>
      <c r="AQ241" s="900"/>
      <c r="AR241" s="900"/>
      <c r="AS241" s="900"/>
      <c r="AT241" s="882"/>
      <c r="AU241" s="900"/>
      <c r="AV241" s="900"/>
      <c r="AW241" s="900"/>
      <c r="AX241" s="900"/>
      <c r="AY241" s="900"/>
      <c r="AZ241" s="900"/>
      <c r="BA241" s="900"/>
      <c r="BB241" s="900"/>
      <c r="BC241" s="900"/>
      <c r="BD241" s="900"/>
      <c r="BE241" s="900"/>
    </row>
    <row r="242" spans="1:57" s="987" customFormat="1" ht="12" customHeight="1">
      <c r="A242" s="988"/>
      <c r="B242" s="900"/>
      <c r="C242" s="900"/>
      <c r="D242" s="900"/>
      <c r="E242" s="900"/>
      <c r="F242" s="900"/>
      <c r="G242" s="900"/>
      <c r="H242" s="900"/>
      <c r="I242" s="900"/>
      <c r="J242" s="900"/>
      <c r="K242" s="900"/>
      <c r="L242" s="900"/>
      <c r="M242" s="900"/>
      <c r="N242" s="900"/>
      <c r="O242" s="900"/>
      <c r="P242" s="900"/>
      <c r="Q242" s="900"/>
      <c r="R242" s="900"/>
      <c r="S242" s="900"/>
      <c r="T242" s="900"/>
      <c r="U242" s="900"/>
      <c r="V242" s="900"/>
      <c r="W242" s="900"/>
      <c r="X242" s="900"/>
      <c r="Y242" s="900"/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900"/>
      <c r="AP242" s="900"/>
      <c r="AQ242" s="900"/>
      <c r="AR242" s="900"/>
      <c r="AS242" s="900"/>
      <c r="AT242" s="882"/>
      <c r="AU242" s="900"/>
      <c r="AV242" s="900"/>
      <c r="AW242" s="900"/>
      <c r="AX242" s="900"/>
      <c r="AY242" s="900"/>
      <c r="AZ242" s="900"/>
      <c r="BA242" s="900"/>
      <c r="BB242" s="900"/>
      <c r="BC242" s="900"/>
      <c r="BD242" s="900"/>
      <c r="BE242" s="900"/>
    </row>
    <row r="243" spans="1:57" s="987" customFormat="1" ht="12" customHeight="1">
      <c r="A243" s="988"/>
      <c r="B243" s="900"/>
      <c r="C243" s="900"/>
      <c r="D243" s="900"/>
      <c r="E243" s="900"/>
      <c r="F243" s="900"/>
      <c r="G243" s="900"/>
      <c r="H243" s="900"/>
      <c r="I243" s="900"/>
      <c r="J243" s="900"/>
      <c r="K243" s="900"/>
      <c r="L243" s="900"/>
      <c r="M243" s="900"/>
      <c r="N243" s="900"/>
      <c r="O243" s="900"/>
      <c r="P243" s="900"/>
      <c r="Q243" s="900"/>
      <c r="R243" s="900"/>
      <c r="S243" s="900"/>
      <c r="T243" s="900"/>
      <c r="U243" s="900"/>
      <c r="V243" s="900"/>
      <c r="W243" s="900"/>
      <c r="X243" s="900"/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900"/>
      <c r="AP243" s="900"/>
      <c r="AQ243" s="900"/>
      <c r="AR243" s="900"/>
      <c r="AS243" s="900"/>
      <c r="AT243" s="882"/>
      <c r="AU243" s="900"/>
      <c r="AV243" s="900"/>
      <c r="AW243" s="900"/>
      <c r="AX243" s="900"/>
      <c r="AY243" s="900"/>
      <c r="AZ243" s="900"/>
      <c r="BA243" s="900"/>
      <c r="BB243" s="900"/>
      <c r="BC243" s="900"/>
      <c r="BD243" s="900"/>
      <c r="BE243" s="900"/>
    </row>
    <row r="244" spans="1:57" s="987" customFormat="1" ht="12" customHeight="1">
      <c r="A244" s="988"/>
      <c r="B244" s="900"/>
      <c r="C244" s="900"/>
      <c r="D244" s="900"/>
      <c r="E244" s="900"/>
      <c r="F244" s="900"/>
      <c r="G244" s="900"/>
      <c r="H244" s="900"/>
      <c r="I244" s="900"/>
      <c r="J244" s="900"/>
      <c r="K244" s="900"/>
      <c r="L244" s="900"/>
      <c r="M244" s="900"/>
      <c r="N244" s="900"/>
      <c r="O244" s="900"/>
      <c r="P244" s="900"/>
      <c r="Q244" s="900"/>
      <c r="R244" s="900"/>
      <c r="S244" s="900"/>
      <c r="T244" s="900"/>
      <c r="U244" s="900"/>
      <c r="V244" s="900"/>
      <c r="W244" s="900"/>
      <c r="X244" s="900"/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900"/>
      <c r="AP244" s="900"/>
      <c r="AQ244" s="900"/>
      <c r="AR244" s="900"/>
      <c r="AS244" s="900"/>
      <c r="AT244" s="882"/>
      <c r="AU244" s="900"/>
      <c r="AV244" s="900"/>
      <c r="AW244" s="900"/>
      <c r="AX244" s="900"/>
      <c r="AY244" s="900"/>
      <c r="AZ244" s="900"/>
      <c r="BA244" s="900"/>
      <c r="BB244" s="900"/>
      <c r="BC244" s="900"/>
      <c r="BD244" s="900"/>
      <c r="BE244" s="900"/>
    </row>
    <row r="245" spans="1:57" s="987" customFormat="1" ht="12" customHeight="1">
      <c r="A245" s="988"/>
      <c r="B245" s="900"/>
      <c r="C245" s="900"/>
      <c r="D245" s="900"/>
      <c r="E245" s="900"/>
      <c r="F245" s="900"/>
      <c r="G245" s="900"/>
      <c r="H245" s="900"/>
      <c r="I245" s="900"/>
      <c r="J245" s="900"/>
      <c r="K245" s="900"/>
      <c r="L245" s="900"/>
      <c r="M245" s="900"/>
      <c r="N245" s="900"/>
      <c r="O245" s="900"/>
      <c r="P245" s="900"/>
      <c r="Q245" s="900"/>
      <c r="R245" s="900"/>
      <c r="S245" s="900"/>
      <c r="T245" s="900"/>
      <c r="U245" s="900"/>
      <c r="V245" s="900"/>
      <c r="W245" s="900"/>
      <c r="X245" s="900"/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900"/>
      <c r="AP245" s="900"/>
      <c r="AQ245" s="900"/>
      <c r="AR245" s="900"/>
      <c r="AS245" s="900"/>
      <c r="AT245" s="882"/>
      <c r="AU245" s="900"/>
      <c r="AV245" s="900"/>
      <c r="AW245" s="900"/>
      <c r="AX245" s="900"/>
      <c r="AY245" s="900"/>
      <c r="AZ245" s="900"/>
      <c r="BA245" s="900"/>
      <c r="BB245" s="900"/>
      <c r="BC245" s="900"/>
      <c r="BD245" s="900"/>
      <c r="BE245" s="900"/>
    </row>
    <row r="246" spans="1:57" s="987" customFormat="1" ht="12" customHeight="1">
      <c r="A246" s="988"/>
      <c r="B246" s="900"/>
      <c r="C246" s="900"/>
      <c r="D246" s="900"/>
      <c r="E246" s="900"/>
      <c r="F246" s="900"/>
      <c r="G246" s="900"/>
      <c r="H246" s="900"/>
      <c r="I246" s="900"/>
      <c r="J246" s="900"/>
      <c r="K246" s="900"/>
      <c r="L246" s="900"/>
      <c r="M246" s="900"/>
      <c r="N246" s="900"/>
      <c r="O246" s="900"/>
      <c r="P246" s="900"/>
      <c r="Q246" s="900"/>
      <c r="R246" s="900"/>
      <c r="S246" s="900"/>
      <c r="T246" s="900"/>
      <c r="U246" s="900"/>
      <c r="V246" s="900"/>
      <c r="W246" s="900"/>
      <c r="X246" s="900"/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900"/>
      <c r="AP246" s="900"/>
      <c r="AQ246" s="900"/>
      <c r="AR246" s="900"/>
      <c r="AS246" s="900"/>
      <c r="AT246" s="882"/>
      <c r="AU246" s="900"/>
      <c r="AV246" s="900"/>
      <c r="AW246" s="900"/>
      <c r="AX246" s="900"/>
      <c r="AY246" s="900"/>
      <c r="AZ246" s="900"/>
      <c r="BA246" s="900"/>
      <c r="BB246" s="900"/>
      <c r="BC246" s="900"/>
      <c r="BD246" s="900"/>
      <c r="BE246" s="900"/>
    </row>
    <row r="247" spans="1:57" s="987" customFormat="1" ht="12" customHeight="1">
      <c r="A247" s="988"/>
      <c r="B247" s="900"/>
      <c r="C247" s="900"/>
      <c r="D247" s="900"/>
      <c r="E247" s="900"/>
      <c r="F247" s="900"/>
      <c r="G247" s="900"/>
      <c r="H247" s="900"/>
      <c r="I247" s="900"/>
      <c r="J247" s="900"/>
      <c r="K247" s="900"/>
      <c r="L247" s="900"/>
      <c r="M247" s="900"/>
      <c r="N247" s="900"/>
      <c r="O247" s="900"/>
      <c r="P247" s="900"/>
      <c r="Q247" s="900"/>
      <c r="R247" s="900"/>
      <c r="S247" s="900"/>
      <c r="T247" s="900"/>
      <c r="U247" s="900"/>
      <c r="V247" s="900"/>
      <c r="W247" s="900"/>
      <c r="X247" s="900"/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900"/>
      <c r="AP247" s="900"/>
      <c r="AQ247" s="900"/>
      <c r="AR247" s="900"/>
      <c r="AS247" s="900"/>
      <c r="AT247" s="882"/>
      <c r="AU247" s="900"/>
      <c r="AV247" s="900"/>
      <c r="AW247" s="900"/>
      <c r="AX247" s="900"/>
      <c r="AY247" s="900"/>
      <c r="AZ247" s="900"/>
      <c r="BA247" s="900"/>
      <c r="BB247" s="900"/>
      <c r="BC247" s="900"/>
      <c r="BD247" s="900"/>
      <c r="BE247" s="900"/>
    </row>
    <row r="248" spans="1:57" s="987" customFormat="1" ht="12" customHeight="1">
      <c r="A248" s="988"/>
      <c r="B248" s="900"/>
      <c r="C248" s="900"/>
      <c r="D248" s="900"/>
      <c r="E248" s="900"/>
      <c r="F248" s="900"/>
      <c r="G248" s="900"/>
      <c r="H248" s="900"/>
      <c r="I248" s="900"/>
      <c r="J248" s="900"/>
      <c r="K248" s="900"/>
      <c r="L248" s="900"/>
      <c r="M248" s="900"/>
      <c r="N248" s="900"/>
      <c r="O248" s="900"/>
      <c r="P248" s="900"/>
      <c r="Q248" s="900"/>
      <c r="R248" s="900"/>
      <c r="S248" s="900"/>
      <c r="T248" s="900"/>
      <c r="U248" s="900"/>
      <c r="V248" s="900"/>
      <c r="W248" s="900"/>
      <c r="X248" s="900"/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900"/>
      <c r="AP248" s="900"/>
      <c r="AQ248" s="900"/>
      <c r="AR248" s="900"/>
      <c r="AS248" s="900"/>
      <c r="AT248" s="882"/>
      <c r="AU248" s="900"/>
      <c r="AV248" s="900"/>
      <c r="AW248" s="900"/>
      <c r="AX248" s="900"/>
      <c r="AY248" s="900"/>
      <c r="AZ248" s="900"/>
      <c r="BA248" s="900"/>
      <c r="BB248" s="900"/>
      <c r="BC248" s="900"/>
      <c r="BD248" s="900"/>
      <c r="BE248" s="900"/>
    </row>
    <row r="249" spans="1:57" s="987" customFormat="1" ht="12" customHeight="1">
      <c r="A249" s="988"/>
      <c r="B249" s="900"/>
      <c r="C249" s="900"/>
      <c r="D249" s="900"/>
      <c r="E249" s="900"/>
      <c r="F249" s="900"/>
      <c r="G249" s="900"/>
      <c r="H249" s="900"/>
      <c r="I249" s="900"/>
      <c r="J249" s="900"/>
      <c r="K249" s="900"/>
      <c r="L249" s="900"/>
      <c r="M249" s="900"/>
      <c r="N249" s="900"/>
      <c r="O249" s="900"/>
      <c r="P249" s="900"/>
      <c r="Q249" s="900"/>
      <c r="R249" s="900"/>
      <c r="S249" s="900"/>
      <c r="T249" s="900"/>
      <c r="U249" s="900"/>
      <c r="V249" s="900"/>
      <c r="W249" s="900"/>
      <c r="X249" s="900"/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900"/>
      <c r="AP249" s="900"/>
      <c r="AQ249" s="900"/>
      <c r="AR249" s="900"/>
      <c r="AS249" s="900"/>
      <c r="AT249" s="882"/>
      <c r="AU249" s="900"/>
      <c r="AV249" s="900"/>
      <c r="AW249" s="900"/>
      <c r="AX249" s="900"/>
      <c r="AY249" s="900"/>
      <c r="AZ249" s="900"/>
      <c r="BA249" s="900"/>
      <c r="BB249" s="900"/>
      <c r="BC249" s="900"/>
      <c r="BD249" s="900"/>
      <c r="BE249" s="900"/>
    </row>
    <row r="250" spans="1:57" s="987" customFormat="1" ht="12" customHeight="1">
      <c r="A250" s="988"/>
      <c r="B250" s="900"/>
      <c r="C250" s="900"/>
      <c r="D250" s="900"/>
      <c r="E250" s="900"/>
      <c r="F250" s="900"/>
      <c r="G250" s="900"/>
      <c r="H250" s="900"/>
      <c r="I250" s="900"/>
      <c r="J250" s="900"/>
      <c r="K250" s="900"/>
      <c r="L250" s="900"/>
      <c r="M250" s="900"/>
      <c r="N250" s="900"/>
      <c r="O250" s="900"/>
      <c r="P250" s="900"/>
      <c r="Q250" s="900"/>
      <c r="R250" s="900"/>
      <c r="S250" s="900"/>
      <c r="T250" s="900"/>
      <c r="U250" s="900"/>
      <c r="V250" s="900"/>
      <c r="W250" s="900"/>
      <c r="X250" s="900"/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900"/>
      <c r="AP250" s="900"/>
      <c r="AQ250" s="900"/>
      <c r="AR250" s="900"/>
      <c r="AS250" s="900"/>
      <c r="AT250" s="882"/>
      <c r="AU250" s="900"/>
      <c r="AV250" s="900"/>
      <c r="AW250" s="900"/>
      <c r="AX250" s="900"/>
      <c r="AY250" s="900"/>
      <c r="AZ250" s="900"/>
      <c r="BA250" s="900"/>
      <c r="BB250" s="900"/>
      <c r="BC250" s="900"/>
      <c r="BD250" s="900"/>
      <c r="BE250" s="900"/>
    </row>
    <row r="251" spans="1:57" s="987" customFormat="1" ht="12" customHeight="1">
      <c r="A251" s="988"/>
      <c r="B251" s="900"/>
      <c r="C251" s="900"/>
      <c r="D251" s="900"/>
      <c r="E251" s="900"/>
      <c r="F251" s="900"/>
      <c r="G251" s="900"/>
      <c r="H251" s="900"/>
      <c r="I251" s="900"/>
      <c r="J251" s="900"/>
      <c r="K251" s="900"/>
      <c r="L251" s="900"/>
      <c r="M251" s="900"/>
      <c r="N251" s="900"/>
      <c r="O251" s="900"/>
      <c r="P251" s="900"/>
      <c r="Q251" s="900"/>
      <c r="R251" s="900"/>
      <c r="S251" s="900"/>
      <c r="T251" s="900"/>
      <c r="U251" s="900"/>
      <c r="V251" s="900"/>
      <c r="W251" s="900"/>
      <c r="X251" s="900"/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900"/>
      <c r="AP251" s="900"/>
      <c r="AQ251" s="900"/>
      <c r="AR251" s="900"/>
      <c r="AS251" s="900"/>
      <c r="AT251" s="882"/>
      <c r="AU251" s="900"/>
      <c r="AV251" s="900"/>
      <c r="AW251" s="900"/>
      <c r="AX251" s="900"/>
      <c r="AY251" s="900"/>
      <c r="AZ251" s="900"/>
      <c r="BA251" s="900"/>
      <c r="BB251" s="900"/>
      <c r="BC251" s="900"/>
      <c r="BD251" s="900"/>
      <c r="BE251" s="900"/>
    </row>
    <row r="252" spans="1:57" s="987" customFormat="1" ht="12" customHeight="1">
      <c r="A252" s="988"/>
      <c r="B252" s="900"/>
      <c r="C252" s="900"/>
      <c r="D252" s="900"/>
      <c r="E252" s="900"/>
      <c r="F252" s="900"/>
      <c r="G252" s="900"/>
      <c r="H252" s="900"/>
      <c r="I252" s="900"/>
      <c r="J252" s="900"/>
      <c r="K252" s="900"/>
      <c r="L252" s="900"/>
      <c r="M252" s="900"/>
      <c r="N252" s="900"/>
      <c r="O252" s="900"/>
      <c r="P252" s="900"/>
      <c r="Q252" s="900"/>
      <c r="R252" s="900"/>
      <c r="S252" s="900"/>
      <c r="T252" s="900"/>
      <c r="U252" s="900"/>
      <c r="V252" s="900"/>
      <c r="W252" s="900"/>
      <c r="X252" s="900"/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900"/>
      <c r="AP252" s="900"/>
      <c r="AQ252" s="900"/>
      <c r="AR252" s="900"/>
      <c r="AS252" s="900"/>
      <c r="AT252" s="882"/>
      <c r="AU252" s="900"/>
      <c r="AV252" s="900"/>
      <c r="AW252" s="900"/>
      <c r="AX252" s="900"/>
      <c r="AY252" s="900"/>
      <c r="AZ252" s="900"/>
      <c r="BA252" s="900"/>
      <c r="BB252" s="900"/>
      <c r="BC252" s="900"/>
      <c r="BD252" s="900"/>
      <c r="BE252" s="900"/>
    </row>
    <row r="253" spans="1:57" s="987" customFormat="1" ht="12" customHeight="1">
      <c r="A253" s="988"/>
      <c r="B253" s="900"/>
      <c r="C253" s="900"/>
      <c r="D253" s="900"/>
      <c r="E253" s="900"/>
      <c r="F253" s="900"/>
      <c r="G253" s="900"/>
      <c r="H253" s="900"/>
      <c r="I253" s="900"/>
      <c r="J253" s="900"/>
      <c r="K253" s="900"/>
      <c r="L253" s="900"/>
      <c r="M253" s="900"/>
      <c r="N253" s="900"/>
      <c r="O253" s="900"/>
      <c r="P253" s="900"/>
      <c r="Q253" s="900"/>
      <c r="R253" s="900"/>
      <c r="S253" s="900"/>
      <c r="T253" s="900"/>
      <c r="U253" s="900"/>
      <c r="V253" s="900"/>
      <c r="W253" s="900"/>
      <c r="X253" s="900"/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900"/>
      <c r="AP253" s="900"/>
      <c r="AQ253" s="900"/>
      <c r="AR253" s="900"/>
      <c r="AS253" s="900"/>
      <c r="AT253" s="882"/>
      <c r="AU253" s="900"/>
      <c r="AV253" s="900"/>
      <c r="AW253" s="900"/>
      <c r="AX253" s="900"/>
      <c r="AY253" s="900"/>
      <c r="AZ253" s="900"/>
      <c r="BA253" s="900"/>
      <c r="BB253" s="900"/>
      <c r="BC253" s="900"/>
      <c r="BD253" s="900"/>
      <c r="BE253" s="900"/>
    </row>
    <row r="254" spans="1:57" s="987" customFormat="1" ht="12" customHeight="1">
      <c r="A254" s="988"/>
      <c r="B254" s="900"/>
      <c r="C254" s="900"/>
      <c r="D254" s="900"/>
      <c r="E254" s="900"/>
      <c r="F254" s="900"/>
      <c r="G254" s="900"/>
      <c r="H254" s="900"/>
      <c r="I254" s="900"/>
      <c r="J254" s="900"/>
      <c r="K254" s="900"/>
      <c r="L254" s="900"/>
      <c r="M254" s="900"/>
      <c r="N254" s="900"/>
      <c r="O254" s="900"/>
      <c r="P254" s="900"/>
      <c r="Q254" s="900"/>
      <c r="R254" s="900"/>
      <c r="S254" s="900"/>
      <c r="T254" s="900"/>
      <c r="U254" s="900"/>
      <c r="V254" s="900"/>
      <c r="W254" s="900"/>
      <c r="X254" s="900"/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900"/>
      <c r="AP254" s="900"/>
      <c r="AQ254" s="900"/>
      <c r="AR254" s="900"/>
      <c r="AS254" s="900"/>
      <c r="AT254" s="882"/>
      <c r="AU254" s="900"/>
      <c r="AV254" s="900"/>
      <c r="AW254" s="900"/>
      <c r="AX254" s="900"/>
      <c r="AY254" s="900"/>
      <c r="AZ254" s="900"/>
      <c r="BA254" s="900"/>
      <c r="BB254" s="900"/>
      <c r="BC254" s="900"/>
      <c r="BD254" s="900"/>
      <c r="BE254" s="900"/>
    </row>
    <row r="255" spans="1:57" s="987" customFormat="1" ht="12" customHeight="1">
      <c r="A255" s="988"/>
      <c r="B255" s="900"/>
      <c r="C255" s="900"/>
      <c r="D255" s="900"/>
      <c r="E255" s="900"/>
      <c r="F255" s="900"/>
      <c r="G255" s="900"/>
      <c r="H255" s="900"/>
      <c r="I255" s="900"/>
      <c r="J255" s="900"/>
      <c r="K255" s="900"/>
      <c r="L255" s="900"/>
      <c r="M255" s="900"/>
      <c r="N255" s="900"/>
      <c r="O255" s="900"/>
      <c r="P255" s="900"/>
      <c r="Q255" s="900"/>
      <c r="R255" s="900"/>
      <c r="S255" s="900"/>
      <c r="T255" s="900"/>
      <c r="U255" s="900"/>
      <c r="V255" s="900"/>
      <c r="W255" s="900"/>
      <c r="X255" s="900"/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900"/>
      <c r="AP255" s="900"/>
      <c r="AQ255" s="900"/>
      <c r="AR255" s="900"/>
      <c r="AS255" s="900"/>
      <c r="AT255" s="882"/>
      <c r="AU255" s="900"/>
      <c r="AV255" s="900"/>
      <c r="AW255" s="900"/>
      <c r="AX255" s="900"/>
      <c r="AY255" s="900"/>
      <c r="AZ255" s="900"/>
      <c r="BA255" s="900"/>
      <c r="BB255" s="900"/>
      <c r="BC255" s="900"/>
      <c r="BD255" s="900"/>
      <c r="BE255" s="900"/>
    </row>
    <row r="256" spans="1:57" s="987" customFormat="1" ht="12" customHeight="1">
      <c r="A256" s="988"/>
      <c r="B256" s="900"/>
      <c r="C256" s="900"/>
      <c r="D256" s="900"/>
      <c r="E256" s="900"/>
      <c r="F256" s="900"/>
      <c r="G256" s="900"/>
      <c r="H256" s="900"/>
      <c r="I256" s="900"/>
      <c r="J256" s="900"/>
      <c r="K256" s="900"/>
      <c r="L256" s="900"/>
      <c r="M256" s="900"/>
      <c r="N256" s="900"/>
      <c r="O256" s="900"/>
      <c r="P256" s="900"/>
      <c r="Q256" s="900"/>
      <c r="R256" s="900"/>
      <c r="S256" s="900"/>
      <c r="T256" s="900"/>
      <c r="U256" s="900"/>
      <c r="V256" s="900"/>
      <c r="W256" s="900"/>
      <c r="X256" s="900"/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900"/>
      <c r="AP256" s="900"/>
      <c r="AQ256" s="900"/>
      <c r="AR256" s="900"/>
      <c r="AS256" s="900"/>
      <c r="AT256" s="882"/>
      <c r="AU256" s="900"/>
      <c r="AV256" s="900"/>
      <c r="AW256" s="900"/>
      <c r="AX256" s="900"/>
      <c r="AY256" s="900"/>
      <c r="AZ256" s="900"/>
      <c r="BA256" s="900"/>
      <c r="BB256" s="900"/>
      <c r="BC256" s="900"/>
      <c r="BD256" s="900"/>
      <c r="BE256" s="900"/>
    </row>
    <row r="257" spans="1:57" s="987" customFormat="1" ht="12" customHeight="1">
      <c r="A257" s="988"/>
      <c r="B257" s="900"/>
      <c r="C257" s="900"/>
      <c r="D257" s="900"/>
      <c r="E257" s="900"/>
      <c r="F257" s="900"/>
      <c r="G257" s="900"/>
      <c r="H257" s="900"/>
      <c r="I257" s="900"/>
      <c r="J257" s="900"/>
      <c r="K257" s="900"/>
      <c r="L257" s="900"/>
      <c r="M257" s="900"/>
      <c r="N257" s="900"/>
      <c r="O257" s="900"/>
      <c r="P257" s="900"/>
      <c r="Q257" s="900"/>
      <c r="R257" s="900"/>
      <c r="S257" s="900"/>
      <c r="T257" s="900"/>
      <c r="U257" s="900"/>
      <c r="V257" s="900"/>
      <c r="W257" s="900"/>
      <c r="X257" s="900"/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900"/>
      <c r="AP257" s="900"/>
      <c r="AQ257" s="900"/>
      <c r="AR257" s="900"/>
      <c r="AS257" s="900"/>
      <c r="AT257" s="882"/>
      <c r="AU257" s="900"/>
      <c r="AV257" s="900"/>
      <c r="AW257" s="900"/>
      <c r="AX257" s="900"/>
      <c r="AY257" s="900"/>
      <c r="AZ257" s="900"/>
      <c r="BA257" s="900"/>
      <c r="BB257" s="900"/>
      <c r="BC257" s="900"/>
      <c r="BD257" s="900"/>
      <c r="BE257" s="900"/>
    </row>
    <row r="258" spans="1:57" s="987" customFormat="1" ht="12" customHeight="1">
      <c r="A258" s="988"/>
      <c r="B258" s="900"/>
      <c r="C258" s="900"/>
      <c r="D258" s="900"/>
      <c r="E258" s="900"/>
      <c r="F258" s="900"/>
      <c r="G258" s="900"/>
      <c r="H258" s="900"/>
      <c r="I258" s="900"/>
      <c r="J258" s="900"/>
      <c r="K258" s="900"/>
      <c r="L258" s="900"/>
      <c r="M258" s="900"/>
      <c r="N258" s="900"/>
      <c r="O258" s="900"/>
      <c r="P258" s="900"/>
      <c r="Q258" s="900"/>
      <c r="R258" s="900"/>
      <c r="S258" s="900"/>
      <c r="T258" s="900"/>
      <c r="U258" s="900"/>
      <c r="V258" s="900"/>
      <c r="W258" s="900"/>
      <c r="X258" s="900"/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900"/>
      <c r="AP258" s="900"/>
      <c r="AQ258" s="900"/>
      <c r="AR258" s="900"/>
      <c r="AS258" s="900"/>
      <c r="AT258" s="882"/>
      <c r="AU258" s="900"/>
      <c r="AV258" s="900"/>
      <c r="AW258" s="900"/>
      <c r="AX258" s="900"/>
      <c r="AY258" s="900"/>
      <c r="AZ258" s="900"/>
      <c r="BA258" s="900"/>
      <c r="BB258" s="900"/>
      <c r="BC258" s="900"/>
      <c r="BD258" s="900"/>
      <c r="BE258" s="900"/>
    </row>
    <row r="259" spans="1:57" s="987" customFormat="1" ht="12" customHeight="1">
      <c r="A259" s="988"/>
      <c r="B259" s="900"/>
      <c r="C259" s="900"/>
      <c r="D259" s="900"/>
      <c r="E259" s="900"/>
      <c r="F259" s="900"/>
      <c r="G259" s="900"/>
      <c r="H259" s="900"/>
      <c r="I259" s="900"/>
      <c r="J259" s="900"/>
      <c r="K259" s="900"/>
      <c r="L259" s="900"/>
      <c r="M259" s="900"/>
      <c r="N259" s="900"/>
      <c r="O259" s="900"/>
      <c r="P259" s="900"/>
      <c r="Q259" s="900"/>
      <c r="R259" s="900"/>
      <c r="S259" s="900"/>
      <c r="T259" s="900"/>
      <c r="U259" s="900"/>
      <c r="V259" s="900"/>
      <c r="W259" s="900"/>
      <c r="X259" s="900"/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900"/>
      <c r="AP259" s="900"/>
      <c r="AQ259" s="900"/>
      <c r="AR259" s="900"/>
      <c r="AS259" s="900"/>
      <c r="AT259" s="882"/>
      <c r="AU259" s="900"/>
      <c r="AV259" s="900"/>
      <c r="AW259" s="900"/>
      <c r="AX259" s="900"/>
      <c r="AY259" s="900"/>
      <c r="AZ259" s="900"/>
      <c r="BA259" s="900"/>
      <c r="BB259" s="900"/>
      <c r="BC259" s="900"/>
      <c r="BD259" s="900"/>
      <c r="BE259" s="900"/>
    </row>
    <row r="260" spans="1:57" s="987" customFormat="1" ht="12" customHeight="1">
      <c r="A260" s="988"/>
      <c r="B260" s="900"/>
      <c r="C260" s="900"/>
      <c r="D260" s="900"/>
      <c r="E260" s="900"/>
      <c r="F260" s="900"/>
      <c r="G260" s="900"/>
      <c r="H260" s="900"/>
      <c r="I260" s="900"/>
      <c r="J260" s="900"/>
      <c r="K260" s="900"/>
      <c r="L260" s="900"/>
      <c r="M260" s="900"/>
      <c r="N260" s="900"/>
      <c r="O260" s="900"/>
      <c r="P260" s="900"/>
      <c r="Q260" s="900"/>
      <c r="R260" s="900"/>
      <c r="S260" s="900"/>
      <c r="T260" s="900"/>
      <c r="U260" s="900"/>
      <c r="V260" s="900"/>
      <c r="W260" s="900"/>
      <c r="X260" s="900"/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900"/>
      <c r="AP260" s="900"/>
      <c r="AQ260" s="900"/>
      <c r="AR260" s="900"/>
      <c r="AS260" s="900"/>
      <c r="AT260" s="882"/>
      <c r="AU260" s="900"/>
      <c r="AV260" s="900"/>
      <c r="AW260" s="900"/>
      <c r="AX260" s="900"/>
      <c r="AY260" s="900"/>
      <c r="AZ260" s="900"/>
      <c r="BA260" s="900"/>
      <c r="BB260" s="900"/>
      <c r="BC260" s="900"/>
      <c r="BD260" s="900"/>
      <c r="BE260" s="900"/>
    </row>
    <row r="261" spans="1:57" s="987" customFormat="1" ht="12" customHeight="1">
      <c r="A261" s="988"/>
      <c r="B261" s="900"/>
      <c r="C261" s="900"/>
      <c r="D261" s="900"/>
      <c r="E261" s="900"/>
      <c r="F261" s="900"/>
      <c r="G261" s="900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900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882"/>
      <c r="AU261" s="900"/>
      <c r="AV261" s="900"/>
      <c r="AW261" s="900"/>
      <c r="AX261" s="900"/>
      <c r="AY261" s="900"/>
      <c r="AZ261" s="900"/>
      <c r="BA261" s="900"/>
      <c r="BB261" s="900"/>
      <c r="BC261" s="900"/>
      <c r="BD261" s="900"/>
      <c r="BE261" s="900"/>
    </row>
    <row r="262" spans="1:57" s="987" customFormat="1" ht="12" customHeight="1">
      <c r="A262" s="988"/>
      <c r="B262" s="900"/>
      <c r="C262" s="900"/>
      <c r="D262" s="900"/>
      <c r="E262" s="900"/>
      <c r="F262" s="900"/>
      <c r="G262" s="900"/>
      <c r="H262" s="900"/>
      <c r="I262" s="900"/>
      <c r="J262" s="900"/>
      <c r="K262" s="900"/>
      <c r="L262" s="900"/>
      <c r="M262" s="900"/>
      <c r="N262" s="900"/>
      <c r="O262" s="900"/>
      <c r="P262" s="900"/>
      <c r="Q262" s="900"/>
      <c r="R262" s="900"/>
      <c r="S262" s="900"/>
      <c r="T262" s="900"/>
      <c r="U262" s="900"/>
      <c r="V262" s="900"/>
      <c r="W262" s="900"/>
      <c r="X262" s="900"/>
      <c r="Y262" s="900"/>
      <c r="Z262" s="900"/>
      <c r="AA262" s="900"/>
      <c r="AB262" s="900"/>
      <c r="AC262" s="900"/>
      <c r="AD262" s="900"/>
      <c r="AE262" s="900"/>
      <c r="AF262" s="900"/>
      <c r="AG262" s="900"/>
      <c r="AH262" s="900"/>
      <c r="AI262" s="900"/>
      <c r="AJ262" s="900"/>
      <c r="AK262" s="900"/>
      <c r="AL262" s="900"/>
      <c r="AM262" s="900"/>
      <c r="AN262" s="900"/>
      <c r="AO262" s="900"/>
      <c r="AP262" s="900"/>
      <c r="AQ262" s="900"/>
      <c r="AR262" s="900"/>
      <c r="AS262" s="900"/>
      <c r="AT262" s="882"/>
      <c r="AU262" s="900"/>
      <c r="AV262" s="900"/>
      <c r="AW262" s="900"/>
      <c r="AX262" s="900"/>
      <c r="AY262" s="900"/>
      <c r="AZ262" s="900"/>
      <c r="BA262" s="900"/>
      <c r="BB262" s="900"/>
      <c r="BC262" s="900"/>
      <c r="BD262" s="900"/>
      <c r="BE262" s="900"/>
    </row>
    <row r="263" spans="1:57" s="987" customFormat="1" ht="12" customHeight="1">
      <c r="A263" s="988"/>
      <c r="B263" s="900"/>
      <c r="C263" s="900"/>
      <c r="D263" s="900"/>
      <c r="E263" s="900"/>
      <c r="F263" s="900"/>
      <c r="G263" s="900"/>
      <c r="H263" s="900"/>
      <c r="I263" s="900"/>
      <c r="J263" s="900"/>
      <c r="K263" s="900"/>
      <c r="L263" s="900"/>
      <c r="M263" s="900"/>
      <c r="N263" s="900"/>
      <c r="O263" s="900"/>
      <c r="P263" s="900"/>
      <c r="Q263" s="900"/>
      <c r="R263" s="900"/>
      <c r="S263" s="900"/>
      <c r="T263" s="900"/>
      <c r="U263" s="900"/>
      <c r="V263" s="900"/>
      <c r="W263" s="900"/>
      <c r="X263" s="900"/>
      <c r="Y263" s="900"/>
      <c r="Z263" s="900"/>
      <c r="AA263" s="900"/>
      <c r="AB263" s="900"/>
      <c r="AC263" s="900"/>
      <c r="AD263" s="900"/>
      <c r="AE263" s="900"/>
      <c r="AF263" s="900"/>
      <c r="AG263" s="900"/>
      <c r="AH263" s="900"/>
      <c r="AI263" s="900"/>
      <c r="AJ263" s="900"/>
      <c r="AK263" s="900"/>
      <c r="AL263" s="900"/>
      <c r="AM263" s="900"/>
      <c r="AN263" s="900"/>
      <c r="AO263" s="900"/>
      <c r="AP263" s="900"/>
      <c r="AQ263" s="900"/>
      <c r="AR263" s="900"/>
      <c r="AS263" s="900"/>
      <c r="AT263" s="882"/>
      <c r="AU263" s="900"/>
      <c r="AV263" s="900"/>
      <c r="AW263" s="900"/>
      <c r="AX263" s="900"/>
      <c r="AY263" s="900"/>
      <c r="AZ263" s="900"/>
      <c r="BA263" s="900"/>
      <c r="BB263" s="900"/>
      <c r="BC263" s="900"/>
      <c r="BD263" s="900"/>
      <c r="BE263" s="900"/>
    </row>
    <row r="264" spans="1:57" s="987" customFormat="1" ht="12" customHeight="1">
      <c r="A264" s="988"/>
      <c r="B264" s="900"/>
      <c r="C264" s="900"/>
      <c r="D264" s="900"/>
      <c r="E264" s="900"/>
      <c r="F264" s="900"/>
      <c r="G264" s="900"/>
      <c r="H264" s="900"/>
      <c r="I264" s="900"/>
      <c r="J264" s="900"/>
      <c r="K264" s="900"/>
      <c r="L264" s="900"/>
      <c r="M264" s="900"/>
      <c r="N264" s="900"/>
      <c r="O264" s="900"/>
      <c r="P264" s="900"/>
      <c r="Q264" s="900"/>
      <c r="R264" s="900"/>
      <c r="S264" s="900"/>
      <c r="T264" s="900"/>
      <c r="U264" s="900"/>
      <c r="V264" s="900"/>
      <c r="W264" s="900"/>
      <c r="X264" s="900"/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900"/>
      <c r="AP264" s="900"/>
      <c r="AQ264" s="900"/>
      <c r="AR264" s="900"/>
      <c r="AS264" s="900"/>
      <c r="AT264" s="882"/>
      <c r="AU264" s="900"/>
      <c r="AV264" s="900"/>
      <c r="AW264" s="900"/>
      <c r="AX264" s="900"/>
      <c r="AY264" s="900"/>
      <c r="AZ264" s="900"/>
      <c r="BA264" s="900"/>
      <c r="BB264" s="900"/>
      <c r="BC264" s="900"/>
      <c r="BD264" s="900"/>
      <c r="BE264" s="900"/>
    </row>
    <row r="265" spans="1:57" s="987" customFormat="1" ht="12" customHeight="1">
      <c r="A265" s="988"/>
      <c r="B265" s="900"/>
      <c r="C265" s="900"/>
      <c r="D265" s="900"/>
      <c r="E265" s="900"/>
      <c r="F265" s="900"/>
      <c r="G265" s="900"/>
      <c r="H265" s="900"/>
      <c r="I265" s="900"/>
      <c r="J265" s="900"/>
      <c r="K265" s="900"/>
      <c r="L265" s="900"/>
      <c r="M265" s="900"/>
      <c r="N265" s="900"/>
      <c r="O265" s="900"/>
      <c r="P265" s="900"/>
      <c r="Q265" s="900"/>
      <c r="R265" s="900"/>
      <c r="S265" s="900"/>
      <c r="T265" s="900"/>
      <c r="U265" s="900"/>
      <c r="V265" s="900"/>
      <c r="W265" s="900"/>
      <c r="X265" s="900"/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900"/>
      <c r="AP265" s="900"/>
      <c r="AQ265" s="900"/>
      <c r="AR265" s="900"/>
      <c r="AS265" s="900"/>
      <c r="AT265" s="882"/>
      <c r="AU265" s="900"/>
      <c r="AV265" s="900"/>
      <c r="AW265" s="900"/>
      <c r="AX265" s="900"/>
      <c r="AY265" s="900"/>
      <c r="AZ265" s="900"/>
      <c r="BA265" s="900"/>
      <c r="BB265" s="900"/>
      <c r="BC265" s="900"/>
      <c r="BD265" s="900"/>
      <c r="BE265" s="900"/>
    </row>
    <row r="266" spans="1:57" s="987" customFormat="1" ht="12" customHeight="1">
      <c r="A266" s="988"/>
      <c r="B266" s="900"/>
      <c r="C266" s="900"/>
      <c r="D266" s="900"/>
      <c r="E266" s="900"/>
      <c r="F266" s="900"/>
      <c r="G266" s="900"/>
      <c r="H266" s="900"/>
      <c r="I266" s="900"/>
      <c r="J266" s="900"/>
      <c r="K266" s="900"/>
      <c r="L266" s="900"/>
      <c r="M266" s="900"/>
      <c r="N266" s="900"/>
      <c r="O266" s="900"/>
      <c r="P266" s="900"/>
      <c r="Q266" s="900"/>
      <c r="R266" s="900"/>
      <c r="S266" s="900"/>
      <c r="T266" s="900"/>
      <c r="U266" s="900"/>
      <c r="V266" s="900"/>
      <c r="W266" s="900"/>
      <c r="X266" s="900"/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900"/>
      <c r="AP266" s="900"/>
      <c r="AQ266" s="900"/>
      <c r="AR266" s="900"/>
      <c r="AS266" s="900"/>
      <c r="AT266" s="882"/>
      <c r="AU266" s="900"/>
      <c r="AV266" s="900"/>
      <c r="AW266" s="900"/>
      <c r="AX266" s="900"/>
      <c r="AY266" s="900"/>
      <c r="AZ266" s="900"/>
      <c r="BA266" s="900"/>
      <c r="BB266" s="900"/>
      <c r="BC266" s="900"/>
      <c r="BD266" s="900"/>
      <c r="BE266" s="900"/>
    </row>
    <row r="267" spans="1:57" s="987" customFormat="1" ht="12" customHeight="1">
      <c r="A267" s="988"/>
      <c r="B267" s="900"/>
      <c r="C267" s="900"/>
      <c r="D267" s="900"/>
      <c r="E267" s="900"/>
      <c r="F267" s="900"/>
      <c r="G267" s="900"/>
      <c r="H267" s="900"/>
      <c r="I267" s="900"/>
      <c r="J267" s="900"/>
      <c r="K267" s="900"/>
      <c r="L267" s="900"/>
      <c r="M267" s="900"/>
      <c r="N267" s="900"/>
      <c r="O267" s="900"/>
      <c r="P267" s="900"/>
      <c r="Q267" s="900"/>
      <c r="R267" s="900"/>
      <c r="S267" s="900"/>
      <c r="T267" s="900"/>
      <c r="U267" s="900"/>
      <c r="V267" s="900"/>
      <c r="W267" s="900"/>
      <c r="X267" s="900"/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900"/>
      <c r="AP267" s="900"/>
      <c r="AQ267" s="900"/>
      <c r="AR267" s="900"/>
      <c r="AS267" s="900"/>
      <c r="AT267" s="882"/>
      <c r="AU267" s="900"/>
      <c r="AV267" s="900"/>
      <c r="AW267" s="900"/>
      <c r="AX267" s="900"/>
      <c r="AY267" s="900"/>
      <c r="AZ267" s="900"/>
      <c r="BA267" s="900"/>
      <c r="BB267" s="900"/>
      <c r="BC267" s="900"/>
      <c r="BD267" s="900"/>
      <c r="BE267" s="900"/>
    </row>
    <row r="268" spans="1:57" s="987" customFormat="1" ht="12" customHeight="1">
      <c r="A268" s="988"/>
      <c r="B268" s="900"/>
      <c r="C268" s="900"/>
      <c r="D268" s="900"/>
      <c r="E268" s="900"/>
      <c r="F268" s="900"/>
      <c r="G268" s="900"/>
      <c r="H268" s="900"/>
      <c r="I268" s="900"/>
      <c r="J268" s="900"/>
      <c r="K268" s="900"/>
      <c r="L268" s="900"/>
      <c r="M268" s="900"/>
      <c r="N268" s="900"/>
      <c r="O268" s="900"/>
      <c r="P268" s="900"/>
      <c r="Q268" s="900"/>
      <c r="R268" s="900"/>
      <c r="S268" s="900"/>
      <c r="T268" s="900"/>
      <c r="U268" s="900"/>
      <c r="V268" s="900"/>
      <c r="W268" s="900"/>
      <c r="X268" s="900"/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900"/>
      <c r="AP268" s="900"/>
      <c r="AQ268" s="900"/>
      <c r="AR268" s="900"/>
      <c r="AS268" s="900"/>
      <c r="AT268" s="882"/>
      <c r="AU268" s="900"/>
      <c r="AV268" s="900"/>
      <c r="AW268" s="900"/>
      <c r="AX268" s="900"/>
      <c r="AY268" s="900"/>
      <c r="AZ268" s="900"/>
      <c r="BA268" s="900"/>
      <c r="BB268" s="900"/>
      <c r="BC268" s="900"/>
      <c r="BD268" s="900"/>
      <c r="BE268" s="900"/>
    </row>
    <row r="269" spans="1:57" s="987" customFormat="1" ht="12" customHeight="1">
      <c r="A269" s="988"/>
      <c r="B269" s="900"/>
      <c r="C269" s="900"/>
      <c r="D269" s="900"/>
      <c r="E269" s="900"/>
      <c r="F269" s="900"/>
      <c r="G269" s="900"/>
      <c r="H269" s="900"/>
      <c r="I269" s="900"/>
      <c r="J269" s="900"/>
      <c r="K269" s="900"/>
      <c r="L269" s="900"/>
      <c r="M269" s="900"/>
      <c r="N269" s="900"/>
      <c r="O269" s="900"/>
      <c r="P269" s="900"/>
      <c r="Q269" s="900"/>
      <c r="R269" s="900"/>
      <c r="S269" s="900"/>
      <c r="T269" s="900"/>
      <c r="U269" s="900"/>
      <c r="V269" s="900"/>
      <c r="W269" s="900"/>
      <c r="X269" s="900"/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900"/>
      <c r="AP269" s="900"/>
      <c r="AQ269" s="900"/>
      <c r="AR269" s="900"/>
      <c r="AS269" s="900"/>
      <c r="AT269" s="882"/>
      <c r="AU269" s="900"/>
      <c r="AV269" s="900"/>
      <c r="AW269" s="900"/>
      <c r="AX269" s="900"/>
      <c r="AY269" s="900"/>
      <c r="AZ269" s="900"/>
      <c r="BA269" s="900"/>
      <c r="BB269" s="900"/>
      <c r="BC269" s="900"/>
      <c r="BD269" s="900"/>
      <c r="BE269" s="900"/>
    </row>
    <row r="270" spans="1:57" s="987" customFormat="1" ht="12" customHeight="1">
      <c r="A270" s="988"/>
      <c r="B270" s="900"/>
      <c r="C270" s="900"/>
      <c r="D270" s="900"/>
      <c r="E270" s="900"/>
      <c r="F270" s="900"/>
      <c r="G270" s="900"/>
      <c r="H270" s="900"/>
      <c r="I270" s="900"/>
      <c r="J270" s="900"/>
      <c r="K270" s="900"/>
      <c r="L270" s="900"/>
      <c r="M270" s="900"/>
      <c r="N270" s="900"/>
      <c r="O270" s="900"/>
      <c r="P270" s="900"/>
      <c r="Q270" s="900"/>
      <c r="R270" s="900"/>
      <c r="S270" s="900"/>
      <c r="T270" s="900"/>
      <c r="U270" s="900"/>
      <c r="V270" s="900"/>
      <c r="W270" s="900"/>
      <c r="X270" s="900"/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900"/>
      <c r="AP270" s="900"/>
      <c r="AQ270" s="900"/>
      <c r="AR270" s="900"/>
      <c r="AS270" s="900"/>
      <c r="AT270" s="882"/>
      <c r="AU270" s="900"/>
      <c r="AV270" s="900"/>
      <c r="AW270" s="900"/>
      <c r="AX270" s="900"/>
      <c r="AY270" s="900"/>
      <c r="AZ270" s="900"/>
      <c r="BA270" s="900"/>
      <c r="BB270" s="900"/>
      <c r="BC270" s="900"/>
      <c r="BD270" s="900"/>
      <c r="BE270" s="900"/>
    </row>
    <row r="271" spans="1:57" s="987" customFormat="1" ht="12" customHeight="1">
      <c r="A271" s="988"/>
      <c r="B271" s="900"/>
      <c r="C271" s="900"/>
      <c r="D271" s="900"/>
      <c r="E271" s="900"/>
      <c r="F271" s="900"/>
      <c r="G271" s="900"/>
      <c r="H271" s="900"/>
      <c r="I271" s="900"/>
      <c r="J271" s="900"/>
      <c r="K271" s="900"/>
      <c r="L271" s="900"/>
      <c r="M271" s="900"/>
      <c r="N271" s="900"/>
      <c r="O271" s="900"/>
      <c r="P271" s="900"/>
      <c r="Q271" s="900"/>
      <c r="R271" s="900"/>
      <c r="S271" s="900"/>
      <c r="T271" s="900"/>
      <c r="U271" s="900"/>
      <c r="V271" s="900"/>
      <c r="W271" s="900"/>
      <c r="X271" s="900"/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900"/>
      <c r="AP271" s="900"/>
      <c r="AQ271" s="900"/>
      <c r="AR271" s="900"/>
      <c r="AS271" s="900"/>
      <c r="AT271" s="882"/>
      <c r="AU271" s="900"/>
      <c r="AV271" s="900"/>
      <c r="AW271" s="900"/>
      <c r="AX271" s="900"/>
      <c r="AY271" s="900"/>
      <c r="AZ271" s="900"/>
      <c r="BA271" s="900"/>
      <c r="BB271" s="900"/>
      <c r="BC271" s="900"/>
      <c r="BD271" s="900"/>
      <c r="BE271" s="900"/>
    </row>
    <row r="272" spans="1:57" s="987" customFormat="1" ht="12" customHeight="1">
      <c r="A272" s="988"/>
      <c r="B272" s="900"/>
      <c r="C272" s="900"/>
      <c r="D272" s="900"/>
      <c r="E272" s="900"/>
      <c r="F272" s="900"/>
      <c r="G272" s="900"/>
      <c r="H272" s="900"/>
      <c r="I272" s="900"/>
      <c r="J272" s="900"/>
      <c r="K272" s="900"/>
      <c r="L272" s="900"/>
      <c r="M272" s="900"/>
      <c r="N272" s="900"/>
      <c r="O272" s="900"/>
      <c r="P272" s="900"/>
      <c r="Q272" s="900"/>
      <c r="R272" s="900"/>
      <c r="S272" s="900"/>
      <c r="T272" s="900"/>
      <c r="U272" s="900"/>
      <c r="V272" s="900"/>
      <c r="W272" s="900"/>
      <c r="X272" s="900"/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900"/>
      <c r="AP272" s="900"/>
      <c r="AQ272" s="900"/>
      <c r="AR272" s="900"/>
      <c r="AS272" s="900"/>
      <c r="AT272" s="882"/>
      <c r="AU272" s="900"/>
      <c r="AV272" s="900"/>
      <c r="AW272" s="900"/>
      <c r="AX272" s="900"/>
      <c r="AY272" s="900"/>
      <c r="AZ272" s="900"/>
      <c r="BA272" s="900"/>
      <c r="BB272" s="900"/>
      <c r="BC272" s="900"/>
      <c r="BD272" s="900"/>
      <c r="BE272" s="900"/>
    </row>
    <row r="273" spans="1:57" s="987" customFormat="1" ht="12" customHeight="1">
      <c r="A273" s="988"/>
      <c r="B273" s="900"/>
      <c r="C273" s="900"/>
      <c r="D273" s="900"/>
      <c r="E273" s="900"/>
      <c r="F273" s="900"/>
      <c r="G273" s="900"/>
      <c r="H273" s="900"/>
      <c r="I273" s="900"/>
      <c r="J273" s="900"/>
      <c r="K273" s="900"/>
      <c r="L273" s="900"/>
      <c r="M273" s="900"/>
      <c r="N273" s="900"/>
      <c r="O273" s="900"/>
      <c r="P273" s="900"/>
      <c r="Q273" s="900"/>
      <c r="R273" s="900"/>
      <c r="S273" s="900"/>
      <c r="T273" s="900"/>
      <c r="U273" s="900"/>
      <c r="V273" s="900"/>
      <c r="W273" s="900"/>
      <c r="X273" s="900"/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900"/>
      <c r="AP273" s="900"/>
      <c r="AQ273" s="900"/>
      <c r="AR273" s="900"/>
      <c r="AS273" s="900"/>
      <c r="AT273" s="882"/>
      <c r="AU273" s="900"/>
      <c r="AV273" s="900"/>
      <c r="AW273" s="900"/>
      <c r="AX273" s="900"/>
      <c r="AY273" s="900"/>
      <c r="AZ273" s="900"/>
      <c r="BA273" s="900"/>
      <c r="BB273" s="900"/>
      <c r="BC273" s="900"/>
      <c r="BD273" s="900"/>
      <c r="BE273" s="900"/>
    </row>
    <row r="274" spans="1:57" s="987" customFormat="1" ht="12" customHeight="1">
      <c r="A274" s="988"/>
      <c r="B274" s="900"/>
      <c r="C274" s="900"/>
      <c r="D274" s="900"/>
      <c r="E274" s="900"/>
      <c r="F274" s="900"/>
      <c r="G274" s="900"/>
      <c r="H274" s="900"/>
      <c r="I274" s="900"/>
      <c r="J274" s="900"/>
      <c r="K274" s="900"/>
      <c r="L274" s="900"/>
      <c r="M274" s="900"/>
      <c r="N274" s="900"/>
      <c r="O274" s="900"/>
      <c r="P274" s="900"/>
      <c r="Q274" s="900"/>
      <c r="R274" s="900"/>
      <c r="S274" s="900"/>
      <c r="T274" s="900"/>
      <c r="U274" s="900"/>
      <c r="V274" s="900"/>
      <c r="W274" s="900"/>
      <c r="X274" s="900"/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900"/>
      <c r="AP274" s="900"/>
      <c r="AQ274" s="900"/>
      <c r="AR274" s="900"/>
      <c r="AS274" s="900"/>
      <c r="AT274" s="882"/>
      <c r="AU274" s="900"/>
      <c r="AV274" s="900"/>
      <c r="AW274" s="900"/>
      <c r="AX274" s="900"/>
      <c r="AY274" s="900"/>
      <c r="AZ274" s="900"/>
      <c r="BA274" s="900"/>
      <c r="BB274" s="900"/>
      <c r="BC274" s="900"/>
      <c r="BD274" s="900"/>
      <c r="BE274" s="900"/>
    </row>
    <row r="275" spans="1:57" s="987" customFormat="1" ht="12" customHeight="1">
      <c r="A275" s="988"/>
      <c r="B275" s="900"/>
      <c r="C275" s="900"/>
      <c r="D275" s="900"/>
      <c r="E275" s="900"/>
      <c r="F275" s="900"/>
      <c r="G275" s="900"/>
      <c r="H275" s="900"/>
      <c r="I275" s="900"/>
      <c r="J275" s="900"/>
      <c r="K275" s="900"/>
      <c r="L275" s="900"/>
      <c r="M275" s="900"/>
      <c r="N275" s="900"/>
      <c r="O275" s="900"/>
      <c r="P275" s="900"/>
      <c r="Q275" s="900"/>
      <c r="R275" s="900"/>
      <c r="S275" s="900"/>
      <c r="T275" s="900"/>
      <c r="U275" s="900"/>
      <c r="V275" s="900"/>
      <c r="W275" s="900"/>
      <c r="X275" s="900"/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900"/>
      <c r="AP275" s="900"/>
      <c r="AQ275" s="900"/>
      <c r="AR275" s="900"/>
      <c r="AS275" s="900"/>
      <c r="AT275" s="882"/>
      <c r="AU275" s="900"/>
      <c r="AV275" s="900"/>
      <c r="AW275" s="900"/>
      <c r="AX275" s="900"/>
      <c r="AY275" s="900"/>
      <c r="AZ275" s="900"/>
      <c r="BA275" s="900"/>
      <c r="BB275" s="900"/>
      <c r="BC275" s="900"/>
      <c r="BD275" s="900"/>
      <c r="BE275" s="900"/>
    </row>
    <row r="276" spans="1:57" s="987" customFormat="1" ht="12" customHeight="1">
      <c r="A276" s="988"/>
      <c r="B276" s="900"/>
      <c r="C276" s="900"/>
      <c r="D276" s="900"/>
      <c r="E276" s="900"/>
      <c r="F276" s="900"/>
      <c r="G276" s="900"/>
      <c r="H276" s="900"/>
      <c r="I276" s="900"/>
      <c r="J276" s="900"/>
      <c r="K276" s="900"/>
      <c r="L276" s="900"/>
      <c r="M276" s="900"/>
      <c r="N276" s="900"/>
      <c r="O276" s="900"/>
      <c r="P276" s="900"/>
      <c r="Q276" s="900"/>
      <c r="R276" s="900"/>
      <c r="S276" s="900"/>
      <c r="T276" s="900"/>
      <c r="U276" s="900"/>
      <c r="V276" s="900"/>
      <c r="W276" s="900"/>
      <c r="X276" s="900"/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900"/>
      <c r="AL276" s="900"/>
      <c r="AM276" s="900"/>
      <c r="AN276" s="900"/>
      <c r="AO276" s="900"/>
      <c r="AP276" s="900"/>
      <c r="AQ276" s="900"/>
      <c r="AR276" s="900"/>
      <c r="AS276" s="900"/>
      <c r="AT276" s="882"/>
      <c r="AU276" s="900"/>
      <c r="AV276" s="900"/>
      <c r="AW276" s="900"/>
      <c r="AX276" s="900"/>
      <c r="AY276" s="900"/>
      <c r="AZ276" s="900"/>
      <c r="BA276" s="900"/>
      <c r="BB276" s="900"/>
      <c r="BC276" s="900"/>
      <c r="BD276" s="900"/>
      <c r="BE276" s="900"/>
    </row>
    <row r="277" spans="1:57" s="987" customFormat="1" ht="12" customHeight="1">
      <c r="A277" s="988"/>
      <c r="B277" s="900"/>
      <c r="C277" s="900"/>
      <c r="D277" s="900"/>
      <c r="E277" s="900"/>
      <c r="F277" s="900"/>
      <c r="G277" s="900"/>
      <c r="H277" s="900"/>
      <c r="I277" s="900"/>
      <c r="J277" s="900"/>
      <c r="K277" s="900"/>
      <c r="L277" s="900"/>
      <c r="M277" s="900"/>
      <c r="N277" s="900"/>
      <c r="O277" s="900"/>
      <c r="P277" s="900"/>
      <c r="Q277" s="900"/>
      <c r="R277" s="900"/>
      <c r="S277" s="900"/>
      <c r="T277" s="900"/>
      <c r="U277" s="900"/>
      <c r="V277" s="900"/>
      <c r="W277" s="900"/>
      <c r="X277" s="900"/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900"/>
      <c r="AP277" s="900"/>
      <c r="AQ277" s="900"/>
      <c r="AR277" s="900"/>
      <c r="AS277" s="900"/>
      <c r="AT277" s="882"/>
      <c r="AU277" s="900"/>
      <c r="AV277" s="900"/>
      <c r="AW277" s="900"/>
      <c r="AX277" s="900"/>
      <c r="AY277" s="900"/>
      <c r="AZ277" s="900"/>
      <c r="BA277" s="900"/>
      <c r="BB277" s="900"/>
      <c r="BC277" s="900"/>
      <c r="BD277" s="900"/>
      <c r="BE277" s="900"/>
    </row>
    <row r="278" spans="1:57" s="987" customFormat="1" ht="12" customHeight="1">
      <c r="A278" s="988"/>
      <c r="B278" s="900"/>
      <c r="C278" s="900"/>
      <c r="D278" s="900"/>
      <c r="E278" s="900"/>
      <c r="F278" s="900"/>
      <c r="G278" s="900"/>
      <c r="H278" s="900"/>
      <c r="I278" s="900"/>
      <c r="J278" s="900"/>
      <c r="K278" s="900"/>
      <c r="L278" s="900"/>
      <c r="M278" s="900"/>
      <c r="N278" s="900"/>
      <c r="O278" s="900"/>
      <c r="P278" s="900"/>
      <c r="Q278" s="900"/>
      <c r="R278" s="900"/>
      <c r="S278" s="900"/>
      <c r="T278" s="900"/>
      <c r="U278" s="900"/>
      <c r="V278" s="900"/>
      <c r="W278" s="900"/>
      <c r="X278" s="900"/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900"/>
      <c r="AL278" s="900"/>
      <c r="AM278" s="900"/>
      <c r="AN278" s="900"/>
      <c r="AO278" s="900"/>
      <c r="AP278" s="900"/>
      <c r="AQ278" s="900"/>
      <c r="AR278" s="900"/>
      <c r="AS278" s="900"/>
      <c r="AT278" s="882"/>
      <c r="AU278" s="900"/>
      <c r="AV278" s="900"/>
      <c r="AW278" s="900"/>
      <c r="AX278" s="900"/>
      <c r="AY278" s="900"/>
      <c r="AZ278" s="900"/>
      <c r="BA278" s="900"/>
      <c r="BB278" s="900"/>
      <c r="BC278" s="900"/>
      <c r="BD278" s="900"/>
      <c r="BE278" s="900"/>
    </row>
    <row r="279" spans="1:57" s="987" customFormat="1" ht="12" customHeight="1">
      <c r="A279" s="988"/>
      <c r="B279" s="900"/>
      <c r="C279" s="900"/>
      <c r="D279" s="900"/>
      <c r="E279" s="900"/>
      <c r="F279" s="900"/>
      <c r="G279" s="900"/>
      <c r="H279" s="900"/>
      <c r="I279" s="900"/>
      <c r="J279" s="900"/>
      <c r="K279" s="900"/>
      <c r="L279" s="900"/>
      <c r="M279" s="900"/>
      <c r="N279" s="900"/>
      <c r="O279" s="900"/>
      <c r="P279" s="900"/>
      <c r="Q279" s="900"/>
      <c r="R279" s="900"/>
      <c r="S279" s="900"/>
      <c r="T279" s="900"/>
      <c r="U279" s="900"/>
      <c r="V279" s="900"/>
      <c r="W279" s="900"/>
      <c r="X279" s="900"/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900"/>
      <c r="AL279" s="900"/>
      <c r="AM279" s="900"/>
      <c r="AN279" s="900"/>
      <c r="AO279" s="900"/>
      <c r="AP279" s="900"/>
      <c r="AQ279" s="900"/>
      <c r="AR279" s="900"/>
      <c r="AS279" s="900"/>
      <c r="AT279" s="882"/>
      <c r="AU279" s="900"/>
      <c r="AV279" s="900"/>
      <c r="AW279" s="900"/>
      <c r="AX279" s="900"/>
      <c r="AY279" s="900"/>
      <c r="AZ279" s="900"/>
      <c r="BA279" s="900"/>
      <c r="BB279" s="900"/>
      <c r="BC279" s="900"/>
      <c r="BD279" s="900"/>
      <c r="BE279" s="900"/>
    </row>
    <row r="280" spans="1:57" s="987" customFormat="1" ht="12" customHeight="1">
      <c r="A280" s="988"/>
      <c r="B280" s="900"/>
      <c r="C280" s="900"/>
      <c r="D280" s="900"/>
      <c r="E280" s="900"/>
      <c r="F280" s="900"/>
      <c r="G280" s="900"/>
      <c r="H280" s="900"/>
      <c r="I280" s="900"/>
      <c r="J280" s="900"/>
      <c r="K280" s="900"/>
      <c r="L280" s="900"/>
      <c r="M280" s="900"/>
      <c r="N280" s="900"/>
      <c r="O280" s="900"/>
      <c r="P280" s="900"/>
      <c r="Q280" s="900"/>
      <c r="R280" s="900"/>
      <c r="S280" s="900"/>
      <c r="T280" s="900"/>
      <c r="U280" s="900"/>
      <c r="V280" s="900"/>
      <c r="W280" s="900"/>
      <c r="X280" s="900"/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900"/>
      <c r="AL280" s="900"/>
      <c r="AM280" s="900"/>
      <c r="AN280" s="900"/>
      <c r="AO280" s="900"/>
      <c r="AP280" s="900"/>
      <c r="AQ280" s="900"/>
      <c r="AR280" s="900"/>
      <c r="AS280" s="900"/>
      <c r="AT280" s="882"/>
      <c r="AU280" s="900"/>
      <c r="AV280" s="900"/>
      <c r="AW280" s="900"/>
      <c r="AX280" s="900"/>
      <c r="AY280" s="900"/>
      <c r="AZ280" s="900"/>
      <c r="BA280" s="900"/>
      <c r="BB280" s="900"/>
      <c r="BC280" s="900"/>
      <c r="BD280" s="900"/>
      <c r="BE280" s="900"/>
    </row>
    <row r="281" spans="1:57" s="987" customFormat="1" ht="12" customHeight="1">
      <c r="A281" s="988"/>
      <c r="B281" s="900"/>
      <c r="C281" s="900"/>
      <c r="D281" s="900"/>
      <c r="E281" s="900"/>
      <c r="F281" s="900"/>
      <c r="G281" s="900"/>
      <c r="H281" s="900"/>
      <c r="I281" s="900"/>
      <c r="J281" s="900"/>
      <c r="K281" s="900"/>
      <c r="L281" s="900"/>
      <c r="M281" s="900"/>
      <c r="N281" s="900"/>
      <c r="O281" s="900"/>
      <c r="P281" s="900"/>
      <c r="Q281" s="900"/>
      <c r="R281" s="900"/>
      <c r="S281" s="900"/>
      <c r="T281" s="900"/>
      <c r="U281" s="900"/>
      <c r="V281" s="900"/>
      <c r="W281" s="900"/>
      <c r="X281" s="900"/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900"/>
      <c r="AL281" s="900"/>
      <c r="AM281" s="900"/>
      <c r="AN281" s="900"/>
      <c r="AO281" s="900"/>
      <c r="AP281" s="900"/>
      <c r="AQ281" s="900"/>
      <c r="AR281" s="900"/>
      <c r="AS281" s="900"/>
      <c r="AT281" s="882"/>
      <c r="AU281" s="900"/>
      <c r="AV281" s="900"/>
      <c r="AW281" s="900"/>
      <c r="AX281" s="900"/>
      <c r="AY281" s="900"/>
      <c r="AZ281" s="900"/>
      <c r="BA281" s="900"/>
      <c r="BB281" s="900"/>
      <c r="BC281" s="900"/>
      <c r="BD281" s="900"/>
      <c r="BE281" s="900"/>
    </row>
    <row r="282" spans="1:57" s="987" customFormat="1" ht="12" customHeight="1">
      <c r="A282" s="988"/>
      <c r="B282" s="900"/>
      <c r="C282" s="900"/>
      <c r="D282" s="900"/>
      <c r="E282" s="900"/>
      <c r="F282" s="900"/>
      <c r="G282" s="900"/>
      <c r="H282" s="900"/>
      <c r="I282" s="900"/>
      <c r="J282" s="900"/>
      <c r="K282" s="900"/>
      <c r="L282" s="900"/>
      <c r="M282" s="900"/>
      <c r="N282" s="900"/>
      <c r="O282" s="900"/>
      <c r="P282" s="900"/>
      <c r="Q282" s="900"/>
      <c r="R282" s="900"/>
      <c r="S282" s="900"/>
      <c r="T282" s="900"/>
      <c r="U282" s="900"/>
      <c r="V282" s="900"/>
      <c r="W282" s="900"/>
      <c r="X282" s="900"/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900"/>
      <c r="AL282" s="900"/>
      <c r="AM282" s="900"/>
      <c r="AN282" s="900"/>
      <c r="AO282" s="900"/>
      <c r="AP282" s="900"/>
      <c r="AQ282" s="900"/>
      <c r="AR282" s="900"/>
      <c r="AS282" s="900"/>
      <c r="AT282" s="882"/>
      <c r="AU282" s="900"/>
      <c r="AV282" s="900"/>
      <c r="AW282" s="900"/>
      <c r="AX282" s="900"/>
      <c r="AY282" s="900"/>
      <c r="AZ282" s="900"/>
      <c r="BA282" s="900"/>
      <c r="BB282" s="900"/>
      <c r="BC282" s="900"/>
      <c r="BD282" s="900"/>
      <c r="BE282" s="900"/>
    </row>
    <row r="283" spans="1:57" s="987" customFormat="1" ht="12" customHeight="1">
      <c r="A283" s="988"/>
      <c r="B283" s="900"/>
      <c r="C283" s="900"/>
      <c r="D283" s="900"/>
      <c r="E283" s="900"/>
      <c r="F283" s="900"/>
      <c r="G283" s="900"/>
      <c r="H283" s="900"/>
      <c r="I283" s="900"/>
      <c r="J283" s="900"/>
      <c r="K283" s="900"/>
      <c r="L283" s="900"/>
      <c r="M283" s="900"/>
      <c r="N283" s="900"/>
      <c r="O283" s="900"/>
      <c r="P283" s="900"/>
      <c r="Q283" s="900"/>
      <c r="R283" s="900"/>
      <c r="S283" s="900"/>
      <c r="T283" s="900"/>
      <c r="U283" s="900"/>
      <c r="V283" s="900"/>
      <c r="W283" s="900"/>
      <c r="X283" s="900"/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900"/>
      <c r="AP283" s="900"/>
      <c r="AQ283" s="900"/>
      <c r="AR283" s="900"/>
      <c r="AS283" s="900"/>
      <c r="AT283" s="882"/>
      <c r="AU283" s="900"/>
      <c r="AV283" s="900"/>
      <c r="AW283" s="900"/>
      <c r="AX283" s="900"/>
      <c r="AY283" s="900"/>
      <c r="AZ283" s="900"/>
      <c r="BA283" s="900"/>
      <c r="BB283" s="900"/>
      <c r="BC283" s="900"/>
      <c r="BD283" s="900"/>
      <c r="BE283" s="900"/>
    </row>
    <row r="284" spans="1:57" s="987" customFormat="1" ht="12" customHeight="1">
      <c r="A284" s="988"/>
      <c r="B284" s="900"/>
      <c r="C284" s="900"/>
      <c r="D284" s="900"/>
      <c r="E284" s="900"/>
      <c r="F284" s="900"/>
      <c r="G284" s="900"/>
      <c r="H284" s="900"/>
      <c r="I284" s="900"/>
      <c r="J284" s="900"/>
      <c r="K284" s="900"/>
      <c r="L284" s="900"/>
      <c r="M284" s="900"/>
      <c r="N284" s="900"/>
      <c r="O284" s="900"/>
      <c r="P284" s="900"/>
      <c r="Q284" s="900"/>
      <c r="R284" s="900"/>
      <c r="S284" s="900"/>
      <c r="T284" s="900"/>
      <c r="U284" s="900"/>
      <c r="V284" s="900"/>
      <c r="W284" s="900"/>
      <c r="X284" s="900"/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900"/>
      <c r="AP284" s="900"/>
      <c r="AQ284" s="900"/>
      <c r="AR284" s="900"/>
      <c r="AS284" s="900"/>
      <c r="AT284" s="882"/>
      <c r="AU284" s="900"/>
      <c r="AV284" s="900"/>
      <c r="AW284" s="900"/>
      <c r="AX284" s="900"/>
      <c r="AY284" s="900"/>
      <c r="AZ284" s="900"/>
      <c r="BA284" s="900"/>
      <c r="BB284" s="900"/>
      <c r="BC284" s="900"/>
      <c r="BD284" s="900"/>
      <c r="BE284" s="900"/>
    </row>
    <row r="285" spans="1:57" s="987" customFormat="1" ht="12" customHeight="1">
      <c r="A285" s="988"/>
      <c r="B285" s="900"/>
      <c r="C285" s="900"/>
      <c r="D285" s="900"/>
      <c r="E285" s="900"/>
      <c r="F285" s="900"/>
      <c r="G285" s="900"/>
      <c r="H285" s="900"/>
      <c r="I285" s="900"/>
      <c r="J285" s="900"/>
      <c r="K285" s="900"/>
      <c r="L285" s="900"/>
      <c r="M285" s="900"/>
      <c r="N285" s="900"/>
      <c r="O285" s="900"/>
      <c r="P285" s="900"/>
      <c r="Q285" s="900"/>
      <c r="R285" s="900"/>
      <c r="S285" s="900"/>
      <c r="T285" s="900"/>
      <c r="U285" s="900"/>
      <c r="V285" s="900"/>
      <c r="W285" s="900"/>
      <c r="X285" s="900"/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900"/>
      <c r="AL285" s="900"/>
      <c r="AM285" s="900"/>
      <c r="AN285" s="900"/>
      <c r="AO285" s="900"/>
      <c r="AP285" s="900"/>
      <c r="AQ285" s="900"/>
      <c r="AR285" s="900"/>
      <c r="AS285" s="900"/>
      <c r="AT285" s="882"/>
      <c r="AU285" s="900"/>
      <c r="AV285" s="900"/>
      <c r="AW285" s="900"/>
      <c r="AX285" s="900"/>
      <c r="AY285" s="900"/>
      <c r="AZ285" s="900"/>
      <c r="BA285" s="900"/>
      <c r="BB285" s="900"/>
      <c r="BC285" s="900"/>
      <c r="BD285" s="900"/>
      <c r="BE285" s="900"/>
    </row>
    <row r="286" spans="1:57" s="987" customFormat="1" ht="12" customHeight="1">
      <c r="A286" s="988"/>
      <c r="B286" s="900"/>
      <c r="C286" s="900"/>
      <c r="D286" s="900"/>
      <c r="E286" s="900"/>
      <c r="F286" s="900"/>
      <c r="G286" s="900"/>
      <c r="H286" s="900"/>
      <c r="I286" s="900"/>
      <c r="J286" s="900"/>
      <c r="K286" s="900"/>
      <c r="L286" s="900"/>
      <c r="M286" s="900"/>
      <c r="N286" s="900"/>
      <c r="O286" s="900"/>
      <c r="P286" s="900"/>
      <c r="Q286" s="900"/>
      <c r="R286" s="900"/>
      <c r="S286" s="900"/>
      <c r="T286" s="900"/>
      <c r="U286" s="900"/>
      <c r="V286" s="900"/>
      <c r="W286" s="900"/>
      <c r="X286" s="900"/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900"/>
      <c r="AP286" s="900"/>
      <c r="AQ286" s="900"/>
      <c r="AR286" s="900"/>
      <c r="AS286" s="900"/>
      <c r="AT286" s="882"/>
      <c r="AU286" s="900"/>
      <c r="AV286" s="900"/>
      <c r="AW286" s="900"/>
      <c r="AX286" s="900"/>
      <c r="AY286" s="900"/>
      <c r="AZ286" s="900"/>
      <c r="BA286" s="900"/>
      <c r="BB286" s="900"/>
      <c r="BC286" s="900"/>
      <c r="BD286" s="900"/>
      <c r="BE286" s="900"/>
    </row>
    <row r="287" spans="1:57" s="987" customFormat="1" ht="12" customHeight="1">
      <c r="A287" s="988"/>
      <c r="B287" s="900"/>
      <c r="C287" s="900"/>
      <c r="D287" s="900"/>
      <c r="E287" s="900"/>
      <c r="F287" s="900"/>
      <c r="G287" s="900"/>
      <c r="H287" s="900"/>
      <c r="I287" s="900"/>
      <c r="J287" s="900"/>
      <c r="K287" s="900"/>
      <c r="L287" s="900"/>
      <c r="M287" s="900"/>
      <c r="N287" s="900"/>
      <c r="O287" s="900"/>
      <c r="P287" s="900"/>
      <c r="Q287" s="900"/>
      <c r="R287" s="900"/>
      <c r="S287" s="900"/>
      <c r="T287" s="900"/>
      <c r="U287" s="900"/>
      <c r="V287" s="900"/>
      <c r="W287" s="900"/>
      <c r="X287" s="900"/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900"/>
      <c r="AP287" s="900"/>
      <c r="AQ287" s="900"/>
      <c r="AR287" s="900"/>
      <c r="AS287" s="900"/>
      <c r="AT287" s="882"/>
      <c r="AU287" s="900"/>
      <c r="AV287" s="900"/>
      <c r="AW287" s="900"/>
      <c r="AX287" s="900"/>
      <c r="AY287" s="900"/>
      <c r="AZ287" s="900"/>
      <c r="BA287" s="900"/>
      <c r="BB287" s="900"/>
      <c r="BC287" s="900"/>
      <c r="BD287" s="900"/>
      <c r="BE287" s="900"/>
    </row>
    <row r="288" spans="1:57" s="987" customFormat="1" ht="12" customHeight="1">
      <c r="A288" s="988"/>
      <c r="B288" s="900"/>
      <c r="C288" s="900"/>
      <c r="D288" s="900"/>
      <c r="E288" s="900"/>
      <c r="F288" s="900"/>
      <c r="G288" s="900"/>
      <c r="H288" s="900"/>
      <c r="I288" s="900"/>
      <c r="J288" s="900"/>
      <c r="K288" s="900"/>
      <c r="L288" s="900"/>
      <c r="M288" s="900"/>
      <c r="N288" s="900"/>
      <c r="O288" s="900"/>
      <c r="P288" s="900"/>
      <c r="Q288" s="900"/>
      <c r="R288" s="900"/>
      <c r="S288" s="900"/>
      <c r="T288" s="900"/>
      <c r="U288" s="900"/>
      <c r="V288" s="900"/>
      <c r="W288" s="900"/>
      <c r="X288" s="900"/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900"/>
      <c r="AP288" s="900"/>
      <c r="AQ288" s="900"/>
      <c r="AR288" s="900"/>
      <c r="AS288" s="900"/>
      <c r="AT288" s="882"/>
      <c r="AU288" s="900"/>
      <c r="AV288" s="900"/>
      <c r="AW288" s="900"/>
      <c r="AX288" s="900"/>
      <c r="AY288" s="900"/>
      <c r="AZ288" s="900"/>
      <c r="BA288" s="900"/>
      <c r="BB288" s="900"/>
      <c r="BC288" s="900"/>
      <c r="BD288" s="900"/>
      <c r="BE288" s="900"/>
    </row>
    <row r="289" spans="1:60" s="987" customFormat="1" ht="12" customHeight="1">
      <c r="A289" s="988"/>
      <c r="B289" s="900"/>
      <c r="C289" s="900"/>
      <c r="D289" s="900"/>
      <c r="E289" s="900"/>
      <c r="F289" s="900"/>
      <c r="G289" s="900"/>
      <c r="H289" s="900"/>
      <c r="I289" s="900"/>
      <c r="J289" s="900"/>
      <c r="K289" s="900"/>
      <c r="L289" s="900"/>
      <c r="M289" s="900"/>
      <c r="N289" s="900"/>
      <c r="O289" s="900"/>
      <c r="P289" s="900"/>
      <c r="Q289" s="900"/>
      <c r="R289" s="900"/>
      <c r="S289" s="900"/>
      <c r="T289" s="900"/>
      <c r="U289" s="900"/>
      <c r="V289" s="900"/>
      <c r="W289" s="900"/>
      <c r="X289" s="900"/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900"/>
      <c r="AP289" s="900"/>
      <c r="AQ289" s="900"/>
      <c r="AR289" s="900"/>
      <c r="AS289" s="900"/>
      <c r="AT289" s="882"/>
      <c r="AU289" s="900"/>
      <c r="AV289" s="900"/>
      <c r="AW289" s="900"/>
      <c r="AX289" s="900"/>
      <c r="AY289" s="900"/>
      <c r="AZ289" s="900"/>
      <c r="BA289" s="900"/>
      <c r="BB289" s="900"/>
      <c r="BC289" s="900"/>
      <c r="BD289" s="900"/>
      <c r="BE289" s="900"/>
    </row>
    <row r="290" spans="1:60" s="987" customFormat="1" ht="12" customHeight="1">
      <c r="A290" s="988"/>
      <c r="B290" s="900"/>
      <c r="C290" s="900"/>
      <c r="D290" s="900"/>
      <c r="E290" s="900"/>
      <c r="F290" s="900"/>
      <c r="G290" s="900"/>
      <c r="H290" s="900"/>
      <c r="I290" s="900"/>
      <c r="J290" s="900"/>
      <c r="K290" s="900"/>
      <c r="L290" s="900"/>
      <c r="M290" s="900"/>
      <c r="N290" s="900"/>
      <c r="O290" s="900"/>
      <c r="P290" s="900"/>
      <c r="Q290" s="900"/>
      <c r="R290" s="900"/>
      <c r="S290" s="900"/>
      <c r="T290" s="900"/>
      <c r="U290" s="900"/>
      <c r="V290" s="900"/>
      <c r="W290" s="900"/>
      <c r="X290" s="900"/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900"/>
      <c r="AP290" s="900"/>
      <c r="AQ290" s="900"/>
      <c r="AR290" s="900"/>
      <c r="AS290" s="900"/>
      <c r="AT290" s="882"/>
      <c r="AU290" s="900"/>
      <c r="AV290" s="900"/>
      <c r="AW290" s="900"/>
      <c r="AX290" s="900"/>
      <c r="AY290" s="900"/>
      <c r="AZ290" s="900"/>
      <c r="BA290" s="900"/>
      <c r="BB290" s="900"/>
      <c r="BC290" s="900"/>
      <c r="BD290" s="900"/>
      <c r="BE290" s="900"/>
    </row>
    <row r="291" spans="1:60" s="987" customFormat="1" ht="12" customHeight="1">
      <c r="A291" s="988"/>
      <c r="B291" s="900"/>
      <c r="C291" s="900"/>
      <c r="D291" s="900"/>
      <c r="E291" s="900"/>
      <c r="F291" s="900"/>
      <c r="G291" s="900"/>
      <c r="H291" s="900"/>
      <c r="I291" s="900"/>
      <c r="J291" s="900"/>
      <c r="K291" s="900"/>
      <c r="L291" s="900"/>
      <c r="M291" s="900"/>
      <c r="N291" s="900"/>
      <c r="O291" s="900"/>
      <c r="P291" s="900"/>
      <c r="Q291" s="900"/>
      <c r="R291" s="900"/>
      <c r="S291" s="900"/>
      <c r="T291" s="900"/>
      <c r="U291" s="900"/>
      <c r="V291" s="900"/>
      <c r="W291" s="900"/>
      <c r="X291" s="900"/>
      <c r="Y291" s="900"/>
      <c r="Z291" s="900"/>
      <c r="AA291" s="900"/>
      <c r="AB291" s="900"/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900"/>
      <c r="AP291" s="900"/>
      <c r="AQ291" s="900"/>
      <c r="AR291" s="900"/>
      <c r="AS291" s="900"/>
      <c r="AT291" s="882"/>
      <c r="AU291" s="900"/>
      <c r="AV291" s="900"/>
      <c r="AW291" s="900"/>
      <c r="AX291" s="900"/>
      <c r="AY291" s="900"/>
      <c r="AZ291" s="900"/>
      <c r="BA291" s="900"/>
      <c r="BB291" s="900"/>
      <c r="BC291" s="900"/>
      <c r="BD291" s="900"/>
      <c r="BE291" s="900"/>
    </row>
    <row r="292" spans="1:60" s="987" customFormat="1" ht="12" customHeight="1">
      <c r="A292" s="988"/>
      <c r="B292" s="900"/>
      <c r="C292" s="900"/>
      <c r="D292" s="900"/>
      <c r="E292" s="900"/>
      <c r="F292" s="900"/>
      <c r="G292" s="900"/>
      <c r="H292" s="900"/>
      <c r="I292" s="900"/>
      <c r="J292" s="900"/>
      <c r="K292" s="900"/>
      <c r="L292" s="900"/>
      <c r="M292" s="900"/>
      <c r="N292" s="900"/>
      <c r="O292" s="900"/>
      <c r="P292" s="900"/>
      <c r="Q292" s="900"/>
      <c r="R292" s="900"/>
      <c r="S292" s="900"/>
      <c r="T292" s="900"/>
      <c r="U292" s="900"/>
      <c r="V292" s="900"/>
      <c r="W292" s="900"/>
      <c r="X292" s="900"/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900"/>
      <c r="AP292" s="900"/>
      <c r="AQ292" s="900"/>
      <c r="AR292" s="900"/>
      <c r="AS292" s="900"/>
      <c r="AT292" s="882"/>
      <c r="AU292" s="900"/>
      <c r="AV292" s="900"/>
      <c r="AW292" s="900"/>
      <c r="AX292" s="900"/>
      <c r="AY292" s="900"/>
      <c r="AZ292" s="900"/>
      <c r="BA292" s="900"/>
      <c r="BB292" s="900"/>
      <c r="BC292" s="900"/>
      <c r="BD292" s="900"/>
      <c r="BE292" s="900"/>
    </row>
    <row r="293" spans="1:60" s="987" customFormat="1" ht="12" customHeight="1">
      <c r="A293" s="988"/>
      <c r="B293" s="900"/>
      <c r="C293" s="900"/>
      <c r="D293" s="900"/>
      <c r="E293" s="900"/>
      <c r="F293" s="900"/>
      <c r="G293" s="900"/>
      <c r="H293" s="900"/>
      <c r="I293" s="900"/>
      <c r="J293" s="900"/>
      <c r="K293" s="900"/>
      <c r="L293" s="900"/>
      <c r="M293" s="900"/>
      <c r="N293" s="900"/>
      <c r="O293" s="900"/>
      <c r="P293" s="900"/>
      <c r="Q293" s="900"/>
      <c r="R293" s="900"/>
      <c r="S293" s="900"/>
      <c r="T293" s="900"/>
      <c r="U293" s="900"/>
      <c r="V293" s="900"/>
      <c r="W293" s="900"/>
      <c r="X293" s="900"/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900"/>
      <c r="AP293" s="900"/>
      <c r="AQ293" s="900"/>
      <c r="AR293" s="900"/>
      <c r="AS293" s="900"/>
      <c r="AT293" s="882"/>
      <c r="AU293" s="900"/>
      <c r="AV293" s="900"/>
      <c r="AW293" s="900"/>
      <c r="AX293" s="900"/>
      <c r="AY293" s="900"/>
      <c r="AZ293" s="900"/>
      <c r="BA293" s="900"/>
      <c r="BB293" s="900"/>
      <c r="BC293" s="900"/>
      <c r="BD293" s="900"/>
      <c r="BE293" s="900"/>
    </row>
    <row r="294" spans="1:60" s="987" customFormat="1" ht="12" customHeight="1">
      <c r="A294" s="988"/>
      <c r="B294" s="900"/>
      <c r="C294" s="900"/>
      <c r="D294" s="900"/>
      <c r="E294" s="900"/>
      <c r="F294" s="900"/>
      <c r="G294" s="900"/>
      <c r="H294" s="900"/>
      <c r="I294" s="900"/>
      <c r="J294" s="900"/>
      <c r="K294" s="900"/>
      <c r="L294" s="900"/>
      <c r="M294" s="900"/>
      <c r="N294" s="900"/>
      <c r="O294" s="900"/>
      <c r="P294" s="900"/>
      <c r="Q294" s="900"/>
      <c r="R294" s="900"/>
      <c r="S294" s="900"/>
      <c r="T294" s="900"/>
      <c r="U294" s="900"/>
      <c r="V294" s="900"/>
      <c r="W294" s="900"/>
      <c r="X294" s="900"/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900"/>
      <c r="AP294" s="900"/>
      <c r="AQ294" s="900"/>
      <c r="AR294" s="900"/>
      <c r="AS294" s="900"/>
      <c r="AT294" s="882"/>
      <c r="AU294" s="900"/>
      <c r="AV294" s="900"/>
      <c r="AW294" s="900"/>
      <c r="AX294" s="900"/>
      <c r="AY294" s="900"/>
      <c r="AZ294" s="900"/>
      <c r="BA294" s="900"/>
      <c r="BB294" s="900"/>
      <c r="BC294" s="900"/>
      <c r="BD294" s="900"/>
      <c r="BE294" s="900"/>
    </row>
    <row r="295" spans="1:60" s="987" customFormat="1" ht="12" customHeight="1">
      <c r="A295" s="988"/>
      <c r="B295" s="900"/>
      <c r="C295" s="900"/>
      <c r="D295" s="900"/>
      <c r="E295" s="900"/>
      <c r="F295" s="900"/>
      <c r="G295" s="900"/>
      <c r="H295" s="900"/>
      <c r="I295" s="900"/>
      <c r="J295" s="900"/>
      <c r="K295" s="900"/>
      <c r="L295" s="900"/>
      <c r="M295" s="900"/>
      <c r="N295" s="900"/>
      <c r="O295" s="900"/>
      <c r="P295" s="900"/>
      <c r="Q295" s="900"/>
      <c r="R295" s="900"/>
      <c r="S295" s="900"/>
      <c r="T295" s="900"/>
      <c r="U295" s="900"/>
      <c r="V295" s="900"/>
      <c r="W295" s="900"/>
      <c r="X295" s="900"/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900"/>
      <c r="AP295" s="900"/>
      <c r="AQ295" s="900"/>
      <c r="AR295" s="900"/>
      <c r="AS295" s="900"/>
      <c r="AT295" s="882"/>
      <c r="AU295" s="900"/>
      <c r="AV295" s="900"/>
      <c r="AW295" s="900"/>
      <c r="AX295" s="900"/>
      <c r="AY295" s="900"/>
      <c r="AZ295" s="900"/>
      <c r="BA295" s="900"/>
      <c r="BB295" s="900"/>
      <c r="BC295" s="900"/>
      <c r="BD295" s="900"/>
      <c r="BE295" s="900"/>
    </row>
    <row r="296" spans="1:60" s="987" customFormat="1" ht="12" customHeight="1">
      <c r="A296" s="988"/>
      <c r="B296" s="900"/>
      <c r="C296" s="900"/>
      <c r="D296" s="900"/>
      <c r="E296" s="900"/>
      <c r="F296" s="900"/>
      <c r="G296" s="900"/>
      <c r="H296" s="900"/>
      <c r="I296" s="900"/>
      <c r="J296" s="900"/>
      <c r="K296" s="900"/>
      <c r="L296" s="900"/>
      <c r="M296" s="900"/>
      <c r="N296" s="900"/>
      <c r="O296" s="900"/>
      <c r="P296" s="900"/>
      <c r="Q296" s="900"/>
      <c r="R296" s="900"/>
      <c r="S296" s="900"/>
      <c r="T296" s="900"/>
      <c r="U296" s="900"/>
      <c r="V296" s="900"/>
      <c r="W296" s="900"/>
      <c r="X296" s="900"/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900"/>
      <c r="AP296" s="900"/>
      <c r="AQ296" s="900"/>
      <c r="AR296" s="900"/>
      <c r="AS296" s="900"/>
      <c r="AT296" s="882"/>
      <c r="AU296" s="900"/>
      <c r="AV296" s="900"/>
      <c r="AW296" s="900"/>
      <c r="AX296" s="900"/>
      <c r="AY296" s="900"/>
      <c r="AZ296" s="900"/>
      <c r="BA296" s="900"/>
      <c r="BB296" s="900"/>
      <c r="BC296" s="900"/>
      <c r="BD296" s="900"/>
      <c r="BE296" s="900"/>
    </row>
    <row r="297" spans="1:60" s="987" customFormat="1" ht="12" customHeight="1">
      <c r="A297" s="988"/>
      <c r="B297" s="900"/>
      <c r="C297" s="900"/>
      <c r="D297" s="900"/>
      <c r="E297" s="900"/>
      <c r="F297" s="900"/>
      <c r="G297" s="900"/>
      <c r="H297" s="900"/>
      <c r="I297" s="900"/>
      <c r="J297" s="900"/>
      <c r="K297" s="900"/>
      <c r="L297" s="900"/>
      <c r="M297" s="900"/>
      <c r="N297" s="900"/>
      <c r="O297" s="900"/>
      <c r="P297" s="900"/>
      <c r="Q297" s="900"/>
      <c r="R297" s="900"/>
      <c r="S297" s="900"/>
      <c r="T297" s="900"/>
      <c r="U297" s="900"/>
      <c r="V297" s="900"/>
      <c r="W297" s="900"/>
      <c r="X297" s="900"/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900"/>
      <c r="AP297" s="900"/>
      <c r="AQ297" s="900"/>
      <c r="AR297" s="900"/>
      <c r="AS297" s="900"/>
      <c r="AT297" s="882"/>
      <c r="AU297" s="900"/>
      <c r="AV297" s="900"/>
      <c r="AW297" s="900"/>
      <c r="AX297" s="900"/>
      <c r="AY297" s="900"/>
      <c r="AZ297" s="900"/>
      <c r="BA297" s="900"/>
      <c r="BB297" s="900"/>
      <c r="BC297" s="900"/>
      <c r="BD297" s="900"/>
      <c r="BE297" s="900"/>
    </row>
    <row r="298" spans="1:60" s="987" customFormat="1" ht="12" customHeight="1">
      <c r="A298" s="988"/>
      <c r="B298" s="900"/>
      <c r="C298" s="900"/>
      <c r="D298" s="900"/>
      <c r="E298" s="900"/>
      <c r="F298" s="900"/>
      <c r="G298" s="900"/>
      <c r="H298" s="900"/>
      <c r="I298" s="900"/>
      <c r="J298" s="900"/>
      <c r="K298" s="900"/>
      <c r="L298" s="900"/>
      <c r="M298" s="900"/>
      <c r="N298" s="900"/>
      <c r="O298" s="900"/>
      <c r="P298" s="900"/>
      <c r="Q298" s="900"/>
      <c r="R298" s="900"/>
      <c r="S298" s="900"/>
      <c r="T298" s="900"/>
      <c r="U298" s="900"/>
      <c r="V298" s="900"/>
      <c r="W298" s="900"/>
      <c r="X298" s="900"/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900"/>
      <c r="AP298" s="900"/>
      <c r="AQ298" s="900"/>
      <c r="AR298" s="900"/>
      <c r="AS298" s="900"/>
      <c r="AT298" s="882"/>
      <c r="AU298" s="900"/>
      <c r="AV298" s="900"/>
      <c r="AW298" s="900"/>
      <c r="AX298" s="900"/>
      <c r="AY298" s="900"/>
      <c r="AZ298" s="900"/>
      <c r="BA298" s="900"/>
      <c r="BB298" s="900"/>
      <c r="BC298" s="900"/>
      <c r="BD298" s="900"/>
      <c r="BE298" s="900"/>
    </row>
    <row r="299" spans="1:60" s="987" customFormat="1" ht="12" customHeight="1">
      <c r="A299" s="988"/>
      <c r="B299" s="900"/>
      <c r="C299" s="900"/>
      <c r="D299" s="900"/>
      <c r="E299" s="900"/>
      <c r="F299" s="900"/>
      <c r="G299" s="900"/>
      <c r="H299" s="900"/>
      <c r="I299" s="900"/>
      <c r="J299" s="900"/>
      <c r="K299" s="900"/>
      <c r="L299" s="900"/>
      <c r="M299" s="900"/>
      <c r="N299" s="900"/>
      <c r="O299" s="900"/>
      <c r="P299" s="900"/>
      <c r="Q299" s="900"/>
      <c r="R299" s="900"/>
      <c r="S299" s="900"/>
      <c r="T299" s="900"/>
      <c r="U299" s="900"/>
      <c r="V299" s="900"/>
      <c r="W299" s="900"/>
      <c r="X299" s="900"/>
      <c r="Y299" s="900"/>
      <c r="Z299" s="900"/>
      <c r="AA299" s="900"/>
      <c r="AB299" s="900"/>
      <c r="AC299" s="900"/>
      <c r="AD299" s="900"/>
      <c r="AE299" s="900"/>
      <c r="AF299" s="900"/>
      <c r="AG299" s="900"/>
      <c r="AH299" s="900"/>
      <c r="AI299" s="900"/>
      <c r="AJ299" s="900"/>
      <c r="AK299" s="900"/>
      <c r="AL299" s="900"/>
      <c r="AM299" s="900"/>
      <c r="AN299" s="900"/>
      <c r="AO299" s="900"/>
      <c r="AP299" s="900"/>
      <c r="AQ299" s="900"/>
      <c r="AR299" s="900"/>
      <c r="AS299" s="900"/>
      <c r="AT299" s="882"/>
      <c r="AU299" s="900"/>
      <c r="AV299" s="900"/>
      <c r="AW299" s="900"/>
      <c r="AX299" s="900"/>
      <c r="AY299" s="900"/>
      <c r="AZ299" s="900"/>
      <c r="BA299" s="900"/>
      <c r="BB299" s="900"/>
      <c r="BC299" s="900"/>
      <c r="BD299" s="900"/>
      <c r="BE299" s="900"/>
    </row>
    <row r="300" spans="1:60" s="987" customFormat="1" ht="12" customHeight="1">
      <c r="A300" s="988"/>
      <c r="B300" s="900"/>
      <c r="C300" s="900"/>
      <c r="D300" s="900"/>
      <c r="E300" s="900"/>
      <c r="F300" s="900"/>
      <c r="G300" s="900"/>
      <c r="H300" s="900"/>
      <c r="I300" s="900"/>
      <c r="J300" s="900"/>
      <c r="K300" s="900"/>
      <c r="L300" s="900"/>
      <c r="M300" s="900"/>
      <c r="N300" s="900"/>
      <c r="O300" s="900"/>
      <c r="P300" s="900"/>
      <c r="Q300" s="900"/>
      <c r="R300" s="900"/>
      <c r="S300" s="900"/>
      <c r="T300" s="900"/>
      <c r="U300" s="900"/>
      <c r="V300" s="900"/>
      <c r="W300" s="900"/>
      <c r="X300" s="900"/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900"/>
      <c r="AP300" s="900"/>
      <c r="AQ300" s="900"/>
      <c r="AR300" s="900"/>
      <c r="AS300" s="900"/>
      <c r="AT300" s="882"/>
      <c r="AU300" s="900"/>
      <c r="AV300" s="900"/>
      <c r="AW300" s="900"/>
      <c r="AX300" s="900"/>
      <c r="AY300" s="900"/>
      <c r="AZ300" s="900"/>
      <c r="BA300" s="900"/>
      <c r="BB300" s="900"/>
      <c r="BC300" s="900"/>
      <c r="BD300" s="900"/>
      <c r="BE300" s="900"/>
    </row>
    <row r="301" spans="1:60" ht="12" hidden="1" customHeight="1" outlineLevel="1">
      <c r="A301" s="1079"/>
      <c r="Z301" s="1691">
        <f>'Income Statement'!Z$3</f>
        <v>2023</v>
      </c>
      <c r="AA301" s="1695"/>
      <c r="AB301" s="1695"/>
      <c r="AC301" s="1696"/>
      <c r="AD301" s="1691">
        <f>'Income Statement'!AD$3</f>
        <v>2024</v>
      </c>
      <c r="AE301" s="1695"/>
      <c r="AF301" s="1695"/>
      <c r="AG301" s="1696"/>
      <c r="AH301" s="1695">
        <f>'Income Statement'!AH$3</f>
        <v>2025</v>
      </c>
      <c r="AI301" s="1695"/>
      <c r="AJ301" s="1695"/>
      <c r="AK301" s="1696"/>
      <c r="AL301" s="1691">
        <f>'Income Statement'!AL$3</f>
        <v>2026</v>
      </c>
      <c r="AM301" s="1695"/>
      <c r="AN301" s="1695"/>
      <c r="AO301" s="1696"/>
      <c r="AP301" s="1691">
        <f>'Income Statement'!AP$3</f>
        <v>2027</v>
      </c>
      <c r="AQ301" s="1695"/>
      <c r="AR301" s="1695"/>
      <c r="AS301" s="1696"/>
      <c r="BH301" s="938"/>
    </row>
    <row r="302" spans="1:60" s="407" customFormat="1" ht="12" hidden="1" customHeight="1" outlineLevel="1">
      <c r="A302" s="1080" t="s">
        <v>247</v>
      </c>
      <c r="B302" s="732"/>
      <c r="C302" s="732"/>
      <c r="D302" s="619"/>
      <c r="E302" s="619"/>
      <c r="F302" s="619"/>
      <c r="G302" s="619"/>
      <c r="H302" s="619"/>
      <c r="I302" s="619"/>
      <c r="J302" s="619"/>
      <c r="K302" s="619"/>
      <c r="L302" s="619"/>
      <c r="M302" s="619"/>
      <c r="N302" s="619"/>
      <c r="O302" s="619"/>
      <c r="P302" s="619"/>
      <c r="Q302" s="619"/>
      <c r="R302" s="619"/>
      <c r="S302" s="619"/>
      <c r="T302" s="619"/>
      <c r="U302" s="619"/>
      <c r="V302" s="619"/>
      <c r="W302" s="619"/>
      <c r="X302" s="619"/>
      <c r="Y302" s="619"/>
      <c r="Z302" s="767">
        <f>'Income Statement'!Z$4</f>
        <v>45016</v>
      </c>
      <c r="AA302" s="46">
        <f>'Income Statement'!AA$4</f>
        <v>45107</v>
      </c>
      <c r="AB302" s="46">
        <f>'Income Statement'!AB$4</f>
        <v>45199</v>
      </c>
      <c r="AC302" s="48">
        <f>'Income Statement'!AC$4</f>
        <v>45291</v>
      </c>
      <c r="AD302" s="767">
        <f>AD121</f>
        <v>45382</v>
      </c>
      <c r="AE302" s="46">
        <f t="shared" ref="AE302:AS302" si="206">AE121</f>
        <v>45473</v>
      </c>
      <c r="AF302" s="46" t="str">
        <f t="shared" si="206"/>
        <v>Sep-24</v>
      </c>
      <c r="AG302" s="48" t="str">
        <f t="shared" si="206"/>
        <v>Dec-24</v>
      </c>
      <c r="AH302" s="46" t="str">
        <f t="shared" si="206"/>
        <v>Mar-25</v>
      </c>
      <c r="AI302" s="46" t="str">
        <f t="shared" si="206"/>
        <v>Jun-25</v>
      </c>
      <c r="AJ302" s="46" t="str">
        <f t="shared" si="206"/>
        <v>Sep-25</v>
      </c>
      <c r="AK302" s="48" t="str">
        <f t="shared" si="206"/>
        <v>Dec-25</v>
      </c>
      <c r="AL302" s="767" t="str">
        <f t="shared" si="206"/>
        <v>Mar-26E</v>
      </c>
      <c r="AM302" s="46" t="str">
        <f t="shared" si="206"/>
        <v>Jun-26E</v>
      </c>
      <c r="AN302" s="46" t="str">
        <f t="shared" si="206"/>
        <v>Sep-26E</v>
      </c>
      <c r="AO302" s="48" t="str">
        <f t="shared" si="206"/>
        <v>Dec-26E</v>
      </c>
      <c r="AP302" s="767" t="str">
        <f t="shared" si="206"/>
        <v>Mar-27E</v>
      </c>
      <c r="AQ302" s="46" t="str">
        <f t="shared" si="206"/>
        <v>Jun-27E</v>
      </c>
      <c r="AR302" s="46" t="str">
        <f t="shared" si="206"/>
        <v>Sep-27E</v>
      </c>
      <c r="AS302" s="48" t="str">
        <f t="shared" si="206"/>
        <v>Dec-27E</v>
      </c>
      <c r="AT302" s="621"/>
      <c r="AU302" s="621"/>
      <c r="AV302" s="621"/>
      <c r="AW302" s="621"/>
      <c r="AX302" s="621"/>
      <c r="AY302" s="621"/>
      <c r="AZ302" s="621"/>
      <c r="BA302" s="621"/>
      <c r="BB302" s="621"/>
      <c r="BC302" s="621"/>
      <c r="BD302" s="621"/>
      <c r="BE302" s="621"/>
    </row>
    <row r="303" spans="1:60" s="40" customFormat="1" ht="12" hidden="1" customHeight="1" outlineLevel="1">
      <c r="A303" s="1081" t="s">
        <v>172</v>
      </c>
      <c r="B303" s="663"/>
      <c r="C303" s="663"/>
      <c r="D303" s="871"/>
      <c r="E303" s="871"/>
      <c r="F303" s="871"/>
      <c r="G303" s="871"/>
      <c r="H303" s="871"/>
      <c r="I303" s="871"/>
      <c r="J303" s="871"/>
      <c r="K303" s="871"/>
      <c r="L303" s="871"/>
      <c r="M303" s="871"/>
      <c r="N303" s="871"/>
      <c r="O303" s="871"/>
      <c r="P303" s="871"/>
      <c r="Q303" s="871"/>
      <c r="R303" s="871"/>
      <c r="S303" s="871"/>
      <c r="T303" s="871"/>
      <c r="U303" s="871"/>
      <c r="V303" s="871"/>
      <c r="W303" s="871"/>
      <c r="X303" s="871"/>
      <c r="Y303" s="871"/>
      <c r="Z303" s="871">
        <f t="shared" ref="Z303:AS303" si="207">Z52</f>
        <v>23.905000000000001</v>
      </c>
      <c r="AA303" s="871">
        <f t="shared" si="207"/>
        <v>49.7</v>
      </c>
      <c r="AB303" s="871">
        <f t="shared" si="207"/>
        <v>77.625</v>
      </c>
      <c r="AC303" s="871">
        <f t="shared" si="207"/>
        <v>124.89</v>
      </c>
      <c r="AD303" s="887">
        <f t="shared" si="207"/>
        <v>168.08999999999997</v>
      </c>
      <c r="AE303" s="871">
        <f t="shared" si="207"/>
        <v>210.31200000000001</v>
      </c>
      <c r="AF303" s="871">
        <f t="shared" si="207"/>
        <v>262.3</v>
      </c>
      <c r="AG303" s="1082">
        <f t="shared" si="207"/>
        <v>340.20699999999999</v>
      </c>
      <c r="AH303" s="871">
        <f t="shared" si="207"/>
        <v>405.30700000000002</v>
      </c>
      <c r="AI303" s="871">
        <f t="shared" si="207"/>
        <v>478.40700000000004</v>
      </c>
      <c r="AJ303" s="871">
        <f t="shared" si="207"/>
        <v>546.20699999999999</v>
      </c>
      <c r="AK303" s="1082">
        <f t="shared" si="207"/>
        <v>638.60699999999997</v>
      </c>
      <c r="AL303" s="887">
        <f t="shared" si="207"/>
        <v>675.38199999999995</v>
      </c>
      <c r="AM303" s="871">
        <f t="shared" si="207"/>
        <v>721.39199999999994</v>
      </c>
      <c r="AN303" s="871">
        <f t="shared" si="207"/>
        <v>769.65449999999998</v>
      </c>
      <c r="AO303" s="1082">
        <f t="shared" si="207"/>
        <v>822.46949999999993</v>
      </c>
      <c r="AP303" s="887">
        <f t="shared" si="207"/>
        <v>851.92199999999991</v>
      </c>
      <c r="AQ303" s="871">
        <f t="shared" si="207"/>
        <v>887.13299999999992</v>
      </c>
      <c r="AR303" s="871">
        <f t="shared" si="207"/>
        <v>920.42174999999997</v>
      </c>
      <c r="AS303" s="1082">
        <f t="shared" si="207"/>
        <v>955.96825000000001</v>
      </c>
      <c r="AT303" s="1083"/>
      <c r="AU303" s="1083"/>
      <c r="AV303" s="1083"/>
      <c r="AW303" s="1083"/>
      <c r="AX303" s="1083"/>
      <c r="AY303" s="1083"/>
      <c r="AZ303" s="1083"/>
      <c r="BA303" s="1083"/>
      <c r="BB303" s="1083"/>
      <c r="BC303" s="1083"/>
      <c r="BD303" s="1083"/>
      <c r="BE303" s="1083"/>
    </row>
    <row r="304" spans="1:60" s="407" customFormat="1" ht="12" hidden="1" customHeight="1" outlineLevel="1">
      <c r="A304" s="1084" t="s">
        <v>248</v>
      </c>
      <c r="B304" s="732"/>
      <c r="C304" s="732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  <c r="AA304" s="619">
        <f>+AA303-Z303</f>
        <v>25.795000000000002</v>
      </c>
      <c r="AB304" s="619">
        <f t="shared" ref="AB304:AS304" si="208">+AB303-AA303</f>
        <v>27.924999999999997</v>
      </c>
      <c r="AC304" s="619">
        <f t="shared" si="208"/>
        <v>47.265000000000001</v>
      </c>
      <c r="AD304" s="1085">
        <f t="shared" si="208"/>
        <v>43.199999999999974</v>
      </c>
      <c r="AE304" s="619">
        <f t="shared" si="208"/>
        <v>42.222000000000037</v>
      </c>
      <c r="AF304" s="619">
        <f t="shared" si="208"/>
        <v>51.988</v>
      </c>
      <c r="AG304" s="1086">
        <f t="shared" si="208"/>
        <v>77.906999999999982</v>
      </c>
      <c r="AH304" s="619">
        <f t="shared" si="208"/>
        <v>65.100000000000023</v>
      </c>
      <c r="AI304" s="619">
        <f>+AI303-AH303</f>
        <v>73.100000000000023</v>
      </c>
      <c r="AJ304" s="619">
        <f t="shared" si="208"/>
        <v>67.799999999999955</v>
      </c>
      <c r="AK304" s="1086">
        <f t="shared" si="208"/>
        <v>92.399999999999977</v>
      </c>
      <c r="AL304" s="1085">
        <f t="shared" si="208"/>
        <v>36.774999999999977</v>
      </c>
      <c r="AM304" s="619">
        <f t="shared" si="208"/>
        <v>46.009999999999991</v>
      </c>
      <c r="AN304" s="619">
        <f t="shared" si="208"/>
        <v>48.262500000000045</v>
      </c>
      <c r="AO304" s="1086">
        <f t="shared" si="208"/>
        <v>52.814999999999941</v>
      </c>
      <c r="AP304" s="1085">
        <f t="shared" si="208"/>
        <v>29.452499999999986</v>
      </c>
      <c r="AQ304" s="619">
        <f t="shared" si="208"/>
        <v>35.211000000000013</v>
      </c>
      <c r="AR304" s="619">
        <f t="shared" si="208"/>
        <v>33.28875000000005</v>
      </c>
      <c r="AS304" s="1086">
        <f t="shared" si="208"/>
        <v>35.546500000000037</v>
      </c>
      <c r="AT304" s="621"/>
      <c r="AU304" s="621"/>
      <c r="AV304" s="621"/>
      <c r="AW304" s="621"/>
      <c r="AX304" s="621"/>
      <c r="AY304" s="621"/>
      <c r="AZ304" s="621"/>
      <c r="BA304" s="621"/>
      <c r="BB304" s="621"/>
      <c r="BC304" s="621"/>
      <c r="BD304" s="621"/>
      <c r="BE304" s="621"/>
    </row>
    <row r="305" spans="1:57" s="407" customFormat="1" ht="12" hidden="1" customHeight="1" outlineLevel="1">
      <c r="A305" s="1084" t="s">
        <v>249</v>
      </c>
      <c r="B305" s="732"/>
      <c r="C305" s="732"/>
      <c r="D305" s="619"/>
      <c r="E305" s="619"/>
      <c r="F305" s="619"/>
      <c r="G305" s="619"/>
      <c r="H305" s="619"/>
      <c r="I305" s="619"/>
      <c r="J305" s="619"/>
      <c r="K305" s="619"/>
      <c r="L305" s="619"/>
      <c r="M305" s="619"/>
      <c r="N305" s="619"/>
      <c r="O305" s="619"/>
      <c r="P305" s="619"/>
      <c r="Q305" s="619"/>
      <c r="R305" s="619"/>
      <c r="S305" s="619"/>
      <c r="T305" s="619"/>
      <c r="U305" s="619"/>
      <c r="V305" s="619"/>
      <c r="W305" s="619"/>
      <c r="X305" s="619"/>
      <c r="Y305" s="619"/>
      <c r="Z305" s="619">
        <f t="shared" ref="Z305:AG305" si="209">Z303*0.3</f>
        <v>7.1715</v>
      </c>
      <c r="AA305" s="619">
        <f t="shared" si="209"/>
        <v>14.91</v>
      </c>
      <c r="AB305" s="619">
        <f t="shared" si="209"/>
        <v>23.287499999999998</v>
      </c>
      <c r="AC305" s="619">
        <f t="shared" si="209"/>
        <v>37.466999999999999</v>
      </c>
      <c r="AD305" s="1085">
        <f t="shared" si="209"/>
        <v>50.426999999999992</v>
      </c>
      <c r="AE305" s="619">
        <f t="shared" si="209"/>
        <v>63.093600000000002</v>
      </c>
      <c r="AF305" s="619">
        <f t="shared" si="209"/>
        <v>78.69</v>
      </c>
      <c r="AG305" s="1086">
        <f t="shared" si="209"/>
        <v>102.0621</v>
      </c>
      <c r="AH305" s="619">
        <f>AH303*0.3</f>
        <v>121.5921</v>
      </c>
      <c r="AI305" s="619">
        <f>AI303*0.3</f>
        <v>143.52209999999999</v>
      </c>
      <c r="AJ305" s="619">
        <f t="shared" ref="AJ305:AS305" si="210">AJ303*0.3</f>
        <v>163.8621</v>
      </c>
      <c r="AK305" s="1086">
        <f t="shared" si="210"/>
        <v>191.5821</v>
      </c>
      <c r="AL305" s="1085">
        <f t="shared" si="210"/>
        <v>202.61459999999997</v>
      </c>
      <c r="AM305" s="619">
        <f t="shared" si="210"/>
        <v>216.41759999999996</v>
      </c>
      <c r="AN305" s="619">
        <f t="shared" si="210"/>
        <v>230.89634999999998</v>
      </c>
      <c r="AO305" s="1086">
        <f t="shared" si="210"/>
        <v>246.74084999999997</v>
      </c>
      <c r="AP305" s="1085">
        <f t="shared" si="210"/>
        <v>255.57659999999996</v>
      </c>
      <c r="AQ305" s="619">
        <f t="shared" si="210"/>
        <v>266.13989999999995</v>
      </c>
      <c r="AR305" s="619">
        <f t="shared" si="210"/>
        <v>276.12652499999996</v>
      </c>
      <c r="AS305" s="1086">
        <f t="shared" si="210"/>
        <v>286.79047500000001</v>
      </c>
      <c r="AT305" s="621"/>
      <c r="AU305" s="621"/>
      <c r="AV305" s="621"/>
      <c r="AW305" s="621"/>
      <c r="AX305" s="621"/>
      <c r="AY305" s="621"/>
      <c r="AZ305" s="621"/>
      <c r="BA305" s="621"/>
      <c r="BB305" s="621"/>
      <c r="BC305" s="621"/>
      <c r="BD305" s="621"/>
      <c r="BE305" s="621"/>
    </row>
    <row r="306" spans="1:57" s="407" customFormat="1" ht="12" hidden="1" customHeight="1" outlineLevel="1">
      <c r="A306" s="1084" t="s">
        <v>250</v>
      </c>
      <c r="B306" s="732"/>
      <c r="C306" s="732"/>
      <c r="D306" s="619"/>
      <c r="E306" s="619"/>
      <c r="F306" s="619"/>
      <c r="G306" s="619"/>
      <c r="H306" s="619"/>
      <c r="I306" s="619"/>
      <c r="J306" s="619"/>
      <c r="K306" s="619"/>
      <c r="L306" s="619"/>
      <c r="M306" s="619"/>
      <c r="N306" s="619"/>
      <c r="O306" s="619"/>
      <c r="P306" s="619"/>
      <c r="Q306" s="619"/>
      <c r="R306" s="619"/>
      <c r="S306" s="619"/>
      <c r="T306" s="619"/>
      <c r="U306" s="619"/>
      <c r="V306" s="619"/>
      <c r="W306" s="619"/>
      <c r="X306" s="619"/>
      <c r="Y306" s="619"/>
      <c r="Z306" s="619">
        <f t="shared" ref="Z306:AS306" si="211">Y52*0.7</f>
        <v>0</v>
      </c>
      <c r="AA306" s="619">
        <f t="shared" si="211"/>
        <v>16.733499999999999</v>
      </c>
      <c r="AB306" s="619">
        <f t="shared" si="211"/>
        <v>34.79</v>
      </c>
      <c r="AC306" s="619">
        <f t="shared" si="211"/>
        <v>54.337499999999999</v>
      </c>
      <c r="AD306" s="1085">
        <f t="shared" si="211"/>
        <v>87.423000000000002</v>
      </c>
      <c r="AE306" s="619">
        <f t="shared" si="211"/>
        <v>117.66299999999997</v>
      </c>
      <c r="AF306" s="619">
        <f t="shared" si="211"/>
        <v>147.2184</v>
      </c>
      <c r="AG306" s="1086">
        <f t="shared" si="211"/>
        <v>183.60999999999999</v>
      </c>
      <c r="AH306" s="619">
        <f t="shared" si="211"/>
        <v>238.14489999999998</v>
      </c>
      <c r="AI306" s="619">
        <f t="shared" si="211"/>
        <v>283.7149</v>
      </c>
      <c r="AJ306" s="619">
        <f t="shared" si="211"/>
        <v>334.88490000000002</v>
      </c>
      <c r="AK306" s="1086">
        <f t="shared" si="211"/>
        <v>382.3449</v>
      </c>
      <c r="AL306" s="1085">
        <f t="shared" si="211"/>
        <v>447.02489999999995</v>
      </c>
      <c r="AM306" s="619">
        <f t="shared" si="211"/>
        <v>472.76739999999995</v>
      </c>
      <c r="AN306" s="619">
        <f t="shared" si="211"/>
        <v>504.97439999999995</v>
      </c>
      <c r="AO306" s="1086">
        <f t="shared" si="211"/>
        <v>538.75815</v>
      </c>
      <c r="AP306" s="1085">
        <f t="shared" si="211"/>
        <v>575.7286499999999</v>
      </c>
      <c r="AQ306" s="619">
        <f t="shared" si="211"/>
        <v>596.34539999999993</v>
      </c>
      <c r="AR306" s="619">
        <f t="shared" si="211"/>
        <v>620.99309999999991</v>
      </c>
      <c r="AS306" s="1086">
        <f t="shared" si="211"/>
        <v>644.29522499999996</v>
      </c>
      <c r="AT306" s="621"/>
      <c r="AU306" s="621"/>
      <c r="AV306" s="621"/>
      <c r="AW306" s="621"/>
      <c r="AX306" s="621"/>
      <c r="AY306" s="621"/>
      <c r="AZ306" s="621"/>
      <c r="BA306" s="621"/>
      <c r="BB306" s="621"/>
      <c r="BC306" s="621"/>
      <c r="BD306" s="621"/>
      <c r="BE306" s="621"/>
    </row>
    <row r="307" spans="1:57" s="407" customFormat="1" ht="12" hidden="1" customHeight="1" outlineLevel="1">
      <c r="A307" s="1087" t="s">
        <v>251</v>
      </c>
      <c r="B307" s="732"/>
      <c r="C307" s="732"/>
      <c r="D307" s="619"/>
      <c r="E307" s="619"/>
      <c r="F307" s="619"/>
      <c r="G307" s="619"/>
      <c r="H307" s="619"/>
      <c r="I307" s="619"/>
      <c r="J307" s="619"/>
      <c r="K307" s="619"/>
      <c r="L307" s="619"/>
      <c r="M307" s="619"/>
      <c r="N307" s="619"/>
      <c r="O307" s="619"/>
      <c r="P307" s="619"/>
      <c r="Q307" s="619"/>
      <c r="R307" s="619"/>
      <c r="S307" s="619"/>
      <c r="T307" s="619"/>
      <c r="U307" s="619"/>
      <c r="V307" s="619"/>
      <c r="W307" s="619"/>
      <c r="X307" s="619"/>
      <c r="Y307" s="619"/>
      <c r="Z307" s="619">
        <f t="shared" ref="Z307:AG307" si="212">Z305+Z306</f>
        <v>7.1715</v>
      </c>
      <c r="AA307" s="619">
        <f t="shared" si="212"/>
        <v>31.6435</v>
      </c>
      <c r="AB307" s="619">
        <f t="shared" si="212"/>
        <v>58.077500000000001</v>
      </c>
      <c r="AC307" s="619">
        <f t="shared" si="212"/>
        <v>91.80449999999999</v>
      </c>
      <c r="AD307" s="1085">
        <f t="shared" si="212"/>
        <v>137.85</v>
      </c>
      <c r="AE307" s="619">
        <f t="shared" si="212"/>
        <v>180.75659999999996</v>
      </c>
      <c r="AF307" s="619">
        <f t="shared" si="212"/>
        <v>225.9084</v>
      </c>
      <c r="AG307" s="1086">
        <f t="shared" si="212"/>
        <v>285.6721</v>
      </c>
      <c r="AH307" s="619">
        <f>AH305+AH306</f>
        <v>359.73699999999997</v>
      </c>
      <c r="AI307" s="619">
        <f>AI305+AI306</f>
        <v>427.23699999999997</v>
      </c>
      <c r="AJ307" s="619">
        <f t="shared" ref="AJ307:AS307" si="213">AJ305+AJ306</f>
        <v>498.74700000000001</v>
      </c>
      <c r="AK307" s="1086">
        <f t="shared" si="213"/>
        <v>573.92700000000002</v>
      </c>
      <c r="AL307" s="1085">
        <f t="shared" si="213"/>
        <v>649.63949999999988</v>
      </c>
      <c r="AM307" s="619">
        <f t="shared" si="213"/>
        <v>689.18499999999995</v>
      </c>
      <c r="AN307" s="619">
        <f t="shared" si="213"/>
        <v>735.87074999999993</v>
      </c>
      <c r="AO307" s="1086">
        <f t="shared" si="213"/>
        <v>785.49900000000002</v>
      </c>
      <c r="AP307" s="1085">
        <f t="shared" si="213"/>
        <v>831.30524999999989</v>
      </c>
      <c r="AQ307" s="619">
        <f t="shared" si="213"/>
        <v>862.48529999999982</v>
      </c>
      <c r="AR307" s="619">
        <f t="shared" si="213"/>
        <v>897.11962499999981</v>
      </c>
      <c r="AS307" s="1086">
        <f t="shared" si="213"/>
        <v>931.08569999999997</v>
      </c>
      <c r="AT307" s="621"/>
      <c r="AU307" s="621"/>
      <c r="AV307" s="621"/>
      <c r="AW307" s="621"/>
      <c r="AX307" s="621"/>
      <c r="AY307" s="621"/>
      <c r="AZ307" s="621"/>
      <c r="BA307" s="621"/>
      <c r="BB307" s="621"/>
      <c r="BC307" s="621"/>
      <c r="BD307" s="621"/>
      <c r="BE307" s="621"/>
    </row>
    <row r="308" spans="1:57" s="407" customFormat="1" ht="12" hidden="1" customHeight="1" outlineLevel="1" thickBot="1">
      <c r="A308" s="1087" t="s">
        <v>252</v>
      </c>
      <c r="B308" s="732"/>
      <c r="C308" s="732"/>
      <c r="D308" s="619"/>
      <c r="E308" s="619"/>
      <c r="F308" s="619"/>
      <c r="G308" s="619"/>
      <c r="H308" s="619"/>
      <c r="I308" s="619"/>
      <c r="J308" s="619"/>
      <c r="K308" s="619"/>
      <c r="L308" s="619"/>
      <c r="M308" s="619"/>
      <c r="N308" s="619"/>
      <c r="O308" s="619"/>
      <c r="P308" s="619"/>
      <c r="Q308" s="619"/>
      <c r="R308" s="619"/>
      <c r="S308" s="619"/>
      <c r="T308" s="619"/>
      <c r="U308" s="619"/>
      <c r="V308" s="619"/>
      <c r="W308" s="619"/>
      <c r="X308" s="619"/>
      <c r="Y308" s="619"/>
      <c r="Z308" s="619">
        <v>90</v>
      </c>
      <c r="AA308" s="619">
        <v>90</v>
      </c>
      <c r="AB308" s="619">
        <v>90</v>
      </c>
      <c r="AC308" s="1086">
        <v>90</v>
      </c>
      <c r="AD308" s="1088">
        <v>91</v>
      </c>
      <c r="AE308" s="1088">
        <v>91</v>
      </c>
      <c r="AF308" s="1088">
        <v>92</v>
      </c>
      <c r="AG308" s="1089">
        <v>92</v>
      </c>
      <c r="AH308" s="1088">
        <v>90</v>
      </c>
      <c r="AI308" s="1088">
        <v>91</v>
      </c>
      <c r="AJ308" s="1088">
        <v>92</v>
      </c>
      <c r="AK308" s="1089">
        <v>92</v>
      </c>
      <c r="AL308" s="1090">
        <v>90</v>
      </c>
      <c r="AM308" s="1088">
        <v>91</v>
      </c>
      <c r="AN308" s="1088">
        <v>92</v>
      </c>
      <c r="AO308" s="1089">
        <v>92</v>
      </c>
      <c r="AP308" s="1090">
        <v>90</v>
      </c>
      <c r="AQ308" s="1088">
        <v>91</v>
      </c>
      <c r="AR308" s="1088">
        <v>92</v>
      </c>
      <c r="AS308" s="1089">
        <v>92</v>
      </c>
      <c r="AT308" s="621"/>
      <c r="AU308" s="621"/>
      <c r="AV308" s="621"/>
      <c r="AW308" s="621"/>
      <c r="AX308" s="621"/>
      <c r="AY308" s="621"/>
      <c r="AZ308" s="621"/>
      <c r="BA308" s="621"/>
      <c r="BB308" s="621"/>
      <c r="BC308" s="621"/>
      <c r="BD308" s="621"/>
      <c r="BE308" s="621"/>
    </row>
    <row r="309" spans="1:57" s="40" customFormat="1" ht="12" hidden="1" customHeight="1" outlineLevel="1" thickBot="1">
      <c r="A309" s="1091" t="s">
        <v>253</v>
      </c>
      <c r="B309" s="663"/>
      <c r="C309" s="663"/>
      <c r="D309" s="871"/>
      <c r="E309" s="871"/>
      <c r="F309" s="871"/>
      <c r="G309" s="871"/>
      <c r="H309" s="871"/>
      <c r="I309" s="871"/>
      <c r="J309" s="871"/>
      <c r="K309" s="871"/>
      <c r="L309" s="871"/>
      <c r="M309" s="871"/>
      <c r="N309" s="871"/>
      <c r="O309" s="871"/>
      <c r="P309" s="871"/>
      <c r="Q309" s="871"/>
      <c r="R309" s="871"/>
      <c r="S309" s="871"/>
      <c r="T309" s="871"/>
      <c r="U309" s="871"/>
      <c r="V309" s="871"/>
      <c r="W309" s="871"/>
      <c r="X309" s="871"/>
      <c r="Y309" s="871"/>
      <c r="Z309" s="1092">
        <f t="shared" ref="Z309:AG309" si="214">Z307*(Z308/365)</f>
        <v>1.7683150684931506</v>
      </c>
      <c r="AA309" s="1093">
        <f t="shared" si="214"/>
        <v>7.8025068493150682</v>
      </c>
      <c r="AB309" s="1093">
        <f t="shared" si="214"/>
        <v>14.320479452054794</v>
      </c>
      <c r="AC309" s="1094">
        <f t="shared" si="214"/>
        <v>22.636726027397255</v>
      </c>
      <c r="AD309" s="1093">
        <f t="shared" si="214"/>
        <v>34.368082191780822</v>
      </c>
      <c r="AE309" s="1093">
        <f t="shared" si="214"/>
        <v>45.065344109589034</v>
      </c>
      <c r="AF309" s="1093">
        <f t="shared" si="214"/>
        <v>56.941295342465757</v>
      </c>
      <c r="AG309" s="1094">
        <f t="shared" si="214"/>
        <v>72.005022465753427</v>
      </c>
      <c r="AH309" s="1093">
        <f>AH307*(AH308/365)</f>
        <v>88.702273972602725</v>
      </c>
      <c r="AI309" s="1093">
        <f>AI307*(AI308/365)</f>
        <v>106.51662191780821</v>
      </c>
      <c r="AJ309" s="1093">
        <f t="shared" ref="AJ309:AS309" si="215">AJ307*(AJ308/365)</f>
        <v>125.71157260273974</v>
      </c>
      <c r="AK309" s="1094">
        <f t="shared" si="215"/>
        <v>144.66105205479454</v>
      </c>
      <c r="AL309" s="1095">
        <f t="shared" si="215"/>
        <v>160.18508219178079</v>
      </c>
      <c r="AM309" s="1093">
        <f t="shared" si="215"/>
        <v>171.82420547945205</v>
      </c>
      <c r="AN309" s="1093">
        <f t="shared" si="215"/>
        <v>185.4797506849315</v>
      </c>
      <c r="AO309" s="1094">
        <f t="shared" si="215"/>
        <v>197.98878904109591</v>
      </c>
      <c r="AP309" s="1095">
        <f t="shared" si="215"/>
        <v>204.97937671232873</v>
      </c>
      <c r="AQ309" s="1093">
        <f t="shared" si="215"/>
        <v>215.03058164383557</v>
      </c>
      <c r="AR309" s="1093">
        <f t="shared" si="215"/>
        <v>226.123302739726</v>
      </c>
      <c r="AS309" s="1094">
        <f t="shared" si="215"/>
        <v>234.68461479452057</v>
      </c>
      <c r="AT309" s="1083"/>
      <c r="AU309" s="1083"/>
      <c r="AV309" s="1083"/>
      <c r="AW309" s="1083"/>
      <c r="AX309" s="1083"/>
      <c r="AY309" s="1083"/>
      <c r="AZ309" s="1083"/>
      <c r="BA309" s="1083"/>
      <c r="BB309" s="1083"/>
      <c r="BC309" s="1083"/>
      <c r="BD309" s="1083"/>
      <c r="BE309" s="1083"/>
    </row>
    <row r="310" spans="1:57" s="407" customFormat="1" ht="12" hidden="1" customHeight="1" outlineLevel="1" thickBot="1">
      <c r="A310" s="1096" t="s">
        <v>254</v>
      </c>
      <c r="B310" s="732"/>
      <c r="C310" s="732"/>
      <c r="D310" s="619"/>
      <c r="E310" s="619"/>
      <c r="F310" s="619"/>
      <c r="G310" s="619"/>
      <c r="H310" s="619"/>
      <c r="I310" s="619"/>
      <c r="J310" s="619"/>
      <c r="K310" s="619"/>
      <c r="L310" s="619"/>
      <c r="M310" s="619"/>
      <c r="N310" s="619"/>
      <c r="O310" s="619"/>
      <c r="P310" s="619"/>
      <c r="Q310" s="619"/>
      <c r="R310" s="619"/>
      <c r="S310" s="619"/>
      <c r="T310" s="619"/>
      <c r="U310" s="619"/>
      <c r="V310" s="619"/>
      <c r="W310" s="619"/>
      <c r="X310" s="619"/>
      <c r="Y310" s="619"/>
      <c r="Z310" s="1097">
        <f t="shared" ref="Z310:AI310" si="216">Z23</f>
        <v>2.0680000000000001</v>
      </c>
      <c r="AA310" s="1098">
        <f t="shared" si="216"/>
        <v>5.6529999999999996</v>
      </c>
      <c r="AB310" s="1098">
        <f t="shared" si="216"/>
        <v>13.715999999999999</v>
      </c>
      <c r="AC310" s="1099">
        <f t="shared" si="216"/>
        <v>23</v>
      </c>
      <c r="AD310" s="1098">
        <f t="shared" si="216"/>
        <v>33.984999999999999</v>
      </c>
      <c r="AE310" s="1098">
        <f t="shared" si="216"/>
        <v>44.784999999999997</v>
      </c>
      <c r="AF310" s="1098">
        <f t="shared" si="216"/>
        <v>57.805</v>
      </c>
      <c r="AG310" s="1099">
        <f t="shared" si="216"/>
        <v>72.206000000000003</v>
      </c>
      <c r="AH310" s="1098">
        <f t="shared" si="216"/>
        <v>88.56</v>
      </c>
      <c r="AI310" s="1098">
        <f t="shared" si="216"/>
        <v>105.895</v>
      </c>
      <c r="AJ310" s="1098">
        <f>+AJ23</f>
        <v>125.824</v>
      </c>
      <c r="AK310" s="1099">
        <f>+AK23</f>
        <v>142.316</v>
      </c>
      <c r="AL310" s="1100">
        <f t="shared" ref="AL310:AS310" si="217">+AL24</f>
        <v>150.40358600734376</v>
      </c>
      <c r="AM310" s="1098">
        <f t="shared" si="217"/>
        <v>164.39726797465326</v>
      </c>
      <c r="AN310" s="1098">
        <f t="shared" si="217"/>
        <v>178.03896599372587</v>
      </c>
      <c r="AO310" s="1099">
        <f t="shared" si="217"/>
        <v>191.65899685098361</v>
      </c>
      <c r="AP310" s="1100">
        <f t="shared" si="217"/>
        <v>195.35618701036549</v>
      </c>
      <c r="AQ310" s="1098">
        <f t="shared" si="217"/>
        <v>206.2977925942975</v>
      </c>
      <c r="AR310" s="1098">
        <f t="shared" si="217"/>
        <v>215.36902682132137</v>
      </c>
      <c r="AS310" s="1099">
        <f t="shared" si="217"/>
        <v>226.36455185785039</v>
      </c>
      <c r="AT310" s="621"/>
      <c r="AU310" s="621"/>
      <c r="AV310" s="621"/>
      <c r="AW310" s="621"/>
      <c r="AX310" s="621"/>
      <c r="AY310" s="621"/>
      <c r="AZ310" s="621"/>
      <c r="BA310" s="621"/>
      <c r="BB310" s="621"/>
      <c r="BC310" s="621"/>
      <c r="BD310" s="621"/>
      <c r="BE310" s="621"/>
    </row>
    <row r="311" spans="1:57" s="407" customFormat="1" ht="12" hidden="1" customHeight="1" outlineLevel="1">
      <c r="A311" s="1101" t="s">
        <v>255</v>
      </c>
      <c r="B311" s="732"/>
      <c r="C311" s="732"/>
      <c r="D311" s="619"/>
      <c r="E311" s="619"/>
      <c r="F311" s="619"/>
      <c r="G311" s="619"/>
      <c r="H311" s="619"/>
      <c r="I311" s="619"/>
      <c r="J311" s="619"/>
      <c r="K311" s="619"/>
      <c r="L311" s="619"/>
      <c r="M311" s="619"/>
      <c r="N311" s="619"/>
      <c r="O311" s="619"/>
      <c r="P311" s="619"/>
      <c r="Q311" s="619"/>
      <c r="R311" s="619"/>
      <c r="S311" s="619"/>
      <c r="T311" s="619"/>
      <c r="U311" s="619"/>
      <c r="V311" s="619"/>
      <c r="W311" s="619"/>
      <c r="X311" s="619"/>
      <c r="Y311" s="619"/>
      <c r="Z311" s="871">
        <f>+Z309-Z310</f>
        <v>-0.29968493150684949</v>
      </c>
      <c r="AA311" s="871">
        <f t="shared" ref="AA311:AS311" si="218">+AA309-AA310</f>
        <v>2.1495068493150686</v>
      </c>
      <c r="AB311" s="871">
        <f t="shared" si="218"/>
        <v>0.60447945205479492</v>
      </c>
      <c r="AC311" s="1082">
        <f t="shared" si="218"/>
        <v>-0.36327397260274452</v>
      </c>
      <c r="AD311" s="871">
        <f t="shared" si="218"/>
        <v>0.38308219178082226</v>
      </c>
      <c r="AE311" s="871">
        <f t="shared" si="218"/>
        <v>0.28034410958903777</v>
      </c>
      <c r="AF311" s="871">
        <f t="shared" si="218"/>
        <v>-0.86370465753424241</v>
      </c>
      <c r="AG311" s="1082">
        <f t="shared" si="218"/>
        <v>-0.20097753424657583</v>
      </c>
      <c r="AH311" s="871">
        <f t="shared" si="218"/>
        <v>0.14227397260272312</v>
      </c>
      <c r="AI311" s="871">
        <f t="shared" si="218"/>
        <v>0.62162191780821274</v>
      </c>
      <c r="AJ311" s="871">
        <f t="shared" si="218"/>
        <v>-0.1124273972602623</v>
      </c>
      <c r="AK311" s="871">
        <f t="shared" si="218"/>
        <v>2.3450520547945359</v>
      </c>
      <c r="AL311" s="1102">
        <f t="shared" si="218"/>
        <v>9.7814961844370316</v>
      </c>
      <c r="AM311" s="1103">
        <f t="shared" si="218"/>
        <v>7.4269375047987864</v>
      </c>
      <c r="AN311" s="1103">
        <f t="shared" si="218"/>
        <v>7.4407846912056357</v>
      </c>
      <c r="AO311" s="1104">
        <f t="shared" si="218"/>
        <v>6.3297921901123004</v>
      </c>
      <c r="AP311" s="1102">
        <f t="shared" si="218"/>
        <v>9.6231897019632413</v>
      </c>
      <c r="AQ311" s="1103">
        <f t="shared" si="218"/>
        <v>8.73278904953807</v>
      </c>
      <c r="AR311" s="1103">
        <f t="shared" si="218"/>
        <v>10.75427591840463</v>
      </c>
      <c r="AS311" s="1104">
        <f t="shared" si="218"/>
        <v>8.3200629366701833</v>
      </c>
      <c r="AT311" s="621"/>
      <c r="AU311" s="621"/>
      <c r="AV311" s="621"/>
      <c r="AW311" s="621"/>
      <c r="AX311" s="621"/>
      <c r="AY311" s="621"/>
      <c r="AZ311" s="621"/>
      <c r="BA311" s="621"/>
      <c r="BB311" s="621"/>
      <c r="BC311" s="621"/>
      <c r="BD311" s="621"/>
      <c r="BE311" s="621"/>
    </row>
    <row r="312" spans="1:57" s="407" customFormat="1" ht="12" hidden="1" customHeight="1" outlineLevel="1">
      <c r="A312" s="1105"/>
      <c r="B312" s="732"/>
      <c r="C312" s="732"/>
      <c r="D312" s="619"/>
      <c r="E312" s="619"/>
      <c r="F312" s="619"/>
      <c r="G312" s="619"/>
      <c r="H312" s="619"/>
      <c r="I312" s="619"/>
      <c r="J312" s="619"/>
      <c r="K312" s="619"/>
      <c r="L312" s="619"/>
      <c r="M312" s="619"/>
      <c r="N312" s="619"/>
      <c r="O312" s="619"/>
      <c r="P312" s="619"/>
      <c r="Q312" s="619"/>
      <c r="R312" s="619"/>
      <c r="S312" s="619"/>
      <c r="T312" s="619"/>
      <c r="U312" s="619"/>
      <c r="V312" s="619"/>
      <c r="W312" s="619"/>
      <c r="X312" s="619"/>
      <c r="Y312" s="619"/>
      <c r="Z312" s="619"/>
      <c r="AA312" s="619"/>
      <c r="AB312" s="619"/>
      <c r="AC312" s="1086"/>
      <c r="AD312" s="1106"/>
      <c r="AE312" s="1106"/>
      <c r="AF312" s="1106"/>
      <c r="AG312" s="1107"/>
      <c r="AH312" s="619"/>
      <c r="AI312" s="619"/>
      <c r="AJ312" s="619"/>
      <c r="AK312" s="1086"/>
      <c r="AL312" s="1085"/>
      <c r="AM312" s="619"/>
      <c r="AN312" s="619"/>
      <c r="AO312" s="1086"/>
      <c r="AP312" s="1085"/>
      <c r="AQ312" s="619"/>
      <c r="AR312" s="619"/>
      <c r="AS312" s="1086"/>
      <c r="AT312" s="621"/>
      <c r="AU312" s="621"/>
      <c r="AV312" s="621"/>
      <c r="AW312" s="621"/>
      <c r="AX312" s="621"/>
      <c r="AY312" s="621"/>
      <c r="AZ312" s="621"/>
      <c r="BA312" s="621"/>
      <c r="BB312" s="621"/>
      <c r="BC312" s="621"/>
      <c r="BD312" s="621"/>
      <c r="BE312" s="621"/>
    </row>
    <row r="313" spans="1:57" s="407" customFormat="1" ht="12" hidden="1" customHeight="1" outlineLevel="1">
      <c r="A313" s="1108" t="s">
        <v>256</v>
      </c>
      <c r="B313" s="732"/>
      <c r="C313" s="732"/>
      <c r="D313" s="619"/>
      <c r="E313" s="619"/>
      <c r="F313" s="619"/>
      <c r="G313" s="619"/>
      <c r="H313" s="619"/>
      <c r="I313" s="619"/>
      <c r="J313" s="619"/>
      <c r="K313" s="619"/>
      <c r="L313" s="619"/>
      <c r="M313" s="619"/>
      <c r="N313" s="619"/>
      <c r="O313" s="619"/>
      <c r="P313" s="619"/>
      <c r="Q313" s="619"/>
      <c r="R313" s="619"/>
      <c r="S313" s="619"/>
      <c r="T313" s="619"/>
      <c r="U313" s="619"/>
      <c r="V313" s="619"/>
      <c r="W313" s="619"/>
      <c r="X313" s="619"/>
      <c r="Y313" s="619"/>
      <c r="Z313" s="619"/>
      <c r="AA313" s="619"/>
      <c r="AB313" s="619"/>
      <c r="AC313" s="1086"/>
      <c r="AD313" s="46"/>
      <c r="AE313" s="46"/>
      <c r="AF313" s="46"/>
      <c r="AG313" s="48"/>
      <c r="AH313" s="46"/>
      <c r="AI313" s="46"/>
      <c r="AJ313" s="46"/>
      <c r="AK313" s="48"/>
      <c r="AL313" s="767"/>
      <c r="AM313" s="46"/>
      <c r="AN313" s="46"/>
      <c r="AO313" s="48"/>
      <c r="AP313" s="767"/>
      <c r="AQ313" s="46"/>
      <c r="AR313" s="46"/>
      <c r="AS313" s="48"/>
      <c r="AT313" s="621"/>
      <c r="AU313" s="621"/>
      <c r="AV313" s="621"/>
      <c r="AW313" s="621"/>
      <c r="AX313" s="621"/>
      <c r="AY313" s="621"/>
      <c r="AZ313" s="621"/>
      <c r="BA313" s="621"/>
      <c r="BB313" s="621"/>
      <c r="BC313" s="621"/>
      <c r="BD313" s="621"/>
      <c r="BE313" s="621"/>
    </row>
    <row r="314" spans="1:57" s="407" customFormat="1" ht="12" hidden="1" customHeight="1" outlineLevel="1" thickBot="1">
      <c r="A314" s="1105" t="s">
        <v>257</v>
      </c>
      <c r="B314" s="732"/>
      <c r="C314" s="732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>
        <f t="shared" ref="Z314:AS314" si="219">+Z315*4</f>
        <v>97.444000000000003</v>
      </c>
      <c r="AA314" s="619">
        <f t="shared" si="219"/>
        <v>97.311999999999998</v>
      </c>
      <c r="AB314" s="619">
        <f t="shared" si="219"/>
        <v>98.516000000000005</v>
      </c>
      <c r="AC314" s="1086">
        <f t="shared" si="219"/>
        <v>99.74</v>
      </c>
      <c r="AD314" s="619">
        <f t="shared" si="219"/>
        <v>96.227999999999994</v>
      </c>
      <c r="AE314" s="619">
        <f t="shared" si="219"/>
        <v>91.328000000000003</v>
      </c>
      <c r="AF314" s="619">
        <f t="shared" si="219"/>
        <v>86.048000000000002</v>
      </c>
      <c r="AG314" s="1086">
        <f t="shared" si="219"/>
        <v>78.108000000000004</v>
      </c>
      <c r="AH314" s="619">
        <f t="shared" si="219"/>
        <v>65.5</v>
      </c>
      <c r="AI314" s="619">
        <f t="shared" si="219"/>
        <v>55.576000000000001</v>
      </c>
      <c r="AJ314" s="619">
        <f>+AJ315*4</f>
        <v>43.764000000000003</v>
      </c>
      <c r="AK314" s="1086">
        <f>+AK315*4</f>
        <v>40.368000000000002</v>
      </c>
      <c r="AL314" s="1085">
        <f t="shared" si="219"/>
        <v>23.799167123287667</v>
      </c>
      <c r="AM314" s="619">
        <f t="shared" si="219"/>
        <v>18.649343561643832</v>
      </c>
      <c r="AN314" s="619">
        <f t="shared" si="219"/>
        <v>13.38247890410959</v>
      </c>
      <c r="AO314" s="1086">
        <f t="shared" si="219"/>
        <v>8</v>
      </c>
      <c r="AP314" s="1085">
        <f t="shared" si="219"/>
        <v>8</v>
      </c>
      <c r="AQ314" s="619">
        <f t="shared" si="219"/>
        <v>8</v>
      </c>
      <c r="AR314" s="619">
        <f t="shared" si="219"/>
        <v>8</v>
      </c>
      <c r="AS314" s="1086">
        <f t="shared" si="219"/>
        <v>8</v>
      </c>
      <c r="AT314" s="621"/>
      <c r="AU314" s="621"/>
      <c r="AV314" s="621"/>
      <c r="AW314" s="621"/>
      <c r="AX314" s="621"/>
      <c r="AY314" s="621"/>
      <c r="AZ314" s="621"/>
      <c r="BA314" s="621"/>
      <c r="BB314" s="621"/>
      <c r="BC314" s="621"/>
      <c r="BD314" s="621"/>
      <c r="BE314" s="621"/>
    </row>
    <row r="315" spans="1:57" s="40" customFormat="1" ht="12" hidden="1" customHeight="1" outlineLevel="1" thickBot="1">
      <c r="A315" s="1101" t="s">
        <v>258</v>
      </c>
      <c r="B315" s="663"/>
      <c r="C315" s="663"/>
      <c r="D315" s="871"/>
      <c r="E315" s="871"/>
      <c r="F315" s="871"/>
      <c r="G315" s="871"/>
      <c r="H315" s="871"/>
      <c r="I315" s="871"/>
      <c r="J315" s="871"/>
      <c r="K315" s="871"/>
      <c r="L315" s="871"/>
      <c r="M315" s="871"/>
      <c r="N315" s="871"/>
      <c r="O315" s="871"/>
      <c r="P315" s="871"/>
      <c r="Q315" s="871"/>
      <c r="R315" s="871"/>
      <c r="S315" s="871"/>
      <c r="T315" s="871"/>
      <c r="U315" s="871"/>
      <c r="V315" s="871"/>
      <c r="W315" s="871"/>
      <c r="X315" s="871"/>
      <c r="Y315" s="871"/>
      <c r="Z315" s="1092">
        <f t="shared" ref="Z315:AS315" si="220">+Z33</f>
        <v>24.361000000000001</v>
      </c>
      <c r="AA315" s="1093">
        <f t="shared" si="220"/>
        <v>24.327999999999999</v>
      </c>
      <c r="AB315" s="1093">
        <f t="shared" si="220"/>
        <v>24.629000000000001</v>
      </c>
      <c r="AC315" s="1094">
        <f t="shared" si="220"/>
        <v>24.934999999999999</v>
      </c>
      <c r="AD315" s="1093">
        <f t="shared" si="220"/>
        <v>24.056999999999999</v>
      </c>
      <c r="AE315" s="1093">
        <f t="shared" si="220"/>
        <v>22.832000000000001</v>
      </c>
      <c r="AF315" s="1093">
        <f t="shared" si="220"/>
        <v>21.512</v>
      </c>
      <c r="AG315" s="1094">
        <f t="shared" si="220"/>
        <v>19.527000000000001</v>
      </c>
      <c r="AH315" s="1093">
        <f t="shared" si="220"/>
        <v>16.375</v>
      </c>
      <c r="AI315" s="1093">
        <f t="shared" si="220"/>
        <v>13.894</v>
      </c>
      <c r="AJ315" s="1093">
        <f t="shared" si="220"/>
        <v>10.941000000000001</v>
      </c>
      <c r="AK315" s="1094">
        <f t="shared" si="220"/>
        <v>10.092000000000001</v>
      </c>
      <c r="AL315" s="1095">
        <f t="shared" si="220"/>
        <v>5.9497917808219167</v>
      </c>
      <c r="AM315" s="1093">
        <f t="shared" si="220"/>
        <v>4.662335890410958</v>
      </c>
      <c r="AN315" s="1093">
        <f t="shared" si="220"/>
        <v>3.3456197260273974</v>
      </c>
      <c r="AO315" s="1094">
        <f t="shared" si="220"/>
        <v>2</v>
      </c>
      <c r="AP315" s="1095">
        <f t="shared" si="220"/>
        <v>2</v>
      </c>
      <c r="AQ315" s="1093">
        <f t="shared" si="220"/>
        <v>2</v>
      </c>
      <c r="AR315" s="1093">
        <f t="shared" si="220"/>
        <v>2</v>
      </c>
      <c r="AS315" s="1094">
        <f t="shared" si="220"/>
        <v>2</v>
      </c>
      <c r="AT315" s="1083"/>
      <c r="AU315" s="1083"/>
      <c r="AV315" s="1083"/>
      <c r="AW315" s="1083"/>
      <c r="AX315" s="1083"/>
      <c r="AY315" s="1083"/>
      <c r="AZ315" s="1083"/>
      <c r="BA315" s="1083"/>
      <c r="BB315" s="1083"/>
      <c r="BC315" s="1083"/>
      <c r="BD315" s="1083"/>
      <c r="BE315" s="1083"/>
    </row>
    <row r="316" spans="1:57" s="40" customFormat="1" ht="12" hidden="1" customHeight="1" outlineLevel="1">
      <c r="A316" s="1101"/>
      <c r="B316" s="663"/>
      <c r="C316" s="663"/>
      <c r="D316" s="871"/>
      <c r="E316" s="871"/>
      <c r="F316" s="871"/>
      <c r="G316" s="871"/>
      <c r="H316" s="871"/>
      <c r="I316" s="871"/>
      <c r="J316" s="871"/>
      <c r="K316" s="871"/>
      <c r="L316" s="871"/>
      <c r="M316" s="871"/>
      <c r="N316" s="871"/>
      <c r="O316" s="871"/>
      <c r="P316" s="871"/>
      <c r="Q316" s="871"/>
      <c r="R316" s="871"/>
      <c r="S316" s="871"/>
      <c r="T316" s="871"/>
      <c r="U316" s="871"/>
      <c r="V316" s="871"/>
      <c r="W316" s="871"/>
      <c r="X316" s="871"/>
      <c r="Y316" s="871"/>
      <c r="Z316" s="871"/>
      <c r="AA316" s="871"/>
      <c r="AB316" s="871"/>
      <c r="AC316" s="1082"/>
      <c r="AD316" s="871"/>
      <c r="AE316" s="871"/>
      <c r="AF316" s="871"/>
      <c r="AG316" s="1082"/>
      <c r="AH316" s="871"/>
      <c r="AI316" s="871"/>
      <c r="AJ316" s="871"/>
      <c r="AK316" s="1082"/>
      <c r="AL316" s="887"/>
      <c r="AM316" s="871"/>
      <c r="AN316" s="871"/>
      <c r="AO316" s="1082"/>
      <c r="AP316" s="887"/>
      <c r="AQ316" s="871"/>
      <c r="AR316" s="871"/>
      <c r="AS316" s="1082"/>
      <c r="AT316" s="1083"/>
      <c r="AU316" s="1083"/>
      <c r="AV316" s="1083"/>
      <c r="AW316" s="1083"/>
      <c r="AX316" s="1083"/>
      <c r="AY316" s="1083"/>
      <c r="AZ316" s="1083"/>
      <c r="BA316" s="1083"/>
      <c r="BB316" s="1083"/>
      <c r="BC316" s="1083"/>
      <c r="BD316" s="1083"/>
      <c r="BE316" s="1083"/>
    </row>
    <row r="317" spans="1:57" s="407" customFormat="1" ht="12" hidden="1" customHeight="1" outlineLevel="1">
      <c r="A317" s="1108" t="s">
        <v>259</v>
      </c>
      <c r="B317" s="732"/>
      <c r="C317" s="732"/>
      <c r="D317" s="619"/>
      <c r="E317" s="619"/>
      <c r="F317" s="619"/>
      <c r="G317" s="619"/>
      <c r="H317" s="619"/>
      <c r="I317" s="619"/>
      <c r="J317" s="619"/>
      <c r="K317" s="619"/>
      <c r="L317" s="619"/>
      <c r="M317" s="619"/>
      <c r="N317" s="619"/>
      <c r="O317" s="619"/>
      <c r="P317" s="619"/>
      <c r="Q317" s="619"/>
      <c r="R317" s="619"/>
      <c r="S317" s="619"/>
      <c r="T317" s="619"/>
      <c r="U317" s="619"/>
      <c r="V317" s="619"/>
      <c r="W317" s="619"/>
      <c r="X317" s="619"/>
      <c r="Y317" s="619"/>
      <c r="Z317" s="619"/>
      <c r="AA317" s="619"/>
      <c r="AB317" s="619"/>
      <c r="AC317" s="1086"/>
      <c r="AD317" s="46"/>
      <c r="AE317" s="46"/>
      <c r="AF317" s="46"/>
      <c r="AG317" s="48"/>
      <c r="AH317" s="46"/>
      <c r="AI317" s="46"/>
      <c r="AJ317" s="46"/>
      <c r="AK317" s="48"/>
      <c r="AL317" s="767"/>
      <c r="AM317" s="46"/>
      <c r="AN317" s="46"/>
      <c r="AO317" s="48"/>
      <c r="AP317" s="767"/>
      <c r="AQ317" s="46"/>
      <c r="AR317" s="46"/>
      <c r="AS317" s="48"/>
      <c r="AT317" s="621"/>
      <c r="AU317" s="621"/>
      <c r="AV317" s="621"/>
      <c r="AW317" s="621"/>
      <c r="AX317" s="621"/>
      <c r="AY317" s="621"/>
      <c r="AZ317" s="621"/>
      <c r="BA317" s="621"/>
      <c r="BB317" s="621"/>
      <c r="BC317" s="621"/>
      <c r="BD317" s="621"/>
      <c r="BE317" s="621"/>
    </row>
    <row r="318" spans="1:57" s="40" customFormat="1" ht="12" hidden="1" customHeight="1" outlineLevel="1">
      <c r="A318" s="1101" t="s">
        <v>260</v>
      </c>
      <c r="B318" s="663"/>
      <c r="C318" s="663"/>
      <c r="D318" s="871"/>
      <c r="E318" s="871"/>
      <c r="F318" s="871"/>
      <c r="G318" s="871"/>
      <c r="H318" s="871"/>
      <c r="I318" s="871"/>
      <c r="J318" s="871"/>
      <c r="K318" s="871"/>
      <c r="L318" s="871"/>
      <c r="M318" s="871"/>
      <c r="N318" s="871"/>
      <c r="O318" s="871"/>
      <c r="P318" s="871"/>
      <c r="Q318" s="871"/>
      <c r="R318" s="871"/>
      <c r="S318" s="871"/>
      <c r="T318" s="871"/>
      <c r="U318" s="871"/>
      <c r="V318" s="871"/>
      <c r="W318" s="871"/>
      <c r="X318" s="871"/>
      <c r="Y318" s="871"/>
      <c r="Z318" s="871">
        <f t="shared" ref="Z318:AS318" si="221">+Z18</f>
        <v>80.906000000000006</v>
      </c>
      <c r="AA318" s="871">
        <f t="shared" si="221"/>
        <v>85.436999999999998</v>
      </c>
      <c r="AB318" s="871">
        <f t="shared" si="221"/>
        <v>83.962999999999994</v>
      </c>
      <c r="AC318" s="1082">
        <f t="shared" si="221"/>
        <v>106.2</v>
      </c>
      <c r="AD318" s="871">
        <f t="shared" si="221"/>
        <v>55.98</v>
      </c>
      <c r="AE318" s="871">
        <f t="shared" si="221"/>
        <v>62.728999999999999</v>
      </c>
      <c r="AF318" s="871">
        <f t="shared" si="221"/>
        <v>68.751000000000005</v>
      </c>
      <c r="AG318" s="1082">
        <f t="shared" si="221"/>
        <v>66.781000000000006</v>
      </c>
      <c r="AH318" s="871">
        <f t="shared" si="221"/>
        <v>31.488</v>
      </c>
      <c r="AI318" s="871">
        <f t="shared" si="221"/>
        <v>32.374000000000002</v>
      </c>
      <c r="AJ318" s="871">
        <f t="shared" si="221"/>
        <v>24.812000000000001</v>
      </c>
      <c r="AK318" s="1082">
        <f t="shared" si="221"/>
        <v>20.960999999999999</v>
      </c>
      <c r="AL318" s="887">
        <f t="shared" si="221"/>
        <v>0</v>
      </c>
      <c r="AM318" s="871">
        <f t="shared" si="221"/>
        <v>0</v>
      </c>
      <c r="AN318" s="871">
        <f t="shared" si="221"/>
        <v>0</v>
      </c>
      <c r="AO318" s="1082">
        <f t="shared" si="221"/>
        <v>0</v>
      </c>
      <c r="AP318" s="887">
        <f t="shared" si="221"/>
        <v>0</v>
      </c>
      <c r="AQ318" s="871">
        <f t="shared" si="221"/>
        <v>0</v>
      </c>
      <c r="AR318" s="871">
        <f t="shared" si="221"/>
        <v>0</v>
      </c>
      <c r="AS318" s="1082">
        <f t="shared" si="221"/>
        <v>0</v>
      </c>
      <c r="AT318" s="1083"/>
      <c r="AU318" s="1083"/>
      <c r="AV318" s="1083"/>
      <c r="AW318" s="1083"/>
      <c r="AX318" s="1083"/>
      <c r="AY318" s="1083"/>
      <c r="AZ318" s="1083"/>
      <c r="BA318" s="1083"/>
      <c r="BB318" s="1083"/>
      <c r="BC318" s="1083"/>
      <c r="BD318" s="1083"/>
      <c r="BE318" s="1083"/>
    </row>
    <row r="319" spans="1:57" s="407" customFormat="1" ht="12" hidden="1" customHeight="1" outlineLevel="1">
      <c r="A319" s="1105" t="s">
        <v>261</v>
      </c>
      <c r="B319" s="732"/>
      <c r="C319" s="732"/>
      <c r="D319" s="619"/>
      <c r="E319" s="619"/>
      <c r="F319" s="619"/>
      <c r="G319" s="619"/>
      <c r="H319" s="619"/>
      <c r="I319" s="619"/>
      <c r="J319" s="619"/>
      <c r="K319" s="619"/>
      <c r="L319" s="619"/>
      <c r="M319" s="619"/>
      <c r="N319" s="619"/>
      <c r="O319" s="619"/>
      <c r="P319" s="619"/>
      <c r="Q319" s="619"/>
      <c r="R319" s="619"/>
      <c r="S319" s="619"/>
      <c r="T319" s="619"/>
      <c r="U319" s="619"/>
      <c r="V319" s="619"/>
      <c r="W319" s="619"/>
      <c r="X319" s="619"/>
      <c r="Y319" s="619"/>
      <c r="Z319" s="619"/>
      <c r="AA319" s="619">
        <f t="shared" ref="AA319:AS319" si="222">+AA320*0.83</f>
        <v>290.49003999999996</v>
      </c>
      <c r="AB319" s="619">
        <f t="shared" si="222"/>
        <v>283.32796999999999</v>
      </c>
      <c r="AC319" s="619">
        <f t="shared" si="222"/>
        <v>264.24709999999999</v>
      </c>
      <c r="AD319" s="619">
        <f t="shared" si="222"/>
        <v>245.66505999999995</v>
      </c>
      <c r="AE319" s="619">
        <f t="shared" si="222"/>
        <v>234.52480000000003</v>
      </c>
      <c r="AF319" s="619">
        <f t="shared" si="222"/>
        <v>217.17115999999999</v>
      </c>
      <c r="AG319" s="1086">
        <f t="shared" si="222"/>
        <v>185.57554999999994</v>
      </c>
      <c r="AH319" s="619">
        <f t="shared" si="222"/>
        <v>160.59918999999994</v>
      </c>
      <c r="AI319" s="619">
        <f t="shared" si="222"/>
        <v>132.15010999999998</v>
      </c>
      <c r="AJ319" s="619">
        <f t="shared" si="222"/>
        <v>106.76207000000001</v>
      </c>
      <c r="AK319" s="1086">
        <f t="shared" si="222"/>
        <v>55.132749999999959</v>
      </c>
      <c r="AL319" s="1085">
        <f t="shared" si="222"/>
        <v>46.723881287671169</v>
      </c>
      <c r="AM319" s="619">
        <f t="shared" si="222"/>
        <v>28.837234843835642</v>
      </c>
      <c r="AN319" s="619">
        <f t="shared" si="222"/>
        <v>11.047732509589038</v>
      </c>
      <c r="AO319" s="1086">
        <f t="shared" si="222"/>
        <v>-6.6458099999999565</v>
      </c>
      <c r="AP319" s="1085">
        <f t="shared" si="222"/>
        <v>-6.6458099999999565</v>
      </c>
      <c r="AQ319" s="619">
        <f t="shared" si="222"/>
        <v>-6.6458099999999565</v>
      </c>
      <c r="AR319" s="619">
        <f t="shared" si="222"/>
        <v>-6.6458099999999565</v>
      </c>
      <c r="AS319" s="1086">
        <f t="shared" si="222"/>
        <v>-6.6458099999999565</v>
      </c>
      <c r="AT319" s="621"/>
      <c r="AU319" s="621"/>
      <c r="AV319" s="621"/>
      <c r="AW319" s="621"/>
      <c r="AX319" s="621"/>
      <c r="AY319" s="621"/>
      <c r="AZ319" s="621"/>
      <c r="BA319" s="621"/>
      <c r="BB319" s="621"/>
      <c r="BC319" s="621"/>
      <c r="BD319" s="621"/>
      <c r="BE319" s="621"/>
    </row>
    <row r="320" spans="1:57" s="407" customFormat="1" ht="12" hidden="1" customHeight="1" outlineLevel="1">
      <c r="A320" s="1101" t="s">
        <v>262</v>
      </c>
      <c r="B320" s="732"/>
      <c r="C320" s="732"/>
      <c r="D320" s="619"/>
      <c r="E320" s="619"/>
      <c r="F320" s="619"/>
      <c r="G320" s="619"/>
      <c r="H320" s="619"/>
      <c r="I320" s="619"/>
      <c r="J320" s="619"/>
      <c r="K320" s="619"/>
      <c r="L320" s="619"/>
      <c r="M320" s="619"/>
      <c r="N320" s="619"/>
      <c r="O320" s="619"/>
      <c r="P320" s="619"/>
      <c r="Q320" s="619"/>
      <c r="R320" s="619"/>
      <c r="S320" s="619"/>
      <c r="T320" s="619"/>
      <c r="U320" s="619"/>
      <c r="V320" s="619"/>
      <c r="W320" s="619"/>
      <c r="X320" s="619"/>
      <c r="Y320" s="619"/>
      <c r="Z320" s="619">
        <f t="shared" ref="Z320:AS320" si="223">+Z337-Z314-Z303</f>
        <v>356.75099999999998</v>
      </c>
      <c r="AA320" s="619">
        <f t="shared" si="223"/>
        <v>349.988</v>
      </c>
      <c r="AB320" s="619">
        <f t="shared" si="223"/>
        <v>341.35899999999998</v>
      </c>
      <c r="AC320" s="1086">
        <f t="shared" si="223"/>
        <v>318.37</v>
      </c>
      <c r="AD320" s="619">
        <f t="shared" si="223"/>
        <v>295.98199999999997</v>
      </c>
      <c r="AE320" s="619">
        <f t="shared" si="223"/>
        <v>282.56000000000006</v>
      </c>
      <c r="AF320" s="619">
        <f t="shared" si="223"/>
        <v>261.65199999999999</v>
      </c>
      <c r="AG320" s="1086">
        <f t="shared" si="223"/>
        <v>223.58499999999992</v>
      </c>
      <c r="AH320" s="619">
        <f t="shared" si="223"/>
        <v>193.49299999999994</v>
      </c>
      <c r="AI320" s="619">
        <f>+AI337-AI314-AI303</f>
        <v>159.21699999999998</v>
      </c>
      <c r="AJ320" s="619">
        <f t="shared" si="223"/>
        <v>128.62900000000002</v>
      </c>
      <c r="AK320" s="1086">
        <f t="shared" si="223"/>
        <v>66.424999999999955</v>
      </c>
      <c r="AL320" s="1085">
        <f t="shared" si="223"/>
        <v>56.293832876712258</v>
      </c>
      <c r="AM320" s="619">
        <f t="shared" si="223"/>
        <v>34.743656438356197</v>
      </c>
      <c r="AN320" s="619">
        <f t="shared" si="223"/>
        <v>13.310521095890408</v>
      </c>
      <c r="AO320" s="1086">
        <f t="shared" si="223"/>
        <v>-8.0069999999999482</v>
      </c>
      <c r="AP320" s="1085">
        <f t="shared" si="223"/>
        <v>-8.0069999999999482</v>
      </c>
      <c r="AQ320" s="619">
        <f t="shared" si="223"/>
        <v>-8.0069999999999482</v>
      </c>
      <c r="AR320" s="619">
        <f t="shared" si="223"/>
        <v>-8.0069999999999482</v>
      </c>
      <c r="AS320" s="1086">
        <f t="shared" si="223"/>
        <v>-8.0069999999999482</v>
      </c>
      <c r="AT320" s="621"/>
      <c r="AU320" s="621"/>
      <c r="AV320" s="621"/>
      <c r="AW320" s="621"/>
      <c r="AX320" s="621"/>
      <c r="AY320" s="621"/>
      <c r="AZ320" s="621"/>
      <c r="BA320" s="621"/>
      <c r="BB320" s="621"/>
      <c r="BC320" s="621"/>
      <c r="BD320" s="621"/>
      <c r="BE320" s="621"/>
    </row>
    <row r="321" spans="1:57" s="407" customFormat="1" ht="12" hidden="1" customHeight="1" outlineLevel="1">
      <c r="A321" s="1105" t="s">
        <v>263</v>
      </c>
      <c r="B321" s="732"/>
      <c r="C321" s="732"/>
      <c r="D321" s="619"/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>
        <f t="shared" ref="Z321:AS321" si="224">+Z320*0.17</f>
        <v>60.647669999999998</v>
      </c>
      <c r="AA321" s="619">
        <f t="shared" si="224"/>
        <v>59.497960000000006</v>
      </c>
      <c r="AB321" s="619">
        <f t="shared" si="224"/>
        <v>58.031030000000001</v>
      </c>
      <c r="AC321" s="619">
        <f t="shared" si="224"/>
        <v>54.122900000000001</v>
      </c>
      <c r="AD321" s="619">
        <f t="shared" si="224"/>
        <v>50.316939999999995</v>
      </c>
      <c r="AE321" s="619">
        <f t="shared" si="224"/>
        <v>48.03520000000001</v>
      </c>
      <c r="AF321" s="619">
        <f t="shared" si="224"/>
        <v>44.480840000000001</v>
      </c>
      <c r="AG321" s="1086">
        <f t="shared" si="224"/>
        <v>38.009449999999987</v>
      </c>
      <c r="AH321" s="619">
        <f t="shared" si="224"/>
        <v>32.893809999999995</v>
      </c>
      <c r="AI321" s="619">
        <f t="shared" si="224"/>
        <v>27.066890000000001</v>
      </c>
      <c r="AJ321" s="619">
        <f t="shared" si="224"/>
        <v>21.866930000000004</v>
      </c>
      <c r="AK321" s="1086">
        <f t="shared" si="224"/>
        <v>11.292249999999994</v>
      </c>
      <c r="AL321" s="1085">
        <f t="shared" si="224"/>
        <v>9.569951589041084</v>
      </c>
      <c r="AM321" s="619">
        <f t="shared" si="224"/>
        <v>5.9064215945205536</v>
      </c>
      <c r="AN321" s="619">
        <f t="shared" si="224"/>
        <v>2.2627885863013697</v>
      </c>
      <c r="AO321" s="1086">
        <f t="shared" si="224"/>
        <v>-1.3611899999999912</v>
      </c>
      <c r="AP321" s="1085">
        <f t="shared" si="224"/>
        <v>-1.3611899999999912</v>
      </c>
      <c r="AQ321" s="619">
        <f t="shared" si="224"/>
        <v>-1.3611899999999912</v>
      </c>
      <c r="AR321" s="619">
        <f t="shared" si="224"/>
        <v>-1.3611899999999912</v>
      </c>
      <c r="AS321" s="1086">
        <f t="shared" si="224"/>
        <v>-1.3611899999999912</v>
      </c>
      <c r="AT321" s="621"/>
      <c r="AU321" s="621"/>
      <c r="AV321" s="621"/>
      <c r="AW321" s="621"/>
      <c r="AX321" s="621"/>
      <c r="AY321" s="621"/>
      <c r="AZ321" s="621"/>
      <c r="BA321" s="621"/>
      <c r="BB321" s="621"/>
      <c r="BC321" s="621"/>
      <c r="BD321" s="621"/>
      <c r="BE321" s="621"/>
    </row>
    <row r="322" spans="1:57" s="407" customFormat="1" ht="12" hidden="1" customHeight="1" outlineLevel="1">
      <c r="A322" s="1105" t="s">
        <v>264</v>
      </c>
      <c r="B322" s="732"/>
      <c r="C322" s="732"/>
      <c r="D322" s="619"/>
      <c r="E322" s="619"/>
      <c r="F322" s="619"/>
      <c r="G322" s="619"/>
      <c r="H322" s="619"/>
      <c r="I322" s="619"/>
      <c r="J322" s="619"/>
      <c r="K322" s="619"/>
      <c r="L322" s="619"/>
      <c r="M322" s="619"/>
      <c r="N322" s="619"/>
      <c r="O322" s="619"/>
      <c r="P322" s="619"/>
      <c r="Q322" s="619"/>
      <c r="R322" s="619"/>
      <c r="S322" s="619"/>
      <c r="T322" s="619"/>
      <c r="U322" s="619"/>
      <c r="V322" s="619"/>
      <c r="W322" s="619"/>
      <c r="X322" s="619"/>
      <c r="Y322" s="619"/>
      <c r="Z322" s="619">
        <f>Z321</f>
        <v>60.647669999999998</v>
      </c>
      <c r="AA322" s="619">
        <f t="shared" ref="AA322:AS322" si="225">AA321</f>
        <v>59.497960000000006</v>
      </c>
      <c r="AB322" s="619">
        <f t="shared" si="225"/>
        <v>58.031030000000001</v>
      </c>
      <c r="AC322" s="619">
        <f t="shared" si="225"/>
        <v>54.122900000000001</v>
      </c>
      <c r="AD322" s="1085">
        <f t="shared" si="225"/>
        <v>50.316939999999995</v>
      </c>
      <c r="AE322" s="619">
        <f t="shared" si="225"/>
        <v>48.03520000000001</v>
      </c>
      <c r="AF322" s="619">
        <f t="shared" si="225"/>
        <v>44.480840000000001</v>
      </c>
      <c r="AG322" s="1086">
        <f t="shared" si="225"/>
        <v>38.009449999999987</v>
      </c>
      <c r="AH322" s="619">
        <f t="shared" si="225"/>
        <v>32.893809999999995</v>
      </c>
      <c r="AI322" s="619">
        <f t="shared" si="225"/>
        <v>27.066890000000001</v>
      </c>
      <c r="AJ322" s="619">
        <f t="shared" si="225"/>
        <v>21.866930000000004</v>
      </c>
      <c r="AK322" s="1086">
        <f t="shared" si="225"/>
        <v>11.292249999999994</v>
      </c>
      <c r="AL322" s="1085">
        <f t="shared" si="225"/>
        <v>9.569951589041084</v>
      </c>
      <c r="AM322" s="619">
        <f t="shared" si="225"/>
        <v>5.9064215945205536</v>
      </c>
      <c r="AN322" s="619">
        <f t="shared" si="225"/>
        <v>2.2627885863013697</v>
      </c>
      <c r="AO322" s="1086">
        <f t="shared" si="225"/>
        <v>-1.3611899999999912</v>
      </c>
      <c r="AP322" s="1085">
        <f t="shared" si="225"/>
        <v>-1.3611899999999912</v>
      </c>
      <c r="AQ322" s="619">
        <f t="shared" si="225"/>
        <v>-1.3611899999999912</v>
      </c>
      <c r="AR322" s="619">
        <f t="shared" si="225"/>
        <v>-1.3611899999999912</v>
      </c>
      <c r="AS322" s="1086">
        <f t="shared" si="225"/>
        <v>-1.3611899999999912</v>
      </c>
      <c r="AT322" s="621"/>
      <c r="AU322" s="621"/>
      <c r="AV322" s="621"/>
      <c r="AW322" s="621"/>
      <c r="AX322" s="621"/>
      <c r="AY322" s="621"/>
      <c r="AZ322" s="621"/>
      <c r="BA322" s="621"/>
      <c r="BB322" s="621"/>
      <c r="BC322" s="621"/>
      <c r="BD322" s="621"/>
      <c r="BE322" s="621"/>
    </row>
    <row r="323" spans="1:57" s="407" customFormat="1" ht="12" hidden="1" customHeight="1" outlineLevel="1" thickBot="1">
      <c r="A323" s="1105" t="s">
        <v>252</v>
      </c>
      <c r="B323" s="732"/>
      <c r="C323" s="732"/>
      <c r="D323" s="619"/>
      <c r="E323" s="619"/>
      <c r="F323" s="619"/>
      <c r="G323" s="619"/>
      <c r="H323" s="619"/>
      <c r="I323" s="619"/>
      <c r="J323" s="619"/>
      <c r="K323" s="619"/>
      <c r="L323" s="619"/>
      <c r="M323" s="619"/>
      <c r="N323" s="619"/>
      <c r="O323" s="619"/>
      <c r="P323" s="619"/>
      <c r="Q323" s="619"/>
      <c r="R323" s="619"/>
      <c r="S323" s="619"/>
      <c r="T323" s="619"/>
      <c r="U323" s="619"/>
      <c r="V323" s="619"/>
      <c r="W323" s="619"/>
      <c r="X323" s="619"/>
      <c r="Y323" s="619"/>
      <c r="Z323" s="619">
        <v>90</v>
      </c>
      <c r="AA323" s="619">
        <v>90</v>
      </c>
      <c r="AB323" s="619">
        <v>90</v>
      </c>
      <c r="AC323" s="1086">
        <v>90</v>
      </c>
      <c r="AD323" s="1088">
        <v>91</v>
      </c>
      <c r="AE323" s="1088">
        <v>91</v>
      </c>
      <c r="AF323" s="1088">
        <v>92</v>
      </c>
      <c r="AG323" s="1089">
        <v>92</v>
      </c>
      <c r="AH323" s="1088">
        <v>90</v>
      </c>
      <c r="AI323" s="1088">
        <v>91</v>
      </c>
      <c r="AJ323" s="1088">
        <v>92</v>
      </c>
      <c r="AK323" s="1089">
        <v>92</v>
      </c>
      <c r="AL323" s="1090">
        <v>90</v>
      </c>
      <c r="AM323" s="1088">
        <v>91</v>
      </c>
      <c r="AN323" s="1088">
        <v>92</v>
      </c>
      <c r="AO323" s="1089">
        <v>92</v>
      </c>
      <c r="AP323" s="1090">
        <v>90</v>
      </c>
      <c r="AQ323" s="1088">
        <v>91</v>
      </c>
      <c r="AR323" s="1088">
        <v>92</v>
      </c>
      <c r="AS323" s="1089">
        <v>92</v>
      </c>
      <c r="AT323" s="621"/>
      <c r="AU323" s="621"/>
      <c r="AV323" s="621"/>
      <c r="AW323" s="621"/>
      <c r="AX323" s="621"/>
      <c r="AY323" s="621"/>
      <c r="AZ323" s="621"/>
      <c r="BA323" s="621"/>
      <c r="BB323" s="621"/>
      <c r="BC323" s="621"/>
      <c r="BD323" s="621"/>
      <c r="BE323" s="621"/>
    </row>
    <row r="324" spans="1:57" s="40" customFormat="1" ht="12" hidden="1" customHeight="1" outlineLevel="1" thickBot="1">
      <c r="A324" s="1101" t="s">
        <v>265</v>
      </c>
      <c r="B324" s="663"/>
      <c r="C324" s="663"/>
      <c r="D324" s="871"/>
      <c r="E324" s="871"/>
      <c r="F324" s="871"/>
      <c r="G324" s="871"/>
      <c r="H324" s="871"/>
      <c r="I324" s="871"/>
      <c r="J324" s="871"/>
      <c r="K324" s="871"/>
      <c r="L324" s="871"/>
      <c r="M324" s="871"/>
      <c r="N324" s="871"/>
      <c r="O324" s="871"/>
      <c r="P324" s="871"/>
      <c r="Q324" s="871"/>
      <c r="R324" s="871"/>
      <c r="S324" s="871"/>
      <c r="T324" s="871"/>
      <c r="U324" s="871"/>
      <c r="V324" s="871"/>
      <c r="W324" s="871"/>
      <c r="X324" s="871"/>
      <c r="Y324" s="871"/>
      <c r="Z324" s="1092">
        <f t="shared" ref="Z324:AG324" si="226">Z322*(Z323/365)</f>
        <v>14.954219999999999</v>
      </c>
      <c r="AA324" s="1093">
        <f t="shared" si="226"/>
        <v>14.670729863013699</v>
      </c>
      <c r="AB324" s="1093">
        <f t="shared" si="226"/>
        <v>14.30902109589041</v>
      </c>
      <c r="AC324" s="1094">
        <f t="shared" si="226"/>
        <v>13.345372602739726</v>
      </c>
      <c r="AD324" s="1093">
        <f t="shared" si="226"/>
        <v>12.544771342465753</v>
      </c>
      <c r="AE324" s="1093">
        <f t="shared" si="226"/>
        <v>11.975899178082194</v>
      </c>
      <c r="AF324" s="1093">
        <f t="shared" si="226"/>
        <v>11.211608986301371</v>
      </c>
      <c r="AG324" s="1094">
        <f t="shared" si="226"/>
        <v>9.5804641095890393</v>
      </c>
      <c r="AH324" s="1093">
        <f>AH322*(AH323/365)</f>
        <v>8.110802465753423</v>
      </c>
      <c r="AI324" s="1093">
        <f>AI322*(AI323/365)</f>
        <v>6.7481835342465759</v>
      </c>
      <c r="AJ324" s="1093">
        <f>AJ322*(AJ323/365)</f>
        <v>5.5116645479452071</v>
      </c>
      <c r="AK324" s="1094">
        <f>AK322*(AK323/365)</f>
        <v>2.8462657534246563</v>
      </c>
      <c r="AL324" s="1095">
        <f t="shared" ref="AL324:AS324" si="227">AL322*(AL323/365)</f>
        <v>2.3597140904484863</v>
      </c>
      <c r="AM324" s="1093">
        <f t="shared" si="227"/>
        <v>1.4725599043873161</v>
      </c>
      <c r="AN324" s="1093">
        <f t="shared" si="227"/>
        <v>0.57034671216363297</v>
      </c>
      <c r="AO324" s="1094">
        <f t="shared" si="227"/>
        <v>-0.34309446575342245</v>
      </c>
      <c r="AP324" s="1095">
        <f t="shared" si="227"/>
        <v>-0.33563589041095671</v>
      </c>
      <c r="AQ324" s="1093">
        <f t="shared" si="227"/>
        <v>-0.33936517808218958</v>
      </c>
      <c r="AR324" s="1093">
        <f t="shared" si="227"/>
        <v>-0.34309446575342245</v>
      </c>
      <c r="AS324" s="1094">
        <f t="shared" si="227"/>
        <v>-0.34309446575342245</v>
      </c>
      <c r="AT324" s="1083"/>
      <c r="AU324" s="1083"/>
      <c r="AV324" s="1083"/>
      <c r="AW324" s="1083"/>
      <c r="AX324" s="1083"/>
      <c r="AY324" s="1083"/>
      <c r="AZ324" s="1083"/>
      <c r="BA324" s="1083"/>
      <c r="BB324" s="1083"/>
      <c r="BC324" s="1083"/>
      <c r="BD324" s="1083"/>
      <c r="BE324" s="1083"/>
    </row>
    <row r="325" spans="1:57" s="407" customFormat="1" ht="12" hidden="1" customHeight="1" outlineLevel="1" thickBot="1">
      <c r="A325" s="1105" t="s">
        <v>266</v>
      </c>
      <c r="B325" s="732"/>
      <c r="C325" s="732"/>
      <c r="D325" s="619"/>
      <c r="E325" s="619"/>
      <c r="F325" s="619"/>
      <c r="G325" s="619"/>
      <c r="H325" s="619"/>
      <c r="I325" s="619"/>
      <c r="J325" s="619"/>
      <c r="K325" s="619"/>
      <c r="L325" s="619"/>
      <c r="M325" s="619"/>
      <c r="N325" s="619"/>
      <c r="O325" s="619"/>
      <c r="P325" s="619"/>
      <c r="Q325" s="619"/>
      <c r="R325" s="619"/>
      <c r="S325" s="619"/>
      <c r="T325" s="619"/>
      <c r="U325" s="619"/>
      <c r="V325" s="619"/>
      <c r="W325" s="619"/>
      <c r="X325" s="619"/>
      <c r="Y325" s="619"/>
      <c r="Z325" s="1109">
        <f t="shared" ref="Z325:AS325" si="228">+Z326-Z324</f>
        <v>65.951780000000014</v>
      </c>
      <c r="AA325" s="1109">
        <f t="shared" si="228"/>
        <v>70.766270136986293</v>
      </c>
      <c r="AB325" s="1109">
        <f t="shared" si="228"/>
        <v>69.653978904109579</v>
      </c>
      <c r="AC325" s="1109">
        <f t="shared" si="228"/>
        <v>92.854627397260273</v>
      </c>
      <c r="AD325" s="1109">
        <f t="shared" si="228"/>
        <v>43.435228657534246</v>
      </c>
      <c r="AE325" s="1109">
        <f t="shared" si="228"/>
        <v>50.753100821917805</v>
      </c>
      <c r="AF325" s="1109">
        <f t="shared" si="228"/>
        <v>57.539391013698634</v>
      </c>
      <c r="AG325" s="1110">
        <f t="shared" si="228"/>
        <v>57.200535890410968</v>
      </c>
      <c r="AH325" s="1109">
        <f t="shared" si="228"/>
        <v>23.377197534246577</v>
      </c>
      <c r="AI325" s="1109">
        <f>+AI326-AI324</f>
        <v>25.625816465753427</v>
      </c>
      <c r="AJ325" s="1109">
        <f>+AJ326-AJ324</f>
        <v>19.300335452054796</v>
      </c>
      <c r="AK325" s="1110">
        <f>+AK326-AK324</f>
        <v>18.114734246575342</v>
      </c>
      <c r="AL325" s="1111">
        <f t="shared" si="228"/>
        <v>-2.3597140904484863</v>
      </c>
      <c r="AM325" s="1109">
        <f t="shared" si="228"/>
        <v>-1.4725599043873161</v>
      </c>
      <c r="AN325" s="1109">
        <f t="shared" si="228"/>
        <v>-0.57034671216363297</v>
      </c>
      <c r="AO325" s="1110">
        <f t="shared" si="228"/>
        <v>0.34309446575342245</v>
      </c>
      <c r="AP325" s="1111">
        <f t="shared" si="228"/>
        <v>0.33563589041095671</v>
      </c>
      <c r="AQ325" s="1109">
        <f t="shared" si="228"/>
        <v>0.33936517808218958</v>
      </c>
      <c r="AR325" s="1109">
        <f t="shared" si="228"/>
        <v>0.34309446575342245</v>
      </c>
      <c r="AS325" s="1110">
        <f t="shared" si="228"/>
        <v>0.34309446575342245</v>
      </c>
      <c r="AT325" s="621"/>
      <c r="AU325" s="621"/>
      <c r="AV325" s="621"/>
      <c r="AW325" s="621"/>
      <c r="AX325" s="621"/>
      <c r="AY325" s="621"/>
      <c r="AZ325" s="621"/>
      <c r="BA325" s="621"/>
      <c r="BB325" s="621"/>
      <c r="BC325" s="621"/>
      <c r="BD325" s="621"/>
      <c r="BE325" s="621"/>
    </row>
    <row r="326" spans="1:57" s="407" customFormat="1" ht="12" hidden="1" customHeight="1" outlineLevel="1" thickBot="1">
      <c r="A326" s="1105" t="s">
        <v>267</v>
      </c>
      <c r="B326" s="732"/>
      <c r="C326" s="732"/>
      <c r="D326" s="619"/>
      <c r="E326" s="619"/>
      <c r="F326" s="619"/>
      <c r="G326" s="619"/>
      <c r="H326" s="619"/>
      <c r="I326" s="619"/>
      <c r="J326" s="619"/>
      <c r="K326" s="619"/>
      <c r="L326" s="619"/>
      <c r="M326" s="619"/>
      <c r="N326" s="619"/>
      <c r="O326" s="619"/>
      <c r="P326" s="619"/>
      <c r="Q326" s="619"/>
      <c r="R326" s="619"/>
      <c r="S326" s="619"/>
      <c r="T326" s="619"/>
      <c r="U326" s="619"/>
      <c r="V326" s="619"/>
      <c r="W326" s="619"/>
      <c r="X326" s="619"/>
      <c r="Y326" s="619"/>
      <c r="Z326" s="1097">
        <f t="shared" ref="Z326:AS326" si="229">Z18</f>
        <v>80.906000000000006</v>
      </c>
      <c r="AA326" s="1098">
        <f t="shared" si="229"/>
        <v>85.436999999999998</v>
      </c>
      <c r="AB326" s="1098">
        <f t="shared" si="229"/>
        <v>83.962999999999994</v>
      </c>
      <c r="AC326" s="1099">
        <f t="shared" si="229"/>
        <v>106.2</v>
      </c>
      <c r="AD326" s="1098">
        <f t="shared" si="229"/>
        <v>55.98</v>
      </c>
      <c r="AE326" s="1098">
        <f t="shared" si="229"/>
        <v>62.728999999999999</v>
      </c>
      <c r="AF326" s="1098">
        <f t="shared" si="229"/>
        <v>68.751000000000005</v>
      </c>
      <c r="AG326" s="1099">
        <f t="shared" si="229"/>
        <v>66.781000000000006</v>
      </c>
      <c r="AH326" s="1098">
        <f t="shared" si="229"/>
        <v>31.488</v>
      </c>
      <c r="AI326" s="1098">
        <f t="shared" si="229"/>
        <v>32.374000000000002</v>
      </c>
      <c r="AJ326" s="1098">
        <f t="shared" si="229"/>
        <v>24.812000000000001</v>
      </c>
      <c r="AK326" s="1099">
        <f t="shared" si="229"/>
        <v>20.960999999999999</v>
      </c>
      <c r="AL326" s="1100">
        <f t="shared" si="229"/>
        <v>0</v>
      </c>
      <c r="AM326" s="1098">
        <f t="shared" si="229"/>
        <v>0</v>
      </c>
      <c r="AN326" s="1098">
        <f t="shared" si="229"/>
        <v>0</v>
      </c>
      <c r="AO326" s="1099">
        <f t="shared" si="229"/>
        <v>0</v>
      </c>
      <c r="AP326" s="1100">
        <f t="shared" si="229"/>
        <v>0</v>
      </c>
      <c r="AQ326" s="1098">
        <f t="shared" si="229"/>
        <v>0</v>
      </c>
      <c r="AR326" s="1098">
        <f t="shared" si="229"/>
        <v>0</v>
      </c>
      <c r="AS326" s="1099">
        <f t="shared" si="229"/>
        <v>0</v>
      </c>
      <c r="AT326" s="621"/>
      <c r="AU326" s="621"/>
      <c r="AV326" s="621"/>
      <c r="AW326" s="621"/>
      <c r="AX326" s="621"/>
      <c r="AY326" s="621"/>
      <c r="AZ326" s="621"/>
      <c r="BA326" s="621"/>
      <c r="BB326" s="621"/>
      <c r="BC326" s="621"/>
      <c r="BD326" s="621"/>
      <c r="BE326" s="621"/>
    </row>
    <row r="327" spans="1:57" s="407" customFormat="1" ht="12" hidden="1" customHeight="1" outlineLevel="1" thickBot="1">
      <c r="A327" s="1112" t="s">
        <v>268</v>
      </c>
      <c r="B327" s="1113"/>
      <c r="C327" s="1113"/>
      <c r="D327" s="1114"/>
      <c r="E327" s="1114"/>
      <c r="F327" s="1114"/>
      <c r="G327" s="1114"/>
      <c r="H327" s="1114"/>
      <c r="I327" s="1114"/>
      <c r="J327" s="1114"/>
      <c r="K327" s="1114"/>
      <c r="L327" s="1114"/>
      <c r="M327" s="1114"/>
      <c r="N327" s="1114"/>
      <c r="O327" s="1114"/>
      <c r="P327" s="1114"/>
      <c r="Q327" s="1114"/>
      <c r="R327" s="1114"/>
      <c r="S327" s="1114"/>
      <c r="T327" s="1114"/>
      <c r="U327" s="1114"/>
      <c r="V327" s="1114"/>
      <c r="W327" s="1114"/>
      <c r="X327" s="1114"/>
      <c r="Y327" s="1114"/>
      <c r="Z327" s="1114">
        <f t="shared" ref="Z327:AH327" si="230">+Z326-V326</f>
        <v>80.906000000000006</v>
      </c>
      <c r="AA327" s="1114">
        <f t="shared" si="230"/>
        <v>85.436999999999998</v>
      </c>
      <c r="AB327" s="1114">
        <f t="shared" si="230"/>
        <v>83.962999999999994</v>
      </c>
      <c r="AC327" s="1114">
        <f t="shared" si="230"/>
        <v>106.2</v>
      </c>
      <c r="AD327" s="1114">
        <f t="shared" si="230"/>
        <v>-24.926000000000009</v>
      </c>
      <c r="AE327" s="1114">
        <f t="shared" si="230"/>
        <v>-22.707999999999998</v>
      </c>
      <c r="AF327" s="1114">
        <f t="shared" si="230"/>
        <v>-15.211999999999989</v>
      </c>
      <c r="AG327" s="1115">
        <f t="shared" si="230"/>
        <v>-39.418999999999997</v>
      </c>
      <c r="AH327" s="1114">
        <f t="shared" si="230"/>
        <v>-24.491999999999997</v>
      </c>
      <c r="AI327" s="1114">
        <f>+AI326-AE326</f>
        <v>-30.354999999999997</v>
      </c>
      <c r="AJ327" s="1114">
        <f t="shared" ref="AJ327:AS327" si="231">+AJ326-AF326</f>
        <v>-43.939000000000007</v>
      </c>
      <c r="AK327" s="1115">
        <f t="shared" si="231"/>
        <v>-45.820000000000007</v>
      </c>
      <c r="AL327" s="1116">
        <f t="shared" si="231"/>
        <v>-31.488</v>
      </c>
      <c r="AM327" s="1114">
        <f t="shared" si="231"/>
        <v>-32.374000000000002</v>
      </c>
      <c r="AN327" s="1114">
        <f t="shared" si="231"/>
        <v>-24.812000000000001</v>
      </c>
      <c r="AO327" s="1115">
        <f t="shared" si="231"/>
        <v>-20.960999999999999</v>
      </c>
      <c r="AP327" s="1116">
        <f t="shared" si="231"/>
        <v>0</v>
      </c>
      <c r="AQ327" s="1114">
        <f t="shared" si="231"/>
        <v>0</v>
      </c>
      <c r="AR327" s="1114">
        <f t="shared" si="231"/>
        <v>0</v>
      </c>
      <c r="AS327" s="1115">
        <f t="shared" si="231"/>
        <v>0</v>
      </c>
      <c r="AT327" s="621"/>
      <c r="AU327" s="621"/>
      <c r="AV327" s="621"/>
      <c r="AW327" s="621"/>
      <c r="AX327" s="621"/>
      <c r="AY327" s="621"/>
      <c r="AZ327" s="621"/>
      <c r="BA327" s="621"/>
      <c r="BB327" s="621"/>
      <c r="BC327" s="621"/>
      <c r="BD327" s="621"/>
      <c r="BE327" s="621"/>
    </row>
    <row r="328" spans="1:57" s="407" customFormat="1" ht="12" hidden="1" customHeight="1" outlineLevel="1">
      <c r="A328" s="1105"/>
      <c r="B328" s="732"/>
      <c r="C328" s="732"/>
      <c r="D328" s="619"/>
      <c r="E328" s="619"/>
      <c r="F328" s="619"/>
      <c r="G328" s="619"/>
      <c r="H328" s="619"/>
      <c r="I328" s="619"/>
      <c r="J328" s="619"/>
      <c r="K328" s="619"/>
      <c r="L328" s="619"/>
      <c r="M328" s="619"/>
      <c r="N328" s="619"/>
      <c r="O328" s="619"/>
      <c r="P328" s="619"/>
      <c r="Q328" s="619"/>
      <c r="R328" s="619"/>
      <c r="S328" s="619"/>
      <c r="T328" s="619"/>
      <c r="U328" s="619"/>
      <c r="V328" s="619"/>
      <c r="W328" s="619"/>
      <c r="X328" s="619"/>
      <c r="Y328" s="619"/>
      <c r="Z328" s="619"/>
      <c r="AA328" s="619"/>
      <c r="AB328" s="619"/>
      <c r="AC328" s="619"/>
      <c r="AD328" s="619"/>
      <c r="AE328" s="619"/>
      <c r="AF328" s="619"/>
      <c r="AG328" s="1086"/>
      <c r="AH328" s="619"/>
      <c r="AI328" s="619"/>
      <c r="AJ328" s="619"/>
      <c r="AK328" s="1086"/>
      <c r="AL328" s="1085"/>
      <c r="AM328" s="619"/>
      <c r="AN328" s="619"/>
      <c r="AO328" s="1086"/>
      <c r="AP328" s="1085"/>
      <c r="AQ328" s="619"/>
      <c r="AR328" s="619"/>
      <c r="AS328" s="1086"/>
      <c r="AT328" s="621"/>
      <c r="AU328" s="621"/>
      <c r="AV328" s="621"/>
      <c r="AW328" s="621"/>
      <c r="AX328" s="621"/>
      <c r="AY328" s="621"/>
      <c r="AZ328" s="621"/>
      <c r="BA328" s="621"/>
      <c r="BB328" s="621"/>
      <c r="BC328" s="621"/>
      <c r="BD328" s="621"/>
      <c r="BE328" s="621"/>
    </row>
    <row r="329" spans="1:57" s="407" customFormat="1" ht="12" hidden="1" customHeight="1" outlineLevel="1">
      <c r="A329" s="1108" t="s">
        <v>269</v>
      </c>
      <c r="B329" s="732"/>
      <c r="C329" s="732"/>
      <c r="D329" s="619"/>
      <c r="E329" s="619"/>
      <c r="F329" s="619"/>
      <c r="G329" s="619"/>
      <c r="H329" s="619"/>
      <c r="I329" s="619"/>
      <c r="J329" s="619"/>
      <c r="K329" s="619"/>
      <c r="L329" s="619"/>
      <c r="M329" s="619"/>
      <c r="N329" s="619"/>
      <c r="O329" s="619"/>
      <c r="P329" s="619"/>
      <c r="Q329" s="619"/>
      <c r="R329" s="619"/>
      <c r="S329" s="619"/>
      <c r="T329" s="619"/>
      <c r="U329" s="619"/>
      <c r="V329" s="619"/>
      <c r="W329" s="619"/>
      <c r="X329" s="619"/>
      <c r="Y329" s="619"/>
      <c r="Z329" s="619"/>
      <c r="AA329" s="619"/>
      <c r="AB329" s="619"/>
      <c r="AC329" s="619"/>
      <c r="AD329" s="619"/>
      <c r="AE329" s="619"/>
      <c r="AF329" s="619"/>
      <c r="AG329" s="1086"/>
      <c r="AH329" s="619"/>
      <c r="AI329" s="619"/>
      <c r="AJ329" s="619"/>
      <c r="AK329" s="1086"/>
      <c r="AL329" s="1085"/>
      <c r="AM329" s="619"/>
      <c r="AN329" s="619"/>
      <c r="AO329" s="1086"/>
      <c r="AP329" s="1085"/>
      <c r="AQ329" s="619"/>
      <c r="AR329" s="619"/>
      <c r="AS329" s="1086"/>
      <c r="AT329" s="621"/>
      <c r="AU329" s="621"/>
      <c r="AV329" s="621"/>
      <c r="AW329" s="621"/>
      <c r="AX329" s="621"/>
      <c r="AY329" s="621"/>
      <c r="AZ329" s="621"/>
      <c r="BA329" s="621"/>
      <c r="BB329" s="621"/>
      <c r="BC329" s="621"/>
      <c r="BD329" s="621"/>
      <c r="BE329" s="621"/>
    </row>
    <row r="330" spans="1:57" s="407" customFormat="1" ht="12" hidden="1" customHeight="1" outlineLevel="1" thickBot="1">
      <c r="A330" s="1105" t="s">
        <v>172</v>
      </c>
      <c r="B330" s="663"/>
      <c r="C330" s="663"/>
      <c r="D330" s="871"/>
      <c r="E330" s="871"/>
      <c r="F330" s="871"/>
      <c r="G330" s="871"/>
      <c r="H330" s="871"/>
      <c r="I330" s="871"/>
      <c r="J330" s="871"/>
      <c r="K330" s="871"/>
      <c r="L330" s="871"/>
      <c r="M330" s="871"/>
      <c r="N330" s="871"/>
      <c r="O330" s="871"/>
      <c r="P330" s="871"/>
      <c r="Q330" s="871"/>
      <c r="R330" s="871"/>
      <c r="S330" s="871"/>
      <c r="T330" s="871"/>
      <c r="U330" s="871"/>
      <c r="V330" s="871"/>
      <c r="W330" s="871"/>
      <c r="X330" s="871"/>
      <c r="Y330" s="871"/>
      <c r="Z330" s="619">
        <v>23.905000000000001</v>
      </c>
      <c r="AA330" s="619">
        <v>49.7</v>
      </c>
      <c r="AB330" s="619">
        <v>77.625</v>
      </c>
      <c r="AC330" s="619">
        <v>124.89</v>
      </c>
      <c r="AD330" s="1085">
        <v>168.08999999999997</v>
      </c>
      <c r="AE330" s="619">
        <v>210.31200000000001</v>
      </c>
      <c r="AF330" s="619">
        <v>262.3</v>
      </c>
      <c r="AG330" s="1086">
        <v>340.20699999999999</v>
      </c>
      <c r="AH330" s="619">
        <v>405.22299999999996</v>
      </c>
      <c r="AI330" s="619">
        <v>478.30799999999999</v>
      </c>
      <c r="AJ330" s="619">
        <v>525.45399999999995</v>
      </c>
      <c r="AK330" s="1086">
        <v>525.45399999999995</v>
      </c>
      <c r="AL330" s="1085">
        <v>650.08398</v>
      </c>
      <c r="AM330" s="619">
        <v>689.38739999999996</v>
      </c>
      <c r="AN330" s="619">
        <v>727.35789999999997</v>
      </c>
      <c r="AO330" s="1086">
        <v>771.00021179999987</v>
      </c>
      <c r="AP330" s="1085">
        <v>804.98970551999992</v>
      </c>
      <c r="AQ330" s="619">
        <v>855.36755459999995</v>
      </c>
      <c r="AR330" s="619">
        <v>903.53074949999996</v>
      </c>
      <c r="AS330" s="1086">
        <v>949.1278469399997</v>
      </c>
      <c r="AT330" s="621"/>
      <c r="AU330" s="621"/>
      <c r="AV330" s="621"/>
      <c r="AW330" s="621"/>
      <c r="AX330" s="621"/>
      <c r="AY330" s="621"/>
      <c r="AZ330" s="621"/>
      <c r="BA330" s="621"/>
      <c r="BB330" s="621"/>
      <c r="BC330" s="621"/>
      <c r="BD330" s="621"/>
      <c r="BE330" s="621"/>
    </row>
    <row r="331" spans="1:57" s="407" customFormat="1" ht="12" hidden="1" customHeight="1" outlineLevel="1" thickBot="1">
      <c r="A331" s="1117" t="s">
        <v>270</v>
      </c>
      <c r="B331" s="1118"/>
      <c r="C331" s="1118"/>
      <c r="D331" s="1118"/>
      <c r="E331" s="1118"/>
      <c r="F331" s="1118"/>
      <c r="G331" s="1118"/>
      <c r="H331" s="1118"/>
      <c r="I331" s="1118"/>
      <c r="J331" s="1118"/>
      <c r="K331" s="1118"/>
      <c r="L331" s="1118"/>
      <c r="M331" s="1118"/>
      <c r="N331" s="1118"/>
      <c r="O331" s="1118"/>
      <c r="P331" s="1118"/>
      <c r="Q331" s="1118"/>
      <c r="R331" s="1118"/>
      <c r="S331" s="1118"/>
      <c r="T331" s="1118"/>
      <c r="U331" s="1118"/>
      <c r="V331" s="1118"/>
      <c r="W331" s="1118"/>
      <c r="X331" s="1118"/>
      <c r="Y331" s="1118"/>
      <c r="Z331" s="1119">
        <f t="shared" ref="Z331:AS331" si="232">+Z330/Z$337</f>
        <v>0.05</v>
      </c>
      <c r="AA331" s="1119">
        <f t="shared" si="232"/>
        <v>0.1</v>
      </c>
      <c r="AB331" s="1119">
        <f t="shared" si="232"/>
        <v>0.15</v>
      </c>
      <c r="AC331" s="1119">
        <f t="shared" si="232"/>
        <v>0.23</v>
      </c>
      <c r="AD331" s="1119">
        <f t="shared" si="232"/>
        <v>0.3</v>
      </c>
      <c r="AE331" s="1119">
        <f t="shared" si="232"/>
        <v>0.36</v>
      </c>
      <c r="AF331" s="1119">
        <f t="shared" si="232"/>
        <v>0.43</v>
      </c>
      <c r="AG331" s="1120">
        <f t="shared" si="232"/>
        <v>0.53</v>
      </c>
      <c r="AH331" s="1119">
        <f t="shared" si="232"/>
        <v>0.61</v>
      </c>
      <c r="AI331" s="1119">
        <f t="shared" si="232"/>
        <v>0.69</v>
      </c>
      <c r="AJ331" s="1119">
        <f t="shared" si="232"/>
        <v>0.73121903701642077</v>
      </c>
      <c r="AK331" s="1120">
        <f t="shared" si="232"/>
        <v>0.70492889723638308</v>
      </c>
      <c r="AL331" s="1121">
        <f t="shared" si="232"/>
        <v>0.8604970118137597</v>
      </c>
      <c r="AM331" s="1119">
        <f t="shared" si="232"/>
        <v>0.88977897094032532</v>
      </c>
      <c r="AN331" s="1119">
        <f t="shared" si="232"/>
        <v>0.9133674683476749</v>
      </c>
      <c r="AO331" s="1120">
        <f t="shared" si="232"/>
        <v>0.93742901566940728</v>
      </c>
      <c r="AP331" s="1121">
        <f t="shared" si="232"/>
        <v>0.94491786800326316</v>
      </c>
      <c r="AQ331" s="1119">
        <f t="shared" si="232"/>
        <v>0.96420075006256156</v>
      </c>
      <c r="AR331" s="1119">
        <f t="shared" si="232"/>
        <v>0.98165609525488362</v>
      </c>
      <c r="AS331" s="1120">
        <f t="shared" si="232"/>
        <v>0.9928517991079655</v>
      </c>
      <c r="AT331" s="621"/>
      <c r="AU331" s="621"/>
      <c r="AV331" s="621"/>
      <c r="AW331" s="621"/>
      <c r="AX331" s="621"/>
      <c r="AY331" s="621"/>
      <c r="AZ331" s="621"/>
      <c r="BA331" s="621"/>
      <c r="BB331" s="621"/>
      <c r="BC331" s="621"/>
      <c r="BD331" s="621"/>
      <c r="BE331" s="621"/>
    </row>
    <row r="332" spans="1:57" s="407" customFormat="1" ht="12" hidden="1" customHeight="1" outlineLevel="1">
      <c r="A332" s="1105" t="s">
        <v>257</v>
      </c>
      <c r="B332" s="732"/>
      <c r="C332" s="732"/>
      <c r="D332" s="619"/>
      <c r="E332" s="619"/>
      <c r="F332" s="619"/>
      <c r="G332" s="619"/>
      <c r="H332" s="619"/>
      <c r="I332" s="619"/>
      <c r="J332" s="619"/>
      <c r="K332" s="619"/>
      <c r="L332" s="619"/>
      <c r="M332" s="619"/>
      <c r="N332" s="619"/>
      <c r="O332" s="619"/>
      <c r="P332" s="619"/>
      <c r="Q332" s="619"/>
      <c r="R332" s="619"/>
      <c r="S332" s="619"/>
      <c r="T332" s="619"/>
      <c r="U332" s="619"/>
      <c r="V332" s="619"/>
      <c r="W332" s="619"/>
      <c r="X332" s="619"/>
      <c r="Y332" s="619"/>
      <c r="Z332" s="619">
        <f t="shared" ref="Z332:AS332" si="233">+Z314</f>
        <v>97.444000000000003</v>
      </c>
      <c r="AA332" s="619">
        <f t="shared" si="233"/>
        <v>97.311999999999998</v>
      </c>
      <c r="AB332" s="619">
        <f t="shared" si="233"/>
        <v>98.516000000000005</v>
      </c>
      <c r="AC332" s="619">
        <f t="shared" si="233"/>
        <v>99.74</v>
      </c>
      <c r="AD332" s="619">
        <f t="shared" si="233"/>
        <v>96.227999999999994</v>
      </c>
      <c r="AE332" s="619">
        <f t="shared" si="233"/>
        <v>91.328000000000003</v>
      </c>
      <c r="AF332" s="619">
        <f t="shared" si="233"/>
        <v>86.048000000000002</v>
      </c>
      <c r="AG332" s="1086">
        <f t="shared" si="233"/>
        <v>78.108000000000004</v>
      </c>
      <c r="AH332" s="619">
        <f t="shared" si="233"/>
        <v>65.5</v>
      </c>
      <c r="AI332" s="619">
        <f t="shared" si="233"/>
        <v>55.576000000000001</v>
      </c>
      <c r="AJ332" s="619">
        <f t="shared" si="233"/>
        <v>43.764000000000003</v>
      </c>
      <c r="AK332" s="1086">
        <f t="shared" si="233"/>
        <v>40.368000000000002</v>
      </c>
      <c r="AL332" s="1085">
        <f t="shared" si="233"/>
        <v>23.799167123287667</v>
      </c>
      <c r="AM332" s="619">
        <f t="shared" si="233"/>
        <v>18.649343561643832</v>
      </c>
      <c r="AN332" s="619">
        <f t="shared" si="233"/>
        <v>13.38247890410959</v>
      </c>
      <c r="AO332" s="1086">
        <f t="shared" si="233"/>
        <v>8</v>
      </c>
      <c r="AP332" s="1085">
        <f t="shared" si="233"/>
        <v>8</v>
      </c>
      <c r="AQ332" s="619">
        <f t="shared" si="233"/>
        <v>8</v>
      </c>
      <c r="AR332" s="619">
        <f t="shared" si="233"/>
        <v>8</v>
      </c>
      <c r="AS332" s="1086">
        <f t="shared" si="233"/>
        <v>8</v>
      </c>
      <c r="AT332" s="621"/>
      <c r="AU332" s="621"/>
      <c r="AV332" s="621"/>
      <c r="AW332" s="621"/>
      <c r="AX332" s="621"/>
      <c r="AY332" s="621"/>
      <c r="AZ332" s="621"/>
      <c r="BA332" s="621"/>
      <c r="BB332" s="621"/>
      <c r="BC332" s="621"/>
      <c r="BD332" s="621"/>
      <c r="BE332" s="621"/>
    </row>
    <row r="333" spans="1:57" s="407" customFormat="1" ht="12" hidden="1" customHeight="1" outlineLevel="1">
      <c r="A333" s="1105" t="s">
        <v>271</v>
      </c>
      <c r="B333" s="732"/>
      <c r="C333" s="732"/>
      <c r="D333" s="619"/>
      <c r="E333" s="619"/>
      <c r="F333" s="619"/>
      <c r="G333" s="619"/>
      <c r="H333" s="619"/>
      <c r="I333" s="619"/>
      <c r="J333" s="619"/>
      <c r="K333" s="619"/>
      <c r="L333" s="619"/>
      <c r="M333" s="619"/>
      <c r="N333" s="619"/>
      <c r="O333" s="619"/>
      <c r="P333" s="619"/>
      <c r="Q333" s="619"/>
      <c r="R333" s="619"/>
      <c r="S333" s="619"/>
      <c r="T333" s="619"/>
      <c r="U333" s="619"/>
      <c r="V333" s="619"/>
      <c r="W333" s="619"/>
      <c r="X333" s="619"/>
      <c r="Y333" s="619"/>
      <c r="Z333" s="718">
        <f t="shared" ref="Z333:AS333" si="234">+Z332/Z$337</f>
        <v>0.20381510144321272</v>
      </c>
      <c r="AA333" s="718">
        <f t="shared" si="234"/>
        <v>0.19579879275653922</v>
      </c>
      <c r="AB333" s="718">
        <f t="shared" si="234"/>
        <v>0.19036908212560388</v>
      </c>
      <c r="AC333" s="718">
        <f t="shared" si="234"/>
        <v>0.18368324125230201</v>
      </c>
      <c r="AD333" s="718">
        <f t="shared" si="234"/>
        <v>0.17174370872746744</v>
      </c>
      <c r="AE333" s="718">
        <f t="shared" si="234"/>
        <v>0.15633002396439574</v>
      </c>
      <c r="AF333" s="718">
        <f t="shared" si="234"/>
        <v>0.14106229508196722</v>
      </c>
      <c r="AG333" s="1122">
        <f t="shared" si="234"/>
        <v>0.12168250506309396</v>
      </c>
      <c r="AH333" s="718">
        <f t="shared" si="234"/>
        <v>9.8600030106879427E-2</v>
      </c>
      <c r="AI333" s="718">
        <f t="shared" si="234"/>
        <v>8.0173110213502596E-2</v>
      </c>
      <c r="AJ333" s="718">
        <f t="shared" si="234"/>
        <v>6.0901753409407185E-2</v>
      </c>
      <c r="AK333" s="1122">
        <f t="shared" si="234"/>
        <v>5.4156157767641537E-2</v>
      </c>
      <c r="AL333" s="1123">
        <f t="shared" si="234"/>
        <v>3.1502256359624961E-2</v>
      </c>
      <c r="AM333" s="718">
        <f t="shared" si="234"/>
        <v>2.4070346691848491E-2</v>
      </c>
      <c r="AN333" s="718">
        <f t="shared" si="234"/>
        <v>1.6804823150835018E-2</v>
      </c>
      <c r="AO333" s="1122">
        <f t="shared" si="234"/>
        <v>9.7268872440992755E-3</v>
      </c>
      <c r="AP333" s="1123">
        <f t="shared" si="234"/>
        <v>9.3906082179560178E-3</v>
      </c>
      <c r="AQ333" s="718">
        <f t="shared" si="234"/>
        <v>9.0178847198706842E-3</v>
      </c>
      <c r="AR333" s="718">
        <f t="shared" si="234"/>
        <v>8.6917338080468604E-3</v>
      </c>
      <c r="AS333" s="1122">
        <f t="shared" si="234"/>
        <v>8.3685400428103116E-3</v>
      </c>
      <c r="AT333" s="621"/>
      <c r="AU333" s="621"/>
      <c r="AV333" s="621"/>
      <c r="AW333" s="621"/>
      <c r="AX333" s="621"/>
      <c r="AY333" s="621"/>
      <c r="AZ333" s="621"/>
      <c r="BA333" s="621"/>
      <c r="BB333" s="621"/>
      <c r="BC333" s="621"/>
      <c r="BD333" s="621"/>
      <c r="BE333" s="621"/>
    </row>
    <row r="334" spans="1:57" s="407" customFormat="1" ht="12" hidden="1" customHeight="1" outlineLevel="1">
      <c r="A334" s="1105" t="s">
        <v>272</v>
      </c>
      <c r="B334" s="732"/>
      <c r="C334" s="732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>
        <f t="shared" ref="Z334:AS334" si="235">+Z337-Z332-Z330</f>
        <v>356.75099999999998</v>
      </c>
      <c r="AA334" s="619">
        <f t="shared" si="235"/>
        <v>349.988</v>
      </c>
      <c r="AB334" s="619">
        <f t="shared" si="235"/>
        <v>341.35899999999998</v>
      </c>
      <c r="AC334" s="619">
        <f t="shared" si="235"/>
        <v>318.37</v>
      </c>
      <c r="AD334" s="619">
        <f t="shared" si="235"/>
        <v>295.98199999999997</v>
      </c>
      <c r="AE334" s="619">
        <f t="shared" si="235"/>
        <v>282.56000000000006</v>
      </c>
      <c r="AF334" s="619">
        <f t="shared" si="235"/>
        <v>261.65199999999999</v>
      </c>
      <c r="AG334" s="1086">
        <f t="shared" si="235"/>
        <v>223.58499999999992</v>
      </c>
      <c r="AH334" s="619">
        <f t="shared" si="235"/>
        <v>193.577</v>
      </c>
      <c r="AI334" s="619">
        <f t="shared" si="235"/>
        <v>159.31600000000003</v>
      </c>
      <c r="AJ334" s="619">
        <f t="shared" si="235"/>
        <v>149.38200000000006</v>
      </c>
      <c r="AK334" s="1086">
        <f t="shared" si="235"/>
        <v>179.57799999999997</v>
      </c>
      <c r="AL334" s="1085">
        <f t="shared" si="235"/>
        <v>81.59185287671221</v>
      </c>
      <c r="AM334" s="619">
        <f t="shared" si="235"/>
        <v>66.748256438356179</v>
      </c>
      <c r="AN334" s="619">
        <f t="shared" si="235"/>
        <v>55.60712109589042</v>
      </c>
      <c r="AO334" s="1086">
        <f t="shared" si="235"/>
        <v>43.462288200000103</v>
      </c>
      <c r="AP334" s="1085">
        <f t="shared" si="235"/>
        <v>38.925294480000048</v>
      </c>
      <c r="AQ334" s="619">
        <f t="shared" si="235"/>
        <v>23.758445400000028</v>
      </c>
      <c r="AR334" s="619">
        <f t="shared" si="235"/>
        <v>8.8840005000000701</v>
      </c>
      <c r="AS334" s="1086">
        <f t="shared" si="235"/>
        <v>-1.1665969399996357</v>
      </c>
      <c r="AT334" s="621"/>
      <c r="AU334" s="621"/>
      <c r="AV334" s="621"/>
      <c r="AW334" s="621"/>
      <c r="AX334" s="621"/>
      <c r="AY334" s="621"/>
      <c r="AZ334" s="621"/>
      <c r="BA334" s="621"/>
      <c r="BB334" s="621"/>
      <c r="BC334" s="621"/>
      <c r="BD334" s="621"/>
      <c r="BE334" s="621"/>
    </row>
    <row r="335" spans="1:57" s="407" customFormat="1" ht="12" hidden="1" customHeight="1" outlineLevel="1" thickBot="1">
      <c r="A335" s="1105" t="s">
        <v>273</v>
      </c>
      <c r="B335" s="732"/>
      <c r="C335" s="732"/>
      <c r="D335" s="619"/>
      <c r="E335" s="619"/>
      <c r="F335" s="619"/>
      <c r="G335" s="619"/>
      <c r="H335" s="619"/>
      <c r="I335" s="619"/>
      <c r="J335" s="619"/>
      <c r="K335" s="619"/>
      <c r="L335" s="619"/>
      <c r="M335" s="619"/>
      <c r="N335" s="619"/>
      <c r="O335" s="619"/>
      <c r="P335" s="619"/>
      <c r="Q335" s="619"/>
      <c r="R335" s="619"/>
      <c r="S335" s="619"/>
      <c r="T335" s="619"/>
      <c r="U335" s="619"/>
      <c r="V335" s="619"/>
      <c r="W335" s="619"/>
      <c r="X335" s="619"/>
      <c r="Y335" s="619"/>
      <c r="Z335" s="1106">
        <f t="shared" ref="Z335:AS335" si="236">+Z334/Z$337</f>
        <v>0.74618489855678716</v>
      </c>
      <c r="AA335" s="1106">
        <f t="shared" si="236"/>
        <v>0.7042012072434608</v>
      </c>
      <c r="AB335" s="1106">
        <f t="shared" si="236"/>
        <v>0.65963091787439609</v>
      </c>
      <c r="AC335" s="1106">
        <f t="shared" si="236"/>
        <v>0.58631675874769795</v>
      </c>
      <c r="AD335" s="1106">
        <f t="shared" si="236"/>
        <v>0.5282562912725326</v>
      </c>
      <c r="AE335" s="1106">
        <f t="shared" si="236"/>
        <v>0.4836699760356043</v>
      </c>
      <c r="AF335" s="1106">
        <f t="shared" si="236"/>
        <v>0.42893770491803279</v>
      </c>
      <c r="AG335" s="1107">
        <f t="shared" si="236"/>
        <v>0.34831749493690595</v>
      </c>
      <c r="AH335" s="1106">
        <f t="shared" si="236"/>
        <v>0.29139996989312061</v>
      </c>
      <c r="AI335" s="1106">
        <f t="shared" si="236"/>
        <v>0.22982688978649743</v>
      </c>
      <c r="AJ335" s="1106">
        <f t="shared" si="236"/>
        <v>0.20787920957417208</v>
      </c>
      <c r="AK335" s="1107">
        <f t="shared" si="236"/>
        <v>0.24091494499597529</v>
      </c>
      <c r="AL335" s="1124">
        <f t="shared" si="236"/>
        <v>0.10800073182661533</v>
      </c>
      <c r="AM335" s="1106">
        <f t="shared" si="236"/>
        <v>8.6150682367826151E-2</v>
      </c>
      <c r="AN335" s="1106">
        <f t="shared" si="236"/>
        <v>6.9827708501490143E-2</v>
      </c>
      <c r="AO335" s="1107">
        <f t="shared" si="236"/>
        <v>5.284409708649343E-2</v>
      </c>
      <c r="AP335" s="1124">
        <f t="shared" si="236"/>
        <v>4.5691523778780802E-2</v>
      </c>
      <c r="AQ335" s="1106">
        <f t="shared" si="236"/>
        <v>2.6781365217567774E-2</v>
      </c>
      <c r="AR335" s="1106">
        <f t="shared" si="236"/>
        <v>9.6521709370694792E-3</v>
      </c>
      <c r="AS335" s="1107">
        <f t="shared" si="236"/>
        <v>-1.2203391507758662E-3</v>
      </c>
      <c r="AT335" s="621"/>
      <c r="AU335" s="621"/>
      <c r="AV335" s="621"/>
      <c r="AW335" s="621"/>
      <c r="AX335" s="621"/>
      <c r="AY335" s="621"/>
      <c r="AZ335" s="621"/>
      <c r="BA335" s="621"/>
      <c r="BB335" s="621"/>
      <c r="BC335" s="621"/>
      <c r="BD335" s="621"/>
      <c r="BE335" s="621"/>
    </row>
    <row r="336" spans="1:57" s="407" customFormat="1" ht="12" hidden="1" customHeight="1" outlineLevel="1" thickBot="1">
      <c r="A336" s="1117" t="s">
        <v>274</v>
      </c>
      <c r="B336" s="1118"/>
      <c r="C336" s="1118"/>
      <c r="D336" s="1118"/>
      <c r="E336" s="1118"/>
      <c r="F336" s="1118"/>
      <c r="G336" s="1118"/>
      <c r="H336" s="1118"/>
      <c r="I336" s="1118"/>
      <c r="J336" s="1118"/>
      <c r="K336" s="1118"/>
      <c r="L336" s="1118"/>
      <c r="M336" s="1118"/>
      <c r="N336" s="1118"/>
      <c r="O336" s="1118"/>
      <c r="P336" s="1118"/>
      <c r="Q336" s="1118"/>
      <c r="R336" s="1118"/>
      <c r="S336" s="1118"/>
      <c r="T336" s="1118"/>
      <c r="U336" s="1118"/>
      <c r="V336" s="1118"/>
      <c r="W336" s="1118"/>
      <c r="X336" s="1118"/>
      <c r="Y336" s="1118"/>
      <c r="Z336" s="1119">
        <f>+Z335+Z333</f>
        <v>0.94999999999999984</v>
      </c>
      <c r="AA336" s="1119">
        <f t="shared" ref="AA336:AS336" si="237">+AA335+AA333</f>
        <v>0.9</v>
      </c>
      <c r="AB336" s="1119">
        <f t="shared" si="237"/>
        <v>0.85</v>
      </c>
      <c r="AC336" s="1119">
        <f t="shared" si="237"/>
        <v>0.77</v>
      </c>
      <c r="AD336" s="1119">
        <f t="shared" si="237"/>
        <v>0.70000000000000007</v>
      </c>
      <c r="AE336" s="1119">
        <f t="shared" si="237"/>
        <v>0.64</v>
      </c>
      <c r="AF336" s="1119">
        <f t="shared" si="237"/>
        <v>0.57000000000000006</v>
      </c>
      <c r="AG336" s="1120">
        <f t="shared" si="237"/>
        <v>0.46999999999999992</v>
      </c>
      <c r="AH336" s="1119">
        <f t="shared" si="237"/>
        <v>0.39</v>
      </c>
      <c r="AI336" s="1119">
        <f t="shared" si="237"/>
        <v>0.31000000000000005</v>
      </c>
      <c r="AJ336" s="1119">
        <f t="shared" si="237"/>
        <v>0.26878096298357929</v>
      </c>
      <c r="AK336" s="1120">
        <f t="shared" si="237"/>
        <v>0.29507110276361681</v>
      </c>
      <c r="AL336" s="1121">
        <f t="shared" si="237"/>
        <v>0.1395029881862403</v>
      </c>
      <c r="AM336" s="1119">
        <f t="shared" si="237"/>
        <v>0.11022102905967464</v>
      </c>
      <c r="AN336" s="1119">
        <f t="shared" si="237"/>
        <v>8.6632531652325165E-2</v>
      </c>
      <c r="AO336" s="1120">
        <f t="shared" si="237"/>
        <v>6.2570984330592702E-2</v>
      </c>
      <c r="AP336" s="1121">
        <f t="shared" si="237"/>
        <v>5.5082131996736818E-2</v>
      </c>
      <c r="AQ336" s="1119">
        <f t="shared" si="237"/>
        <v>3.5799249937438458E-2</v>
      </c>
      <c r="AR336" s="1119">
        <f t="shared" si="237"/>
        <v>1.8343904745116338E-2</v>
      </c>
      <c r="AS336" s="1120">
        <f t="shared" si="237"/>
        <v>7.148200892034445E-3</v>
      </c>
      <c r="AT336" s="621"/>
      <c r="AU336" s="621"/>
      <c r="AV336" s="621"/>
      <c r="AW336" s="621"/>
      <c r="AX336" s="621"/>
      <c r="AY336" s="621"/>
      <c r="AZ336" s="621"/>
      <c r="BA336" s="621"/>
      <c r="BB336" s="621"/>
      <c r="BC336" s="621"/>
      <c r="BD336" s="621"/>
      <c r="BE336" s="621"/>
    </row>
    <row r="337" spans="1:57" s="407" customFormat="1" ht="12" hidden="1" customHeight="1" outlineLevel="1">
      <c r="A337" s="1108" t="s">
        <v>166</v>
      </c>
      <c r="B337" s="732"/>
      <c r="C337" s="732"/>
      <c r="D337" s="619"/>
      <c r="E337" s="619"/>
      <c r="F337" s="619"/>
      <c r="G337" s="619"/>
      <c r="H337" s="619"/>
      <c r="I337" s="619"/>
      <c r="J337" s="619"/>
      <c r="K337" s="619"/>
      <c r="L337" s="619"/>
      <c r="M337" s="619"/>
      <c r="N337" s="619"/>
      <c r="O337" s="619"/>
      <c r="P337" s="619"/>
      <c r="Q337" s="619"/>
      <c r="R337" s="619"/>
      <c r="S337" s="619"/>
      <c r="T337" s="619"/>
      <c r="U337" s="619"/>
      <c r="V337" s="619"/>
      <c r="W337" s="619"/>
      <c r="X337" s="619"/>
      <c r="Y337" s="619"/>
      <c r="Z337" s="1125">
        <f t="shared" ref="Z337:AS337" si="238">+Z40</f>
        <v>478.1</v>
      </c>
      <c r="AA337" s="1125">
        <f t="shared" si="238"/>
        <v>497</v>
      </c>
      <c r="AB337" s="1125">
        <f t="shared" si="238"/>
        <v>517.5</v>
      </c>
      <c r="AC337" s="1126">
        <f t="shared" si="238"/>
        <v>543</v>
      </c>
      <c r="AD337" s="1125">
        <f t="shared" si="238"/>
        <v>560.29999999999995</v>
      </c>
      <c r="AE337" s="1125">
        <f t="shared" si="238"/>
        <v>584.20000000000005</v>
      </c>
      <c r="AF337" s="1125">
        <f t="shared" si="238"/>
        <v>610</v>
      </c>
      <c r="AG337" s="1126">
        <f t="shared" si="238"/>
        <v>641.9</v>
      </c>
      <c r="AH337" s="1125">
        <f t="shared" si="238"/>
        <v>664.3</v>
      </c>
      <c r="AI337" s="1125">
        <f t="shared" si="238"/>
        <v>693.2</v>
      </c>
      <c r="AJ337" s="1125">
        <f t="shared" si="238"/>
        <v>718.6</v>
      </c>
      <c r="AK337" s="1126">
        <f t="shared" si="238"/>
        <v>745.4</v>
      </c>
      <c r="AL337" s="1127">
        <f t="shared" si="238"/>
        <v>755.47499999999991</v>
      </c>
      <c r="AM337" s="1125">
        <f t="shared" si="238"/>
        <v>774.78499999999997</v>
      </c>
      <c r="AN337" s="1125">
        <f t="shared" si="238"/>
        <v>796.34749999999997</v>
      </c>
      <c r="AO337" s="1126">
        <f t="shared" si="238"/>
        <v>822.46249999999998</v>
      </c>
      <c r="AP337" s="1127">
        <f t="shared" si="238"/>
        <v>851.91499999999996</v>
      </c>
      <c r="AQ337" s="1125">
        <f t="shared" si="238"/>
        <v>887.12599999999998</v>
      </c>
      <c r="AR337" s="1125">
        <f t="shared" si="238"/>
        <v>920.41475000000003</v>
      </c>
      <c r="AS337" s="1126">
        <f t="shared" si="238"/>
        <v>955.96125000000006</v>
      </c>
      <c r="AT337" s="619"/>
      <c r="AU337" s="621"/>
      <c r="AV337" s="621"/>
      <c r="AW337" s="621"/>
      <c r="AX337" s="621"/>
      <c r="AY337" s="621"/>
      <c r="AZ337" s="621"/>
      <c r="BA337" s="621"/>
      <c r="BB337" s="621"/>
      <c r="BC337" s="621"/>
      <c r="BD337" s="621"/>
      <c r="BE337" s="621"/>
    </row>
    <row r="338" spans="1:57" s="407" customFormat="1" ht="12" hidden="1" customHeight="1" outlineLevel="1">
      <c r="A338" s="1108"/>
      <c r="B338" s="732"/>
      <c r="C338" s="732"/>
      <c r="D338" s="619"/>
      <c r="E338" s="619"/>
      <c r="F338" s="619"/>
      <c r="G338" s="619"/>
      <c r="H338" s="619"/>
      <c r="I338" s="619"/>
      <c r="J338" s="619"/>
      <c r="K338" s="619"/>
      <c r="L338" s="619"/>
      <c r="M338" s="619"/>
      <c r="N338" s="619"/>
      <c r="O338" s="619"/>
      <c r="P338" s="619"/>
      <c r="Q338" s="619"/>
      <c r="R338" s="619"/>
      <c r="S338" s="619"/>
      <c r="T338" s="619"/>
      <c r="U338" s="619"/>
      <c r="V338" s="619"/>
      <c r="W338" s="619"/>
      <c r="X338" s="619"/>
      <c r="Y338" s="619"/>
      <c r="Z338" s="1125"/>
      <c r="AA338" s="1125"/>
      <c r="AB338" s="1125"/>
      <c r="AC338" s="1125"/>
      <c r="AD338" s="1125"/>
      <c r="AE338" s="1125"/>
      <c r="AF338" s="1125"/>
      <c r="AG338" s="1126"/>
      <c r="AH338" s="1125"/>
      <c r="AI338" s="1125"/>
      <c r="AJ338" s="1125"/>
      <c r="AK338" s="1126"/>
      <c r="AL338" s="1127"/>
      <c r="AM338" s="1125"/>
      <c r="AN338" s="1125"/>
      <c r="AO338" s="1126"/>
      <c r="AP338" s="1127"/>
      <c r="AQ338" s="1125"/>
      <c r="AR338" s="1125"/>
      <c r="AS338" s="1126"/>
      <c r="AT338" s="619"/>
      <c r="AU338" s="621"/>
      <c r="AV338" s="621"/>
      <c r="AW338" s="621"/>
      <c r="AX338" s="621"/>
      <c r="AY338" s="621"/>
      <c r="AZ338" s="621"/>
      <c r="BA338" s="621"/>
      <c r="BB338" s="621"/>
      <c r="BC338" s="621"/>
      <c r="BD338" s="621"/>
      <c r="BE338" s="621"/>
    </row>
    <row r="339" spans="1:57" s="407" customFormat="1" ht="12" hidden="1" customHeight="1" outlineLevel="1">
      <c r="A339" s="1108" t="s">
        <v>275</v>
      </c>
      <c r="B339" s="732"/>
      <c r="C339" s="732"/>
      <c r="D339" s="619"/>
      <c r="E339" s="619"/>
      <c r="F339" s="619"/>
      <c r="G339" s="619"/>
      <c r="H339" s="619"/>
      <c r="I339" s="619"/>
      <c r="J339" s="619"/>
      <c r="K339" s="619"/>
      <c r="L339" s="619"/>
      <c r="M339" s="619"/>
      <c r="N339" s="619"/>
      <c r="O339" s="619"/>
      <c r="P339" s="619"/>
      <c r="Q339" s="619"/>
      <c r="R339" s="619"/>
      <c r="S339" s="619"/>
      <c r="T339" s="619"/>
      <c r="U339" s="619"/>
      <c r="V339" s="619"/>
      <c r="W339" s="619"/>
      <c r="X339" s="619"/>
      <c r="Y339" s="619"/>
      <c r="Z339" s="619"/>
      <c r="AA339" s="619"/>
      <c r="AB339" s="619"/>
      <c r="AC339" s="619"/>
      <c r="AD339" s="619"/>
      <c r="AE339" s="619"/>
      <c r="AF339" s="619"/>
      <c r="AG339" s="1086"/>
      <c r="AH339" s="619"/>
      <c r="AI339" s="619"/>
      <c r="AJ339" s="619"/>
      <c r="AK339" s="1086"/>
      <c r="AL339" s="1085"/>
      <c r="AM339" s="619"/>
      <c r="AN339" s="619"/>
      <c r="AO339" s="1086"/>
      <c r="AP339" s="1085"/>
      <c r="AQ339" s="619"/>
      <c r="AR339" s="619"/>
      <c r="AS339" s="1086"/>
      <c r="AT339" s="621"/>
      <c r="AU339" s="621"/>
      <c r="AV339" s="621"/>
      <c r="AW339" s="621"/>
      <c r="AX339" s="621"/>
      <c r="AY339" s="621"/>
      <c r="AZ339" s="621"/>
      <c r="BA339" s="621"/>
      <c r="BB339" s="621"/>
      <c r="BC339" s="621"/>
      <c r="BD339" s="621"/>
      <c r="BE339" s="621"/>
    </row>
    <row r="340" spans="1:57" s="407" customFormat="1" ht="12" hidden="1" customHeight="1" outlineLevel="1" thickBot="1">
      <c r="A340" s="1105" t="s">
        <v>172</v>
      </c>
      <c r="B340" s="663"/>
      <c r="C340" s="663"/>
      <c r="D340" s="871"/>
      <c r="E340" s="871"/>
      <c r="F340" s="871"/>
      <c r="G340" s="871"/>
      <c r="H340" s="871"/>
      <c r="I340" s="871"/>
      <c r="J340" s="871"/>
      <c r="K340" s="871"/>
      <c r="L340" s="871"/>
      <c r="M340" s="871"/>
      <c r="N340" s="871"/>
      <c r="O340" s="871"/>
      <c r="P340" s="871"/>
      <c r="Q340" s="871"/>
      <c r="R340" s="871"/>
      <c r="S340" s="871"/>
      <c r="T340" s="871"/>
      <c r="U340" s="871"/>
      <c r="V340" s="871"/>
      <c r="W340" s="871"/>
      <c r="X340" s="871"/>
      <c r="Y340" s="871"/>
      <c r="Z340" s="619">
        <v>23.905000000000001</v>
      </c>
      <c r="AA340" s="619">
        <v>49.7</v>
      </c>
      <c r="AB340" s="619">
        <v>77.625</v>
      </c>
      <c r="AC340" s="619">
        <v>124.89</v>
      </c>
      <c r="AD340" s="1085">
        <v>168.08999999999997</v>
      </c>
      <c r="AE340" s="619">
        <v>210.31200000000001</v>
      </c>
      <c r="AF340" s="619">
        <v>262.3</v>
      </c>
      <c r="AG340" s="1086">
        <v>340.20699999999999</v>
      </c>
      <c r="AH340" s="619">
        <v>405.22299999999996</v>
      </c>
      <c r="AI340" s="619">
        <v>478.30799999999999</v>
      </c>
      <c r="AJ340" s="619">
        <f>+AJ351-AJ342-AJ344</f>
        <v>547.38319999999999</v>
      </c>
      <c r="AK340" s="1086">
        <f>+AK351-AK342-AK344</f>
        <v>603.06975999999986</v>
      </c>
      <c r="AL340" s="1085">
        <f t="shared" ref="AL340:AS340" si="239">+AL351-AL342-AL344</f>
        <v>655.20415287671221</v>
      </c>
      <c r="AM340" s="619">
        <f t="shared" si="239"/>
        <v>698.78189643835617</v>
      </c>
      <c r="AN340" s="619">
        <f t="shared" si="239"/>
        <v>734.21432509589033</v>
      </c>
      <c r="AO340" s="1086">
        <f t="shared" si="239"/>
        <v>770.58687359999999</v>
      </c>
      <c r="AP340" s="1085">
        <f t="shared" si="239"/>
        <v>803.33004557999993</v>
      </c>
      <c r="AQ340" s="619">
        <f t="shared" si="239"/>
        <v>841.38199238940001</v>
      </c>
      <c r="AR340" s="619">
        <f t="shared" si="239"/>
        <v>876.55794276993004</v>
      </c>
      <c r="AS340" s="1086">
        <f t="shared" si="239"/>
        <v>913.8972831314336</v>
      </c>
      <c r="AT340" s="621"/>
      <c r="AU340" s="621"/>
      <c r="AV340" s="621"/>
      <c r="AW340" s="621"/>
      <c r="AX340" s="621"/>
      <c r="AY340" s="621"/>
      <c r="AZ340" s="621"/>
      <c r="BA340" s="621"/>
      <c r="BB340" s="621"/>
      <c r="BC340" s="621"/>
      <c r="BD340" s="621"/>
      <c r="BE340" s="621"/>
    </row>
    <row r="341" spans="1:57" s="407" customFormat="1" ht="12" hidden="1" customHeight="1" outlineLevel="1" thickBot="1">
      <c r="A341" s="1105" t="s">
        <v>270</v>
      </c>
      <c r="B341" s="663"/>
      <c r="C341" s="663"/>
      <c r="D341" s="871"/>
      <c r="E341" s="871"/>
      <c r="F341" s="871"/>
      <c r="G341" s="871"/>
      <c r="H341" s="871"/>
      <c r="I341" s="871"/>
      <c r="J341" s="871"/>
      <c r="K341" s="871"/>
      <c r="L341" s="871"/>
      <c r="M341" s="871"/>
      <c r="N341" s="871"/>
      <c r="O341" s="871"/>
      <c r="P341" s="871"/>
      <c r="Q341" s="871"/>
      <c r="R341" s="871"/>
      <c r="S341" s="871"/>
      <c r="T341" s="871"/>
      <c r="U341" s="871"/>
      <c r="V341" s="871"/>
      <c r="W341" s="871"/>
      <c r="X341" s="871"/>
      <c r="Y341" s="871"/>
      <c r="Z341" s="1128">
        <f t="shared" ref="Z341:AS341" si="240">+Z340/Z$337</f>
        <v>0.05</v>
      </c>
      <c r="AA341" s="1129">
        <f t="shared" si="240"/>
        <v>0.1</v>
      </c>
      <c r="AB341" s="1129">
        <f t="shared" si="240"/>
        <v>0.15</v>
      </c>
      <c r="AC341" s="1129">
        <f t="shared" si="240"/>
        <v>0.23</v>
      </c>
      <c r="AD341" s="1129">
        <f t="shared" si="240"/>
        <v>0.3</v>
      </c>
      <c r="AE341" s="1129">
        <f t="shared" si="240"/>
        <v>0.36</v>
      </c>
      <c r="AF341" s="1129">
        <f t="shared" si="240"/>
        <v>0.43</v>
      </c>
      <c r="AG341" s="1130">
        <f t="shared" si="240"/>
        <v>0.53</v>
      </c>
      <c r="AH341" s="1129">
        <f t="shared" si="240"/>
        <v>0.61</v>
      </c>
      <c r="AI341" s="1129">
        <f t="shared" si="240"/>
        <v>0.69</v>
      </c>
      <c r="AJ341" s="1129">
        <f t="shared" si="240"/>
        <v>0.76173559699415527</v>
      </c>
      <c r="AK341" s="1130">
        <f t="shared" si="240"/>
        <v>0.809055218674537</v>
      </c>
      <c r="AL341" s="1131">
        <f t="shared" si="240"/>
        <v>0.86727443380219371</v>
      </c>
      <c r="AM341" s="1129">
        <f t="shared" si="240"/>
        <v>0.90190426561995418</v>
      </c>
      <c r="AN341" s="1129">
        <f t="shared" si="240"/>
        <v>0.92197730902136366</v>
      </c>
      <c r="AO341" s="1130">
        <f t="shared" si="240"/>
        <v>0.93692645391127261</v>
      </c>
      <c r="AP341" s="1131">
        <f t="shared" si="240"/>
        <v>0.94296971596931611</v>
      </c>
      <c r="AQ341" s="1129">
        <f t="shared" si="240"/>
        <v>0.94843572659284026</v>
      </c>
      <c r="AR341" s="1129">
        <f t="shared" si="240"/>
        <v>0.9523510382356758</v>
      </c>
      <c r="AS341" s="1130">
        <f t="shared" si="240"/>
        <v>0.95599825111261938</v>
      </c>
      <c r="AT341" s="621"/>
      <c r="AU341" s="621"/>
      <c r="AV341" s="621"/>
      <c r="AW341" s="621"/>
      <c r="AX341" s="621"/>
      <c r="AY341" s="621"/>
      <c r="AZ341" s="621"/>
      <c r="BA341" s="621"/>
      <c r="BB341" s="621"/>
      <c r="BC341" s="621"/>
      <c r="BD341" s="621"/>
      <c r="BE341" s="621"/>
    </row>
    <row r="342" spans="1:57" s="407" customFormat="1" ht="12" hidden="1" customHeight="1" outlineLevel="1">
      <c r="A342" s="1105" t="s">
        <v>276</v>
      </c>
      <c r="B342" s="732"/>
      <c r="C342" s="732"/>
      <c r="D342" s="619"/>
      <c r="E342" s="619"/>
      <c r="F342" s="619"/>
      <c r="G342" s="619"/>
      <c r="H342" s="619"/>
      <c r="I342" s="619"/>
      <c r="J342" s="619"/>
      <c r="K342" s="619"/>
      <c r="L342" s="619"/>
      <c r="M342" s="619"/>
      <c r="N342" s="619"/>
      <c r="O342" s="619"/>
      <c r="P342" s="619"/>
      <c r="Q342" s="619"/>
      <c r="R342" s="619"/>
      <c r="S342" s="619"/>
      <c r="T342" s="619"/>
      <c r="U342" s="619"/>
      <c r="V342" s="619"/>
      <c r="W342" s="619"/>
      <c r="X342" s="619"/>
      <c r="Y342" s="619"/>
      <c r="Z342" s="619">
        <f t="shared" ref="Z342:AS342" si="241">+Z314</f>
        <v>97.444000000000003</v>
      </c>
      <c r="AA342" s="619">
        <f t="shared" si="241"/>
        <v>97.311999999999998</v>
      </c>
      <c r="AB342" s="619">
        <f t="shared" si="241"/>
        <v>98.516000000000005</v>
      </c>
      <c r="AC342" s="619">
        <f t="shared" si="241"/>
        <v>99.74</v>
      </c>
      <c r="AD342" s="619">
        <f t="shared" si="241"/>
        <v>96.227999999999994</v>
      </c>
      <c r="AE342" s="619">
        <f t="shared" si="241"/>
        <v>91.328000000000003</v>
      </c>
      <c r="AF342" s="619">
        <f t="shared" si="241"/>
        <v>86.048000000000002</v>
      </c>
      <c r="AG342" s="1086">
        <f t="shared" si="241"/>
        <v>78.108000000000004</v>
      </c>
      <c r="AH342" s="619">
        <f t="shared" si="241"/>
        <v>65.5</v>
      </c>
      <c r="AI342" s="619">
        <f>+AI314</f>
        <v>55.576000000000001</v>
      </c>
      <c r="AJ342" s="619">
        <f t="shared" si="241"/>
        <v>43.764000000000003</v>
      </c>
      <c r="AK342" s="1086">
        <f t="shared" si="241"/>
        <v>40.368000000000002</v>
      </c>
      <c r="AL342" s="1085">
        <f t="shared" si="241"/>
        <v>23.799167123287667</v>
      </c>
      <c r="AM342" s="619">
        <f t="shared" si="241"/>
        <v>18.649343561643832</v>
      </c>
      <c r="AN342" s="619">
        <f t="shared" si="241"/>
        <v>13.38247890410959</v>
      </c>
      <c r="AO342" s="1086">
        <f t="shared" si="241"/>
        <v>8</v>
      </c>
      <c r="AP342" s="1085">
        <f t="shared" si="241"/>
        <v>8</v>
      </c>
      <c r="AQ342" s="619">
        <f t="shared" si="241"/>
        <v>8</v>
      </c>
      <c r="AR342" s="619">
        <f t="shared" si="241"/>
        <v>8</v>
      </c>
      <c r="AS342" s="1086">
        <f t="shared" si="241"/>
        <v>8</v>
      </c>
      <c r="AT342" s="621"/>
      <c r="AU342" s="621"/>
      <c r="AV342" s="621"/>
      <c r="AW342" s="621"/>
      <c r="AX342" s="621"/>
      <c r="AY342" s="621"/>
      <c r="AZ342" s="621"/>
      <c r="BA342" s="621"/>
      <c r="BB342" s="621"/>
      <c r="BC342" s="621"/>
      <c r="BD342" s="621"/>
      <c r="BE342" s="621"/>
    </row>
    <row r="343" spans="1:57" s="407" customFormat="1" ht="12" hidden="1" customHeight="1" outlineLevel="1">
      <c r="A343" s="1105" t="s">
        <v>271</v>
      </c>
      <c r="B343" s="732"/>
      <c r="C343" s="732"/>
      <c r="D343" s="619"/>
      <c r="E343" s="619"/>
      <c r="F343" s="619"/>
      <c r="G343" s="619"/>
      <c r="H343" s="619"/>
      <c r="I343" s="619"/>
      <c r="J343" s="619"/>
      <c r="K343" s="619"/>
      <c r="L343" s="619"/>
      <c r="M343" s="619"/>
      <c r="N343" s="619"/>
      <c r="O343" s="619"/>
      <c r="P343" s="619"/>
      <c r="Q343" s="619"/>
      <c r="R343" s="619"/>
      <c r="S343" s="619"/>
      <c r="T343" s="619"/>
      <c r="U343" s="619"/>
      <c r="V343" s="619"/>
      <c r="W343" s="619"/>
      <c r="X343" s="619"/>
      <c r="Y343" s="619"/>
      <c r="Z343" s="718">
        <f t="shared" ref="Z343:AS343" si="242">+Z342/Z$337</f>
        <v>0.20381510144321272</v>
      </c>
      <c r="AA343" s="718">
        <f t="shared" si="242"/>
        <v>0.19579879275653922</v>
      </c>
      <c r="AB343" s="718">
        <f t="shared" si="242"/>
        <v>0.19036908212560388</v>
      </c>
      <c r="AC343" s="718">
        <f t="shared" si="242"/>
        <v>0.18368324125230201</v>
      </c>
      <c r="AD343" s="718">
        <f t="shared" si="242"/>
        <v>0.17174370872746744</v>
      </c>
      <c r="AE343" s="718">
        <f t="shared" si="242"/>
        <v>0.15633002396439574</v>
      </c>
      <c r="AF343" s="718">
        <f t="shared" si="242"/>
        <v>0.14106229508196722</v>
      </c>
      <c r="AG343" s="1122">
        <f t="shared" si="242"/>
        <v>0.12168250506309396</v>
      </c>
      <c r="AH343" s="718">
        <f t="shared" si="242"/>
        <v>9.8600030106879427E-2</v>
      </c>
      <c r="AI343" s="718">
        <f t="shared" si="242"/>
        <v>8.0173110213502596E-2</v>
      </c>
      <c r="AJ343" s="718">
        <f t="shared" si="242"/>
        <v>6.0901753409407185E-2</v>
      </c>
      <c r="AK343" s="1122">
        <f t="shared" si="242"/>
        <v>5.4156157767641537E-2</v>
      </c>
      <c r="AL343" s="1123">
        <f t="shared" si="242"/>
        <v>3.1502256359624961E-2</v>
      </c>
      <c r="AM343" s="718">
        <f t="shared" si="242"/>
        <v>2.4070346691848491E-2</v>
      </c>
      <c r="AN343" s="718">
        <f t="shared" si="242"/>
        <v>1.6804823150835018E-2</v>
      </c>
      <c r="AO343" s="1122">
        <f t="shared" si="242"/>
        <v>9.7268872440992755E-3</v>
      </c>
      <c r="AP343" s="1123">
        <f t="shared" si="242"/>
        <v>9.3906082179560178E-3</v>
      </c>
      <c r="AQ343" s="718">
        <f t="shared" si="242"/>
        <v>9.0178847198706842E-3</v>
      </c>
      <c r="AR343" s="718">
        <f t="shared" si="242"/>
        <v>8.6917338080468604E-3</v>
      </c>
      <c r="AS343" s="1122">
        <f t="shared" si="242"/>
        <v>8.3685400428103116E-3</v>
      </c>
      <c r="AT343" s="621"/>
      <c r="AU343" s="621"/>
      <c r="AV343" s="621"/>
      <c r="AW343" s="621"/>
      <c r="AX343" s="621"/>
      <c r="AY343" s="621"/>
      <c r="AZ343" s="621"/>
      <c r="BA343" s="621"/>
      <c r="BB343" s="621"/>
      <c r="BC343" s="621"/>
      <c r="BD343" s="621"/>
      <c r="BE343" s="621"/>
    </row>
    <row r="344" spans="1:57" s="407" customFormat="1" ht="12" hidden="1" customHeight="1" outlineLevel="1">
      <c r="A344" s="1105" t="s">
        <v>272</v>
      </c>
      <c r="B344" s="732"/>
      <c r="C344" s="732"/>
      <c r="D344" s="619"/>
      <c r="E344" s="619"/>
      <c r="F344" s="619"/>
      <c r="G344" s="619"/>
      <c r="H344" s="619"/>
      <c r="I344" s="619"/>
      <c r="J344" s="619"/>
      <c r="K344" s="619"/>
      <c r="L344" s="619"/>
      <c r="M344" s="619"/>
      <c r="N344" s="619"/>
      <c r="O344" s="619"/>
      <c r="P344" s="619"/>
      <c r="Q344" s="619"/>
      <c r="R344" s="619"/>
      <c r="S344" s="619"/>
      <c r="T344" s="619"/>
      <c r="U344" s="619"/>
      <c r="V344" s="619"/>
      <c r="W344" s="619"/>
      <c r="X344" s="619"/>
      <c r="Y344" s="619"/>
      <c r="Z344" s="619">
        <f t="shared" ref="Z344:AH344" si="243">+Z351-Z342-Z340</f>
        <v>356.75099999999998</v>
      </c>
      <c r="AA344" s="619">
        <f t="shared" si="243"/>
        <v>349.988</v>
      </c>
      <c r="AB344" s="619">
        <f t="shared" si="243"/>
        <v>341.35899999999998</v>
      </c>
      <c r="AC344" s="619">
        <f t="shared" si="243"/>
        <v>318.37</v>
      </c>
      <c r="AD344" s="619">
        <f t="shared" si="243"/>
        <v>295.98199999999997</v>
      </c>
      <c r="AE344" s="619">
        <f t="shared" si="243"/>
        <v>282.56000000000006</v>
      </c>
      <c r="AF344" s="619">
        <f t="shared" si="243"/>
        <v>261.65199999999999</v>
      </c>
      <c r="AG344" s="1086">
        <f t="shared" si="243"/>
        <v>223.58499999999992</v>
      </c>
      <c r="AH344" s="619">
        <f t="shared" si="243"/>
        <v>193.577</v>
      </c>
      <c r="AI344" s="619">
        <f>+AI351-AI342-AI340</f>
        <v>159.31600000000003</v>
      </c>
      <c r="AJ344" s="1088">
        <f>+AI344*(1+AJ348)</f>
        <v>127.45280000000002</v>
      </c>
      <c r="AK344" s="1089">
        <f>+AJ344*(1+AK348)</f>
        <v>101.96224000000002</v>
      </c>
      <c r="AL344" s="1090">
        <f t="shared" ref="AL344:AS344" si="244">+AK344*(1+AL348)</f>
        <v>76.471680000000021</v>
      </c>
      <c r="AM344" s="1088">
        <f t="shared" si="244"/>
        <v>57.353760000000015</v>
      </c>
      <c r="AN344" s="1088">
        <f t="shared" si="244"/>
        <v>48.750696000000012</v>
      </c>
      <c r="AO344" s="1089">
        <f t="shared" si="244"/>
        <v>43.875626400000009</v>
      </c>
      <c r="AP344" s="1090">
        <f t="shared" si="244"/>
        <v>40.58495442000001</v>
      </c>
      <c r="AQ344" s="1088">
        <f t="shared" si="244"/>
        <v>37.744007610600008</v>
      </c>
      <c r="AR344" s="1088">
        <f t="shared" si="244"/>
        <v>35.856807230070004</v>
      </c>
      <c r="AS344" s="1089">
        <f t="shared" si="244"/>
        <v>34.063966868566503</v>
      </c>
      <c r="AT344" s="621"/>
      <c r="AU344" s="621"/>
      <c r="AV344" s="621"/>
      <c r="AW344" s="621"/>
      <c r="AX344" s="621"/>
      <c r="AY344" s="621"/>
      <c r="AZ344" s="621"/>
      <c r="BA344" s="621"/>
      <c r="BB344" s="621"/>
      <c r="BC344" s="621"/>
      <c r="BD344" s="621"/>
      <c r="BE344" s="621"/>
    </row>
    <row r="345" spans="1:57" s="407" customFormat="1" ht="12" hidden="1" customHeight="1" outlineLevel="1">
      <c r="A345" s="1105" t="s">
        <v>277</v>
      </c>
      <c r="B345" s="732"/>
      <c r="C345" s="732"/>
      <c r="D345" s="619"/>
      <c r="E345" s="619"/>
      <c r="F345" s="619"/>
      <c r="G345" s="619"/>
      <c r="H345" s="619"/>
      <c r="I345" s="619"/>
      <c r="J345" s="619"/>
      <c r="K345" s="619"/>
      <c r="L345" s="619"/>
      <c r="M345" s="619"/>
      <c r="N345" s="619"/>
      <c r="O345" s="619"/>
      <c r="P345" s="619"/>
      <c r="Q345" s="619"/>
      <c r="R345" s="619"/>
      <c r="S345" s="619"/>
      <c r="T345" s="619"/>
      <c r="U345" s="619"/>
      <c r="V345" s="619"/>
      <c r="W345" s="619"/>
      <c r="X345" s="619"/>
      <c r="Y345" s="619"/>
      <c r="Z345" s="1132"/>
      <c r="AA345" s="1132"/>
      <c r="AB345" s="1132"/>
      <c r="AC345" s="1132"/>
      <c r="AD345" s="1132">
        <f t="shared" ref="AD345:AH345" si="245">+AD344-Z344</f>
        <v>-60.769000000000005</v>
      </c>
      <c r="AE345" s="1132">
        <f t="shared" si="245"/>
        <v>-67.42799999999994</v>
      </c>
      <c r="AF345" s="1132">
        <f t="shared" si="245"/>
        <v>-79.706999999999994</v>
      </c>
      <c r="AG345" s="1133">
        <f t="shared" si="245"/>
        <v>-94.785000000000082</v>
      </c>
      <c r="AH345" s="1132">
        <f t="shared" si="245"/>
        <v>-102.40499999999997</v>
      </c>
      <c r="AI345" s="1132">
        <f>+AI344-AE344</f>
        <v>-123.24400000000003</v>
      </c>
      <c r="AJ345" s="1134">
        <f>+AJ344-AF344</f>
        <v>-134.19919999999996</v>
      </c>
      <c r="AK345" s="1135">
        <f>+AK344-AG344</f>
        <v>-121.6227599999999</v>
      </c>
      <c r="AL345" s="1136">
        <f t="shared" ref="AL345:AS345" si="246">+AL344-AH344</f>
        <v>-117.10531999999998</v>
      </c>
      <c r="AM345" s="1134">
        <f t="shared" si="246"/>
        <v>-101.96224000000001</v>
      </c>
      <c r="AN345" s="1134">
        <f t="shared" si="246"/>
        <v>-78.70210400000002</v>
      </c>
      <c r="AO345" s="1135">
        <f t="shared" si="246"/>
        <v>-58.086613600000014</v>
      </c>
      <c r="AP345" s="1136">
        <f t="shared" si="246"/>
        <v>-35.886725580000011</v>
      </c>
      <c r="AQ345" s="1134">
        <f t="shared" si="246"/>
        <v>-19.609752389400008</v>
      </c>
      <c r="AR345" s="1134">
        <f t="shared" si="246"/>
        <v>-12.893888769930008</v>
      </c>
      <c r="AS345" s="1135">
        <f t="shared" si="246"/>
        <v>-9.8116595314335058</v>
      </c>
      <c r="AT345" s="621"/>
      <c r="AU345" s="621"/>
      <c r="AV345" s="621"/>
      <c r="AW345" s="621"/>
      <c r="AX345" s="621"/>
      <c r="AY345" s="621"/>
      <c r="AZ345" s="621"/>
      <c r="BA345" s="621"/>
      <c r="BB345" s="621"/>
      <c r="BC345" s="621"/>
      <c r="BD345" s="621"/>
      <c r="BE345" s="621"/>
    </row>
    <row r="346" spans="1:57" s="407" customFormat="1" ht="12" hidden="1" customHeight="1" outlineLevel="1">
      <c r="A346" s="1105" t="s">
        <v>278</v>
      </c>
      <c r="B346" s="732"/>
      <c r="C346" s="732"/>
      <c r="D346" s="619"/>
      <c r="E346" s="619"/>
      <c r="F346" s="619"/>
      <c r="G346" s="619"/>
      <c r="H346" s="619"/>
      <c r="I346" s="619"/>
      <c r="J346" s="619"/>
      <c r="K346" s="619"/>
      <c r="L346" s="619"/>
      <c r="M346" s="619"/>
      <c r="N346" s="619"/>
      <c r="O346" s="619"/>
      <c r="P346" s="619"/>
      <c r="Q346" s="619"/>
      <c r="R346" s="619"/>
      <c r="S346" s="619"/>
      <c r="T346" s="619"/>
      <c r="U346" s="619"/>
      <c r="V346" s="619"/>
      <c r="W346" s="619"/>
      <c r="X346" s="619"/>
      <c r="Y346" s="619"/>
      <c r="Z346" s="1132"/>
      <c r="AA346" s="1132">
        <f t="shared" ref="AA346:AS346" si="247">+AA344-Z344</f>
        <v>-6.7629999999999768</v>
      </c>
      <c r="AB346" s="1132">
        <f t="shared" si="247"/>
        <v>-8.6290000000000191</v>
      </c>
      <c r="AC346" s="1132">
        <f t="shared" si="247"/>
        <v>-22.988999999999976</v>
      </c>
      <c r="AD346" s="1132">
        <f t="shared" si="247"/>
        <v>-22.388000000000034</v>
      </c>
      <c r="AE346" s="1132">
        <f t="shared" si="247"/>
        <v>-13.421999999999912</v>
      </c>
      <c r="AF346" s="1132">
        <f t="shared" si="247"/>
        <v>-20.908000000000072</v>
      </c>
      <c r="AG346" s="1133">
        <f t="shared" si="247"/>
        <v>-38.067000000000064</v>
      </c>
      <c r="AH346" s="1132">
        <f t="shared" si="247"/>
        <v>-30.007999999999925</v>
      </c>
      <c r="AI346" s="1132">
        <f t="shared" si="247"/>
        <v>-34.260999999999967</v>
      </c>
      <c r="AJ346" s="1134">
        <f t="shared" si="247"/>
        <v>-31.863200000000006</v>
      </c>
      <c r="AK346" s="1135">
        <f t="shared" si="247"/>
        <v>-25.490560000000002</v>
      </c>
      <c r="AL346" s="1136">
        <f t="shared" si="247"/>
        <v>-25.490560000000002</v>
      </c>
      <c r="AM346" s="1134">
        <f t="shared" si="247"/>
        <v>-19.117920000000005</v>
      </c>
      <c r="AN346" s="1134">
        <f t="shared" si="247"/>
        <v>-8.6030640000000034</v>
      </c>
      <c r="AO346" s="1135">
        <f t="shared" si="247"/>
        <v>-4.8750696000000033</v>
      </c>
      <c r="AP346" s="1136">
        <f t="shared" si="247"/>
        <v>-3.2906719799999991</v>
      </c>
      <c r="AQ346" s="1134">
        <f t="shared" si="247"/>
        <v>-2.8409468094000019</v>
      </c>
      <c r="AR346" s="1134">
        <f t="shared" si="247"/>
        <v>-1.8872003805300039</v>
      </c>
      <c r="AS346" s="1135">
        <f t="shared" si="247"/>
        <v>-1.7928403615035009</v>
      </c>
      <c r="AT346" s="621"/>
      <c r="AU346" s="621"/>
      <c r="AV346" s="621"/>
      <c r="AW346" s="621"/>
      <c r="AX346" s="621"/>
      <c r="AY346" s="621"/>
      <c r="AZ346" s="621"/>
      <c r="BA346" s="621"/>
      <c r="BB346" s="621"/>
      <c r="BC346" s="621"/>
      <c r="BD346" s="621"/>
      <c r="BE346" s="621"/>
    </row>
    <row r="347" spans="1:57" s="407" customFormat="1" ht="12" hidden="1" customHeight="1" outlineLevel="1">
      <c r="A347" s="1105" t="s">
        <v>279</v>
      </c>
      <c r="B347" s="732"/>
      <c r="C347" s="732"/>
      <c r="D347" s="619"/>
      <c r="E347" s="619"/>
      <c r="F347" s="619"/>
      <c r="G347" s="619"/>
      <c r="H347" s="619"/>
      <c r="I347" s="619"/>
      <c r="J347" s="619"/>
      <c r="K347" s="619"/>
      <c r="L347" s="619"/>
      <c r="M347" s="619"/>
      <c r="N347" s="619"/>
      <c r="O347" s="619"/>
      <c r="P347" s="619"/>
      <c r="Q347" s="619"/>
      <c r="R347" s="619"/>
      <c r="S347" s="619"/>
      <c r="T347" s="619"/>
      <c r="U347" s="619"/>
      <c r="V347" s="619"/>
      <c r="W347" s="619"/>
      <c r="X347" s="619"/>
      <c r="Y347" s="619"/>
      <c r="Z347" s="619"/>
      <c r="AA347" s="619"/>
      <c r="AB347" s="619"/>
      <c r="AC347" s="619"/>
      <c r="AD347" s="1106">
        <f t="shared" ref="AD347:AS347" si="248">+(AD344-Z344)/Z344</f>
        <v>-0.17034009715459805</v>
      </c>
      <c r="AE347" s="1106">
        <f t="shared" si="248"/>
        <v>-0.19265803398973663</v>
      </c>
      <c r="AF347" s="1106">
        <f t="shared" si="248"/>
        <v>-0.23349904352895337</v>
      </c>
      <c r="AG347" s="1107">
        <f t="shared" si="248"/>
        <v>-0.29771963438766241</v>
      </c>
      <c r="AH347" s="1106">
        <f t="shared" si="248"/>
        <v>-0.34598387739794983</v>
      </c>
      <c r="AI347" s="1106">
        <f t="shared" si="248"/>
        <v>-0.43616930917327296</v>
      </c>
      <c r="AJ347" s="718">
        <f t="shared" si="248"/>
        <v>-0.51289193279623302</v>
      </c>
      <c r="AK347" s="1122">
        <f t="shared" si="248"/>
        <v>-0.54396654516179499</v>
      </c>
      <c r="AL347" s="1123">
        <f t="shared" si="248"/>
        <v>-0.60495472086043267</v>
      </c>
      <c r="AM347" s="718">
        <f t="shared" si="248"/>
        <v>-0.6399999999999999</v>
      </c>
      <c r="AN347" s="718">
        <f t="shared" si="248"/>
        <v>-0.61750000000000005</v>
      </c>
      <c r="AO347" s="1122">
        <f t="shared" si="248"/>
        <v>-0.56968750000000001</v>
      </c>
      <c r="AP347" s="1123">
        <f t="shared" si="248"/>
        <v>-0.46928125000000004</v>
      </c>
      <c r="AQ347" s="718">
        <f t="shared" si="248"/>
        <v>-0.34190875000000004</v>
      </c>
      <c r="AR347" s="718">
        <f t="shared" si="248"/>
        <v>-0.26448625000000009</v>
      </c>
      <c r="AS347" s="1122">
        <f t="shared" si="248"/>
        <v>-0.2236243750000001</v>
      </c>
      <c r="AT347" s="621"/>
      <c r="AU347" s="621"/>
      <c r="AV347" s="621"/>
      <c r="AW347" s="621"/>
      <c r="AX347" s="621"/>
      <c r="AY347" s="621"/>
      <c r="AZ347" s="621"/>
      <c r="BA347" s="621"/>
      <c r="BB347" s="621"/>
      <c r="BC347" s="621"/>
      <c r="BD347" s="621"/>
      <c r="BE347" s="621"/>
    </row>
    <row r="348" spans="1:57" s="407" customFormat="1" ht="12" hidden="1" customHeight="1" outlineLevel="1">
      <c r="A348" s="1105" t="s">
        <v>280</v>
      </c>
      <c r="B348" s="732"/>
      <c r="C348" s="732"/>
      <c r="D348" s="619"/>
      <c r="E348" s="619"/>
      <c r="F348" s="619"/>
      <c r="G348" s="619"/>
      <c r="H348" s="619"/>
      <c r="I348" s="619"/>
      <c r="J348" s="619"/>
      <c r="K348" s="619"/>
      <c r="L348" s="619"/>
      <c r="M348" s="619"/>
      <c r="N348" s="619"/>
      <c r="O348" s="619"/>
      <c r="P348" s="619"/>
      <c r="Q348" s="619"/>
      <c r="R348" s="619"/>
      <c r="S348" s="619"/>
      <c r="T348" s="619"/>
      <c r="U348" s="619"/>
      <c r="V348" s="619"/>
      <c r="W348" s="619"/>
      <c r="X348" s="619"/>
      <c r="Y348" s="619"/>
      <c r="Z348" s="619"/>
      <c r="AA348" s="1106">
        <f>+(AA344/Z344)-1</f>
        <v>-1.8957199839664041E-2</v>
      </c>
      <c r="AB348" s="1106">
        <f t="shared" ref="AB348:AI348" si="249">+(AB344/AA344)-1</f>
        <v>-2.4655131033064048E-2</v>
      </c>
      <c r="AC348" s="1106">
        <f t="shared" si="249"/>
        <v>-6.7345521869937475E-2</v>
      </c>
      <c r="AD348" s="1106">
        <f t="shared" si="249"/>
        <v>-7.0320696045481745E-2</v>
      </c>
      <c r="AE348" s="1106">
        <f t="shared" si="249"/>
        <v>-4.5347352203849889E-2</v>
      </c>
      <c r="AF348" s="1106">
        <f t="shared" si="249"/>
        <v>-7.3994903737259587E-2</v>
      </c>
      <c r="AG348" s="1107">
        <f t="shared" si="249"/>
        <v>-0.14548713558466997</v>
      </c>
      <c r="AH348" s="1106">
        <f t="shared" si="249"/>
        <v>-0.13421293915065835</v>
      </c>
      <c r="AI348" s="1106">
        <f t="shared" si="249"/>
        <v>-0.17698900179256816</v>
      </c>
      <c r="AJ348" s="1137">
        <v>-0.2</v>
      </c>
      <c r="AK348" s="1138">
        <v>-0.2</v>
      </c>
      <c r="AL348" s="1139">
        <v>-0.25</v>
      </c>
      <c r="AM348" s="1137">
        <v>-0.25</v>
      </c>
      <c r="AN348" s="1137">
        <v>-0.15</v>
      </c>
      <c r="AO348" s="1138">
        <v>-0.1</v>
      </c>
      <c r="AP348" s="1139">
        <v>-7.4999999999999997E-2</v>
      </c>
      <c r="AQ348" s="1137">
        <v>-7.0000000000000007E-2</v>
      </c>
      <c r="AR348" s="1137">
        <v>-0.05</v>
      </c>
      <c r="AS348" s="1138">
        <v>-0.05</v>
      </c>
      <c r="AT348" s="621"/>
      <c r="AU348" s="621"/>
      <c r="AV348" s="621"/>
      <c r="AW348" s="621"/>
      <c r="AX348" s="621"/>
      <c r="AY348" s="621"/>
      <c r="AZ348" s="621"/>
      <c r="BA348" s="621"/>
      <c r="BB348" s="621"/>
      <c r="BC348" s="621"/>
      <c r="BD348" s="621"/>
      <c r="BE348" s="621"/>
    </row>
    <row r="349" spans="1:57" s="407" customFormat="1" ht="12" hidden="1" customHeight="1" outlineLevel="1" thickBot="1">
      <c r="A349" s="1105" t="s">
        <v>273</v>
      </c>
      <c r="B349" s="732"/>
      <c r="C349" s="732"/>
      <c r="D349" s="619"/>
      <c r="E349" s="619"/>
      <c r="F349" s="619"/>
      <c r="G349" s="619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718">
        <f t="shared" ref="Z349:AS349" si="250">+Z344/Z$337</f>
        <v>0.74618489855678716</v>
      </c>
      <c r="AA349" s="718">
        <f t="shared" si="250"/>
        <v>0.7042012072434608</v>
      </c>
      <c r="AB349" s="718">
        <f t="shared" si="250"/>
        <v>0.65963091787439609</v>
      </c>
      <c r="AC349" s="718">
        <f t="shared" si="250"/>
        <v>0.58631675874769795</v>
      </c>
      <c r="AD349" s="718">
        <f t="shared" si="250"/>
        <v>0.5282562912725326</v>
      </c>
      <c r="AE349" s="718">
        <f t="shared" si="250"/>
        <v>0.4836699760356043</v>
      </c>
      <c r="AF349" s="718">
        <f t="shared" si="250"/>
        <v>0.42893770491803279</v>
      </c>
      <c r="AG349" s="1122">
        <f t="shared" si="250"/>
        <v>0.34831749493690595</v>
      </c>
      <c r="AH349" s="718">
        <f t="shared" si="250"/>
        <v>0.29139996989312061</v>
      </c>
      <c r="AI349" s="718">
        <f t="shared" si="250"/>
        <v>0.22982688978649743</v>
      </c>
      <c r="AJ349" s="718">
        <f t="shared" si="250"/>
        <v>0.17736264959643755</v>
      </c>
      <c r="AK349" s="1122">
        <f t="shared" si="250"/>
        <v>0.13678862355782134</v>
      </c>
      <c r="AL349" s="1123">
        <f t="shared" si="250"/>
        <v>0.10122330983818131</v>
      </c>
      <c r="AM349" s="718">
        <f t="shared" si="250"/>
        <v>7.40253876881974E-2</v>
      </c>
      <c r="AN349" s="718">
        <f t="shared" si="250"/>
        <v>6.1217867827801323E-2</v>
      </c>
      <c r="AO349" s="1122">
        <f t="shared" si="250"/>
        <v>5.3346658844628185E-2</v>
      </c>
      <c r="AP349" s="1123">
        <f t="shared" si="250"/>
        <v>4.7639675812727808E-2</v>
      </c>
      <c r="AQ349" s="718">
        <f t="shared" si="250"/>
        <v>4.2546388687289077E-2</v>
      </c>
      <c r="AR349" s="718">
        <f t="shared" si="250"/>
        <v>3.8957227956277325E-2</v>
      </c>
      <c r="AS349" s="1122">
        <f t="shared" si="250"/>
        <v>3.5633208844570323E-2</v>
      </c>
      <c r="AT349" s="621"/>
      <c r="AU349" s="621"/>
      <c r="AV349" s="621"/>
      <c r="AW349" s="621"/>
      <c r="AX349" s="621"/>
      <c r="AY349" s="621"/>
      <c r="AZ349" s="621"/>
      <c r="BA349" s="621"/>
      <c r="BB349" s="621"/>
      <c r="BC349" s="621"/>
      <c r="BD349" s="621"/>
      <c r="BE349" s="621"/>
    </row>
    <row r="350" spans="1:57" s="407" customFormat="1" ht="12" hidden="1" customHeight="1" outlineLevel="1" thickBot="1">
      <c r="A350" s="1105" t="s">
        <v>274</v>
      </c>
      <c r="B350" s="663"/>
      <c r="C350" s="663"/>
      <c r="D350" s="871"/>
      <c r="E350" s="871"/>
      <c r="F350" s="871"/>
      <c r="G350" s="871"/>
      <c r="H350" s="871"/>
      <c r="I350" s="871"/>
      <c r="J350" s="871"/>
      <c r="K350" s="871"/>
      <c r="L350" s="871"/>
      <c r="M350" s="871"/>
      <c r="N350" s="871"/>
      <c r="O350" s="871"/>
      <c r="P350" s="871"/>
      <c r="Q350" s="871"/>
      <c r="R350" s="871"/>
      <c r="S350" s="871"/>
      <c r="T350" s="871"/>
      <c r="U350" s="871"/>
      <c r="V350" s="871"/>
      <c r="W350" s="871"/>
      <c r="X350" s="871"/>
      <c r="Y350" s="871"/>
      <c r="Z350" s="1128">
        <f>+Z349+Z343</f>
        <v>0.94999999999999984</v>
      </c>
      <c r="AA350" s="1129">
        <f t="shared" ref="AA350:AS350" si="251">+AA349+AA343</f>
        <v>0.9</v>
      </c>
      <c r="AB350" s="1129">
        <f t="shared" si="251"/>
        <v>0.85</v>
      </c>
      <c r="AC350" s="1129">
        <f t="shared" si="251"/>
        <v>0.77</v>
      </c>
      <c r="AD350" s="1129">
        <f t="shared" si="251"/>
        <v>0.70000000000000007</v>
      </c>
      <c r="AE350" s="1129">
        <f t="shared" si="251"/>
        <v>0.64</v>
      </c>
      <c r="AF350" s="1129">
        <f t="shared" si="251"/>
        <v>0.57000000000000006</v>
      </c>
      <c r="AG350" s="1130">
        <f t="shared" si="251"/>
        <v>0.46999999999999992</v>
      </c>
      <c r="AH350" s="1129">
        <f t="shared" si="251"/>
        <v>0.39</v>
      </c>
      <c r="AI350" s="1129">
        <f t="shared" si="251"/>
        <v>0.31000000000000005</v>
      </c>
      <c r="AJ350" s="1129">
        <f t="shared" si="251"/>
        <v>0.23826440300584473</v>
      </c>
      <c r="AK350" s="1130">
        <f t="shared" si="251"/>
        <v>0.19094478132546289</v>
      </c>
      <c r="AL350" s="1131">
        <f t="shared" si="251"/>
        <v>0.13272556619780629</v>
      </c>
      <c r="AM350" s="1129">
        <f t="shared" si="251"/>
        <v>9.8095734380045888E-2</v>
      </c>
      <c r="AN350" s="1129">
        <f t="shared" si="251"/>
        <v>7.8022690978636344E-2</v>
      </c>
      <c r="AO350" s="1130">
        <f t="shared" si="251"/>
        <v>6.3073546088727464E-2</v>
      </c>
      <c r="AP350" s="1131">
        <f t="shared" si="251"/>
        <v>5.7030284030683824E-2</v>
      </c>
      <c r="AQ350" s="1129">
        <f t="shared" si="251"/>
        <v>5.1564273407159758E-2</v>
      </c>
      <c r="AR350" s="1129">
        <f t="shared" si="251"/>
        <v>4.7648961764324184E-2</v>
      </c>
      <c r="AS350" s="1130">
        <f t="shared" si="251"/>
        <v>4.4001748887380635E-2</v>
      </c>
      <c r="AT350" s="621"/>
      <c r="AU350" s="621"/>
      <c r="AV350" s="621"/>
      <c r="AW350" s="621"/>
      <c r="AX350" s="621"/>
      <c r="AY350" s="621"/>
      <c r="AZ350" s="621"/>
      <c r="BA350" s="621"/>
      <c r="BB350" s="621"/>
      <c r="BC350" s="621"/>
      <c r="BD350" s="621"/>
      <c r="BE350" s="621"/>
    </row>
    <row r="351" spans="1:57" s="407" customFormat="1" ht="12" hidden="1" customHeight="1" outlineLevel="1">
      <c r="A351" s="1108" t="s">
        <v>166</v>
      </c>
      <c r="B351" s="732"/>
      <c r="C351" s="732"/>
      <c r="D351" s="619"/>
      <c r="E351" s="619"/>
      <c r="F351" s="619"/>
      <c r="G351" s="619"/>
      <c r="H351" s="619"/>
      <c r="I351" s="619"/>
      <c r="J351" s="619"/>
      <c r="K351" s="619"/>
      <c r="L351" s="619"/>
      <c r="M351" s="619"/>
      <c r="N351" s="619"/>
      <c r="O351" s="619"/>
      <c r="P351" s="619"/>
      <c r="Q351" s="619"/>
      <c r="R351" s="619"/>
      <c r="S351" s="619"/>
      <c r="T351" s="619"/>
      <c r="U351" s="619"/>
      <c r="V351" s="619"/>
      <c r="W351" s="619"/>
      <c r="X351" s="619"/>
      <c r="Y351" s="619"/>
      <c r="Z351" s="1125">
        <f>+Z337</f>
        <v>478.1</v>
      </c>
      <c r="AA351" s="1125">
        <f t="shared" ref="AA351:AS351" si="252">+AA337</f>
        <v>497</v>
      </c>
      <c r="AB351" s="1125">
        <f t="shared" si="252"/>
        <v>517.5</v>
      </c>
      <c r="AC351" s="1125">
        <f t="shared" si="252"/>
        <v>543</v>
      </c>
      <c r="AD351" s="1125">
        <f t="shared" si="252"/>
        <v>560.29999999999995</v>
      </c>
      <c r="AE351" s="1125">
        <f t="shared" si="252"/>
        <v>584.20000000000005</v>
      </c>
      <c r="AF351" s="1125">
        <f t="shared" si="252"/>
        <v>610</v>
      </c>
      <c r="AG351" s="1126">
        <f t="shared" si="252"/>
        <v>641.9</v>
      </c>
      <c r="AH351" s="1125">
        <f t="shared" si="252"/>
        <v>664.3</v>
      </c>
      <c r="AI351" s="1125">
        <f t="shared" si="252"/>
        <v>693.2</v>
      </c>
      <c r="AJ351" s="1125">
        <f t="shared" si="252"/>
        <v>718.6</v>
      </c>
      <c r="AK351" s="1126">
        <f t="shared" si="252"/>
        <v>745.4</v>
      </c>
      <c r="AL351" s="1127">
        <f t="shared" si="252"/>
        <v>755.47499999999991</v>
      </c>
      <c r="AM351" s="1125">
        <f t="shared" si="252"/>
        <v>774.78499999999997</v>
      </c>
      <c r="AN351" s="1125">
        <f t="shared" si="252"/>
        <v>796.34749999999997</v>
      </c>
      <c r="AO351" s="1126">
        <f t="shared" si="252"/>
        <v>822.46249999999998</v>
      </c>
      <c r="AP351" s="1127">
        <f t="shared" si="252"/>
        <v>851.91499999999996</v>
      </c>
      <c r="AQ351" s="1125">
        <f t="shared" si="252"/>
        <v>887.12599999999998</v>
      </c>
      <c r="AR351" s="1125">
        <f t="shared" si="252"/>
        <v>920.41475000000003</v>
      </c>
      <c r="AS351" s="1126">
        <f t="shared" si="252"/>
        <v>955.96125000000006</v>
      </c>
      <c r="AT351" s="619"/>
      <c r="AU351" s="621"/>
      <c r="AV351" s="621"/>
      <c r="AW351" s="621"/>
      <c r="AX351" s="621"/>
      <c r="AY351" s="621"/>
      <c r="AZ351" s="621"/>
      <c r="BA351" s="621"/>
      <c r="BB351" s="621"/>
      <c r="BC351" s="621"/>
      <c r="BD351" s="621"/>
      <c r="BE351" s="621"/>
    </row>
    <row r="352" spans="1:57" s="407" customFormat="1" ht="12" hidden="1" customHeight="1" outlineLevel="1">
      <c r="A352" s="1108"/>
      <c r="B352" s="732"/>
      <c r="C352" s="732"/>
      <c r="D352" s="619"/>
      <c r="E352" s="619"/>
      <c r="F352" s="619"/>
      <c r="G352" s="619"/>
      <c r="H352" s="619"/>
      <c r="I352" s="619"/>
      <c r="J352" s="619"/>
      <c r="K352" s="619"/>
      <c r="L352" s="619"/>
      <c r="M352" s="619"/>
      <c r="N352" s="619"/>
      <c r="O352" s="619"/>
      <c r="P352" s="619"/>
      <c r="Q352" s="619"/>
      <c r="R352" s="619"/>
      <c r="S352" s="619"/>
      <c r="T352" s="619"/>
      <c r="U352" s="619"/>
      <c r="V352" s="619"/>
      <c r="W352" s="619"/>
      <c r="X352" s="619"/>
      <c r="Y352" s="619"/>
      <c r="Z352" s="1125"/>
      <c r="AA352" s="1125"/>
      <c r="AB352" s="1125"/>
      <c r="AC352" s="1125"/>
      <c r="AD352" s="1125"/>
      <c r="AE352" s="1125"/>
      <c r="AF352" s="1125"/>
      <c r="AG352" s="1126"/>
      <c r="AH352" s="1125"/>
      <c r="AI352" s="1125"/>
      <c r="AJ352" s="1125"/>
      <c r="AK352" s="1126"/>
      <c r="AL352" s="1127"/>
      <c r="AM352" s="1125"/>
      <c r="AN352" s="1125"/>
      <c r="AO352" s="1126"/>
      <c r="AP352" s="1127"/>
      <c r="AQ352" s="1125"/>
      <c r="AR352" s="1125"/>
      <c r="AS352" s="1126"/>
      <c r="AT352" s="619"/>
      <c r="AU352" s="621"/>
      <c r="AV352" s="621"/>
      <c r="AW352" s="621"/>
      <c r="AX352" s="621"/>
      <c r="AY352" s="621"/>
      <c r="AZ352" s="621"/>
      <c r="BA352" s="621"/>
      <c r="BB352" s="621"/>
      <c r="BC352" s="621"/>
      <c r="BD352" s="621"/>
      <c r="BE352" s="621"/>
    </row>
    <row r="353" spans="1:57" s="407" customFormat="1" ht="12" hidden="1" customHeight="1" outlineLevel="1">
      <c r="A353" s="1108" t="s">
        <v>281</v>
      </c>
      <c r="B353" s="732"/>
      <c r="C353" s="732"/>
      <c r="D353" s="619"/>
      <c r="E353" s="619"/>
      <c r="F353" s="619"/>
      <c r="G353" s="619"/>
      <c r="H353" s="619"/>
      <c r="I353" s="619"/>
      <c r="J353" s="619"/>
      <c r="K353" s="619"/>
      <c r="L353" s="619"/>
      <c r="M353" s="619"/>
      <c r="N353" s="619"/>
      <c r="O353" s="619"/>
      <c r="P353" s="619"/>
      <c r="Q353" s="619"/>
      <c r="R353" s="619"/>
      <c r="S353" s="619"/>
      <c r="T353" s="619"/>
      <c r="U353" s="619"/>
      <c r="V353" s="619"/>
      <c r="W353" s="619"/>
      <c r="X353" s="619"/>
      <c r="Y353" s="619"/>
      <c r="Z353" s="767"/>
      <c r="AA353" s="46"/>
      <c r="AB353" s="46"/>
      <c r="AC353" s="48"/>
      <c r="AD353" s="767"/>
      <c r="AE353" s="46"/>
      <c r="AF353" s="46"/>
      <c r="AG353" s="48"/>
      <c r="AH353" s="46"/>
      <c r="AI353" s="46"/>
      <c r="AJ353" s="46"/>
      <c r="AK353" s="48"/>
      <c r="AL353" s="767"/>
      <c r="AM353" s="46"/>
      <c r="AN353" s="46"/>
      <c r="AO353" s="48"/>
      <c r="AP353" s="767"/>
      <c r="AQ353" s="46"/>
      <c r="AR353" s="46"/>
      <c r="AS353" s="48"/>
      <c r="AT353" s="621"/>
      <c r="AU353" s="621"/>
      <c r="AV353" s="621"/>
      <c r="AW353" s="621"/>
      <c r="AX353" s="621"/>
      <c r="AY353" s="621"/>
      <c r="AZ353" s="621"/>
      <c r="BA353" s="621"/>
      <c r="BB353" s="621"/>
      <c r="BC353" s="621"/>
      <c r="BD353" s="621"/>
      <c r="BE353" s="621"/>
    </row>
    <row r="354" spans="1:57" s="40" customFormat="1" ht="12" hidden="1" customHeight="1" outlineLevel="1">
      <c r="A354" s="1101" t="s">
        <v>172</v>
      </c>
      <c r="B354" s="663"/>
      <c r="C354" s="663"/>
      <c r="D354" s="871"/>
      <c r="E354" s="871"/>
      <c r="F354" s="871"/>
      <c r="G354" s="871"/>
      <c r="H354" s="871"/>
      <c r="I354" s="871"/>
      <c r="J354" s="871"/>
      <c r="K354" s="871"/>
      <c r="L354" s="871"/>
      <c r="M354" s="871"/>
      <c r="N354" s="871"/>
      <c r="O354" s="871"/>
      <c r="P354" s="871"/>
      <c r="Q354" s="871"/>
      <c r="R354" s="871"/>
      <c r="S354" s="871"/>
      <c r="T354" s="871"/>
      <c r="U354" s="871"/>
      <c r="V354" s="871"/>
      <c r="W354" s="871"/>
      <c r="X354" s="871"/>
      <c r="Y354" s="871"/>
      <c r="Z354" s="871">
        <f>+Z340</f>
        <v>23.905000000000001</v>
      </c>
      <c r="AA354" s="871">
        <f t="shared" ref="AA354:AS354" si="253">+AA340</f>
        <v>49.7</v>
      </c>
      <c r="AB354" s="871">
        <f t="shared" si="253"/>
        <v>77.625</v>
      </c>
      <c r="AC354" s="871">
        <f t="shared" si="253"/>
        <v>124.89</v>
      </c>
      <c r="AD354" s="887">
        <f t="shared" si="253"/>
        <v>168.08999999999997</v>
      </c>
      <c r="AE354" s="871">
        <f t="shared" si="253"/>
        <v>210.31200000000001</v>
      </c>
      <c r="AF354" s="871">
        <f t="shared" si="253"/>
        <v>262.3</v>
      </c>
      <c r="AG354" s="1082">
        <f t="shared" si="253"/>
        <v>340.20699999999999</v>
      </c>
      <c r="AH354" s="871">
        <f t="shared" si="253"/>
        <v>405.22299999999996</v>
      </c>
      <c r="AI354" s="871">
        <f t="shared" si="253"/>
        <v>478.30799999999999</v>
      </c>
      <c r="AJ354" s="871">
        <f t="shared" si="253"/>
        <v>547.38319999999999</v>
      </c>
      <c r="AK354" s="1082">
        <f t="shared" si="253"/>
        <v>603.06975999999986</v>
      </c>
      <c r="AL354" s="887">
        <f t="shared" si="253"/>
        <v>655.20415287671221</v>
      </c>
      <c r="AM354" s="871">
        <f t="shared" si="253"/>
        <v>698.78189643835617</v>
      </c>
      <c r="AN354" s="871">
        <f t="shared" si="253"/>
        <v>734.21432509589033</v>
      </c>
      <c r="AO354" s="1082">
        <f t="shared" si="253"/>
        <v>770.58687359999999</v>
      </c>
      <c r="AP354" s="887">
        <f t="shared" si="253"/>
        <v>803.33004557999993</v>
      </c>
      <c r="AQ354" s="871">
        <f t="shared" si="253"/>
        <v>841.38199238940001</v>
      </c>
      <c r="AR354" s="871">
        <f t="shared" si="253"/>
        <v>876.55794276993004</v>
      </c>
      <c r="AS354" s="1082">
        <f t="shared" si="253"/>
        <v>913.8972831314336</v>
      </c>
      <c r="AT354" s="1083"/>
      <c r="AU354" s="1083"/>
      <c r="AV354" s="1083"/>
      <c r="AW354" s="1083"/>
      <c r="AX354" s="1083"/>
      <c r="AY354" s="1083"/>
      <c r="AZ354" s="1083"/>
      <c r="BA354" s="1083"/>
      <c r="BB354" s="1083"/>
      <c r="BC354" s="1083"/>
      <c r="BD354" s="1083"/>
      <c r="BE354" s="1083"/>
    </row>
    <row r="355" spans="1:57" s="407" customFormat="1" ht="12" hidden="1" customHeight="1" outlineLevel="1">
      <c r="A355" s="1140" t="s">
        <v>248</v>
      </c>
      <c r="B355" s="732"/>
      <c r="C355" s="732"/>
      <c r="D355" s="619"/>
      <c r="E355" s="619"/>
      <c r="F355" s="619"/>
      <c r="G355" s="619"/>
      <c r="H355" s="619"/>
      <c r="I355" s="619"/>
      <c r="J355" s="619"/>
      <c r="K355" s="619"/>
      <c r="L355" s="619"/>
      <c r="M355" s="619"/>
      <c r="N355" s="619"/>
      <c r="O355" s="619"/>
      <c r="P355" s="619"/>
      <c r="Q355" s="619"/>
      <c r="R355" s="619"/>
      <c r="S355" s="619"/>
      <c r="T355" s="619"/>
      <c r="U355" s="619"/>
      <c r="V355" s="619"/>
      <c r="W355" s="619"/>
      <c r="X355" s="619"/>
      <c r="Y355" s="619"/>
      <c r="Z355" s="619"/>
      <c r="AA355" s="619">
        <f>+AA354-Z354</f>
        <v>25.795000000000002</v>
      </c>
      <c r="AB355" s="619">
        <f t="shared" ref="AB355:AS355" si="254">+AB354-AA354</f>
        <v>27.924999999999997</v>
      </c>
      <c r="AC355" s="619">
        <f t="shared" si="254"/>
        <v>47.265000000000001</v>
      </c>
      <c r="AD355" s="1085">
        <f t="shared" si="254"/>
        <v>43.199999999999974</v>
      </c>
      <c r="AE355" s="619">
        <f t="shared" si="254"/>
        <v>42.222000000000037</v>
      </c>
      <c r="AF355" s="619">
        <f t="shared" si="254"/>
        <v>51.988</v>
      </c>
      <c r="AG355" s="1086">
        <f t="shared" si="254"/>
        <v>77.906999999999982</v>
      </c>
      <c r="AH355" s="619">
        <f t="shared" si="254"/>
        <v>65.015999999999963</v>
      </c>
      <c r="AI355" s="619">
        <f t="shared" si="254"/>
        <v>73.085000000000036</v>
      </c>
      <c r="AJ355" s="619">
        <f t="shared" si="254"/>
        <v>69.075199999999995</v>
      </c>
      <c r="AK355" s="1086">
        <f t="shared" si="254"/>
        <v>55.686559999999872</v>
      </c>
      <c r="AL355" s="1085">
        <f t="shared" si="254"/>
        <v>52.134392876712354</v>
      </c>
      <c r="AM355" s="619">
        <f t="shared" si="254"/>
        <v>43.577743561643956</v>
      </c>
      <c r="AN355" s="619">
        <f t="shared" si="254"/>
        <v>35.43242865753416</v>
      </c>
      <c r="AO355" s="1086">
        <f t="shared" si="254"/>
        <v>36.372548504109659</v>
      </c>
      <c r="AP355" s="1085">
        <f t="shared" si="254"/>
        <v>32.743171979999943</v>
      </c>
      <c r="AQ355" s="619">
        <f t="shared" si="254"/>
        <v>38.051946809400079</v>
      </c>
      <c r="AR355" s="619">
        <f t="shared" si="254"/>
        <v>35.175950380530026</v>
      </c>
      <c r="AS355" s="1086">
        <f t="shared" si="254"/>
        <v>37.33934036150356</v>
      </c>
      <c r="AT355" s="621"/>
      <c r="AU355" s="621"/>
      <c r="AV355" s="621"/>
      <c r="AW355" s="621"/>
      <c r="AX355" s="621"/>
      <c r="AY355" s="621"/>
      <c r="AZ355" s="621"/>
      <c r="BA355" s="621"/>
      <c r="BB355" s="621"/>
      <c r="BC355" s="621"/>
      <c r="BD355" s="621"/>
      <c r="BE355" s="621"/>
    </row>
    <row r="356" spans="1:57" s="407" customFormat="1" ht="12" hidden="1" customHeight="1" outlineLevel="1">
      <c r="A356" s="1140" t="s">
        <v>249</v>
      </c>
      <c r="B356" s="732"/>
      <c r="C356" s="732"/>
      <c r="D356" s="619"/>
      <c r="E356" s="619"/>
      <c r="F356" s="619"/>
      <c r="G356" s="619"/>
      <c r="H356" s="619"/>
      <c r="I356" s="619"/>
      <c r="J356" s="619"/>
      <c r="K356" s="619"/>
      <c r="L356" s="619"/>
      <c r="M356" s="619"/>
      <c r="N356" s="619"/>
      <c r="O356" s="619"/>
      <c r="P356" s="619"/>
      <c r="Q356" s="619"/>
      <c r="R356" s="619"/>
      <c r="S356" s="619"/>
      <c r="T356" s="619"/>
      <c r="U356" s="619"/>
      <c r="V356" s="619"/>
      <c r="W356" s="619"/>
      <c r="X356" s="619"/>
      <c r="Y356" s="619"/>
      <c r="Z356" s="619">
        <f t="shared" ref="Z356:AG356" si="255">Z354*0.3</f>
        <v>7.1715</v>
      </c>
      <c r="AA356" s="619">
        <f t="shared" si="255"/>
        <v>14.91</v>
      </c>
      <c r="AB356" s="619">
        <f t="shared" si="255"/>
        <v>23.287499999999998</v>
      </c>
      <c r="AC356" s="619">
        <f t="shared" si="255"/>
        <v>37.466999999999999</v>
      </c>
      <c r="AD356" s="1085">
        <f t="shared" si="255"/>
        <v>50.426999999999992</v>
      </c>
      <c r="AE356" s="619">
        <f t="shared" si="255"/>
        <v>63.093600000000002</v>
      </c>
      <c r="AF356" s="619">
        <f t="shared" si="255"/>
        <v>78.69</v>
      </c>
      <c r="AG356" s="1086">
        <f t="shared" si="255"/>
        <v>102.0621</v>
      </c>
      <c r="AH356" s="619">
        <f>AH354*0.3</f>
        <v>121.56689999999998</v>
      </c>
      <c r="AI356" s="619">
        <f t="shared" ref="AI356:AS356" si="256">AI354*0.3</f>
        <v>143.4924</v>
      </c>
      <c r="AJ356" s="619">
        <f>AJ354*0.3</f>
        <v>164.21495999999999</v>
      </c>
      <c r="AK356" s="1086">
        <f>AK354*0.3</f>
        <v>180.92092799999995</v>
      </c>
      <c r="AL356" s="1085">
        <f t="shared" si="256"/>
        <v>196.56124586301365</v>
      </c>
      <c r="AM356" s="619">
        <f t="shared" si="256"/>
        <v>209.63456893150683</v>
      </c>
      <c r="AN356" s="619">
        <f t="shared" si="256"/>
        <v>220.26429752876709</v>
      </c>
      <c r="AO356" s="1086">
        <f t="shared" si="256"/>
        <v>231.17606207999998</v>
      </c>
      <c r="AP356" s="1085">
        <f t="shared" si="256"/>
        <v>240.99901367399997</v>
      </c>
      <c r="AQ356" s="619">
        <f t="shared" si="256"/>
        <v>252.41459771682</v>
      </c>
      <c r="AR356" s="619">
        <f t="shared" si="256"/>
        <v>262.96738283097898</v>
      </c>
      <c r="AS356" s="1086">
        <f t="shared" si="256"/>
        <v>274.16918493943007</v>
      </c>
      <c r="AT356" s="621"/>
      <c r="AU356" s="621"/>
      <c r="AV356" s="621"/>
      <c r="AW356" s="621"/>
      <c r="AX356" s="621"/>
      <c r="AY356" s="621"/>
      <c r="AZ356" s="621"/>
      <c r="BA356" s="621"/>
      <c r="BB356" s="621"/>
      <c r="BC356" s="621"/>
      <c r="BD356" s="621"/>
      <c r="BE356" s="621"/>
    </row>
    <row r="357" spans="1:57" s="407" customFormat="1" ht="12" hidden="1" customHeight="1" outlineLevel="1">
      <c r="A357" s="1140" t="s">
        <v>250</v>
      </c>
      <c r="B357" s="732"/>
      <c r="C357" s="732"/>
      <c r="D357" s="619"/>
      <c r="E357" s="619"/>
      <c r="F357" s="619"/>
      <c r="G357" s="619"/>
      <c r="H357" s="619"/>
      <c r="I357" s="619"/>
      <c r="J357" s="619"/>
      <c r="K357" s="619"/>
      <c r="L357" s="619"/>
      <c r="M357" s="619"/>
      <c r="N357" s="619"/>
      <c r="O357" s="619"/>
      <c r="P357" s="619"/>
      <c r="Q357" s="619"/>
      <c r="R357" s="619"/>
      <c r="S357" s="619"/>
      <c r="T357" s="619"/>
      <c r="U357" s="619"/>
      <c r="V357" s="619"/>
      <c r="W357" s="619"/>
      <c r="X357" s="619"/>
      <c r="Y357" s="619"/>
      <c r="Z357" s="619"/>
      <c r="AA357" s="619">
        <f>+Z354*0.7</f>
        <v>16.733499999999999</v>
      </c>
      <c r="AB357" s="619">
        <f t="shared" ref="AB357:AS357" si="257">+AA354*0.7</f>
        <v>34.79</v>
      </c>
      <c r="AC357" s="619">
        <f t="shared" si="257"/>
        <v>54.337499999999999</v>
      </c>
      <c r="AD357" s="1085">
        <f t="shared" si="257"/>
        <v>87.423000000000002</v>
      </c>
      <c r="AE357" s="619">
        <f t="shared" si="257"/>
        <v>117.66299999999997</v>
      </c>
      <c r="AF357" s="619">
        <f t="shared" si="257"/>
        <v>147.2184</v>
      </c>
      <c r="AG357" s="1086">
        <f t="shared" si="257"/>
        <v>183.60999999999999</v>
      </c>
      <c r="AH357" s="619">
        <f t="shared" si="257"/>
        <v>238.14489999999998</v>
      </c>
      <c r="AI357" s="619">
        <f t="shared" si="257"/>
        <v>283.65609999999992</v>
      </c>
      <c r="AJ357" s="619">
        <f>+AI354*0.7</f>
        <v>334.81559999999996</v>
      </c>
      <c r="AK357" s="1086">
        <f>+AJ354*0.7</f>
        <v>383.16823999999997</v>
      </c>
      <c r="AL357" s="1085">
        <f t="shared" si="257"/>
        <v>422.14883199999986</v>
      </c>
      <c r="AM357" s="619">
        <f t="shared" si="257"/>
        <v>458.6429070136985</v>
      </c>
      <c r="AN357" s="619">
        <f t="shared" si="257"/>
        <v>489.14732750684931</v>
      </c>
      <c r="AO357" s="1086">
        <f t="shared" si="257"/>
        <v>513.95002756712324</v>
      </c>
      <c r="AP357" s="1085">
        <f t="shared" si="257"/>
        <v>539.41081151999992</v>
      </c>
      <c r="AQ357" s="619">
        <f t="shared" si="257"/>
        <v>562.33103190599991</v>
      </c>
      <c r="AR357" s="619">
        <f t="shared" si="257"/>
        <v>588.96739467257999</v>
      </c>
      <c r="AS357" s="1086">
        <f t="shared" si="257"/>
        <v>613.59055993895095</v>
      </c>
      <c r="AT357" s="621"/>
      <c r="AU357" s="621"/>
      <c r="AV357" s="621"/>
      <c r="AW357" s="621"/>
      <c r="AX357" s="621"/>
      <c r="AY357" s="621"/>
      <c r="AZ357" s="621"/>
      <c r="BA357" s="621"/>
      <c r="BB357" s="621"/>
      <c r="BC357" s="621"/>
      <c r="BD357" s="621"/>
      <c r="BE357" s="621"/>
    </row>
    <row r="358" spans="1:57" s="407" customFormat="1" ht="12" hidden="1" customHeight="1" outlineLevel="1">
      <c r="A358" s="1105" t="s">
        <v>251</v>
      </c>
      <c r="B358" s="732"/>
      <c r="C358" s="732"/>
      <c r="D358" s="619"/>
      <c r="E358" s="619"/>
      <c r="F358" s="619"/>
      <c r="G358" s="619"/>
      <c r="H358" s="619"/>
      <c r="I358" s="619"/>
      <c r="J358" s="619"/>
      <c r="K358" s="619"/>
      <c r="L358" s="619"/>
      <c r="M358" s="619"/>
      <c r="N358" s="619"/>
      <c r="O358" s="619"/>
      <c r="P358" s="619"/>
      <c r="Q358" s="619"/>
      <c r="R358" s="619"/>
      <c r="S358" s="619"/>
      <c r="T358" s="619"/>
      <c r="U358" s="619"/>
      <c r="V358" s="619"/>
      <c r="W358" s="619"/>
      <c r="X358" s="619"/>
      <c r="Y358" s="619"/>
      <c r="Z358" s="619">
        <f t="shared" ref="Z358:AG358" si="258">Z356+Z357</f>
        <v>7.1715</v>
      </c>
      <c r="AA358" s="619">
        <f t="shared" si="258"/>
        <v>31.6435</v>
      </c>
      <c r="AB358" s="619">
        <f t="shared" si="258"/>
        <v>58.077500000000001</v>
      </c>
      <c r="AC358" s="619">
        <f t="shared" si="258"/>
        <v>91.80449999999999</v>
      </c>
      <c r="AD358" s="1085">
        <f t="shared" si="258"/>
        <v>137.85</v>
      </c>
      <c r="AE358" s="619">
        <f t="shared" si="258"/>
        <v>180.75659999999996</v>
      </c>
      <c r="AF358" s="619">
        <f t="shared" si="258"/>
        <v>225.9084</v>
      </c>
      <c r="AG358" s="1086">
        <f t="shared" si="258"/>
        <v>285.6721</v>
      </c>
      <c r="AH358" s="619">
        <f>AH356+AH357</f>
        <v>359.71179999999993</v>
      </c>
      <c r="AI358" s="619">
        <f t="shared" ref="AI358:AS358" si="259">AI356+AI357</f>
        <v>427.1484999999999</v>
      </c>
      <c r="AJ358" s="619">
        <f t="shared" si="259"/>
        <v>499.03055999999992</v>
      </c>
      <c r="AK358" s="1086">
        <f t="shared" si="259"/>
        <v>564.08916799999997</v>
      </c>
      <c r="AL358" s="1085">
        <f t="shared" si="259"/>
        <v>618.71007786301357</v>
      </c>
      <c r="AM358" s="619">
        <f t="shared" si="259"/>
        <v>668.27747594520531</v>
      </c>
      <c r="AN358" s="619">
        <f t="shared" si="259"/>
        <v>709.41162503561645</v>
      </c>
      <c r="AO358" s="1086">
        <f t="shared" si="259"/>
        <v>745.12608964712319</v>
      </c>
      <c r="AP358" s="1085">
        <f t="shared" si="259"/>
        <v>780.40982519399995</v>
      </c>
      <c r="AQ358" s="619">
        <f t="shared" si="259"/>
        <v>814.74562962281993</v>
      </c>
      <c r="AR358" s="619">
        <f t="shared" si="259"/>
        <v>851.93477750355896</v>
      </c>
      <c r="AS358" s="1086">
        <f t="shared" si="259"/>
        <v>887.75974487838107</v>
      </c>
      <c r="AT358" s="621"/>
      <c r="AU358" s="621"/>
      <c r="AV358" s="621"/>
      <c r="AW358" s="621"/>
      <c r="AX358" s="621"/>
      <c r="AY358" s="621"/>
      <c r="AZ358" s="621"/>
      <c r="BA358" s="621"/>
      <c r="BB358" s="621"/>
      <c r="BC358" s="621"/>
      <c r="BD358" s="621"/>
      <c r="BE358" s="621"/>
    </row>
    <row r="359" spans="1:57" s="407" customFormat="1" ht="12" hidden="1" customHeight="1" outlineLevel="1" thickBot="1">
      <c r="A359" s="1105" t="s">
        <v>252</v>
      </c>
      <c r="B359" s="732"/>
      <c r="C359" s="732"/>
      <c r="D359" s="619"/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>
        <v>90</v>
      </c>
      <c r="AA359" s="619">
        <v>90</v>
      </c>
      <c r="AB359" s="619">
        <v>90</v>
      </c>
      <c r="AC359" s="1086">
        <v>90</v>
      </c>
      <c r="AD359" s="1088">
        <v>91</v>
      </c>
      <c r="AE359" s="1088">
        <v>91</v>
      </c>
      <c r="AF359" s="1088">
        <v>92</v>
      </c>
      <c r="AG359" s="1089">
        <v>92</v>
      </c>
      <c r="AH359" s="1088">
        <v>90</v>
      </c>
      <c r="AI359" s="1088">
        <v>91</v>
      </c>
      <c r="AJ359" s="1088">
        <v>92</v>
      </c>
      <c r="AK359" s="1089">
        <v>92</v>
      </c>
      <c r="AL359" s="1090">
        <v>90</v>
      </c>
      <c r="AM359" s="1088">
        <v>91</v>
      </c>
      <c r="AN359" s="1088">
        <v>92</v>
      </c>
      <c r="AO359" s="1089">
        <v>92</v>
      </c>
      <c r="AP359" s="1090">
        <v>90</v>
      </c>
      <c r="AQ359" s="1088">
        <v>91</v>
      </c>
      <c r="AR359" s="1088">
        <v>92</v>
      </c>
      <c r="AS359" s="1089">
        <v>92</v>
      </c>
      <c r="AT359" s="621"/>
      <c r="AU359" s="621"/>
      <c r="AV359" s="621"/>
      <c r="AW359" s="621"/>
      <c r="AX359" s="621"/>
      <c r="AY359" s="621"/>
      <c r="AZ359" s="621"/>
      <c r="BA359" s="621"/>
      <c r="BB359" s="621"/>
      <c r="BC359" s="621"/>
      <c r="BD359" s="621"/>
      <c r="BE359" s="621"/>
    </row>
    <row r="360" spans="1:57" s="407" customFormat="1" ht="12" hidden="1" customHeight="1" outlineLevel="1" thickBot="1">
      <c r="A360" s="1105" t="s">
        <v>282</v>
      </c>
      <c r="B360" s="732"/>
      <c r="C360" s="732"/>
      <c r="D360" s="619"/>
      <c r="E360" s="619"/>
      <c r="F360" s="619"/>
      <c r="G360" s="619"/>
      <c r="H360" s="619"/>
      <c r="I360" s="619"/>
      <c r="J360" s="619"/>
      <c r="K360" s="619"/>
      <c r="L360" s="619"/>
      <c r="M360" s="619"/>
      <c r="N360" s="619"/>
      <c r="O360" s="619"/>
      <c r="P360" s="619"/>
      <c r="Q360" s="619"/>
      <c r="R360" s="619"/>
      <c r="S360" s="619"/>
      <c r="T360" s="619"/>
      <c r="U360" s="619"/>
      <c r="V360" s="619"/>
      <c r="W360" s="619"/>
      <c r="X360" s="619"/>
      <c r="Y360" s="619"/>
      <c r="Z360" s="1097">
        <v>2.0680000000000001</v>
      </c>
      <c r="AA360" s="1098">
        <v>5.6529999999999996</v>
      </c>
      <c r="AB360" s="1098">
        <v>13.715999999999999</v>
      </c>
      <c r="AC360" s="1099"/>
      <c r="AD360" s="1098">
        <v>33.984999999999999</v>
      </c>
      <c r="AE360" s="1098">
        <v>44.784999999999997</v>
      </c>
      <c r="AF360" s="1098">
        <v>57.805</v>
      </c>
      <c r="AG360" s="1099">
        <v>72.206000000000003</v>
      </c>
      <c r="AH360" s="1098">
        <v>88.56</v>
      </c>
      <c r="AI360" s="1098">
        <v>105.895</v>
      </c>
      <c r="AJ360" s="1098">
        <v>119.945375</v>
      </c>
      <c r="AK360" s="1099">
        <v>119.945375</v>
      </c>
      <c r="AL360" s="1100">
        <v>135.49680000000001</v>
      </c>
      <c r="AM360" s="1098">
        <v>150.37089999999998</v>
      </c>
      <c r="AN360" s="1098">
        <v>163.12571</v>
      </c>
      <c r="AO360" s="1099">
        <v>178.05999600000001</v>
      </c>
      <c r="AP360" s="1100">
        <v>174.79087200000001</v>
      </c>
      <c r="AQ360" s="1098">
        <v>187.96362499999998</v>
      </c>
      <c r="AR360" s="1098">
        <v>202.27588040000001</v>
      </c>
      <c r="AS360" s="1099">
        <v>224.35559496000002</v>
      </c>
      <c r="AT360" s="621"/>
      <c r="AU360" s="621"/>
      <c r="AV360" s="621"/>
      <c r="AW360" s="621"/>
      <c r="AX360" s="621"/>
      <c r="AY360" s="621"/>
      <c r="AZ360" s="621"/>
      <c r="BA360" s="621"/>
      <c r="BB360" s="621"/>
      <c r="BC360" s="621"/>
      <c r="BD360" s="621"/>
      <c r="BE360" s="621"/>
    </row>
    <row r="361" spans="1:57" s="407" customFormat="1" ht="12" hidden="1" customHeight="1" outlineLevel="1" thickBot="1">
      <c r="A361" s="1105" t="s">
        <v>283</v>
      </c>
      <c r="B361" s="732"/>
      <c r="C361" s="732"/>
      <c r="D361" s="619"/>
      <c r="E361" s="619"/>
      <c r="F361" s="619"/>
      <c r="G361" s="619"/>
      <c r="H361" s="619"/>
      <c r="I361" s="619"/>
      <c r="J361" s="619"/>
      <c r="K361" s="619"/>
      <c r="L361" s="619"/>
      <c r="M361" s="619"/>
      <c r="N361" s="619"/>
      <c r="O361" s="619"/>
      <c r="P361" s="619"/>
      <c r="Q361" s="619"/>
      <c r="R361" s="619"/>
      <c r="S361" s="619"/>
      <c r="T361" s="619"/>
      <c r="U361" s="619"/>
      <c r="V361" s="619"/>
      <c r="W361" s="619"/>
      <c r="X361" s="619"/>
      <c r="Y361" s="619"/>
      <c r="Z361" s="1141">
        <f t="shared" ref="Z361:AS361" si="260">+Z309</f>
        <v>1.7683150684931506</v>
      </c>
      <c r="AA361" s="1142">
        <f t="shared" si="260"/>
        <v>7.8025068493150682</v>
      </c>
      <c r="AB361" s="1142">
        <f t="shared" si="260"/>
        <v>14.320479452054794</v>
      </c>
      <c r="AC361" s="1142">
        <f t="shared" si="260"/>
        <v>22.636726027397255</v>
      </c>
      <c r="AD361" s="1142">
        <f t="shared" si="260"/>
        <v>34.368082191780822</v>
      </c>
      <c r="AE361" s="1142">
        <f t="shared" si="260"/>
        <v>45.065344109589034</v>
      </c>
      <c r="AF361" s="1142">
        <f t="shared" si="260"/>
        <v>56.941295342465757</v>
      </c>
      <c r="AG361" s="1143">
        <f t="shared" si="260"/>
        <v>72.005022465753427</v>
      </c>
      <c r="AH361" s="1142">
        <f t="shared" si="260"/>
        <v>88.702273972602725</v>
      </c>
      <c r="AI361" s="1142">
        <f t="shared" si="260"/>
        <v>106.51662191780821</v>
      </c>
      <c r="AJ361" s="1142">
        <f t="shared" si="260"/>
        <v>125.71157260273974</v>
      </c>
      <c r="AK361" s="1143">
        <f t="shared" si="260"/>
        <v>144.66105205479454</v>
      </c>
      <c r="AL361" s="1144">
        <f t="shared" si="260"/>
        <v>160.18508219178079</v>
      </c>
      <c r="AM361" s="1142">
        <f t="shared" si="260"/>
        <v>171.82420547945205</v>
      </c>
      <c r="AN361" s="1142">
        <f t="shared" si="260"/>
        <v>185.4797506849315</v>
      </c>
      <c r="AO361" s="1143">
        <f t="shared" si="260"/>
        <v>197.98878904109591</v>
      </c>
      <c r="AP361" s="1144">
        <f t="shared" si="260"/>
        <v>204.97937671232873</v>
      </c>
      <c r="AQ361" s="1142">
        <f t="shared" si="260"/>
        <v>215.03058164383557</v>
      </c>
      <c r="AR361" s="1142">
        <f t="shared" si="260"/>
        <v>226.123302739726</v>
      </c>
      <c r="AS361" s="1143">
        <f t="shared" si="260"/>
        <v>234.68461479452057</v>
      </c>
      <c r="AT361" s="619"/>
      <c r="AU361" s="621"/>
      <c r="AV361" s="621"/>
      <c r="AW361" s="621"/>
      <c r="AX361" s="621"/>
      <c r="AY361" s="621"/>
      <c r="AZ361" s="621"/>
      <c r="BA361" s="621"/>
      <c r="BB361" s="621"/>
      <c r="BC361" s="621"/>
      <c r="BD361" s="621"/>
      <c r="BE361" s="621"/>
    </row>
    <row r="362" spans="1:57" s="40" customFormat="1" ht="12" hidden="1" customHeight="1" outlineLevel="1" thickBot="1">
      <c r="A362" s="1101" t="s">
        <v>284</v>
      </c>
      <c r="B362" s="663"/>
      <c r="C362" s="663"/>
      <c r="D362" s="871"/>
      <c r="E362" s="871"/>
      <c r="F362" s="871"/>
      <c r="G362" s="871"/>
      <c r="H362" s="871"/>
      <c r="I362" s="871"/>
      <c r="J362" s="871"/>
      <c r="K362" s="871"/>
      <c r="L362" s="871"/>
      <c r="M362" s="871"/>
      <c r="N362" s="871"/>
      <c r="O362" s="871"/>
      <c r="P362" s="871"/>
      <c r="Q362" s="871"/>
      <c r="R362" s="871"/>
      <c r="S362" s="871"/>
      <c r="T362" s="871"/>
      <c r="U362" s="871"/>
      <c r="V362" s="871"/>
      <c r="W362" s="871"/>
      <c r="X362" s="871"/>
      <c r="Y362" s="871"/>
      <c r="Z362" s="1092">
        <f t="shared" ref="Z362:AG362" si="261">Z358*(Z359/365)</f>
        <v>1.7683150684931506</v>
      </c>
      <c r="AA362" s="1093">
        <f t="shared" si="261"/>
        <v>7.8025068493150682</v>
      </c>
      <c r="AB362" s="1093">
        <f t="shared" si="261"/>
        <v>14.320479452054794</v>
      </c>
      <c r="AC362" s="1094">
        <f t="shared" si="261"/>
        <v>22.636726027397255</v>
      </c>
      <c r="AD362" s="1093">
        <f t="shared" si="261"/>
        <v>34.368082191780822</v>
      </c>
      <c r="AE362" s="1093">
        <f t="shared" si="261"/>
        <v>45.065344109589034</v>
      </c>
      <c r="AF362" s="1093">
        <f t="shared" si="261"/>
        <v>56.941295342465757</v>
      </c>
      <c r="AG362" s="1094">
        <f t="shared" si="261"/>
        <v>72.005022465753427</v>
      </c>
      <c r="AH362" s="1093">
        <f>AH358*(AH359/365)</f>
        <v>88.696060273972577</v>
      </c>
      <c r="AI362" s="1093">
        <f t="shared" ref="AI362:AS362" si="262">AI358*(AI359/365)</f>
        <v>106.49455753424655</v>
      </c>
      <c r="AJ362" s="1093">
        <f>AJ358*(AJ359/365)</f>
        <v>125.78304526027397</v>
      </c>
      <c r="AK362" s="1094">
        <f>AK358*(AK359/365)</f>
        <v>142.18137933150686</v>
      </c>
      <c r="AL362" s="1095">
        <f t="shared" si="262"/>
        <v>152.55864933608552</v>
      </c>
      <c r="AM362" s="1093">
        <f t="shared" si="262"/>
        <v>166.61164468770872</v>
      </c>
      <c r="AN362" s="1093">
        <f t="shared" si="262"/>
        <v>178.81060137884032</v>
      </c>
      <c r="AO362" s="1094">
        <f t="shared" si="262"/>
        <v>187.81260341790505</v>
      </c>
      <c r="AP362" s="1095">
        <f t="shared" si="262"/>
        <v>192.42981991084929</v>
      </c>
      <c r="AQ362" s="1093">
        <f t="shared" si="262"/>
        <v>203.12836245390852</v>
      </c>
      <c r="AR362" s="1093">
        <f t="shared" si="262"/>
        <v>214.7342452885683</v>
      </c>
      <c r="AS362" s="1094">
        <f t="shared" si="262"/>
        <v>223.76410007893443</v>
      </c>
      <c r="AT362" s="1083"/>
      <c r="AU362" s="1083"/>
      <c r="AV362" s="1083"/>
      <c r="AW362" s="1083"/>
      <c r="AX362" s="1083"/>
      <c r="AY362" s="1083"/>
      <c r="AZ362" s="1083"/>
      <c r="BA362" s="1083"/>
      <c r="BB362" s="621"/>
      <c r="BC362" s="1083"/>
      <c r="BD362" s="1083"/>
      <c r="BE362" s="1083"/>
    </row>
    <row r="363" spans="1:57" s="407" customFormat="1" ht="12" hidden="1" customHeight="1" outlineLevel="1">
      <c r="A363" s="1105"/>
      <c r="B363" s="732"/>
      <c r="C363" s="732"/>
      <c r="D363" s="619"/>
      <c r="E363" s="619"/>
      <c r="F363" s="619"/>
      <c r="G363" s="619"/>
      <c r="H363" s="619"/>
      <c r="I363" s="619"/>
      <c r="J363" s="619"/>
      <c r="K363" s="619"/>
      <c r="L363" s="619"/>
      <c r="M363" s="619"/>
      <c r="N363" s="619"/>
      <c r="O363" s="619"/>
      <c r="P363" s="619"/>
      <c r="Q363" s="619"/>
      <c r="R363" s="619"/>
      <c r="S363" s="619"/>
      <c r="T363" s="619"/>
      <c r="U363" s="619"/>
      <c r="V363" s="619"/>
      <c r="W363" s="619"/>
      <c r="X363" s="619"/>
      <c r="Y363" s="619"/>
      <c r="Z363" s="1125"/>
      <c r="AA363" s="1125"/>
      <c r="AB363" s="1125"/>
      <c r="AC363" s="1125"/>
      <c r="AD363" s="1125"/>
      <c r="AE363" s="1125"/>
      <c r="AF363" s="1125"/>
      <c r="AG363" s="1126"/>
      <c r="AH363" s="1125"/>
      <c r="AI363" s="1125"/>
      <c r="AJ363" s="1145">
        <f>+(AJ362/AF362)-1</f>
        <v>1.2089951502467371</v>
      </c>
      <c r="AK363" s="1146">
        <f>+(AK362/AG362)-1</f>
        <v>0.97460363822718432</v>
      </c>
      <c r="AL363" s="1147">
        <f t="shared" ref="AL363:AS363" si="263">+(AL362/AH362)-1</f>
        <v>0.72001607359840203</v>
      </c>
      <c r="AM363" s="1145">
        <f t="shared" si="263"/>
        <v>0.564508539641847</v>
      </c>
      <c r="AN363" s="1145">
        <f t="shared" si="263"/>
        <v>0.42157952217518813</v>
      </c>
      <c r="AO363" s="1146">
        <f t="shared" si="263"/>
        <v>0.32093670986272738</v>
      </c>
      <c r="AP363" s="1147">
        <f t="shared" si="263"/>
        <v>0.2613497874311137</v>
      </c>
      <c r="AQ363" s="1145">
        <f t="shared" si="263"/>
        <v>0.21917266247893719</v>
      </c>
      <c r="AR363" s="1145">
        <f t="shared" si="263"/>
        <v>0.20090332246921827</v>
      </c>
      <c r="AS363" s="1146">
        <f t="shared" si="263"/>
        <v>0.19142217298928066</v>
      </c>
      <c r="AT363" s="619"/>
      <c r="AU363" s="621"/>
      <c r="AV363" s="621"/>
      <c r="AW363" s="621"/>
      <c r="AX363" s="621"/>
      <c r="AY363" s="621"/>
      <c r="AZ363" s="621"/>
      <c r="BA363" s="621"/>
      <c r="BB363" s="621"/>
      <c r="BC363" s="621"/>
      <c r="BD363" s="621"/>
      <c r="BE363" s="621"/>
    </row>
    <row r="364" spans="1:57" s="407" customFormat="1" ht="12" hidden="1" customHeight="1" outlineLevel="1">
      <c r="A364" s="1108" t="s">
        <v>285</v>
      </c>
      <c r="B364" s="732"/>
      <c r="C364" s="732"/>
      <c r="D364" s="619"/>
      <c r="E364" s="619"/>
      <c r="F364" s="619"/>
      <c r="G364" s="619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767"/>
      <c r="AA364" s="46"/>
      <c r="AB364" s="46"/>
      <c r="AC364" s="48"/>
      <c r="AD364" s="767"/>
      <c r="AE364" s="46"/>
      <c r="AF364" s="46"/>
      <c r="AG364" s="48"/>
      <c r="AH364" s="46"/>
      <c r="AI364" s="46"/>
      <c r="AJ364" s="1148"/>
      <c r="AK364" s="48"/>
      <c r="AL364" s="767"/>
      <c r="AM364" s="46"/>
      <c r="AN364" s="46"/>
      <c r="AO364" s="48"/>
      <c r="AP364" s="767"/>
      <c r="AQ364" s="46"/>
      <c r="AR364" s="46"/>
      <c r="AS364" s="48"/>
      <c r="AT364" s="621"/>
      <c r="AU364" s="621"/>
      <c r="AV364" s="621"/>
      <c r="AW364" s="621"/>
      <c r="AX364" s="621"/>
      <c r="AY364" s="621"/>
      <c r="AZ364" s="621"/>
      <c r="BA364" s="621"/>
      <c r="BB364" s="621"/>
      <c r="BC364" s="621"/>
      <c r="BD364" s="621"/>
      <c r="BE364" s="621"/>
    </row>
    <row r="365" spans="1:57" s="40" customFormat="1" ht="12" hidden="1" customHeight="1" outlineLevel="1">
      <c r="A365" s="1101" t="s">
        <v>286</v>
      </c>
      <c r="B365" s="663"/>
      <c r="C365" s="663"/>
      <c r="D365" s="871"/>
      <c r="E365" s="871"/>
      <c r="F365" s="871"/>
      <c r="G365" s="871"/>
      <c r="H365" s="871"/>
      <c r="I365" s="871"/>
      <c r="J365" s="871"/>
      <c r="K365" s="871"/>
      <c r="L365" s="871"/>
      <c r="M365" s="871"/>
      <c r="N365" s="871"/>
      <c r="O365" s="871"/>
      <c r="P365" s="871"/>
      <c r="Q365" s="871"/>
      <c r="R365" s="871"/>
      <c r="S365" s="871"/>
      <c r="T365" s="871"/>
      <c r="U365" s="871"/>
      <c r="V365" s="871"/>
      <c r="W365" s="871"/>
      <c r="X365" s="871"/>
      <c r="Y365" s="871"/>
      <c r="Z365" s="871">
        <f>+Z342</f>
        <v>97.444000000000003</v>
      </c>
      <c r="AA365" s="871">
        <f t="shared" ref="AA365:AS365" si="264">+AA342</f>
        <v>97.311999999999998</v>
      </c>
      <c r="AB365" s="871">
        <f t="shared" si="264"/>
        <v>98.516000000000005</v>
      </c>
      <c r="AC365" s="871">
        <f t="shared" si="264"/>
        <v>99.74</v>
      </c>
      <c r="AD365" s="887">
        <f t="shared" si="264"/>
        <v>96.227999999999994</v>
      </c>
      <c r="AE365" s="871">
        <f t="shared" si="264"/>
        <v>91.328000000000003</v>
      </c>
      <c r="AF365" s="871">
        <f t="shared" si="264"/>
        <v>86.048000000000002</v>
      </c>
      <c r="AG365" s="1082">
        <f t="shared" si="264"/>
        <v>78.108000000000004</v>
      </c>
      <c r="AH365" s="871">
        <f t="shared" si="264"/>
        <v>65.5</v>
      </c>
      <c r="AI365" s="871">
        <f>+AI342</f>
        <v>55.576000000000001</v>
      </c>
      <c r="AJ365" s="871">
        <f>+AJ342</f>
        <v>43.764000000000003</v>
      </c>
      <c r="AK365" s="1082">
        <f>+AK342</f>
        <v>40.368000000000002</v>
      </c>
      <c r="AL365" s="887">
        <f t="shared" si="264"/>
        <v>23.799167123287667</v>
      </c>
      <c r="AM365" s="871">
        <f t="shared" si="264"/>
        <v>18.649343561643832</v>
      </c>
      <c r="AN365" s="871">
        <f t="shared" si="264"/>
        <v>13.38247890410959</v>
      </c>
      <c r="AO365" s="1082">
        <f t="shared" si="264"/>
        <v>8</v>
      </c>
      <c r="AP365" s="887">
        <f t="shared" si="264"/>
        <v>8</v>
      </c>
      <c r="AQ365" s="871">
        <f t="shared" si="264"/>
        <v>8</v>
      </c>
      <c r="AR365" s="871">
        <f t="shared" si="264"/>
        <v>8</v>
      </c>
      <c r="AS365" s="1082">
        <f t="shared" si="264"/>
        <v>8</v>
      </c>
      <c r="AT365" s="1083"/>
      <c r="AU365" s="1083"/>
      <c r="AV365" s="1083"/>
      <c r="AW365" s="1083"/>
      <c r="AX365" s="1083"/>
      <c r="AY365" s="1083"/>
      <c r="AZ365" s="1083"/>
      <c r="BA365" s="1083"/>
      <c r="BB365" s="1083"/>
      <c r="BC365" s="1083"/>
      <c r="BD365" s="1083"/>
      <c r="BE365" s="1083"/>
    </row>
    <row r="366" spans="1:57" s="407" customFormat="1" ht="12" hidden="1" customHeight="1" outlineLevel="1">
      <c r="A366" s="1140" t="s">
        <v>287</v>
      </c>
      <c r="B366" s="732"/>
      <c r="C366" s="732"/>
      <c r="D366" s="619"/>
      <c r="E366" s="619"/>
      <c r="F366" s="619"/>
      <c r="G366" s="619"/>
      <c r="H366" s="619"/>
      <c r="I366" s="619"/>
      <c r="J366" s="619"/>
      <c r="K366" s="619"/>
      <c r="L366" s="619"/>
      <c r="M366" s="619"/>
      <c r="N366" s="619"/>
      <c r="O366" s="619"/>
      <c r="P366" s="619"/>
      <c r="Q366" s="619"/>
      <c r="R366" s="619"/>
      <c r="S366" s="619"/>
      <c r="T366" s="619"/>
      <c r="U366" s="619"/>
      <c r="V366" s="619"/>
      <c r="W366" s="619"/>
      <c r="X366" s="619"/>
      <c r="Y366" s="619"/>
      <c r="Z366" s="619">
        <f t="shared" ref="Z366:AS366" si="265">+Z315</f>
        <v>24.361000000000001</v>
      </c>
      <c r="AA366" s="619">
        <f t="shared" si="265"/>
        <v>24.327999999999999</v>
      </c>
      <c r="AB366" s="619">
        <f t="shared" si="265"/>
        <v>24.629000000000001</v>
      </c>
      <c r="AC366" s="619">
        <f t="shared" si="265"/>
        <v>24.934999999999999</v>
      </c>
      <c r="AD366" s="1085">
        <f t="shared" si="265"/>
        <v>24.056999999999999</v>
      </c>
      <c r="AE366" s="619">
        <f t="shared" si="265"/>
        <v>22.832000000000001</v>
      </c>
      <c r="AF366" s="619">
        <f t="shared" si="265"/>
        <v>21.512</v>
      </c>
      <c r="AG366" s="1086">
        <f t="shared" si="265"/>
        <v>19.527000000000001</v>
      </c>
      <c r="AH366" s="619">
        <f t="shared" si="265"/>
        <v>16.375</v>
      </c>
      <c r="AI366" s="619">
        <f>+AI315</f>
        <v>13.894</v>
      </c>
      <c r="AJ366" s="619">
        <f>+AJ315</f>
        <v>10.941000000000001</v>
      </c>
      <c r="AK366" s="1086">
        <f>+AK315</f>
        <v>10.092000000000001</v>
      </c>
      <c r="AL366" s="1085">
        <f t="shared" si="265"/>
        <v>5.9497917808219167</v>
      </c>
      <c r="AM366" s="619">
        <f t="shared" si="265"/>
        <v>4.662335890410958</v>
      </c>
      <c r="AN366" s="619">
        <f t="shared" si="265"/>
        <v>3.3456197260273974</v>
      </c>
      <c r="AO366" s="1086">
        <f t="shared" si="265"/>
        <v>2</v>
      </c>
      <c r="AP366" s="1085">
        <f t="shared" si="265"/>
        <v>2</v>
      </c>
      <c r="AQ366" s="619">
        <f t="shared" si="265"/>
        <v>2</v>
      </c>
      <c r="AR366" s="619">
        <f t="shared" si="265"/>
        <v>2</v>
      </c>
      <c r="AS366" s="1086">
        <f t="shared" si="265"/>
        <v>2</v>
      </c>
      <c r="AT366" s="621"/>
      <c r="AU366" s="621"/>
      <c r="AV366" s="621"/>
      <c r="AW366" s="621"/>
      <c r="AX366" s="621"/>
      <c r="AY366" s="621"/>
      <c r="AZ366" s="621"/>
      <c r="BA366" s="621"/>
      <c r="BB366" s="621"/>
      <c r="BC366" s="621"/>
      <c r="BD366" s="621"/>
      <c r="BE366" s="621"/>
    </row>
    <row r="367" spans="1:57" s="407" customFormat="1" ht="12" hidden="1" customHeight="1" outlineLevel="1">
      <c r="A367" s="1140" t="s">
        <v>288</v>
      </c>
      <c r="B367" s="732"/>
      <c r="C367" s="732"/>
      <c r="D367" s="619"/>
      <c r="E367" s="619"/>
      <c r="F367" s="619"/>
      <c r="G367" s="619"/>
      <c r="H367" s="619"/>
      <c r="I367" s="619"/>
      <c r="J367" s="619"/>
      <c r="K367" s="619"/>
      <c r="L367" s="619"/>
      <c r="M367" s="619"/>
      <c r="N367" s="619"/>
      <c r="O367" s="619"/>
      <c r="P367" s="619"/>
      <c r="Q367" s="619"/>
      <c r="R367" s="619"/>
      <c r="S367" s="619"/>
      <c r="T367" s="619"/>
      <c r="U367" s="619"/>
      <c r="V367" s="619"/>
      <c r="W367" s="619"/>
      <c r="X367" s="619"/>
      <c r="Y367" s="619"/>
      <c r="Z367" s="619">
        <f>+Z365/4</f>
        <v>24.361000000000001</v>
      </c>
      <c r="AA367" s="619">
        <f t="shared" ref="AA367:AS367" si="266">+AA365/4</f>
        <v>24.327999999999999</v>
      </c>
      <c r="AB367" s="619">
        <f t="shared" si="266"/>
        <v>24.629000000000001</v>
      </c>
      <c r="AC367" s="619">
        <f t="shared" si="266"/>
        <v>24.934999999999999</v>
      </c>
      <c r="AD367" s="1085">
        <f t="shared" si="266"/>
        <v>24.056999999999999</v>
      </c>
      <c r="AE367" s="619">
        <f t="shared" si="266"/>
        <v>22.832000000000001</v>
      </c>
      <c r="AF367" s="619">
        <f t="shared" si="266"/>
        <v>21.512</v>
      </c>
      <c r="AG367" s="1086">
        <f t="shared" si="266"/>
        <v>19.527000000000001</v>
      </c>
      <c r="AH367" s="619">
        <f t="shared" si="266"/>
        <v>16.375</v>
      </c>
      <c r="AI367" s="619">
        <f t="shared" si="266"/>
        <v>13.894</v>
      </c>
      <c r="AJ367" s="619">
        <f t="shared" si="266"/>
        <v>10.941000000000001</v>
      </c>
      <c r="AK367" s="1086">
        <f t="shared" si="266"/>
        <v>10.092000000000001</v>
      </c>
      <c r="AL367" s="1085">
        <f t="shared" si="266"/>
        <v>5.9497917808219167</v>
      </c>
      <c r="AM367" s="619">
        <f t="shared" si="266"/>
        <v>4.662335890410958</v>
      </c>
      <c r="AN367" s="619">
        <f t="shared" si="266"/>
        <v>3.3456197260273974</v>
      </c>
      <c r="AO367" s="1086">
        <f t="shared" si="266"/>
        <v>2</v>
      </c>
      <c r="AP367" s="1085">
        <f t="shared" si="266"/>
        <v>2</v>
      </c>
      <c r="AQ367" s="619">
        <f t="shared" si="266"/>
        <v>2</v>
      </c>
      <c r="AR367" s="619">
        <f t="shared" si="266"/>
        <v>2</v>
      </c>
      <c r="AS367" s="1086">
        <f t="shared" si="266"/>
        <v>2</v>
      </c>
      <c r="AT367" s="621"/>
      <c r="AU367" s="621"/>
      <c r="AV367" s="621"/>
      <c r="AW367" s="621"/>
      <c r="AX367" s="621"/>
      <c r="AY367" s="621"/>
      <c r="AZ367" s="621"/>
      <c r="BA367" s="621"/>
      <c r="BB367" s="621"/>
      <c r="BC367" s="621"/>
      <c r="BD367" s="621"/>
      <c r="BE367" s="621"/>
    </row>
    <row r="368" spans="1:57" s="407" customFormat="1" ht="12" hidden="1" customHeight="1" outlineLevel="1">
      <c r="A368" s="1101" t="s">
        <v>272</v>
      </c>
      <c r="B368" s="732"/>
      <c r="C368" s="732"/>
      <c r="D368" s="619"/>
      <c r="E368" s="619"/>
      <c r="F368" s="619"/>
      <c r="G368" s="619"/>
      <c r="H368" s="619"/>
      <c r="I368" s="619"/>
      <c r="J368" s="619"/>
      <c r="K368" s="619"/>
      <c r="L368" s="619"/>
      <c r="M368" s="619"/>
      <c r="N368" s="619"/>
      <c r="O368" s="619"/>
      <c r="P368" s="619"/>
      <c r="Q368" s="619"/>
      <c r="R368" s="619"/>
      <c r="S368" s="619"/>
      <c r="T368" s="619"/>
      <c r="U368" s="619"/>
      <c r="V368" s="619"/>
      <c r="W368" s="619"/>
      <c r="X368" s="619"/>
      <c r="Y368" s="619"/>
      <c r="Z368" s="619">
        <f>+Z344</f>
        <v>356.75099999999998</v>
      </c>
      <c r="AA368" s="619">
        <f t="shared" ref="AA368:AS368" si="267">+AA344</f>
        <v>349.988</v>
      </c>
      <c r="AB368" s="619">
        <f t="shared" si="267"/>
        <v>341.35899999999998</v>
      </c>
      <c r="AC368" s="619">
        <f t="shared" si="267"/>
        <v>318.37</v>
      </c>
      <c r="AD368" s="1085">
        <f t="shared" si="267"/>
        <v>295.98199999999997</v>
      </c>
      <c r="AE368" s="619">
        <f t="shared" si="267"/>
        <v>282.56000000000006</v>
      </c>
      <c r="AF368" s="619">
        <f t="shared" si="267"/>
        <v>261.65199999999999</v>
      </c>
      <c r="AG368" s="1086">
        <f t="shared" si="267"/>
        <v>223.58499999999992</v>
      </c>
      <c r="AH368" s="619">
        <f t="shared" si="267"/>
        <v>193.577</v>
      </c>
      <c r="AI368" s="619">
        <f>+AI344</f>
        <v>159.31600000000003</v>
      </c>
      <c r="AJ368" s="619">
        <f t="shared" si="267"/>
        <v>127.45280000000002</v>
      </c>
      <c r="AK368" s="1086">
        <f t="shared" si="267"/>
        <v>101.96224000000002</v>
      </c>
      <c r="AL368" s="1085">
        <f t="shared" si="267"/>
        <v>76.471680000000021</v>
      </c>
      <c r="AM368" s="619">
        <f t="shared" si="267"/>
        <v>57.353760000000015</v>
      </c>
      <c r="AN368" s="619">
        <f t="shared" si="267"/>
        <v>48.750696000000012</v>
      </c>
      <c r="AO368" s="1086">
        <f t="shared" si="267"/>
        <v>43.875626400000009</v>
      </c>
      <c r="AP368" s="1085">
        <f t="shared" si="267"/>
        <v>40.58495442000001</v>
      </c>
      <c r="AQ368" s="619">
        <f t="shared" si="267"/>
        <v>37.744007610600008</v>
      </c>
      <c r="AR368" s="619">
        <f t="shared" si="267"/>
        <v>35.856807230070004</v>
      </c>
      <c r="AS368" s="1086">
        <f t="shared" si="267"/>
        <v>34.063966868566503</v>
      </c>
      <c r="AT368" s="621"/>
      <c r="AU368" s="621"/>
      <c r="AV368" s="621"/>
      <c r="AW368" s="621"/>
      <c r="AX368" s="621"/>
      <c r="AY368" s="621"/>
      <c r="AZ368" s="621"/>
      <c r="BA368" s="621"/>
      <c r="BB368" s="621"/>
      <c r="BC368" s="621"/>
      <c r="BD368" s="621"/>
      <c r="BE368" s="621"/>
    </row>
    <row r="369" spans="1:57" s="407" customFormat="1" ht="12" hidden="1" customHeight="1" outlineLevel="1">
      <c r="A369" s="1105" t="s">
        <v>261</v>
      </c>
      <c r="B369" s="732"/>
      <c r="C369" s="732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  <c r="AA369" s="619">
        <f t="shared" ref="AA369:AH369" si="268">+AA368*0.83</f>
        <v>290.49003999999996</v>
      </c>
      <c r="AB369" s="619">
        <f t="shared" si="268"/>
        <v>283.32796999999999</v>
      </c>
      <c r="AC369" s="619">
        <f t="shared" si="268"/>
        <v>264.24709999999999</v>
      </c>
      <c r="AD369" s="619">
        <f t="shared" si="268"/>
        <v>245.66505999999995</v>
      </c>
      <c r="AE369" s="619">
        <f t="shared" si="268"/>
        <v>234.52480000000003</v>
      </c>
      <c r="AF369" s="619">
        <f t="shared" si="268"/>
        <v>217.17115999999999</v>
      </c>
      <c r="AG369" s="1086">
        <f t="shared" si="268"/>
        <v>185.57554999999994</v>
      </c>
      <c r="AH369" s="619">
        <f t="shared" si="268"/>
        <v>160.66890999999998</v>
      </c>
      <c r="AI369" s="619">
        <f>+AI368*0.83</f>
        <v>132.23228000000003</v>
      </c>
      <c r="AJ369" s="619">
        <f t="shared" ref="AJ369:AS369" si="269">+AJ368*0.83</f>
        <v>105.78582400000002</v>
      </c>
      <c r="AK369" s="1086">
        <f t="shared" si="269"/>
        <v>84.628659200000016</v>
      </c>
      <c r="AL369" s="1085">
        <f t="shared" si="269"/>
        <v>63.471494400000012</v>
      </c>
      <c r="AM369" s="619">
        <f t="shared" si="269"/>
        <v>47.603620800000009</v>
      </c>
      <c r="AN369" s="619">
        <f t="shared" si="269"/>
        <v>40.463077680000005</v>
      </c>
      <c r="AO369" s="1086">
        <f t="shared" si="269"/>
        <v>36.416769912000007</v>
      </c>
      <c r="AP369" s="1085">
        <f t="shared" si="269"/>
        <v>33.685512168600006</v>
      </c>
      <c r="AQ369" s="619">
        <f t="shared" si="269"/>
        <v>31.327526316798004</v>
      </c>
      <c r="AR369" s="619">
        <f t="shared" si="269"/>
        <v>29.7611500009581</v>
      </c>
      <c r="AS369" s="1086">
        <f t="shared" si="269"/>
        <v>28.273092500910195</v>
      </c>
      <c r="AT369" s="621"/>
      <c r="AU369" s="621"/>
      <c r="AV369" s="621"/>
      <c r="AW369" s="621"/>
      <c r="AX369" s="621"/>
      <c r="AY369" s="621"/>
      <c r="AZ369" s="621"/>
      <c r="BA369" s="621"/>
      <c r="BB369" s="621"/>
      <c r="BC369" s="621"/>
      <c r="BD369" s="621"/>
      <c r="BE369" s="621"/>
    </row>
    <row r="370" spans="1:57" s="407" customFormat="1" ht="12" hidden="1" customHeight="1" outlineLevel="1">
      <c r="A370" s="1105" t="s">
        <v>263</v>
      </c>
      <c r="B370" s="732"/>
      <c r="C370" s="732"/>
      <c r="D370" s="619"/>
      <c r="E370" s="619"/>
      <c r="F370" s="619"/>
      <c r="G370" s="619"/>
      <c r="H370" s="619"/>
      <c r="I370" s="619"/>
      <c r="J370" s="619"/>
      <c r="K370" s="619"/>
      <c r="L370" s="619"/>
      <c r="M370" s="619"/>
      <c r="N370" s="619"/>
      <c r="O370" s="619"/>
      <c r="P370" s="619"/>
      <c r="Q370" s="619"/>
      <c r="R370" s="619"/>
      <c r="S370" s="619"/>
      <c r="T370" s="619"/>
      <c r="U370" s="619"/>
      <c r="V370" s="619"/>
      <c r="W370" s="619"/>
      <c r="X370" s="619"/>
      <c r="Y370" s="619"/>
      <c r="Z370" s="619">
        <f>+Z368*0.17</f>
        <v>60.647669999999998</v>
      </c>
      <c r="AA370" s="619">
        <f t="shared" ref="AA370:AS370" si="270">+AA368*0.17</f>
        <v>59.497960000000006</v>
      </c>
      <c r="AB370" s="619">
        <f t="shared" si="270"/>
        <v>58.031030000000001</v>
      </c>
      <c r="AC370" s="619">
        <f t="shared" si="270"/>
        <v>54.122900000000001</v>
      </c>
      <c r="AD370" s="619">
        <f t="shared" si="270"/>
        <v>50.316939999999995</v>
      </c>
      <c r="AE370" s="619">
        <f t="shared" si="270"/>
        <v>48.03520000000001</v>
      </c>
      <c r="AF370" s="619">
        <f t="shared" si="270"/>
        <v>44.480840000000001</v>
      </c>
      <c r="AG370" s="1086">
        <f t="shared" si="270"/>
        <v>38.009449999999987</v>
      </c>
      <c r="AH370" s="619">
        <f t="shared" si="270"/>
        <v>32.908090000000001</v>
      </c>
      <c r="AI370" s="619">
        <f>+AI368*0.17</f>
        <v>27.083720000000007</v>
      </c>
      <c r="AJ370" s="619">
        <f t="shared" si="270"/>
        <v>21.666976000000005</v>
      </c>
      <c r="AK370" s="1086">
        <f t="shared" si="270"/>
        <v>17.333580800000004</v>
      </c>
      <c r="AL370" s="1085">
        <f t="shared" si="270"/>
        <v>13.000185600000004</v>
      </c>
      <c r="AM370" s="619">
        <f t="shared" si="270"/>
        <v>9.7501392000000031</v>
      </c>
      <c r="AN370" s="619">
        <f t="shared" si="270"/>
        <v>8.2876183200000018</v>
      </c>
      <c r="AO370" s="1086">
        <f t="shared" si="270"/>
        <v>7.4588564880000021</v>
      </c>
      <c r="AP370" s="1085">
        <f t="shared" si="270"/>
        <v>6.8994422514000018</v>
      </c>
      <c r="AQ370" s="619">
        <f t="shared" si="270"/>
        <v>6.4164812938020015</v>
      </c>
      <c r="AR370" s="619">
        <f t="shared" si="270"/>
        <v>6.0956572291119011</v>
      </c>
      <c r="AS370" s="1086">
        <f t="shared" si="270"/>
        <v>5.7908743676563059</v>
      </c>
      <c r="AT370" s="621"/>
      <c r="AU370" s="621"/>
      <c r="AV370" s="621"/>
      <c r="AW370" s="621"/>
      <c r="AX370" s="621"/>
      <c r="AY370" s="621"/>
      <c r="AZ370" s="621"/>
      <c r="BA370" s="621"/>
      <c r="BB370" s="621"/>
      <c r="BC370" s="621"/>
      <c r="BD370" s="621"/>
      <c r="BE370" s="621"/>
    </row>
    <row r="371" spans="1:57" s="407" customFormat="1" ht="12" hidden="1" customHeight="1" outlineLevel="1">
      <c r="A371" s="1105" t="s">
        <v>264</v>
      </c>
      <c r="B371" s="732"/>
      <c r="C371" s="732"/>
      <c r="D371" s="619"/>
      <c r="E371" s="619"/>
      <c r="F371" s="619"/>
      <c r="G371" s="619"/>
      <c r="H371" s="619"/>
      <c r="I371" s="619"/>
      <c r="J371" s="619"/>
      <c r="K371" s="619"/>
      <c r="L371" s="619"/>
      <c r="M371" s="619"/>
      <c r="N371" s="619"/>
      <c r="O371" s="619"/>
      <c r="P371" s="619"/>
      <c r="Q371" s="619"/>
      <c r="R371" s="619"/>
      <c r="S371" s="619"/>
      <c r="T371" s="619"/>
      <c r="U371" s="619"/>
      <c r="V371" s="619"/>
      <c r="W371" s="619"/>
      <c r="X371" s="619"/>
      <c r="Y371" s="619"/>
      <c r="Z371" s="619">
        <f>Z370</f>
        <v>60.647669999999998</v>
      </c>
      <c r="AA371" s="619">
        <f t="shared" ref="AA371:AS371" si="271">AA370</f>
        <v>59.497960000000006</v>
      </c>
      <c r="AB371" s="619">
        <f t="shared" si="271"/>
        <v>58.031030000000001</v>
      </c>
      <c r="AC371" s="619">
        <f t="shared" si="271"/>
        <v>54.122900000000001</v>
      </c>
      <c r="AD371" s="1085">
        <f t="shared" si="271"/>
        <v>50.316939999999995</v>
      </c>
      <c r="AE371" s="619">
        <f t="shared" si="271"/>
        <v>48.03520000000001</v>
      </c>
      <c r="AF371" s="619">
        <f t="shared" si="271"/>
        <v>44.480840000000001</v>
      </c>
      <c r="AG371" s="1086">
        <f t="shared" si="271"/>
        <v>38.009449999999987</v>
      </c>
      <c r="AH371" s="619">
        <f t="shared" si="271"/>
        <v>32.908090000000001</v>
      </c>
      <c r="AI371" s="619">
        <f>AI370</f>
        <v>27.083720000000007</v>
      </c>
      <c r="AJ371" s="619">
        <f t="shared" si="271"/>
        <v>21.666976000000005</v>
      </c>
      <c r="AK371" s="1086">
        <f t="shared" si="271"/>
        <v>17.333580800000004</v>
      </c>
      <c r="AL371" s="1085">
        <f t="shared" si="271"/>
        <v>13.000185600000004</v>
      </c>
      <c r="AM371" s="619">
        <f t="shared" si="271"/>
        <v>9.7501392000000031</v>
      </c>
      <c r="AN371" s="619">
        <f t="shared" si="271"/>
        <v>8.2876183200000018</v>
      </c>
      <c r="AO371" s="1086">
        <f t="shared" si="271"/>
        <v>7.4588564880000021</v>
      </c>
      <c r="AP371" s="1085">
        <f t="shared" si="271"/>
        <v>6.8994422514000018</v>
      </c>
      <c r="AQ371" s="619">
        <f t="shared" si="271"/>
        <v>6.4164812938020015</v>
      </c>
      <c r="AR371" s="619">
        <f t="shared" si="271"/>
        <v>6.0956572291119011</v>
      </c>
      <c r="AS371" s="1086">
        <f t="shared" si="271"/>
        <v>5.7908743676563059</v>
      </c>
      <c r="AT371" s="621"/>
      <c r="AU371" s="621"/>
      <c r="AV371" s="621"/>
      <c r="AW371" s="621"/>
      <c r="AX371" s="621"/>
      <c r="AY371" s="621"/>
      <c r="AZ371" s="621"/>
      <c r="BA371" s="621"/>
      <c r="BB371" s="621"/>
      <c r="BC371" s="621"/>
      <c r="BD371" s="621"/>
      <c r="BE371" s="621"/>
    </row>
    <row r="372" spans="1:57" s="407" customFormat="1" ht="12" hidden="1" customHeight="1" outlineLevel="1">
      <c r="A372" s="1105" t="s">
        <v>252</v>
      </c>
      <c r="B372" s="732"/>
      <c r="C372" s="732"/>
      <c r="D372" s="619"/>
      <c r="E372" s="619"/>
      <c r="F372" s="619"/>
      <c r="G372" s="619"/>
      <c r="H372" s="619"/>
      <c r="I372" s="619"/>
      <c r="J372" s="619"/>
      <c r="K372" s="619"/>
      <c r="L372" s="619"/>
      <c r="M372" s="619"/>
      <c r="N372" s="619"/>
      <c r="O372" s="619"/>
      <c r="P372" s="619"/>
      <c r="Q372" s="619"/>
      <c r="R372" s="619"/>
      <c r="S372" s="619"/>
      <c r="T372" s="619"/>
      <c r="U372" s="619"/>
      <c r="V372" s="619"/>
      <c r="W372" s="619"/>
      <c r="X372" s="619"/>
      <c r="Y372" s="619"/>
      <c r="Z372" s="619">
        <v>90</v>
      </c>
      <c r="AA372" s="619">
        <v>90</v>
      </c>
      <c r="AB372" s="619">
        <v>90</v>
      </c>
      <c r="AC372" s="1086">
        <v>90</v>
      </c>
      <c r="AD372" s="1088">
        <v>91</v>
      </c>
      <c r="AE372" s="1088">
        <v>91</v>
      </c>
      <c r="AF372" s="1088">
        <v>92</v>
      </c>
      <c r="AG372" s="1089">
        <v>92</v>
      </c>
      <c r="AH372" s="1088">
        <v>90</v>
      </c>
      <c r="AI372" s="1088">
        <v>91</v>
      </c>
      <c r="AJ372" s="1088">
        <v>92</v>
      </c>
      <c r="AK372" s="1089">
        <v>92</v>
      </c>
      <c r="AL372" s="1090">
        <v>90</v>
      </c>
      <c r="AM372" s="1088">
        <v>91</v>
      </c>
      <c r="AN372" s="1088">
        <v>92</v>
      </c>
      <c r="AO372" s="1089">
        <v>92</v>
      </c>
      <c r="AP372" s="1090">
        <v>90</v>
      </c>
      <c r="AQ372" s="1088">
        <v>91</v>
      </c>
      <c r="AR372" s="1088">
        <v>92</v>
      </c>
      <c r="AS372" s="1089">
        <v>92</v>
      </c>
      <c r="AT372" s="621"/>
      <c r="AU372" s="621"/>
      <c r="AV372" s="621"/>
      <c r="AW372" s="621"/>
      <c r="AX372" s="621"/>
      <c r="AY372" s="621"/>
      <c r="AZ372" s="621"/>
      <c r="BA372" s="621"/>
      <c r="BB372" s="621"/>
      <c r="BC372" s="621"/>
      <c r="BD372" s="621"/>
      <c r="BE372" s="621"/>
    </row>
    <row r="373" spans="1:57" s="40" customFormat="1" ht="12" hidden="1" customHeight="1" outlineLevel="1">
      <c r="A373" s="1105" t="s">
        <v>265</v>
      </c>
      <c r="B373" s="663"/>
      <c r="C373" s="663"/>
      <c r="D373" s="871"/>
      <c r="E373" s="871"/>
      <c r="F373" s="871"/>
      <c r="G373" s="871"/>
      <c r="H373" s="871"/>
      <c r="I373" s="871"/>
      <c r="J373" s="871"/>
      <c r="K373" s="871"/>
      <c r="L373" s="871"/>
      <c r="M373" s="871"/>
      <c r="N373" s="871"/>
      <c r="O373" s="871"/>
      <c r="P373" s="871"/>
      <c r="Q373" s="871"/>
      <c r="R373" s="871"/>
      <c r="S373" s="871"/>
      <c r="T373" s="871"/>
      <c r="U373" s="871"/>
      <c r="V373" s="871"/>
      <c r="W373" s="871"/>
      <c r="X373" s="871"/>
      <c r="Y373" s="871"/>
      <c r="Z373" s="871">
        <f t="shared" ref="Z373:AG373" si="272">Z371*(Z372/365)</f>
        <v>14.954219999999999</v>
      </c>
      <c r="AA373" s="871">
        <f t="shared" si="272"/>
        <v>14.670729863013699</v>
      </c>
      <c r="AB373" s="871">
        <f t="shared" si="272"/>
        <v>14.30902109589041</v>
      </c>
      <c r="AC373" s="871">
        <f t="shared" si="272"/>
        <v>13.345372602739726</v>
      </c>
      <c r="AD373" s="871">
        <f t="shared" si="272"/>
        <v>12.544771342465753</v>
      </c>
      <c r="AE373" s="871">
        <f t="shared" si="272"/>
        <v>11.975899178082194</v>
      </c>
      <c r="AF373" s="871">
        <f t="shared" si="272"/>
        <v>11.211608986301371</v>
      </c>
      <c r="AG373" s="1082">
        <f t="shared" si="272"/>
        <v>9.5804641095890393</v>
      </c>
      <c r="AH373" s="871">
        <f>AH371*(AH372/365)</f>
        <v>8.1143235616438361</v>
      </c>
      <c r="AI373" s="871">
        <f>AI371*(AI372/365)</f>
        <v>6.7523795068493166</v>
      </c>
      <c r="AJ373" s="871">
        <f>AJ371*(AJ372/365)</f>
        <v>5.4612651835616459</v>
      </c>
      <c r="AK373" s="1082">
        <f>AK371*(AK372/365)</f>
        <v>4.3690121468493164</v>
      </c>
      <c r="AL373" s="887">
        <f t="shared" ref="AL373:AS373" si="273">AL371*(AL372/365)</f>
        <v>3.2055252164383568</v>
      </c>
      <c r="AM373" s="871">
        <f t="shared" si="273"/>
        <v>2.4308566224657544</v>
      </c>
      <c r="AN373" s="871">
        <f t="shared" si="273"/>
        <v>2.0889339327123295</v>
      </c>
      <c r="AO373" s="1082">
        <f t="shared" si="273"/>
        <v>1.8800405394410966</v>
      </c>
      <c r="AP373" s="887">
        <f t="shared" si="273"/>
        <v>1.7012323359616441</v>
      </c>
      <c r="AQ373" s="871">
        <f t="shared" si="273"/>
        <v>1.5997254732492661</v>
      </c>
      <c r="AR373" s="871">
        <f t="shared" si="273"/>
        <v>1.5364396303514929</v>
      </c>
      <c r="AS373" s="1082">
        <f t="shared" si="273"/>
        <v>1.4596176488339183</v>
      </c>
      <c r="AT373" s="1083"/>
      <c r="AU373" s="1083"/>
      <c r="AV373" s="1083"/>
      <c r="AW373" s="1083"/>
      <c r="AX373" s="1083"/>
      <c r="AY373" s="1083"/>
      <c r="AZ373" s="1083"/>
      <c r="BA373" s="1083"/>
      <c r="BB373" s="1083"/>
      <c r="BC373" s="1083"/>
      <c r="BD373" s="1083"/>
      <c r="BE373" s="1083"/>
    </row>
    <row r="374" spans="1:57" s="407" customFormat="1" ht="12" hidden="1" customHeight="1" outlineLevel="1">
      <c r="A374" s="1105" t="s">
        <v>289</v>
      </c>
      <c r="B374" s="732"/>
      <c r="C374" s="732"/>
      <c r="D374" s="619"/>
      <c r="E374" s="619"/>
      <c r="F374" s="619"/>
      <c r="G374" s="619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1125">
        <f>+Z325</f>
        <v>65.951780000000014</v>
      </c>
      <c r="AA374" s="1125">
        <f t="shared" ref="AA374:AH374" si="274">+AA325</f>
        <v>70.766270136986293</v>
      </c>
      <c r="AB374" s="1125">
        <f t="shared" si="274"/>
        <v>69.653978904109579</v>
      </c>
      <c r="AC374" s="1125">
        <f t="shared" si="274"/>
        <v>92.854627397260273</v>
      </c>
      <c r="AD374" s="1125">
        <f t="shared" si="274"/>
        <v>43.435228657534246</v>
      </c>
      <c r="AE374" s="1125">
        <f t="shared" si="274"/>
        <v>50.753100821917805</v>
      </c>
      <c r="AF374" s="1125">
        <f t="shared" si="274"/>
        <v>57.539391013698634</v>
      </c>
      <c r="AG374" s="1126">
        <f t="shared" si="274"/>
        <v>57.200535890410968</v>
      </c>
      <c r="AH374" s="1125">
        <f t="shared" si="274"/>
        <v>23.377197534246577</v>
      </c>
      <c r="AI374" s="1125">
        <f>+AI325</f>
        <v>25.625816465753427</v>
      </c>
      <c r="AJ374" s="1125">
        <f>+AF374*(1+AJ375)</f>
        <v>26.175321832297932</v>
      </c>
      <c r="AK374" s="1126">
        <f>+AG374*(1+AK375)</f>
        <v>23.161145997436201</v>
      </c>
      <c r="AL374" s="1127">
        <f t="shared" ref="AL374:AS374" si="275">+AH374*(1+AL375)</f>
        <v>8.2968326499962757</v>
      </c>
      <c r="AM374" s="1125">
        <f t="shared" si="275"/>
        <v>7.8136021990434381</v>
      </c>
      <c r="AN374" s="1125">
        <f t="shared" si="275"/>
        <v>9.2899187117797997</v>
      </c>
      <c r="AO374" s="1126">
        <f t="shared" si="275"/>
        <v>9.3782108080648747</v>
      </c>
      <c r="AP374" s="1127">
        <f t="shared" si="275"/>
        <v>3.7743233109760714</v>
      </c>
      <c r="AQ374" s="1125">
        <f t="shared" si="275"/>
        <v>3.94517640590395</v>
      </c>
      <c r="AR374" s="1125">
        <f t="shared" si="275"/>
        <v>5.1550812995285726</v>
      </c>
      <c r="AS374" s="1126">
        <f t="shared" si="275"/>
        <v>5.6729861259505112</v>
      </c>
      <c r="AT374" s="619"/>
      <c r="AU374" s="621"/>
      <c r="AV374" s="621"/>
      <c r="AW374" s="621"/>
      <c r="AX374" s="621"/>
      <c r="AY374" s="621"/>
      <c r="AZ374" s="621"/>
      <c r="BA374" s="621"/>
      <c r="BB374" s="621"/>
      <c r="BC374" s="621"/>
      <c r="BD374" s="621"/>
      <c r="BE374" s="621"/>
    </row>
    <row r="375" spans="1:57" s="407" customFormat="1" ht="12" hidden="1" customHeight="1" outlineLevel="1">
      <c r="A375" s="1105" t="s">
        <v>290</v>
      </c>
      <c r="B375" s="732"/>
      <c r="C375" s="732"/>
      <c r="D375" s="619"/>
      <c r="E375" s="619"/>
      <c r="F375" s="619"/>
      <c r="G375" s="619"/>
      <c r="H375" s="619"/>
      <c r="I375" s="619"/>
      <c r="J375" s="619"/>
      <c r="K375" s="619"/>
      <c r="L375" s="619"/>
      <c r="M375" s="619"/>
      <c r="N375" s="619"/>
      <c r="O375" s="619"/>
      <c r="P375" s="619"/>
      <c r="Q375" s="619"/>
      <c r="R375" s="619"/>
      <c r="S375" s="619"/>
      <c r="T375" s="619"/>
      <c r="U375" s="619"/>
      <c r="V375" s="619"/>
      <c r="W375" s="619"/>
      <c r="X375" s="619"/>
      <c r="Y375" s="619"/>
      <c r="Z375" s="718" t="e">
        <f t="shared" ref="Z375:AI375" si="276">+Z374/V374-1</f>
        <v>#DIV/0!</v>
      </c>
      <c r="AA375" s="718" t="e">
        <f t="shared" si="276"/>
        <v>#DIV/0!</v>
      </c>
      <c r="AB375" s="718" t="e">
        <f t="shared" si="276"/>
        <v>#DIV/0!</v>
      </c>
      <c r="AC375" s="718" t="e">
        <f t="shared" si="276"/>
        <v>#DIV/0!</v>
      </c>
      <c r="AD375" s="718">
        <f t="shared" si="276"/>
        <v>-0.34140930453227736</v>
      </c>
      <c r="AE375" s="718">
        <f t="shared" si="276"/>
        <v>-0.28280661502051552</v>
      </c>
      <c r="AF375" s="718">
        <f t="shared" si="276"/>
        <v>-0.17392528152754505</v>
      </c>
      <c r="AG375" s="1122">
        <f t="shared" si="276"/>
        <v>-0.38397754109022786</v>
      </c>
      <c r="AH375" s="718">
        <f t="shared" si="276"/>
        <v>-0.46179177002694138</v>
      </c>
      <c r="AI375" s="718">
        <f t="shared" si="276"/>
        <v>-0.49508865368306954</v>
      </c>
      <c r="AJ375" s="1137">
        <f>+AI375-0.05</f>
        <v>-0.54508865368306958</v>
      </c>
      <c r="AK375" s="1138">
        <f>+AJ375-0.05</f>
        <v>-0.59508865368306962</v>
      </c>
      <c r="AL375" s="1139">
        <f t="shared" ref="AL375:AM375" si="277">+AK375-0.05</f>
        <v>-0.64508865368306967</v>
      </c>
      <c r="AM375" s="1137">
        <f t="shared" si="277"/>
        <v>-0.69508865368306971</v>
      </c>
      <c r="AN375" s="1137">
        <f>+AM375+0.05</f>
        <v>-0.64508865368306967</v>
      </c>
      <c r="AO375" s="1138">
        <f t="shared" ref="AO375:AS375" si="278">+AN375+0.05</f>
        <v>-0.59508865368306962</v>
      </c>
      <c r="AP375" s="1139">
        <f t="shared" si="278"/>
        <v>-0.54508865368306958</v>
      </c>
      <c r="AQ375" s="1137">
        <f t="shared" si="278"/>
        <v>-0.49508865368306959</v>
      </c>
      <c r="AR375" s="1137">
        <f t="shared" si="278"/>
        <v>-0.4450886536830696</v>
      </c>
      <c r="AS375" s="1138">
        <f t="shared" si="278"/>
        <v>-0.39508865368306961</v>
      </c>
      <c r="AT375" s="619"/>
      <c r="AU375" s="621"/>
      <c r="AV375" s="621"/>
      <c r="AW375" s="621"/>
      <c r="AX375" s="621"/>
      <c r="AY375" s="621"/>
      <c r="AZ375" s="621"/>
      <c r="BA375" s="621"/>
      <c r="BB375" s="621"/>
      <c r="BC375" s="621"/>
      <c r="BD375" s="621"/>
      <c r="BE375" s="621"/>
    </row>
    <row r="376" spans="1:57" s="407" customFormat="1" ht="12" hidden="1" customHeight="1" outlineLevel="1" thickBot="1">
      <c r="A376" s="1101" t="s">
        <v>291</v>
      </c>
      <c r="B376" s="732"/>
      <c r="C376" s="732"/>
      <c r="D376" s="619"/>
      <c r="E376" s="619"/>
      <c r="F376" s="619"/>
      <c r="G376" s="619"/>
      <c r="H376" s="619"/>
      <c r="I376" s="619"/>
      <c r="J376" s="619"/>
      <c r="K376" s="619"/>
      <c r="L376" s="619"/>
      <c r="M376" s="619"/>
      <c r="N376" s="619"/>
      <c r="O376" s="619"/>
      <c r="P376" s="619"/>
      <c r="Q376" s="619"/>
      <c r="R376" s="619"/>
      <c r="S376" s="619"/>
      <c r="T376" s="619"/>
      <c r="U376" s="619"/>
      <c r="V376" s="619"/>
      <c r="W376" s="619"/>
      <c r="X376" s="619"/>
      <c r="Y376" s="619"/>
      <c r="Z376" s="1149">
        <f>+'[2]Revenue Build_old'!Z208</f>
        <v>80.906000000000006</v>
      </c>
      <c r="AA376" s="1149">
        <f>+'[2]Revenue Build_old'!AA208</f>
        <v>85.436999999999998</v>
      </c>
      <c r="AB376" s="1149">
        <f>+'[2]Revenue Build_old'!AB208</f>
        <v>83.962999999999994</v>
      </c>
      <c r="AC376" s="1149">
        <f>+'[2]Revenue Build_old'!AC208</f>
        <v>106.2</v>
      </c>
      <c r="AD376" s="1149">
        <f>+'[2]Revenue Build_old'!AD208</f>
        <v>55.98</v>
      </c>
      <c r="AE376" s="1149">
        <f>+'[2]Revenue Build_old'!AE208</f>
        <v>62.728999999999999</v>
      </c>
      <c r="AF376" s="1149">
        <f>+'[2]Revenue Build_old'!AF208</f>
        <v>68.751000000000005</v>
      </c>
      <c r="AG376" s="1150">
        <f>+'[2]Revenue Build_old'!AG208</f>
        <v>66.781000000000006</v>
      </c>
      <c r="AH376" s="1149">
        <f>+'[2]Revenue Build_old'!AH208</f>
        <v>31.488</v>
      </c>
      <c r="AI376" s="1149">
        <f>+'[2]Revenue Build_old'!AI208</f>
        <v>32.374000000000002</v>
      </c>
      <c r="AJ376" s="1149">
        <f>+'[2]Revenue Build_old'!AJ208</f>
        <v>31.542157000000003</v>
      </c>
      <c r="AK376" s="1150">
        <f>+'[2]Revenue Build_old'!AK208</f>
        <v>25.277679000000035</v>
      </c>
      <c r="AL376" s="1151">
        <f>+'[2]Revenue Build_old'!AL208</f>
        <v>16.964159999999993</v>
      </c>
      <c r="AM376" s="1149">
        <f>+'[2]Revenue Build_old'!AM208</f>
        <v>15.551900000000018</v>
      </c>
      <c r="AN376" s="1149">
        <f>+'[2]Revenue Build_old'!AN208</f>
        <v>16.38701542000004</v>
      </c>
      <c r="AO376" s="1150">
        <f>+'[2]Revenue Build_old'!AO208</f>
        <v>17.553087540000035</v>
      </c>
      <c r="AP376" s="1151">
        <f>+'[2]Revenue Build_old'!AP208</f>
        <v>7.3999752000000001</v>
      </c>
      <c r="AQ376" s="1149">
        <f>+'[2]Revenue Build_old'!AQ208</f>
        <v>8.3230474000000356</v>
      </c>
      <c r="AR376" s="1149">
        <f>+'[2]Revenue Build_old'!AR208</f>
        <v>8.6515719685000363</v>
      </c>
      <c r="AS376" s="1150">
        <f>+'[2]Revenue Build_old'!AS208</f>
        <v>8.7173940779100292</v>
      </c>
      <c r="AT376" s="619"/>
      <c r="AU376" s="621"/>
      <c r="AV376" s="621"/>
      <c r="AW376" s="621"/>
      <c r="AX376" s="621"/>
      <c r="AY376" s="621"/>
      <c r="AZ376" s="621"/>
      <c r="BA376" s="621"/>
      <c r="BB376" s="621"/>
      <c r="BC376" s="621"/>
      <c r="BD376" s="621"/>
      <c r="BE376" s="621"/>
    </row>
    <row r="377" spans="1:57" s="407" customFormat="1" ht="12" hidden="1" customHeight="1" outlineLevel="1" thickBot="1">
      <c r="A377" s="1101" t="s">
        <v>292</v>
      </c>
      <c r="B377" s="732"/>
      <c r="C377" s="732"/>
      <c r="D377" s="619"/>
      <c r="E377" s="619"/>
      <c r="F377" s="619"/>
      <c r="G377" s="619"/>
      <c r="H377" s="619"/>
      <c r="I377" s="619"/>
      <c r="J377" s="619"/>
      <c r="K377" s="619"/>
      <c r="L377" s="619"/>
      <c r="M377" s="619"/>
      <c r="N377" s="619"/>
      <c r="O377" s="619"/>
      <c r="P377" s="619"/>
      <c r="Q377" s="619"/>
      <c r="R377" s="619"/>
      <c r="S377" s="619"/>
      <c r="T377" s="619"/>
      <c r="U377" s="619"/>
      <c r="V377" s="619"/>
      <c r="W377" s="619"/>
      <c r="X377" s="619"/>
      <c r="Y377" s="619"/>
      <c r="Z377" s="1152">
        <f>+Z374+Z373</f>
        <v>80.906000000000006</v>
      </c>
      <c r="AA377" s="1153">
        <f t="shared" ref="AA377:AS377" si="279">+AA374+AA373</f>
        <v>85.436999999999998</v>
      </c>
      <c r="AB377" s="1153">
        <f t="shared" si="279"/>
        <v>83.962999999999994</v>
      </c>
      <c r="AC377" s="1153">
        <f t="shared" si="279"/>
        <v>106.2</v>
      </c>
      <c r="AD377" s="1153">
        <f t="shared" si="279"/>
        <v>55.98</v>
      </c>
      <c r="AE377" s="1153">
        <f t="shared" si="279"/>
        <v>62.728999999999999</v>
      </c>
      <c r="AF377" s="1153">
        <f t="shared" si="279"/>
        <v>68.751000000000005</v>
      </c>
      <c r="AG377" s="1154">
        <f t="shared" si="279"/>
        <v>66.781000000000006</v>
      </c>
      <c r="AH377" s="1153">
        <f t="shared" si="279"/>
        <v>31.491521095890413</v>
      </c>
      <c r="AI377" s="1153">
        <f>+AI374+AI373</f>
        <v>32.378195972602747</v>
      </c>
      <c r="AJ377" s="1153">
        <f>+AJ374+AJ373</f>
        <v>31.636587015859579</v>
      </c>
      <c r="AK377" s="1154">
        <f>+AK374+AK373</f>
        <v>27.530158144285515</v>
      </c>
      <c r="AL377" s="1155">
        <f t="shared" si="279"/>
        <v>11.502357866434632</v>
      </c>
      <c r="AM377" s="1153">
        <f t="shared" si="279"/>
        <v>10.244458821509193</v>
      </c>
      <c r="AN377" s="1153">
        <f t="shared" si="279"/>
        <v>11.378852644492129</v>
      </c>
      <c r="AO377" s="1154">
        <f t="shared" si="279"/>
        <v>11.258251347505972</v>
      </c>
      <c r="AP377" s="1155">
        <f t="shared" si="279"/>
        <v>5.4755556469377158</v>
      </c>
      <c r="AQ377" s="1153">
        <f t="shared" si="279"/>
        <v>5.5449018791532163</v>
      </c>
      <c r="AR377" s="1153">
        <f t="shared" si="279"/>
        <v>6.6915209298800651</v>
      </c>
      <c r="AS377" s="1154">
        <f t="shared" si="279"/>
        <v>7.13260377478443</v>
      </c>
      <c r="AT377" s="619"/>
      <c r="AU377" s="621"/>
      <c r="AV377" s="621"/>
      <c r="AW377" s="621"/>
      <c r="AX377" s="621"/>
      <c r="AY377" s="621"/>
      <c r="AZ377" s="621"/>
      <c r="BA377" s="621"/>
      <c r="BB377" s="621"/>
      <c r="BC377" s="621"/>
      <c r="BD377" s="621"/>
      <c r="BE377" s="621"/>
    </row>
    <row r="378" spans="1:57" s="407" customFormat="1" ht="12" hidden="1" customHeight="1" outlineLevel="1">
      <c r="A378" s="1108"/>
      <c r="B378" s="732"/>
      <c r="C378" s="732"/>
      <c r="D378" s="619"/>
      <c r="E378" s="619"/>
      <c r="F378" s="619"/>
      <c r="G378" s="619"/>
      <c r="H378" s="619"/>
      <c r="I378" s="619"/>
      <c r="J378" s="619"/>
      <c r="K378" s="619"/>
      <c r="L378" s="619"/>
      <c r="M378" s="619"/>
      <c r="N378" s="619"/>
      <c r="O378" s="619"/>
      <c r="P378" s="619"/>
      <c r="Q378" s="619"/>
      <c r="R378" s="619"/>
      <c r="S378" s="619"/>
      <c r="T378" s="619"/>
      <c r="U378" s="619"/>
      <c r="V378" s="619"/>
      <c r="W378" s="619"/>
      <c r="X378" s="619"/>
      <c r="Y378" s="619"/>
      <c r="Z378" s="718" t="e">
        <f>+(Z377/V377)-1</f>
        <v>#DIV/0!</v>
      </c>
      <c r="AA378" s="718" t="e">
        <f t="shared" ref="AA378:AI378" si="280">+(AA377/W377)-1</f>
        <v>#DIV/0!</v>
      </c>
      <c r="AB378" s="718" t="e">
        <f t="shared" si="280"/>
        <v>#DIV/0!</v>
      </c>
      <c r="AC378" s="718" t="e">
        <f t="shared" si="280"/>
        <v>#DIV/0!</v>
      </c>
      <c r="AD378" s="718">
        <f t="shared" si="280"/>
        <v>-0.30808592687810554</v>
      </c>
      <c r="AE378" s="718">
        <f t="shared" si="280"/>
        <v>-0.26578648594871068</v>
      </c>
      <c r="AF378" s="718">
        <f t="shared" si="280"/>
        <v>-0.18117504138727758</v>
      </c>
      <c r="AG378" s="1122">
        <f t="shared" si="280"/>
        <v>-0.37117702448210921</v>
      </c>
      <c r="AH378" s="718">
        <f t="shared" si="280"/>
        <v>-0.43745049846569461</v>
      </c>
      <c r="AI378" s="718">
        <f t="shared" si="280"/>
        <v>-0.4838400744057334</v>
      </c>
      <c r="AJ378" s="718">
        <f>+(AJ377/AF377)-1</f>
        <v>-0.53983815485069919</v>
      </c>
      <c r="AK378" s="1122">
        <f>+(AK377/AG377)-1</f>
        <v>-0.58775462864758676</v>
      </c>
      <c r="AL378" s="1123">
        <f t="shared" ref="AL378:AS378" si="281">+(AL377/AH377)-1</f>
        <v>-0.63474746642404423</v>
      </c>
      <c r="AM378" s="718">
        <f t="shared" si="281"/>
        <v>-0.68360007363666331</v>
      </c>
      <c r="AN378" s="718">
        <f t="shared" si="281"/>
        <v>-0.64032616290790623</v>
      </c>
      <c r="AO378" s="1122">
        <f t="shared" si="281"/>
        <v>-0.59105751269202689</v>
      </c>
      <c r="AP378" s="1123">
        <f t="shared" si="281"/>
        <v>-0.52396232924415476</v>
      </c>
      <c r="AQ378" s="718">
        <f t="shared" si="281"/>
        <v>-0.45874135708260355</v>
      </c>
      <c r="AR378" s="718">
        <f t="shared" si="281"/>
        <v>-0.41193359832117526</v>
      </c>
      <c r="AS378" s="1122">
        <f t="shared" si="281"/>
        <v>-0.36645545079569508</v>
      </c>
      <c r="AT378" s="619"/>
      <c r="AU378" s="621"/>
      <c r="AV378" s="621"/>
      <c r="AW378" s="621"/>
      <c r="AX378" s="621"/>
      <c r="AY378" s="621"/>
      <c r="AZ378" s="621"/>
      <c r="BA378" s="621"/>
      <c r="BB378" s="621"/>
      <c r="BC378" s="621"/>
      <c r="BD378" s="621"/>
      <c r="BE378" s="621"/>
    </row>
    <row r="379" spans="1:57" s="407" customFormat="1" ht="12" hidden="1" customHeight="1" outlineLevel="1">
      <c r="AJ379" s="418"/>
      <c r="AT379" s="619"/>
      <c r="AU379" s="621"/>
      <c r="AV379" s="621"/>
      <c r="AW379" s="621"/>
      <c r="AX379" s="621"/>
      <c r="AY379" s="621"/>
      <c r="AZ379" s="621"/>
      <c r="BA379" s="621"/>
      <c r="BB379" s="621"/>
      <c r="BC379" s="621"/>
      <c r="BD379" s="621"/>
      <c r="BE379" s="621"/>
    </row>
    <row r="380" spans="1:57" s="407" customFormat="1" ht="12" hidden="1" customHeight="1" outlineLevel="1">
      <c r="A380" s="1108"/>
      <c r="B380" s="732"/>
      <c r="C380" s="732"/>
      <c r="D380" s="619"/>
      <c r="E380" s="619"/>
      <c r="F380" s="619"/>
      <c r="G380" s="619"/>
      <c r="H380" s="619"/>
      <c r="I380" s="619"/>
      <c r="J380" s="619"/>
      <c r="K380" s="619"/>
      <c r="L380" s="619"/>
      <c r="M380" s="619"/>
      <c r="N380" s="619"/>
      <c r="O380" s="619"/>
      <c r="P380" s="619"/>
      <c r="Q380" s="619"/>
      <c r="R380" s="619"/>
      <c r="S380" s="619"/>
      <c r="T380" s="619"/>
      <c r="U380" s="619"/>
      <c r="V380" s="619"/>
      <c r="W380" s="619"/>
      <c r="X380" s="619"/>
      <c r="Y380" s="619"/>
      <c r="Z380" s="1125"/>
      <c r="AA380" s="1125"/>
      <c r="AB380" s="1125"/>
      <c r="AC380" s="1125"/>
      <c r="AD380" s="1125"/>
      <c r="AE380" s="1125"/>
      <c r="AF380" s="1125"/>
      <c r="AG380" s="1125"/>
      <c r="AH380" s="1125"/>
      <c r="AI380" s="1125"/>
      <c r="AJ380" s="1125"/>
      <c r="AK380" s="1125"/>
      <c r="AL380" s="1125"/>
      <c r="AM380" s="1125"/>
      <c r="AN380" s="1125"/>
      <c r="AO380" s="1125"/>
      <c r="AP380" s="1125"/>
      <c r="AQ380" s="1125"/>
      <c r="AR380" s="1125"/>
      <c r="AS380" s="1125"/>
      <c r="AT380" s="619"/>
      <c r="AU380" s="621"/>
      <c r="AV380" s="621"/>
      <c r="AW380" s="621"/>
      <c r="AX380" s="621"/>
      <c r="AY380" s="621"/>
      <c r="AZ380" s="621"/>
      <c r="BA380" s="621"/>
      <c r="BB380" s="621"/>
      <c r="BC380" s="621"/>
      <c r="BD380" s="621"/>
      <c r="BE380" s="621"/>
    </row>
    <row r="381" spans="1:57" s="1160" customFormat="1" ht="12" hidden="1" customHeight="1" outlineLevel="1">
      <c r="A381" s="1156" t="s">
        <v>248</v>
      </c>
      <c r="B381" s="1157"/>
      <c r="C381" s="1157"/>
      <c r="D381" s="1158"/>
      <c r="E381" s="1158"/>
      <c r="F381" s="1158"/>
      <c r="G381" s="1158"/>
      <c r="H381" s="1158"/>
      <c r="I381" s="1158"/>
      <c r="J381" s="1158"/>
      <c r="K381" s="1158"/>
      <c r="L381" s="1158"/>
      <c r="M381" s="1158"/>
      <c r="N381" s="1158"/>
      <c r="O381" s="1158"/>
      <c r="P381" s="1158"/>
      <c r="Q381" s="1158"/>
      <c r="R381" s="1158"/>
      <c r="S381" s="1158"/>
      <c r="T381" s="1158"/>
      <c r="U381" s="1158"/>
      <c r="V381" s="1158"/>
      <c r="W381" s="1158"/>
      <c r="X381" s="1158"/>
      <c r="Y381" s="1158"/>
      <c r="Z381" s="1158"/>
      <c r="AA381" s="1158">
        <f t="shared" ref="AA381:AS381" si="282">+AA320-Z320</f>
        <v>-6.7629999999999768</v>
      </c>
      <c r="AB381" s="1158">
        <f t="shared" si="282"/>
        <v>-8.6290000000000191</v>
      </c>
      <c r="AC381" s="1158">
        <f t="shared" si="282"/>
        <v>-22.988999999999976</v>
      </c>
      <c r="AD381" s="1158">
        <f t="shared" si="282"/>
        <v>-22.388000000000034</v>
      </c>
      <c r="AE381" s="1158">
        <f t="shared" si="282"/>
        <v>-13.421999999999912</v>
      </c>
      <c r="AF381" s="1158">
        <f t="shared" si="282"/>
        <v>-20.908000000000072</v>
      </c>
      <c r="AG381" s="1158">
        <f t="shared" si="282"/>
        <v>-38.067000000000064</v>
      </c>
      <c r="AH381" s="1158">
        <f t="shared" si="282"/>
        <v>-30.091999999999985</v>
      </c>
      <c r="AI381" s="1158">
        <f t="shared" si="282"/>
        <v>-34.275999999999954</v>
      </c>
      <c r="AJ381" s="1158">
        <f t="shared" si="282"/>
        <v>-30.587999999999965</v>
      </c>
      <c r="AK381" s="1158">
        <f t="shared" si="282"/>
        <v>-62.204000000000065</v>
      </c>
      <c r="AL381" s="1158">
        <f t="shared" si="282"/>
        <v>-10.131167123287696</v>
      </c>
      <c r="AM381" s="1158">
        <f t="shared" si="282"/>
        <v>-21.550176438356061</v>
      </c>
      <c r="AN381" s="1158">
        <f t="shared" si="282"/>
        <v>-21.433135342465789</v>
      </c>
      <c r="AO381" s="1158">
        <f t="shared" si="282"/>
        <v>-21.317521095890356</v>
      </c>
      <c r="AP381" s="1158">
        <f t="shared" si="282"/>
        <v>0</v>
      </c>
      <c r="AQ381" s="1158">
        <f t="shared" si="282"/>
        <v>0</v>
      </c>
      <c r="AR381" s="1158">
        <f t="shared" si="282"/>
        <v>0</v>
      </c>
      <c r="AS381" s="1158">
        <f t="shared" si="282"/>
        <v>0</v>
      </c>
      <c r="AT381" s="1159"/>
      <c r="AU381" s="1159"/>
      <c r="AV381" s="1159"/>
      <c r="AW381" s="1159"/>
      <c r="AX381" s="1159"/>
      <c r="AY381" s="1159"/>
      <c r="AZ381" s="1159"/>
      <c r="BA381" s="1159"/>
      <c r="BB381" s="1159"/>
      <c r="BC381" s="1159"/>
      <c r="BD381" s="1159"/>
      <c r="BE381" s="1159"/>
    </row>
    <row r="382" spans="1:57" s="1160" customFormat="1" ht="12" hidden="1" customHeight="1" outlineLevel="1">
      <c r="A382" s="1156" t="s">
        <v>293</v>
      </c>
      <c r="B382" s="1157"/>
      <c r="C382" s="1157"/>
      <c r="D382" s="1158"/>
      <c r="E382" s="1158"/>
      <c r="F382" s="1158"/>
      <c r="G382" s="1158"/>
      <c r="H382" s="1158"/>
      <c r="I382" s="1158"/>
      <c r="J382" s="1158"/>
      <c r="K382" s="1158"/>
      <c r="L382" s="1158"/>
      <c r="M382" s="1158"/>
      <c r="N382" s="1158"/>
      <c r="O382" s="1158"/>
      <c r="P382" s="1158"/>
      <c r="Q382" s="1158"/>
      <c r="R382" s="1158"/>
      <c r="S382" s="1158"/>
      <c r="T382" s="1158"/>
      <c r="U382" s="1158"/>
      <c r="V382" s="1158"/>
      <c r="W382" s="1158"/>
      <c r="X382" s="1158"/>
      <c r="Y382" s="1158"/>
      <c r="Z382" s="1158">
        <f t="shared" ref="Z382:AI382" si="283">+Z320*0.83</f>
        <v>296.10332999999997</v>
      </c>
      <c r="AA382" s="1158">
        <f t="shared" si="283"/>
        <v>290.49003999999996</v>
      </c>
      <c r="AB382" s="1158">
        <f t="shared" si="283"/>
        <v>283.32796999999999</v>
      </c>
      <c r="AC382" s="1158">
        <f t="shared" si="283"/>
        <v>264.24709999999999</v>
      </c>
      <c r="AD382" s="1158">
        <f t="shared" si="283"/>
        <v>245.66505999999995</v>
      </c>
      <c r="AE382" s="1158">
        <f t="shared" si="283"/>
        <v>234.52480000000003</v>
      </c>
      <c r="AF382" s="1158">
        <f t="shared" si="283"/>
        <v>217.17115999999999</v>
      </c>
      <c r="AG382" s="1158">
        <f t="shared" si="283"/>
        <v>185.57554999999994</v>
      </c>
      <c r="AH382" s="1158">
        <f t="shared" si="283"/>
        <v>160.59918999999994</v>
      </c>
      <c r="AI382" s="1158">
        <f t="shared" si="283"/>
        <v>132.15010999999998</v>
      </c>
      <c r="AJ382" s="619">
        <f>+AJ320*0.83</f>
        <v>106.76207000000001</v>
      </c>
      <c r="AK382" s="619">
        <f>+AK320*0.83</f>
        <v>55.132749999999959</v>
      </c>
      <c r="AL382" s="619">
        <f t="shared" ref="AL382:AS382" si="284">+AL320*0.83</f>
        <v>46.723881287671169</v>
      </c>
      <c r="AM382" s="619">
        <f t="shared" si="284"/>
        <v>28.837234843835642</v>
      </c>
      <c r="AN382" s="619">
        <f t="shared" si="284"/>
        <v>11.047732509589038</v>
      </c>
      <c r="AO382" s="619">
        <f t="shared" si="284"/>
        <v>-6.6458099999999565</v>
      </c>
      <c r="AP382" s="619">
        <f t="shared" si="284"/>
        <v>-6.6458099999999565</v>
      </c>
      <c r="AQ382" s="619">
        <f t="shared" si="284"/>
        <v>-6.6458099999999565</v>
      </c>
      <c r="AR382" s="619">
        <f t="shared" si="284"/>
        <v>-6.6458099999999565</v>
      </c>
      <c r="AS382" s="619">
        <f t="shared" si="284"/>
        <v>-6.6458099999999565</v>
      </c>
      <c r="AT382" s="1159"/>
      <c r="AU382" s="1159"/>
      <c r="AV382" s="1159"/>
      <c r="AW382" s="1159"/>
      <c r="AX382" s="1159"/>
      <c r="AY382" s="1159"/>
      <c r="AZ382" s="1159"/>
      <c r="BA382" s="1159"/>
      <c r="BB382" s="1159"/>
      <c r="BC382" s="1159"/>
      <c r="BD382" s="1159"/>
      <c r="BE382" s="1159"/>
    </row>
    <row r="383" spans="1:57" s="1160" customFormat="1" ht="12" hidden="1" customHeight="1" outlineLevel="1">
      <c r="A383" s="1161" t="s">
        <v>252</v>
      </c>
      <c r="B383" s="1157"/>
      <c r="C383" s="1157"/>
      <c r="D383" s="1158"/>
      <c r="E383" s="1158"/>
      <c r="F383" s="1158"/>
      <c r="G383" s="1158"/>
      <c r="H383" s="1158"/>
      <c r="I383" s="1158"/>
      <c r="J383" s="1158"/>
      <c r="K383" s="1158"/>
      <c r="L383" s="1158"/>
      <c r="M383" s="1158"/>
      <c r="N383" s="1158"/>
      <c r="O383" s="1158"/>
      <c r="P383" s="1158"/>
      <c r="Q383" s="1158"/>
      <c r="R383" s="1158"/>
      <c r="S383" s="1158"/>
      <c r="T383" s="1158"/>
      <c r="U383" s="1158"/>
      <c r="V383" s="1158"/>
      <c r="W383" s="1158"/>
      <c r="X383" s="1158"/>
      <c r="Y383" s="1158"/>
      <c r="Z383" s="1158">
        <v>90</v>
      </c>
      <c r="AA383" s="1158">
        <v>90</v>
      </c>
      <c r="AB383" s="1158">
        <v>90</v>
      </c>
      <c r="AC383" s="1158">
        <v>90</v>
      </c>
      <c r="AD383" s="1158">
        <v>91</v>
      </c>
      <c r="AE383" s="1158">
        <v>91</v>
      </c>
      <c r="AF383" s="1158">
        <v>92</v>
      </c>
      <c r="AG383" s="1158">
        <v>92</v>
      </c>
      <c r="AH383" s="1158">
        <v>90</v>
      </c>
      <c r="AI383" s="1158">
        <v>91</v>
      </c>
      <c r="AJ383" s="619">
        <f>AJ382*(92/365)</f>
        <v>26.909891616438362</v>
      </c>
      <c r="AK383" s="619">
        <f t="shared" ref="AK383:AS383" si="285">AK382*(92/365)</f>
        <v>13.896473972602731</v>
      </c>
      <c r="AL383" s="619">
        <f t="shared" si="285"/>
        <v>11.776978297166433</v>
      </c>
      <c r="AM383" s="619">
        <f t="shared" si="285"/>
        <v>7.2685633031037788</v>
      </c>
      <c r="AN383" s="619">
        <f t="shared" si="285"/>
        <v>2.7846339476224427</v>
      </c>
      <c r="AO383" s="619">
        <f t="shared" si="285"/>
        <v>-1.675108273972592</v>
      </c>
      <c r="AP383" s="619">
        <f t="shared" si="285"/>
        <v>-1.675108273972592</v>
      </c>
      <c r="AQ383" s="619">
        <f t="shared" si="285"/>
        <v>-1.675108273972592</v>
      </c>
      <c r="AR383" s="619">
        <f t="shared" si="285"/>
        <v>-1.675108273972592</v>
      </c>
      <c r="AS383" s="619">
        <f t="shared" si="285"/>
        <v>-1.675108273972592</v>
      </c>
      <c r="AT383" s="1159"/>
      <c r="AU383" s="1159"/>
      <c r="AV383" s="1159"/>
      <c r="AW383" s="1159"/>
      <c r="AX383" s="1159"/>
      <c r="AY383" s="1159"/>
      <c r="AZ383" s="1159"/>
      <c r="BA383" s="1159"/>
      <c r="BB383" s="1159"/>
      <c r="BC383" s="1159"/>
      <c r="BD383" s="1159"/>
      <c r="BE383" s="1159"/>
    </row>
    <row r="384" spans="1:57" s="1166" customFormat="1" ht="12" hidden="1" customHeight="1" outlineLevel="1">
      <c r="A384" s="1162" t="s">
        <v>294</v>
      </c>
      <c r="B384" s="1163"/>
      <c r="C384" s="1163"/>
      <c r="D384" s="1164"/>
      <c r="E384" s="1164"/>
      <c r="F384" s="1164"/>
      <c r="G384" s="1164"/>
      <c r="H384" s="1164"/>
      <c r="I384" s="1164"/>
      <c r="J384" s="1164"/>
      <c r="K384" s="1164"/>
      <c r="L384" s="1164"/>
      <c r="M384" s="1164"/>
      <c r="N384" s="1164"/>
      <c r="O384" s="1164"/>
      <c r="P384" s="1164"/>
      <c r="Q384" s="1164"/>
      <c r="R384" s="1164"/>
      <c r="S384" s="1164"/>
      <c r="T384" s="1164"/>
      <c r="U384" s="1164"/>
      <c r="V384" s="1164"/>
      <c r="W384" s="1164"/>
      <c r="X384" s="1164"/>
      <c r="Y384" s="1164"/>
      <c r="Z384" s="1164">
        <f t="shared" ref="Z384:AI384" si="286">Z382*(Z383/365)</f>
        <v>73.011779999999987</v>
      </c>
      <c r="AA384" s="1164">
        <f t="shared" si="286"/>
        <v>71.627681095890395</v>
      </c>
      <c r="AB384" s="1164">
        <f t="shared" si="286"/>
        <v>69.861691232876709</v>
      </c>
      <c r="AC384" s="1164">
        <f t="shared" si="286"/>
        <v>65.156819178082188</v>
      </c>
      <c r="AD384" s="1164">
        <f t="shared" si="286"/>
        <v>61.248001260273959</v>
      </c>
      <c r="AE384" s="1164">
        <f t="shared" si="286"/>
        <v>58.470566575342474</v>
      </c>
      <c r="AF384" s="1164">
        <f t="shared" si="286"/>
        <v>54.73903210958904</v>
      </c>
      <c r="AG384" s="1164">
        <f t="shared" si="286"/>
        <v>46.775207123287657</v>
      </c>
      <c r="AH384" s="1164">
        <f t="shared" si="286"/>
        <v>39.599800273972583</v>
      </c>
      <c r="AI384" s="1164">
        <f t="shared" si="286"/>
        <v>32.947013726027393</v>
      </c>
      <c r="AJ384" s="871">
        <f>AJ383+5.5</f>
        <v>32.409891616438358</v>
      </c>
      <c r="AK384" s="871">
        <f t="shared" ref="AK384:AS384" si="287">AK383+5.5</f>
        <v>19.396473972602731</v>
      </c>
      <c r="AL384" s="871">
        <f t="shared" si="287"/>
        <v>17.276978297166433</v>
      </c>
      <c r="AM384" s="871">
        <f t="shared" si="287"/>
        <v>12.768563303103779</v>
      </c>
      <c r="AN384" s="871">
        <f t="shared" si="287"/>
        <v>8.2846339476224422</v>
      </c>
      <c r="AO384" s="871">
        <f t="shared" si="287"/>
        <v>3.824891726027408</v>
      </c>
      <c r="AP384" s="871">
        <f t="shared" si="287"/>
        <v>3.824891726027408</v>
      </c>
      <c r="AQ384" s="871">
        <f t="shared" si="287"/>
        <v>3.824891726027408</v>
      </c>
      <c r="AR384" s="871">
        <f t="shared" si="287"/>
        <v>3.824891726027408</v>
      </c>
      <c r="AS384" s="871">
        <f t="shared" si="287"/>
        <v>3.824891726027408</v>
      </c>
      <c r="AT384" s="1165"/>
      <c r="AU384" s="1165"/>
      <c r="AV384" s="1165"/>
      <c r="AW384" s="1165"/>
      <c r="AX384" s="1165"/>
      <c r="AY384" s="1165"/>
      <c r="AZ384" s="1165"/>
      <c r="BA384" s="1165"/>
      <c r="BB384" s="1165"/>
      <c r="BC384" s="1165"/>
      <c r="BD384" s="1165"/>
      <c r="BE384" s="1165"/>
    </row>
    <row r="385" spans="1:60" s="1160" customFormat="1" ht="12" hidden="1" customHeight="1" outlineLevel="1">
      <c r="A385" s="1161"/>
      <c r="B385" s="1157"/>
      <c r="C385" s="1157"/>
      <c r="D385" s="1158"/>
      <c r="E385" s="1158"/>
      <c r="F385" s="1158"/>
      <c r="G385" s="1158"/>
      <c r="H385" s="1158"/>
      <c r="I385" s="1158"/>
      <c r="J385" s="1158"/>
      <c r="K385" s="1158"/>
      <c r="L385" s="1158"/>
      <c r="M385" s="1158"/>
      <c r="N385" s="1158"/>
      <c r="O385" s="1158"/>
      <c r="P385" s="1158"/>
      <c r="Q385" s="1158"/>
      <c r="R385" s="1158"/>
      <c r="S385" s="1158"/>
      <c r="T385" s="1158"/>
      <c r="U385" s="1158"/>
      <c r="V385" s="1158"/>
      <c r="W385" s="1158"/>
      <c r="X385" s="1158"/>
      <c r="Y385" s="1158"/>
      <c r="Z385" s="1158">
        <f t="shared" ref="Z385:AI385" si="288">+Z384-Z318</f>
        <v>-7.8942200000000184</v>
      </c>
      <c r="AA385" s="1158">
        <f t="shared" si="288"/>
        <v>-13.809318904109602</v>
      </c>
      <c r="AB385" s="1158">
        <f t="shared" si="288"/>
        <v>-14.101308767123285</v>
      </c>
      <c r="AC385" s="1158">
        <f t="shared" si="288"/>
        <v>-41.043180821917815</v>
      </c>
      <c r="AD385" s="1158">
        <f t="shared" si="288"/>
        <v>5.2680012602739623</v>
      </c>
      <c r="AE385" s="1158">
        <f t="shared" si="288"/>
        <v>-4.2584334246575253</v>
      </c>
      <c r="AF385" s="1158">
        <f t="shared" si="288"/>
        <v>-14.011967890410965</v>
      </c>
      <c r="AG385" s="1158">
        <f t="shared" si="288"/>
        <v>-20.005792876712349</v>
      </c>
      <c r="AH385" s="1158">
        <f t="shared" si="288"/>
        <v>8.1118002739725839</v>
      </c>
      <c r="AI385" s="1158">
        <f t="shared" si="288"/>
        <v>0.57301372602739065</v>
      </c>
      <c r="AJ385" s="619">
        <f t="shared" ref="AJ385:AS385" si="289">AJ18</f>
        <v>24.812000000000001</v>
      </c>
      <c r="AK385" s="619">
        <f t="shared" si="289"/>
        <v>20.960999999999999</v>
      </c>
      <c r="AL385" s="619">
        <f t="shared" si="289"/>
        <v>0</v>
      </c>
      <c r="AM385" s="619">
        <f t="shared" si="289"/>
        <v>0</v>
      </c>
      <c r="AN385" s="619">
        <f t="shared" si="289"/>
        <v>0</v>
      </c>
      <c r="AO385" s="619">
        <f t="shared" si="289"/>
        <v>0</v>
      </c>
      <c r="AP385" s="619">
        <f t="shared" si="289"/>
        <v>0</v>
      </c>
      <c r="AQ385" s="619">
        <f t="shared" si="289"/>
        <v>0</v>
      </c>
      <c r="AR385" s="619">
        <f t="shared" si="289"/>
        <v>0</v>
      </c>
      <c r="AS385" s="619">
        <f t="shared" si="289"/>
        <v>0</v>
      </c>
      <c r="AT385" s="1159"/>
      <c r="AU385" s="1159"/>
      <c r="AV385" s="1159"/>
      <c r="AW385" s="1159"/>
      <c r="AX385" s="1159"/>
      <c r="AY385" s="1159"/>
      <c r="AZ385" s="1159"/>
      <c r="BA385" s="1159"/>
      <c r="BB385" s="1159"/>
      <c r="BC385" s="1159"/>
      <c r="BD385" s="1159"/>
      <c r="BE385" s="1159"/>
    </row>
    <row r="386" spans="1:60" s="1160" customFormat="1" ht="12" hidden="1" customHeight="1" outlineLevel="1">
      <c r="A386" s="1161"/>
      <c r="B386" s="1157"/>
      <c r="C386" s="1157"/>
      <c r="D386" s="1158"/>
      <c r="E386" s="1158"/>
      <c r="F386" s="1158"/>
      <c r="G386" s="1158"/>
      <c r="H386" s="1158"/>
      <c r="I386" s="1158"/>
      <c r="J386" s="1158"/>
      <c r="K386" s="1158"/>
      <c r="L386" s="1158"/>
      <c r="M386" s="1158"/>
      <c r="N386" s="1158"/>
      <c r="O386" s="1158"/>
      <c r="P386" s="1158"/>
      <c r="Q386" s="1158"/>
      <c r="R386" s="1158"/>
      <c r="S386" s="1158"/>
      <c r="T386" s="1158"/>
      <c r="U386" s="1158"/>
      <c r="V386" s="1158"/>
      <c r="W386" s="1158"/>
      <c r="X386" s="1158"/>
      <c r="Y386" s="1158"/>
      <c r="Z386" s="1158"/>
      <c r="AA386" s="1158"/>
      <c r="AB386" s="1158"/>
      <c r="AC386" s="1158"/>
      <c r="AD386" s="1158"/>
      <c r="AE386" s="1158"/>
      <c r="AF386" s="1158"/>
      <c r="AG386" s="1158"/>
      <c r="AH386" s="1158"/>
      <c r="AI386" s="1158"/>
      <c r="AJ386" s="1158"/>
      <c r="AK386" s="1158"/>
      <c r="AL386" s="1158"/>
      <c r="AM386" s="1158"/>
      <c r="AN386" s="1158"/>
      <c r="AO386" s="1158"/>
      <c r="AP386" s="1158"/>
      <c r="AQ386" s="1158"/>
      <c r="AR386" s="1158"/>
      <c r="AS386" s="1158"/>
      <c r="AT386" s="1159"/>
      <c r="AU386" s="1159"/>
      <c r="AV386" s="1159"/>
      <c r="AW386" s="1159"/>
      <c r="AX386" s="1159"/>
      <c r="AY386" s="1159"/>
      <c r="AZ386" s="1159"/>
      <c r="BA386" s="1159"/>
      <c r="BB386" s="1159"/>
      <c r="BC386" s="1159"/>
      <c r="BD386" s="1159"/>
      <c r="BE386" s="1159"/>
    </row>
    <row r="387" spans="1:60" s="1169" customFormat="1" ht="12.75" hidden="1" customHeight="1" outlineLevel="1">
      <c r="A387" s="1167" t="s">
        <v>295</v>
      </c>
      <c r="B387" s="1168"/>
      <c r="C387" s="1168"/>
      <c r="D387" s="1168"/>
      <c r="E387" s="1168"/>
      <c r="F387" s="1168"/>
      <c r="G387" s="1168"/>
      <c r="H387" s="1168"/>
      <c r="I387" s="1168"/>
      <c r="J387" s="1168"/>
      <c r="K387" s="1168"/>
      <c r="L387" s="1168"/>
      <c r="M387" s="1168"/>
      <c r="N387" s="1168"/>
      <c r="O387" s="1168"/>
      <c r="P387" s="1168"/>
      <c r="Q387" s="1168"/>
      <c r="R387" s="1168"/>
      <c r="S387" s="1168"/>
      <c r="T387" s="1168"/>
      <c r="U387" s="1168"/>
      <c r="V387" s="1168"/>
      <c r="W387" s="1168"/>
      <c r="X387" s="1168"/>
      <c r="Y387" s="1168"/>
      <c r="Z387" s="1168"/>
      <c r="AA387" s="1168"/>
      <c r="AB387" s="1168"/>
      <c r="AC387" s="1168"/>
      <c r="AD387" s="1168"/>
      <c r="AE387" s="1168"/>
      <c r="AF387" s="1168"/>
      <c r="AG387" s="1168"/>
      <c r="AH387" s="1168"/>
      <c r="AI387" s="1168"/>
      <c r="AJ387" s="1168"/>
      <c r="AK387" s="1168"/>
      <c r="AL387" s="1168"/>
      <c r="AM387" s="1168"/>
      <c r="AN387" s="1168"/>
      <c r="AO387" s="1168"/>
      <c r="AP387" s="1168"/>
      <c r="AQ387" s="1168"/>
      <c r="AR387" s="1168"/>
      <c r="AS387" s="1168"/>
      <c r="AT387" s="1168"/>
    </row>
    <row r="388" spans="1:60" s="1169" customFormat="1" ht="12.75" hidden="1" customHeight="1" outlineLevel="1">
      <c r="A388" s="1168" t="s">
        <v>296</v>
      </c>
      <c r="B388" s="1168"/>
      <c r="C388" s="1168"/>
      <c r="D388" s="1168"/>
      <c r="E388" s="1168"/>
      <c r="F388" s="1168"/>
      <c r="G388" s="1168"/>
      <c r="H388" s="1168"/>
      <c r="I388" s="1168"/>
      <c r="J388" s="1168"/>
      <c r="K388" s="1168"/>
      <c r="L388" s="1168"/>
      <c r="M388" s="1168"/>
      <c r="N388" s="1168"/>
      <c r="O388" s="1168"/>
      <c r="P388" s="1168"/>
      <c r="Q388" s="1168"/>
      <c r="R388" s="1168"/>
      <c r="S388" s="1168"/>
      <c r="T388" s="1168"/>
      <c r="U388" s="1168"/>
      <c r="V388" s="1168"/>
      <c r="W388" s="1168"/>
      <c r="X388" s="1168"/>
      <c r="Y388" s="1168"/>
      <c r="Z388" s="1170">
        <f t="shared" ref="Z388:AS388" si="290">+Z314+Z320</f>
        <v>454.19499999999999</v>
      </c>
      <c r="AA388" s="1170">
        <f t="shared" si="290"/>
        <v>447.3</v>
      </c>
      <c r="AB388" s="1170">
        <f t="shared" si="290"/>
        <v>439.875</v>
      </c>
      <c r="AC388" s="1170">
        <f t="shared" si="290"/>
        <v>418.11</v>
      </c>
      <c r="AD388" s="1170">
        <f t="shared" si="290"/>
        <v>392.21</v>
      </c>
      <c r="AE388" s="1170">
        <f t="shared" si="290"/>
        <v>373.88800000000003</v>
      </c>
      <c r="AF388" s="1170">
        <f t="shared" si="290"/>
        <v>347.7</v>
      </c>
      <c r="AG388" s="1170">
        <f t="shared" si="290"/>
        <v>301.69299999999993</v>
      </c>
      <c r="AH388" s="1170">
        <f t="shared" si="290"/>
        <v>258.99299999999994</v>
      </c>
      <c r="AI388" s="1170">
        <f t="shared" si="290"/>
        <v>214.79299999999998</v>
      </c>
      <c r="AJ388" s="1171">
        <f>AJ384+AJ23+AJ33</f>
        <v>169.17489161643837</v>
      </c>
      <c r="AK388" s="1170">
        <f t="shared" si="290"/>
        <v>106.79299999999995</v>
      </c>
      <c r="AL388" s="1170">
        <f t="shared" si="290"/>
        <v>80.092999999999932</v>
      </c>
      <c r="AM388" s="1170">
        <f t="shared" si="290"/>
        <v>53.393000000000029</v>
      </c>
      <c r="AN388" s="1170">
        <f t="shared" si="290"/>
        <v>26.692999999999998</v>
      </c>
      <c r="AO388" s="1170">
        <f t="shared" si="290"/>
        <v>-6.9999999999481588E-3</v>
      </c>
      <c r="AP388" s="1170">
        <f t="shared" si="290"/>
        <v>-6.9999999999481588E-3</v>
      </c>
      <c r="AQ388" s="1170">
        <f t="shared" si="290"/>
        <v>-6.9999999999481588E-3</v>
      </c>
      <c r="AR388" s="1170">
        <f t="shared" si="290"/>
        <v>-6.9999999999481588E-3</v>
      </c>
      <c r="AS388" s="1170">
        <f t="shared" si="290"/>
        <v>-6.9999999999481588E-3</v>
      </c>
      <c r="AT388" s="1168"/>
    </row>
    <row r="389" spans="1:60" s="1169" customFormat="1" ht="12.75" customHeight="1" collapsed="1">
      <c r="A389" s="1168" t="s">
        <v>297</v>
      </c>
      <c r="B389" s="1168"/>
      <c r="C389" s="1168"/>
      <c r="D389" s="1168"/>
      <c r="E389" s="1168"/>
      <c r="F389" s="1168"/>
      <c r="G389" s="1168"/>
      <c r="H389" s="1168"/>
      <c r="I389" s="1168"/>
      <c r="J389" s="1168"/>
      <c r="K389" s="1168"/>
      <c r="L389" s="1168"/>
      <c r="M389" s="1168"/>
      <c r="N389" s="1168"/>
      <c r="O389" s="1168"/>
      <c r="P389" s="1168"/>
      <c r="Q389" s="1168"/>
      <c r="R389" s="1168"/>
      <c r="S389" s="1168"/>
      <c r="T389" s="1168"/>
      <c r="U389" s="1168"/>
      <c r="V389" s="1168"/>
      <c r="W389" s="1168"/>
      <c r="X389" s="1168"/>
      <c r="Y389" s="1168"/>
      <c r="Z389" s="1172">
        <f t="shared" ref="Z389:AS389" si="291">+Z66</f>
        <v>454.19500000000005</v>
      </c>
      <c r="AA389" s="1172">
        <f t="shared" si="291"/>
        <v>447.3</v>
      </c>
      <c r="AB389" s="1172">
        <f t="shared" si="291"/>
        <v>439.875</v>
      </c>
      <c r="AC389" s="1172">
        <f t="shared" si="291"/>
        <v>418.11</v>
      </c>
      <c r="AD389" s="1172">
        <f t="shared" si="291"/>
        <v>392.21</v>
      </c>
      <c r="AE389" s="1172">
        <f t="shared" si="291"/>
        <v>373.88800000000003</v>
      </c>
      <c r="AF389" s="1172">
        <f t="shared" si="291"/>
        <v>347.7</v>
      </c>
      <c r="AG389" s="1172">
        <f t="shared" si="291"/>
        <v>301.69299999999998</v>
      </c>
      <c r="AH389" s="1172">
        <f t="shared" si="291"/>
        <v>258.99299999999994</v>
      </c>
      <c r="AI389" s="1172">
        <f t="shared" si="291"/>
        <v>214.79300000000001</v>
      </c>
      <c r="AJ389" s="1172">
        <f t="shared" si="291"/>
        <v>172.39300000000003</v>
      </c>
      <c r="AK389" s="1172">
        <f t="shared" si="291"/>
        <v>106.79300000000001</v>
      </c>
      <c r="AL389" s="1172">
        <f t="shared" si="291"/>
        <v>80.092999999999961</v>
      </c>
      <c r="AM389" s="1172">
        <f t="shared" si="291"/>
        <v>53.393000000000029</v>
      </c>
      <c r="AN389" s="1172">
        <f t="shared" si="291"/>
        <v>26.692999999999984</v>
      </c>
      <c r="AO389" s="1172">
        <f t="shared" si="291"/>
        <v>-6.9999999999481588E-3</v>
      </c>
      <c r="AP389" s="1172">
        <f t="shared" si="291"/>
        <v>0</v>
      </c>
      <c r="AQ389" s="1172">
        <f t="shared" si="291"/>
        <v>0</v>
      </c>
      <c r="AR389" s="1172">
        <f t="shared" si="291"/>
        <v>0</v>
      </c>
      <c r="AS389" s="1172">
        <f t="shared" si="291"/>
        <v>0</v>
      </c>
      <c r="AT389" s="1168"/>
    </row>
    <row r="390" spans="1:60" s="1169" customFormat="1" ht="12.75" customHeight="1">
      <c r="A390" s="1168"/>
      <c r="B390" s="1168"/>
      <c r="C390" s="1168"/>
      <c r="D390" s="1168"/>
      <c r="E390" s="1168"/>
      <c r="F390" s="1168"/>
      <c r="G390" s="1168"/>
      <c r="H390" s="1168"/>
      <c r="I390" s="1168"/>
      <c r="J390" s="1168"/>
      <c r="K390" s="1168"/>
      <c r="L390" s="1168"/>
      <c r="M390" s="1168"/>
      <c r="N390" s="1168"/>
      <c r="O390" s="1168"/>
      <c r="P390" s="1168"/>
      <c r="Q390" s="1168"/>
      <c r="R390" s="1168"/>
      <c r="S390" s="1168"/>
      <c r="T390" s="1168"/>
      <c r="U390" s="1168"/>
      <c r="V390" s="1168"/>
      <c r="W390" s="1168"/>
      <c r="X390" s="1168"/>
      <c r="Y390" s="1168"/>
      <c r="Z390" s="1168"/>
      <c r="AA390" s="1168"/>
      <c r="AB390" s="1168"/>
      <c r="AC390" s="1168"/>
      <c r="AD390" s="1168"/>
      <c r="AE390" s="1168"/>
      <c r="AF390" s="1168"/>
      <c r="AG390" s="1168"/>
      <c r="AH390" s="1168"/>
      <c r="AI390" s="1168"/>
      <c r="AJ390" s="1168"/>
      <c r="AK390" s="1168"/>
      <c r="AL390" s="1168"/>
      <c r="AM390" s="1168"/>
      <c r="AN390" s="1168"/>
      <c r="AO390" s="1168"/>
      <c r="AP390" s="1168"/>
      <c r="AQ390" s="1168"/>
      <c r="AR390" s="1168"/>
      <c r="AS390" s="1168"/>
      <c r="AT390" s="1168"/>
    </row>
    <row r="391" spans="1:60" s="1169" customFormat="1" ht="12.75" customHeight="1">
      <c r="A391" s="1168"/>
      <c r="B391" s="1168"/>
      <c r="C391" s="1168"/>
      <c r="D391" s="1168"/>
      <c r="E391" s="1168"/>
      <c r="F391" s="1168"/>
      <c r="G391" s="1168"/>
      <c r="H391" s="1168"/>
      <c r="I391" s="1168"/>
      <c r="J391" s="1168"/>
      <c r="K391" s="1168"/>
      <c r="L391" s="1168"/>
      <c r="M391" s="1168"/>
      <c r="N391" s="1168"/>
      <c r="O391" s="1168"/>
      <c r="P391" s="1168"/>
      <c r="Q391" s="1168"/>
      <c r="R391" s="1168"/>
      <c r="S391" s="1168"/>
      <c r="T391" s="1168"/>
      <c r="U391" s="1168"/>
      <c r="V391" s="1168"/>
      <c r="W391" s="1168"/>
      <c r="X391" s="1168"/>
      <c r="Y391" s="1168"/>
      <c r="Z391" s="1168"/>
      <c r="AA391" s="1168"/>
      <c r="AB391" s="1168"/>
      <c r="AC391" s="1168"/>
      <c r="AD391" s="1168"/>
      <c r="AE391" s="1168"/>
      <c r="AF391" s="1168"/>
      <c r="AG391" s="1168"/>
      <c r="AH391" s="1168"/>
      <c r="AI391" s="1168"/>
      <c r="AJ391" s="1168"/>
      <c r="AK391" s="1168"/>
      <c r="AL391" s="1168"/>
      <c r="AM391" s="1168"/>
      <c r="AN391" s="1168"/>
      <c r="AO391" s="1168"/>
      <c r="AP391" s="1168"/>
      <c r="AQ391" s="1168"/>
      <c r="AR391" s="1168"/>
      <c r="AS391" s="1168"/>
      <c r="AT391" s="1168"/>
    </row>
    <row r="392" spans="1:60" s="1169" customFormat="1" ht="12.75" customHeight="1">
      <c r="A392" s="1168"/>
      <c r="B392" s="1168"/>
      <c r="C392" s="1168"/>
      <c r="D392" s="1168"/>
      <c r="E392" s="1168"/>
      <c r="F392" s="1168"/>
      <c r="G392" s="1168"/>
      <c r="H392" s="1168"/>
      <c r="I392" s="1168"/>
      <c r="J392" s="1168"/>
      <c r="K392" s="1168"/>
      <c r="L392" s="1168"/>
      <c r="M392" s="1168"/>
      <c r="N392" s="1168"/>
      <c r="O392" s="1168"/>
      <c r="P392" s="1168"/>
      <c r="Q392" s="1168"/>
      <c r="R392" s="1168"/>
      <c r="S392" s="1168"/>
      <c r="T392" s="1168"/>
      <c r="U392" s="1168"/>
      <c r="V392" s="1168"/>
      <c r="W392" s="1168"/>
      <c r="X392" s="1168"/>
      <c r="Y392" s="1168"/>
      <c r="Z392" s="1168"/>
      <c r="AA392" s="1168"/>
      <c r="AB392" s="1168"/>
      <c r="AC392" s="1168"/>
      <c r="AD392" s="1168"/>
      <c r="AE392" s="1168"/>
      <c r="AF392" s="1168"/>
      <c r="AG392" s="1168"/>
      <c r="AH392" s="1168"/>
      <c r="AI392" s="1168"/>
      <c r="AJ392" s="1168"/>
      <c r="AK392" s="1168"/>
      <c r="AL392" s="1168"/>
      <c r="AM392" s="1168"/>
      <c r="AN392" s="1168"/>
      <c r="AO392" s="1168"/>
      <c r="AP392" s="1168"/>
      <c r="AQ392" s="1168"/>
      <c r="AR392" s="1168"/>
      <c r="AS392" s="1168"/>
      <c r="AT392" s="1168"/>
    </row>
    <row r="393" spans="1:60" s="1169" customFormat="1" ht="12.75" customHeight="1">
      <c r="A393" s="1168"/>
      <c r="B393" s="1168"/>
      <c r="C393" s="1168"/>
      <c r="D393" s="1168"/>
      <c r="E393" s="1168"/>
      <c r="F393" s="1168"/>
      <c r="G393" s="1168"/>
      <c r="H393" s="1168"/>
      <c r="I393" s="1168"/>
      <c r="J393" s="1168"/>
      <c r="K393" s="1168"/>
      <c r="L393" s="1168"/>
      <c r="M393" s="1168"/>
      <c r="N393" s="1168"/>
      <c r="O393" s="1168"/>
      <c r="P393" s="1168"/>
      <c r="Q393" s="1168"/>
      <c r="R393" s="1168"/>
      <c r="S393" s="1168"/>
      <c r="T393" s="1168"/>
      <c r="U393" s="1168"/>
      <c r="V393" s="1168"/>
      <c r="W393" s="1168"/>
      <c r="X393" s="1168"/>
      <c r="Y393" s="1168"/>
      <c r="Z393" s="1168"/>
      <c r="AA393" s="1168"/>
      <c r="AB393" s="1168"/>
      <c r="AC393" s="1168"/>
      <c r="AD393" s="1168"/>
      <c r="AE393" s="1168"/>
      <c r="AF393" s="1168"/>
      <c r="AG393" s="1168"/>
      <c r="AH393" s="1168"/>
      <c r="AI393" s="1168"/>
      <c r="AJ393" s="1168"/>
      <c r="AK393" s="1168"/>
      <c r="AL393" s="1168"/>
      <c r="AM393" s="1168"/>
      <c r="AN393" s="1168"/>
      <c r="AO393" s="1168"/>
      <c r="AP393" s="1168"/>
      <c r="AQ393" s="1168"/>
      <c r="AR393" s="1168"/>
      <c r="AS393" s="1168"/>
      <c r="AT393" s="1168"/>
    </row>
    <row r="394" spans="1:60" s="1169" customFormat="1" ht="12.75" customHeight="1">
      <c r="A394" s="1168"/>
      <c r="B394" s="1168"/>
      <c r="C394" s="1168"/>
      <c r="D394" s="1168"/>
      <c r="E394" s="1168"/>
      <c r="F394" s="1168"/>
      <c r="G394" s="1168"/>
      <c r="H394" s="1168"/>
      <c r="I394" s="1168"/>
      <c r="J394" s="1168"/>
      <c r="K394" s="1168"/>
      <c r="L394" s="1168"/>
      <c r="M394" s="1168"/>
      <c r="N394" s="1168"/>
      <c r="O394" s="1168"/>
      <c r="P394" s="1168"/>
      <c r="Q394" s="1168"/>
      <c r="R394" s="1168"/>
      <c r="S394" s="1168"/>
      <c r="T394" s="1168"/>
      <c r="U394" s="1168"/>
      <c r="V394" s="1168"/>
      <c r="W394" s="1168"/>
      <c r="X394" s="1168"/>
      <c r="Y394" s="1168"/>
      <c r="Z394" s="1168"/>
      <c r="AA394" s="1168"/>
      <c r="AB394" s="1168"/>
      <c r="AC394" s="1168"/>
      <c r="AD394" s="1168"/>
      <c r="AE394" s="1168"/>
      <c r="AF394" s="1168"/>
      <c r="AG394" s="1168"/>
      <c r="AH394" s="1168"/>
      <c r="AI394" s="1168"/>
      <c r="AJ394" s="1168"/>
      <c r="AK394" s="1168"/>
      <c r="AL394" s="1168"/>
      <c r="AM394" s="1168"/>
      <c r="AN394" s="1168"/>
      <c r="AO394" s="1168"/>
      <c r="AP394" s="1168"/>
      <c r="AQ394" s="1168"/>
      <c r="AR394" s="1168"/>
      <c r="AS394" s="1168"/>
      <c r="AT394" s="1168"/>
    </row>
    <row r="395" spans="1:60" ht="12.75" customHeight="1">
      <c r="BH395" s="938"/>
    </row>
    <row r="396" spans="1:60" ht="12.75" customHeight="1">
      <c r="BH396" s="938"/>
    </row>
    <row r="397" spans="1:60" ht="12.75" customHeight="1">
      <c r="BH397" s="938"/>
    </row>
    <row r="398" spans="1:60" ht="12.75" customHeight="1">
      <c r="BH398" s="938"/>
    </row>
    <row r="399" spans="1:60" ht="12.75" customHeight="1">
      <c r="BH399" s="938"/>
    </row>
    <row r="400" spans="1:60" ht="12.75" customHeight="1">
      <c r="BH400" s="938"/>
    </row>
    <row r="401" spans="1:60" ht="12.75" customHeight="1">
      <c r="BH401" s="938"/>
    </row>
    <row r="402" spans="1:60" ht="12.75" customHeight="1">
      <c r="BH402" s="938"/>
    </row>
    <row r="403" spans="1:60" ht="12.75" customHeight="1">
      <c r="BH403" s="938"/>
    </row>
    <row r="404" spans="1:60" ht="12.75" customHeight="1">
      <c r="BH404" s="938"/>
    </row>
    <row r="405" spans="1:60" ht="12.75" customHeight="1">
      <c r="BH405" s="938"/>
    </row>
    <row r="406" spans="1:60" ht="12.75" customHeight="1">
      <c r="BH406" s="938"/>
    </row>
    <row r="407" spans="1:60" ht="12.75" customHeight="1">
      <c r="BH407" s="938"/>
    </row>
    <row r="408" spans="1:60" ht="12.75" customHeight="1">
      <c r="BH408" s="938"/>
    </row>
    <row r="416" spans="1:60" ht="12.75" customHeight="1">
      <c r="A416" s="938"/>
      <c r="B416" s="938"/>
      <c r="C416" s="938"/>
      <c r="D416" s="938"/>
      <c r="E416" s="938"/>
      <c r="F416" s="938"/>
      <c r="G416" s="938"/>
      <c r="H416" s="938"/>
      <c r="I416" s="938"/>
      <c r="J416" s="938"/>
      <c r="K416" s="938"/>
      <c r="L416" s="938"/>
      <c r="M416" s="938"/>
      <c r="N416" s="938"/>
      <c r="O416" s="938"/>
      <c r="P416" s="938"/>
      <c r="Q416" s="938"/>
      <c r="R416" s="938"/>
      <c r="S416" s="938"/>
      <c r="T416" s="938"/>
      <c r="U416" s="938"/>
      <c r="V416" s="938"/>
      <c r="W416" s="938"/>
      <c r="X416" s="938"/>
      <c r="Y416" s="938"/>
      <c r="Z416" s="938"/>
      <c r="AA416" s="938"/>
      <c r="AB416" s="938"/>
      <c r="AC416" s="938"/>
      <c r="AD416" s="938"/>
      <c r="AE416" s="938"/>
      <c r="AF416" s="938"/>
      <c r="AG416" s="938"/>
      <c r="AH416" s="938"/>
      <c r="AI416" s="938"/>
      <c r="AJ416" s="938"/>
      <c r="AK416" s="938"/>
      <c r="AL416" s="938"/>
      <c r="AM416" s="938"/>
      <c r="AN416" s="938"/>
      <c r="AO416" s="938"/>
      <c r="AP416" s="938"/>
      <c r="AQ416" s="938"/>
      <c r="AR416" s="938"/>
      <c r="AS416" s="938"/>
      <c r="AT416" s="938"/>
    </row>
    <row r="417" spans="1:60" ht="12.75" customHeight="1">
      <c r="A417" s="938"/>
      <c r="B417" s="938"/>
      <c r="C417" s="938"/>
      <c r="D417" s="938"/>
      <c r="E417" s="938"/>
      <c r="F417" s="938"/>
      <c r="G417" s="938"/>
      <c r="H417" s="938"/>
      <c r="I417" s="938"/>
      <c r="J417" s="938"/>
      <c r="K417" s="938"/>
      <c r="L417" s="938"/>
      <c r="M417" s="938"/>
      <c r="N417" s="938"/>
      <c r="O417" s="938"/>
      <c r="P417" s="938"/>
      <c r="Q417" s="938"/>
      <c r="R417" s="938"/>
      <c r="S417" s="938"/>
      <c r="T417" s="938"/>
      <c r="U417" s="938"/>
      <c r="V417" s="938"/>
      <c r="W417" s="938"/>
      <c r="X417" s="938"/>
      <c r="Y417" s="938"/>
      <c r="Z417" s="938"/>
      <c r="AA417" s="938"/>
      <c r="AB417" s="938"/>
      <c r="AC417" s="938"/>
      <c r="AD417" s="938"/>
      <c r="AE417" s="938"/>
      <c r="AF417" s="938"/>
      <c r="AG417" s="938"/>
      <c r="AH417" s="938"/>
      <c r="AI417" s="938"/>
      <c r="AJ417" s="938"/>
      <c r="AK417" s="938"/>
      <c r="AL417" s="938"/>
      <c r="AM417" s="938"/>
      <c r="AN417" s="938"/>
      <c r="AO417" s="938"/>
      <c r="AP417" s="938"/>
      <c r="AQ417" s="938"/>
      <c r="AR417" s="938"/>
      <c r="AS417" s="938"/>
      <c r="AT417" s="938"/>
    </row>
    <row r="418" spans="1:60" ht="12.75" customHeight="1">
      <c r="A418" s="938"/>
      <c r="B418" s="938"/>
      <c r="C418" s="938"/>
      <c r="D418" s="938"/>
      <c r="E418" s="938"/>
      <c r="F418" s="938"/>
      <c r="G418" s="938"/>
      <c r="H418" s="938"/>
      <c r="I418" s="938"/>
      <c r="J418" s="938"/>
      <c r="K418" s="938"/>
      <c r="L418" s="938"/>
      <c r="M418" s="938"/>
      <c r="N418" s="938"/>
      <c r="O418" s="938"/>
      <c r="P418" s="938"/>
      <c r="Q418" s="938"/>
      <c r="R418" s="938"/>
      <c r="S418" s="938"/>
      <c r="T418" s="938"/>
      <c r="U418" s="938"/>
      <c r="V418" s="938"/>
      <c r="W418" s="938"/>
      <c r="X418" s="938"/>
      <c r="Y418" s="938"/>
      <c r="Z418" s="938"/>
      <c r="AA418" s="938"/>
      <c r="AB418" s="938"/>
      <c r="AC418" s="938"/>
      <c r="AD418" s="938"/>
      <c r="AE418" s="938"/>
      <c r="AF418" s="938"/>
      <c r="AG418" s="938"/>
      <c r="AH418" s="938"/>
      <c r="AI418" s="938"/>
      <c r="AJ418" s="938"/>
      <c r="AK418" s="938"/>
      <c r="AL418" s="938"/>
      <c r="AM418" s="938"/>
      <c r="AN418" s="938"/>
      <c r="AO418" s="938"/>
      <c r="AP418" s="938"/>
      <c r="AQ418" s="938"/>
      <c r="AR418" s="938"/>
      <c r="AS418" s="938"/>
      <c r="AT418" s="938"/>
    </row>
    <row r="419" spans="1:60" ht="12.75" customHeight="1">
      <c r="A419" s="938"/>
      <c r="B419" s="938"/>
      <c r="C419" s="938"/>
      <c r="D419" s="938"/>
      <c r="E419" s="938"/>
      <c r="F419" s="938"/>
      <c r="G419" s="938"/>
      <c r="H419" s="938"/>
      <c r="I419" s="938"/>
      <c r="J419" s="938"/>
      <c r="K419" s="938"/>
      <c r="L419" s="938"/>
      <c r="M419" s="938"/>
      <c r="N419" s="938"/>
      <c r="O419" s="938"/>
      <c r="P419" s="938"/>
      <c r="Q419" s="938"/>
      <c r="R419" s="938"/>
      <c r="S419" s="938"/>
      <c r="T419" s="938"/>
      <c r="U419" s="938"/>
      <c r="V419" s="938"/>
      <c r="W419" s="938"/>
      <c r="X419" s="938"/>
      <c r="Y419" s="938"/>
      <c r="Z419" s="938"/>
      <c r="AA419" s="938"/>
      <c r="AB419" s="938"/>
      <c r="AC419" s="938"/>
      <c r="AD419" s="938"/>
      <c r="AE419" s="938"/>
      <c r="AF419" s="938"/>
      <c r="AG419" s="938"/>
      <c r="AH419" s="938"/>
      <c r="AI419" s="938"/>
      <c r="AJ419" s="938"/>
      <c r="AK419" s="938"/>
      <c r="AL419" s="938"/>
      <c r="AM419" s="938"/>
      <c r="AN419" s="938"/>
      <c r="AO419" s="938"/>
      <c r="AP419" s="938"/>
      <c r="AQ419" s="938"/>
      <c r="AR419" s="938"/>
      <c r="AS419" s="938"/>
      <c r="AT419" s="938"/>
    </row>
    <row r="420" spans="1:60" ht="12.75" customHeight="1">
      <c r="A420" s="938"/>
      <c r="B420" s="938"/>
      <c r="C420" s="938"/>
      <c r="D420" s="938"/>
      <c r="E420" s="938"/>
      <c r="F420" s="938"/>
      <c r="G420" s="938"/>
      <c r="H420" s="938"/>
      <c r="I420" s="938"/>
      <c r="J420" s="938"/>
      <c r="K420" s="938"/>
      <c r="L420" s="938"/>
      <c r="M420" s="938"/>
      <c r="N420" s="938"/>
      <c r="O420" s="938"/>
      <c r="P420" s="938"/>
      <c r="Q420" s="938"/>
      <c r="R420" s="938"/>
      <c r="S420" s="938"/>
      <c r="T420" s="938"/>
      <c r="U420" s="938"/>
      <c r="V420" s="938"/>
      <c r="W420" s="938"/>
      <c r="X420" s="938"/>
      <c r="Y420" s="938"/>
      <c r="Z420" s="938"/>
      <c r="AA420" s="938"/>
      <c r="AB420" s="938"/>
      <c r="AC420" s="938"/>
      <c r="AD420" s="938"/>
      <c r="AE420" s="938"/>
      <c r="AF420" s="938"/>
      <c r="AG420" s="938"/>
      <c r="AH420" s="938"/>
      <c r="AI420" s="938"/>
      <c r="AJ420" s="938"/>
      <c r="AK420" s="938"/>
      <c r="AL420" s="938"/>
      <c r="AM420" s="938"/>
      <c r="AN420" s="938"/>
      <c r="AO420" s="938"/>
      <c r="AP420" s="938"/>
      <c r="AQ420" s="938"/>
      <c r="AR420" s="938"/>
      <c r="AS420" s="938"/>
      <c r="AT420" s="938"/>
    </row>
    <row r="421" spans="1:60" ht="12.75" customHeight="1">
      <c r="A421" s="938"/>
      <c r="B421" s="938"/>
      <c r="C421" s="938"/>
      <c r="D421" s="938"/>
      <c r="E421" s="938"/>
      <c r="F421" s="938"/>
      <c r="G421" s="938"/>
      <c r="H421" s="938"/>
      <c r="I421" s="938"/>
      <c r="J421" s="938"/>
      <c r="K421" s="938"/>
      <c r="L421" s="938"/>
      <c r="M421" s="938"/>
      <c r="N421" s="938"/>
      <c r="O421" s="938"/>
      <c r="P421" s="938"/>
      <c r="Q421" s="938"/>
      <c r="R421" s="938"/>
      <c r="S421" s="938"/>
      <c r="T421" s="938"/>
      <c r="U421" s="938"/>
      <c r="V421" s="938"/>
      <c r="W421" s="938"/>
      <c r="X421" s="938"/>
      <c r="Y421" s="938"/>
      <c r="Z421" s="938"/>
      <c r="AA421" s="938"/>
      <c r="AB421" s="938"/>
      <c r="AC421" s="938"/>
      <c r="AD421" s="938"/>
      <c r="AE421" s="938"/>
      <c r="AF421" s="938"/>
      <c r="AG421" s="938"/>
      <c r="AH421" s="938"/>
      <c r="AI421" s="938"/>
      <c r="AJ421" s="938"/>
      <c r="AK421" s="938"/>
      <c r="AL421" s="938"/>
      <c r="AM421" s="938"/>
      <c r="AN421" s="938"/>
      <c r="AO421" s="938"/>
      <c r="AP421" s="938"/>
      <c r="AQ421" s="938"/>
      <c r="AR421" s="938"/>
      <c r="AS421" s="938"/>
      <c r="AT421" s="938"/>
    </row>
    <row r="422" spans="1:60" ht="12.75" customHeight="1">
      <c r="A422" s="938"/>
      <c r="B422" s="938"/>
      <c r="C422" s="938"/>
      <c r="D422" s="938"/>
      <c r="E422" s="938"/>
      <c r="F422" s="938"/>
      <c r="G422" s="938"/>
      <c r="H422" s="938"/>
      <c r="I422" s="938"/>
      <c r="J422" s="938"/>
      <c r="K422" s="938"/>
      <c r="L422" s="938"/>
      <c r="M422" s="938"/>
      <c r="N422" s="938"/>
      <c r="O422" s="938"/>
      <c r="P422" s="938"/>
      <c r="Q422" s="938"/>
      <c r="R422" s="938"/>
      <c r="S422" s="938"/>
      <c r="T422" s="938"/>
      <c r="U422" s="938"/>
      <c r="V422" s="938"/>
      <c r="W422" s="938"/>
      <c r="X422" s="938"/>
      <c r="Y422" s="938"/>
      <c r="Z422" s="938"/>
      <c r="AA422" s="938"/>
      <c r="AB422" s="938"/>
      <c r="AC422" s="938"/>
      <c r="AD422" s="938"/>
      <c r="AE422" s="938"/>
      <c r="AF422" s="938"/>
      <c r="AG422" s="938"/>
      <c r="AH422" s="938"/>
      <c r="AI422" s="938"/>
      <c r="AJ422" s="938"/>
      <c r="AK422" s="938"/>
      <c r="AL422" s="938"/>
      <c r="AM422" s="938"/>
      <c r="AN422" s="938"/>
      <c r="AO422" s="938"/>
      <c r="AP422" s="938"/>
      <c r="AQ422" s="938"/>
      <c r="AR422" s="938"/>
      <c r="AS422" s="938"/>
      <c r="AT422" s="938"/>
    </row>
    <row r="423" spans="1:60" ht="12.75" customHeight="1">
      <c r="A423" s="938"/>
      <c r="B423" s="938"/>
      <c r="C423" s="938"/>
      <c r="D423" s="938"/>
      <c r="E423" s="938"/>
      <c r="F423" s="938"/>
      <c r="G423" s="938"/>
      <c r="H423" s="938"/>
      <c r="I423" s="938"/>
      <c r="J423" s="938"/>
      <c r="K423" s="938"/>
      <c r="L423" s="938"/>
      <c r="M423" s="938"/>
      <c r="N423" s="938"/>
      <c r="O423" s="938"/>
      <c r="P423" s="938"/>
      <c r="Q423" s="938"/>
      <c r="R423" s="938"/>
      <c r="S423" s="938"/>
      <c r="T423" s="938"/>
      <c r="U423" s="938"/>
      <c r="V423" s="938"/>
      <c r="W423" s="938"/>
      <c r="X423" s="938"/>
      <c r="Y423" s="938"/>
      <c r="Z423" s="938"/>
      <c r="AA423" s="938"/>
      <c r="AB423" s="938"/>
      <c r="AC423" s="938"/>
      <c r="AD423" s="938"/>
      <c r="AE423" s="938"/>
      <c r="AF423" s="938"/>
      <c r="AG423" s="938"/>
      <c r="AH423" s="938"/>
      <c r="AI423" s="938"/>
      <c r="AJ423" s="938"/>
      <c r="AK423" s="938"/>
      <c r="AL423" s="938"/>
      <c r="AM423" s="938"/>
      <c r="AN423" s="938"/>
      <c r="AO423" s="938"/>
      <c r="AP423" s="938"/>
      <c r="AQ423" s="938"/>
      <c r="AR423" s="938"/>
      <c r="AS423" s="938"/>
      <c r="AT423" s="938"/>
      <c r="BH423" s="938"/>
    </row>
    <row r="424" spans="1:60" ht="12.75" customHeight="1">
      <c r="A424" s="938"/>
      <c r="B424" s="938"/>
      <c r="C424" s="938"/>
      <c r="D424" s="938"/>
      <c r="E424" s="938"/>
      <c r="F424" s="938"/>
      <c r="G424" s="938"/>
      <c r="H424" s="938"/>
      <c r="I424" s="938"/>
      <c r="J424" s="938"/>
      <c r="K424" s="938"/>
      <c r="L424" s="938"/>
      <c r="M424" s="938"/>
      <c r="N424" s="938"/>
      <c r="O424" s="938"/>
      <c r="P424" s="938"/>
      <c r="Q424" s="938"/>
      <c r="R424" s="938"/>
      <c r="S424" s="938"/>
      <c r="T424" s="938"/>
      <c r="U424" s="938"/>
      <c r="V424" s="938"/>
      <c r="W424" s="938"/>
      <c r="X424" s="938"/>
      <c r="Y424" s="938"/>
      <c r="Z424" s="938"/>
      <c r="AA424" s="938"/>
      <c r="AB424" s="938"/>
      <c r="AC424" s="938"/>
      <c r="AD424" s="938"/>
      <c r="AE424" s="938"/>
      <c r="AF424" s="938"/>
      <c r="AG424" s="938"/>
      <c r="AH424" s="938"/>
      <c r="AI424" s="938"/>
      <c r="AJ424" s="938"/>
      <c r="AK424" s="938"/>
      <c r="AL424" s="938"/>
      <c r="AM424" s="938"/>
      <c r="AN424" s="938"/>
      <c r="AO424" s="938"/>
      <c r="AP424" s="938"/>
      <c r="AQ424" s="938"/>
      <c r="AR424" s="938"/>
      <c r="AS424" s="938"/>
      <c r="AT424" s="938"/>
      <c r="BH424" s="938"/>
    </row>
    <row r="425" spans="1:60" ht="12.75" customHeight="1">
      <c r="A425" s="938"/>
      <c r="B425" s="938"/>
      <c r="C425" s="938"/>
      <c r="D425" s="938"/>
      <c r="E425" s="938"/>
      <c r="F425" s="938"/>
      <c r="G425" s="938"/>
      <c r="H425" s="938"/>
      <c r="I425" s="938"/>
      <c r="J425" s="938"/>
      <c r="K425" s="938"/>
      <c r="L425" s="938"/>
      <c r="M425" s="938"/>
      <c r="N425" s="938"/>
      <c r="O425" s="938"/>
      <c r="P425" s="938"/>
      <c r="Q425" s="938"/>
      <c r="R425" s="938"/>
      <c r="S425" s="938"/>
      <c r="T425" s="938"/>
      <c r="U425" s="938"/>
      <c r="V425" s="938"/>
      <c r="W425" s="938"/>
      <c r="X425" s="938"/>
      <c r="Y425" s="938"/>
      <c r="Z425" s="938"/>
      <c r="AA425" s="938"/>
      <c r="AB425" s="938"/>
      <c r="AC425" s="938"/>
      <c r="AD425" s="938"/>
      <c r="AE425" s="938"/>
      <c r="AF425" s="938"/>
      <c r="AG425" s="938"/>
      <c r="AH425" s="938"/>
      <c r="AI425" s="938"/>
      <c r="AJ425" s="938"/>
      <c r="AK425" s="938"/>
      <c r="AL425" s="938"/>
      <c r="AM425" s="938"/>
      <c r="AN425" s="938"/>
      <c r="AO425" s="938"/>
      <c r="AP425" s="938"/>
      <c r="AQ425" s="938"/>
      <c r="AR425" s="938"/>
      <c r="AS425" s="938"/>
      <c r="AT425" s="938"/>
      <c r="BH425" s="938"/>
    </row>
    <row r="426" spans="1:60" ht="12.75" customHeight="1">
      <c r="A426" s="938"/>
      <c r="B426" s="938"/>
      <c r="C426" s="938"/>
      <c r="D426" s="938"/>
      <c r="E426" s="938"/>
      <c r="F426" s="938"/>
      <c r="G426" s="938"/>
      <c r="H426" s="938"/>
      <c r="I426" s="938"/>
      <c r="J426" s="938"/>
      <c r="K426" s="938"/>
      <c r="L426" s="938"/>
      <c r="M426" s="938"/>
      <c r="N426" s="938"/>
      <c r="O426" s="938"/>
      <c r="P426" s="938"/>
      <c r="Q426" s="938"/>
      <c r="R426" s="938"/>
      <c r="S426" s="938"/>
      <c r="T426" s="938"/>
      <c r="U426" s="938"/>
      <c r="V426" s="938"/>
      <c r="W426" s="938"/>
      <c r="X426" s="938"/>
      <c r="Y426" s="938"/>
      <c r="Z426" s="938"/>
      <c r="AA426" s="938"/>
      <c r="AB426" s="938"/>
      <c r="AC426" s="938"/>
      <c r="AD426" s="938"/>
      <c r="AE426" s="938"/>
      <c r="AF426" s="938"/>
      <c r="AG426" s="938"/>
      <c r="AH426" s="938"/>
      <c r="AI426" s="938"/>
      <c r="AJ426" s="938"/>
      <c r="AK426" s="938"/>
      <c r="AL426" s="938"/>
      <c r="AM426" s="938"/>
      <c r="AN426" s="938"/>
      <c r="AO426" s="938"/>
      <c r="AP426" s="938"/>
      <c r="AQ426" s="938"/>
      <c r="AR426" s="938"/>
      <c r="AS426" s="938"/>
      <c r="AT426" s="938"/>
      <c r="BH426" s="938"/>
    </row>
    <row r="427" spans="1:60" ht="12.75" customHeight="1">
      <c r="A427" s="938"/>
      <c r="B427" s="938"/>
      <c r="C427" s="938"/>
      <c r="D427" s="938"/>
      <c r="E427" s="938"/>
      <c r="F427" s="938"/>
      <c r="G427" s="938"/>
      <c r="H427" s="938"/>
      <c r="I427" s="938"/>
      <c r="J427" s="938"/>
      <c r="K427" s="938"/>
      <c r="L427" s="938"/>
      <c r="M427" s="938"/>
      <c r="N427" s="938"/>
      <c r="O427" s="938"/>
      <c r="P427" s="938"/>
      <c r="Q427" s="938"/>
      <c r="R427" s="938"/>
      <c r="S427" s="938"/>
      <c r="T427" s="938"/>
      <c r="U427" s="938"/>
      <c r="V427" s="938"/>
      <c r="W427" s="938"/>
      <c r="X427" s="938"/>
      <c r="Y427" s="938"/>
      <c r="Z427" s="938"/>
      <c r="AA427" s="938"/>
      <c r="AB427" s="938"/>
      <c r="AC427" s="938"/>
      <c r="AD427" s="938"/>
      <c r="AE427" s="938"/>
      <c r="AF427" s="938"/>
      <c r="AG427" s="938"/>
      <c r="AH427" s="938"/>
      <c r="AI427" s="938"/>
      <c r="AJ427" s="938"/>
      <c r="AK427" s="938"/>
      <c r="AL427" s="938"/>
      <c r="AM427" s="938"/>
      <c r="AN427" s="938"/>
      <c r="AO427" s="938"/>
      <c r="AP427" s="938"/>
      <c r="AQ427" s="938"/>
      <c r="AR427" s="938"/>
      <c r="AS427" s="938"/>
      <c r="AT427" s="938"/>
      <c r="BH427" s="938"/>
    </row>
    <row r="428" spans="1:60" ht="12.75" customHeight="1">
      <c r="A428" s="938"/>
      <c r="B428" s="938"/>
      <c r="C428" s="938"/>
      <c r="D428" s="938"/>
      <c r="E428" s="938"/>
      <c r="F428" s="938"/>
      <c r="G428" s="938"/>
      <c r="H428" s="938"/>
      <c r="I428" s="938"/>
      <c r="J428" s="938"/>
      <c r="K428" s="938"/>
      <c r="L428" s="938"/>
      <c r="M428" s="938"/>
      <c r="N428" s="938"/>
      <c r="O428" s="938"/>
      <c r="P428" s="938"/>
      <c r="Q428" s="938"/>
      <c r="R428" s="938"/>
      <c r="S428" s="938"/>
      <c r="T428" s="938"/>
      <c r="U428" s="938"/>
      <c r="V428" s="938"/>
      <c r="W428" s="938"/>
      <c r="X428" s="938"/>
      <c r="Y428" s="938"/>
      <c r="Z428" s="938"/>
      <c r="AA428" s="938"/>
      <c r="AB428" s="938"/>
      <c r="AC428" s="938"/>
      <c r="AD428" s="938"/>
      <c r="AE428" s="938"/>
      <c r="AF428" s="938"/>
      <c r="AG428" s="938"/>
      <c r="AH428" s="938"/>
      <c r="AI428" s="938"/>
      <c r="AJ428" s="938"/>
      <c r="AK428" s="938"/>
      <c r="AL428" s="938"/>
      <c r="AM428" s="938"/>
      <c r="AN428" s="938"/>
      <c r="AO428" s="938"/>
      <c r="AP428" s="938"/>
      <c r="AQ428" s="938"/>
      <c r="AR428" s="938"/>
      <c r="AS428" s="938"/>
      <c r="AT428" s="938"/>
      <c r="BH428" s="938"/>
    </row>
    <row r="429" spans="1:60" ht="12.75" customHeight="1">
      <c r="A429" s="938"/>
      <c r="B429" s="938"/>
      <c r="C429" s="938"/>
      <c r="D429" s="938"/>
      <c r="E429" s="938"/>
      <c r="F429" s="938"/>
      <c r="G429" s="938"/>
      <c r="H429" s="938"/>
      <c r="I429" s="938"/>
      <c r="J429" s="938"/>
      <c r="K429" s="938"/>
      <c r="L429" s="938"/>
      <c r="M429" s="938"/>
      <c r="N429" s="938"/>
      <c r="O429" s="938"/>
      <c r="P429" s="938"/>
      <c r="Q429" s="938"/>
      <c r="R429" s="938"/>
      <c r="S429" s="938"/>
      <c r="T429" s="938"/>
      <c r="U429" s="938"/>
      <c r="V429" s="938"/>
      <c r="W429" s="938"/>
      <c r="X429" s="938"/>
      <c r="Y429" s="938"/>
      <c r="Z429" s="938"/>
      <c r="AA429" s="938"/>
      <c r="AB429" s="938"/>
      <c r="AC429" s="938"/>
      <c r="AD429" s="938"/>
      <c r="AE429" s="938"/>
      <c r="AF429" s="938"/>
      <c r="AG429" s="938"/>
      <c r="AH429" s="938"/>
      <c r="AI429" s="938"/>
      <c r="AJ429" s="938"/>
      <c r="AK429" s="938"/>
      <c r="AL429" s="938"/>
      <c r="AM429" s="938"/>
      <c r="AN429" s="938"/>
      <c r="AO429" s="938"/>
      <c r="AP429" s="938"/>
      <c r="AQ429" s="938"/>
      <c r="AR429" s="938"/>
      <c r="AS429" s="938"/>
      <c r="AT429" s="938"/>
      <c r="BH429" s="938"/>
    </row>
    <row r="430" spans="1:60" ht="12.75" customHeight="1">
      <c r="A430" s="938"/>
      <c r="B430" s="938"/>
      <c r="C430" s="938"/>
      <c r="D430" s="938"/>
      <c r="E430" s="938"/>
      <c r="F430" s="938"/>
      <c r="G430" s="938"/>
      <c r="H430" s="938"/>
      <c r="I430" s="938"/>
      <c r="J430" s="938"/>
      <c r="K430" s="938"/>
      <c r="L430" s="938"/>
      <c r="M430" s="938"/>
      <c r="N430" s="938"/>
      <c r="O430" s="938"/>
      <c r="P430" s="938"/>
      <c r="Q430" s="938"/>
      <c r="R430" s="938"/>
      <c r="S430" s="938"/>
      <c r="T430" s="938"/>
      <c r="U430" s="938"/>
      <c r="V430" s="938"/>
      <c r="W430" s="938"/>
      <c r="X430" s="938"/>
      <c r="Y430" s="938"/>
      <c r="Z430" s="938"/>
      <c r="AA430" s="938"/>
      <c r="AB430" s="938"/>
      <c r="AC430" s="938"/>
      <c r="AD430" s="938"/>
      <c r="AE430" s="938"/>
      <c r="AF430" s="938"/>
      <c r="AG430" s="938"/>
      <c r="AH430" s="938"/>
      <c r="AI430" s="938"/>
      <c r="AJ430" s="938"/>
      <c r="AK430" s="938"/>
      <c r="AL430" s="938"/>
      <c r="AM430" s="938"/>
      <c r="AN430" s="938"/>
      <c r="AO430" s="938"/>
      <c r="AP430" s="938"/>
      <c r="AQ430" s="938"/>
      <c r="AR430" s="938"/>
      <c r="AS430" s="938"/>
      <c r="AT430" s="938"/>
      <c r="BH430" s="938"/>
    </row>
    <row r="431" spans="1:60" ht="12.75" customHeight="1">
      <c r="A431" s="938"/>
      <c r="B431" s="938"/>
      <c r="C431" s="938"/>
      <c r="D431" s="938"/>
      <c r="E431" s="938"/>
      <c r="F431" s="938"/>
      <c r="G431" s="938"/>
      <c r="H431" s="938"/>
      <c r="I431" s="938"/>
      <c r="J431" s="938"/>
      <c r="K431" s="938"/>
      <c r="L431" s="938"/>
      <c r="M431" s="938"/>
      <c r="N431" s="938"/>
      <c r="O431" s="938"/>
      <c r="P431" s="938"/>
      <c r="Q431" s="938"/>
      <c r="R431" s="938"/>
      <c r="S431" s="938"/>
      <c r="T431" s="938"/>
      <c r="U431" s="938"/>
      <c r="V431" s="938"/>
      <c r="W431" s="938"/>
      <c r="X431" s="938"/>
      <c r="Y431" s="938"/>
      <c r="Z431" s="938"/>
      <c r="AA431" s="938"/>
      <c r="AB431" s="938"/>
      <c r="AC431" s="938"/>
      <c r="AD431" s="938"/>
      <c r="AE431" s="938"/>
      <c r="AF431" s="938"/>
      <c r="AG431" s="938"/>
      <c r="AH431" s="938"/>
      <c r="AI431" s="938"/>
      <c r="AJ431" s="938"/>
      <c r="AK431" s="938"/>
      <c r="AL431" s="938"/>
      <c r="AM431" s="938"/>
      <c r="AN431" s="938"/>
      <c r="AO431" s="938"/>
      <c r="AP431" s="938"/>
      <c r="AQ431" s="938"/>
      <c r="AR431" s="938"/>
      <c r="AS431" s="938"/>
      <c r="AT431" s="938"/>
      <c r="BH431" s="938"/>
    </row>
    <row r="432" spans="1:60" ht="12.75" customHeight="1">
      <c r="A432" s="938"/>
      <c r="B432" s="938"/>
      <c r="C432" s="938"/>
      <c r="D432" s="938"/>
      <c r="E432" s="938"/>
      <c r="F432" s="938"/>
      <c r="G432" s="938"/>
      <c r="H432" s="938"/>
      <c r="I432" s="938"/>
      <c r="J432" s="938"/>
      <c r="K432" s="938"/>
      <c r="L432" s="938"/>
      <c r="M432" s="938"/>
      <c r="N432" s="938"/>
      <c r="O432" s="938"/>
      <c r="P432" s="938"/>
      <c r="Q432" s="938"/>
      <c r="R432" s="938"/>
      <c r="S432" s="938"/>
      <c r="T432" s="938"/>
      <c r="U432" s="938"/>
      <c r="V432" s="938"/>
      <c r="W432" s="938"/>
      <c r="X432" s="938"/>
      <c r="Y432" s="938"/>
      <c r="Z432" s="938"/>
      <c r="AA432" s="938"/>
      <c r="AB432" s="938"/>
      <c r="AC432" s="938"/>
      <c r="AD432" s="938"/>
      <c r="AE432" s="938"/>
      <c r="AF432" s="938"/>
      <c r="AG432" s="938"/>
      <c r="AH432" s="938"/>
      <c r="AI432" s="938"/>
      <c r="AJ432" s="938"/>
      <c r="AK432" s="938"/>
      <c r="AL432" s="938"/>
      <c r="AM432" s="938"/>
      <c r="AN432" s="938"/>
      <c r="AO432" s="938"/>
      <c r="AP432" s="938"/>
      <c r="AQ432" s="938"/>
      <c r="AR432" s="938"/>
      <c r="AS432" s="938"/>
      <c r="AT432" s="938"/>
      <c r="BH432" s="938"/>
    </row>
    <row r="433" s="938" customFormat="1" ht="12.75" customHeight="1"/>
    <row r="434" s="938" customFormat="1" ht="12.75" customHeight="1"/>
    <row r="435" s="938" customFormat="1" ht="12.75" customHeight="1"/>
    <row r="436" s="938" customFormat="1" ht="12.75" customHeight="1"/>
    <row r="437" s="938" customFormat="1" ht="12.75" customHeight="1"/>
    <row r="438" s="938" customFormat="1" ht="12.75" customHeight="1"/>
    <row r="439" s="938" customFormat="1" ht="12.75" customHeight="1"/>
    <row r="440" s="938" customFormat="1" ht="12.75" customHeight="1"/>
    <row r="441" s="938" customFormat="1" ht="12.75" customHeight="1"/>
    <row r="442" s="938" customFormat="1" ht="12.75" customHeight="1"/>
    <row r="443" s="938" customFormat="1" ht="12.75" customHeight="1"/>
    <row r="444" s="938" customFormat="1" ht="12.75" customHeight="1"/>
    <row r="445" s="938" customFormat="1" ht="12.75" customHeight="1"/>
    <row r="446" s="938" customFormat="1" ht="12.75" customHeight="1"/>
    <row r="447" s="938" customFormat="1" ht="12.75" customHeight="1"/>
    <row r="448" s="938" customFormat="1" ht="12.75" customHeight="1"/>
    <row r="449" s="938" customFormat="1" ht="12.75" customHeight="1"/>
    <row r="450" s="938" customFormat="1" ht="12.75" customHeight="1"/>
    <row r="451" s="938" customFormat="1" ht="12.75" customHeight="1"/>
    <row r="452" s="938" customFormat="1" ht="12.75" customHeight="1"/>
    <row r="453" s="938" customFormat="1" ht="12.75" customHeight="1"/>
    <row r="454" s="938" customFormat="1" ht="12.75" customHeight="1"/>
    <row r="455" s="938" customFormat="1" ht="12.75" customHeight="1"/>
    <row r="456" s="938" customFormat="1" ht="12.75" customHeight="1"/>
    <row r="457" s="938" customFormat="1" ht="12.75" customHeight="1"/>
    <row r="458" s="938" customFormat="1" ht="12.75" customHeight="1"/>
    <row r="459" s="938" customFormat="1" ht="12.75" customHeight="1"/>
    <row r="460" s="938" customFormat="1" ht="12.75" customHeight="1"/>
    <row r="461" s="938" customFormat="1" ht="12.75" customHeight="1"/>
    <row r="462" s="938" customFormat="1" ht="12.75" customHeight="1"/>
    <row r="463" s="938" customFormat="1" ht="12.75" customHeight="1"/>
    <row r="464" s="938" customFormat="1" ht="12.75" customHeight="1"/>
    <row r="465" s="938" customFormat="1" ht="12.75" customHeight="1"/>
    <row r="466" s="938" customFormat="1" ht="12.75" customHeight="1"/>
    <row r="467" s="938" customFormat="1" ht="12.75" customHeight="1"/>
    <row r="468" s="938" customFormat="1" ht="12.75" customHeight="1"/>
    <row r="469" s="938" customFormat="1" ht="12.75" customHeight="1"/>
    <row r="470" s="938" customFormat="1" ht="12.75" customHeight="1"/>
    <row r="471" s="938" customFormat="1" ht="12.75" customHeight="1"/>
    <row r="472" s="938" customFormat="1" ht="12.75" customHeight="1"/>
    <row r="473" s="938" customFormat="1" ht="12.75" customHeight="1"/>
    <row r="474" s="938" customFormat="1" ht="12.75" customHeight="1"/>
    <row r="475" s="938" customFormat="1" ht="12.75" customHeight="1"/>
    <row r="476" s="938" customFormat="1" ht="12.75" customHeight="1"/>
    <row r="477" s="938" customFormat="1" ht="12.75" customHeight="1"/>
    <row r="478" s="938" customFormat="1" ht="12.75" customHeight="1"/>
    <row r="479" s="938" customFormat="1" ht="12.75" customHeight="1"/>
    <row r="480" s="938" customFormat="1" ht="12.75" customHeight="1"/>
    <row r="481" s="938" customFormat="1" ht="12.75" customHeight="1"/>
    <row r="482" s="938" customFormat="1" ht="12.75" customHeight="1"/>
    <row r="483" s="938" customFormat="1" ht="12.75" customHeight="1"/>
    <row r="484" s="938" customFormat="1" ht="12.75" customHeight="1"/>
    <row r="485" s="938" customFormat="1" ht="12.75" customHeight="1"/>
    <row r="486" s="938" customFormat="1" ht="12.75" customHeight="1"/>
    <row r="487" s="938" customFormat="1" ht="12.75" customHeight="1"/>
    <row r="488" s="938" customFormat="1" ht="12.75" customHeight="1"/>
    <row r="489" s="938" customFormat="1" ht="12.75" customHeight="1"/>
    <row r="490" s="938" customFormat="1" ht="12.75" customHeight="1"/>
    <row r="491" s="938" customFormat="1" ht="12.75" customHeight="1"/>
    <row r="492" s="938" customFormat="1" ht="12.75" customHeight="1"/>
    <row r="493" s="938" customFormat="1" ht="12.75" customHeight="1"/>
    <row r="494" s="938" customFormat="1" ht="12.75" customHeight="1"/>
    <row r="495" s="938" customFormat="1" ht="12.75" customHeight="1"/>
    <row r="496" s="938" customFormat="1" ht="12.75" customHeight="1"/>
    <row r="497" s="938" customFormat="1" ht="12.75" customHeight="1"/>
    <row r="498" s="938" customFormat="1" ht="12.75" customHeight="1"/>
    <row r="499" s="938" customFormat="1" ht="12.75" customHeight="1"/>
    <row r="500" s="938" customFormat="1" ht="12.75" customHeight="1"/>
    <row r="501" s="938" customFormat="1" ht="12.75" customHeight="1"/>
    <row r="502" s="938" customFormat="1" ht="12.75" customHeight="1"/>
    <row r="503" s="938" customFormat="1" ht="12.75" customHeight="1"/>
    <row r="504" s="938" customFormat="1" ht="12.75" customHeight="1"/>
    <row r="505" s="938" customFormat="1" ht="12.75" customHeight="1"/>
    <row r="506" s="938" customFormat="1" ht="12.75" customHeight="1"/>
    <row r="507" s="938" customFormat="1" ht="12.75" customHeight="1"/>
    <row r="508" s="938" customFormat="1" ht="12.75" customHeight="1"/>
    <row r="509" s="938" customFormat="1" ht="12.75" customHeight="1"/>
    <row r="510" s="938" customFormat="1" ht="12.75" customHeight="1"/>
    <row r="511" s="938" customFormat="1" ht="12.75" customHeight="1"/>
    <row r="512" s="938" customFormat="1" ht="12.75" customHeight="1"/>
    <row r="513" s="938" customFormat="1" ht="12.75" customHeight="1"/>
    <row r="514" s="938" customFormat="1" ht="12.75" customHeight="1"/>
    <row r="515" s="938" customFormat="1" ht="12.75" customHeight="1"/>
    <row r="516" s="938" customFormat="1" ht="12.75" customHeight="1"/>
    <row r="517" s="938" customFormat="1" ht="12.75" customHeight="1"/>
    <row r="518" s="938" customFormat="1" ht="12.75" customHeight="1"/>
    <row r="519" s="938" customFormat="1" ht="12.75" customHeight="1"/>
    <row r="520" s="938" customFormat="1" ht="12.75" customHeight="1"/>
    <row r="521" s="938" customFormat="1" ht="12.75" customHeight="1"/>
    <row r="522" s="938" customFormat="1" ht="12.75" customHeight="1"/>
    <row r="523" s="938" customFormat="1" ht="12.75" customHeight="1"/>
    <row r="524" s="938" customFormat="1" ht="12.75" customHeight="1"/>
    <row r="525" s="938" customFormat="1" ht="12.75" customHeight="1"/>
    <row r="526" s="938" customFormat="1" ht="12.75" customHeight="1"/>
    <row r="527" s="938" customFormat="1" ht="12.75" customHeight="1"/>
    <row r="528" s="938" customFormat="1" ht="12.75" customHeight="1"/>
    <row r="529" s="938" customFormat="1" ht="12.75" customHeight="1"/>
    <row r="530" s="938" customFormat="1" ht="12.75" customHeight="1"/>
    <row r="531" s="938" customFormat="1" ht="12.75" customHeight="1"/>
    <row r="532" s="938" customFormat="1" ht="12.75" customHeight="1"/>
    <row r="533" s="938" customFormat="1" ht="12.75" customHeight="1"/>
    <row r="534" s="938" customFormat="1" ht="12.75" customHeight="1"/>
    <row r="535" s="938" customFormat="1" ht="12.75" customHeight="1"/>
    <row r="536" s="938" customFormat="1" ht="12.75" customHeight="1"/>
    <row r="537" s="938" customFormat="1" ht="12.75" customHeight="1"/>
    <row r="538" s="938" customFormat="1" ht="12.75" customHeight="1"/>
    <row r="539" s="938" customFormat="1" ht="12.75" customHeight="1"/>
    <row r="540" s="938" customFormat="1" ht="12.75" customHeight="1"/>
    <row r="541" s="938" customFormat="1" ht="12.75" customHeight="1"/>
    <row r="542" s="938" customFormat="1" ht="12.75" customHeight="1"/>
    <row r="543" s="938" customFormat="1" ht="12.75" customHeight="1"/>
    <row r="544" s="938" customFormat="1" ht="12.75" customHeight="1"/>
    <row r="545" s="938" customFormat="1" ht="12.75" customHeight="1"/>
    <row r="546" s="938" customFormat="1" ht="12.75" customHeight="1"/>
    <row r="547" s="938" customFormat="1" ht="12.75" customHeight="1"/>
    <row r="548" s="938" customFormat="1" ht="12.75" customHeight="1"/>
    <row r="549" s="938" customFormat="1" ht="12.75" customHeight="1"/>
    <row r="550" s="938" customFormat="1" ht="12.75" customHeight="1"/>
    <row r="551" s="938" customFormat="1" ht="12.75" customHeight="1"/>
    <row r="552" s="938" customFormat="1" ht="12.75" customHeight="1"/>
    <row r="553" s="938" customFormat="1" ht="12.75" customHeight="1"/>
    <row r="554" s="938" customFormat="1" ht="12.75" customHeight="1"/>
    <row r="555" s="938" customFormat="1" ht="12.75" customHeight="1"/>
    <row r="556" s="938" customFormat="1" ht="12.75" customHeight="1"/>
    <row r="557" s="938" customFormat="1" ht="12.75" customHeight="1"/>
    <row r="558" s="938" customFormat="1" ht="12.75" customHeight="1"/>
    <row r="559" s="938" customFormat="1" ht="12.75" customHeight="1"/>
    <row r="560" s="938" customFormat="1" ht="12.75" customHeight="1"/>
    <row r="561" s="938" customFormat="1" ht="12.75" customHeight="1"/>
    <row r="562" s="938" customFormat="1" ht="12.75" customHeight="1"/>
    <row r="563" s="938" customFormat="1" ht="12.75" customHeight="1"/>
    <row r="564" s="938" customFormat="1" ht="12.75" customHeight="1"/>
    <row r="565" s="938" customFormat="1" ht="12.75" customHeight="1"/>
    <row r="566" s="938" customFormat="1" ht="12.75" customHeight="1"/>
    <row r="567" s="938" customFormat="1" ht="12.75" customHeight="1"/>
    <row r="568" s="938" customFormat="1" ht="12.75" customHeight="1"/>
    <row r="569" s="938" customFormat="1" ht="12.75" customHeight="1"/>
    <row r="570" s="938" customFormat="1" ht="12.75" customHeight="1"/>
    <row r="571" s="938" customFormat="1" ht="12.75" customHeight="1"/>
    <row r="572" s="938" customFormat="1" ht="12.75" customHeight="1"/>
    <row r="573" s="938" customFormat="1" ht="12.75" customHeight="1"/>
    <row r="574" s="938" customFormat="1" ht="12.75" customHeight="1"/>
    <row r="575" s="938" customFormat="1" ht="12.75" customHeight="1"/>
    <row r="576" s="938" customFormat="1" ht="12.75" customHeight="1"/>
    <row r="577" s="938" customFormat="1" ht="12.75" customHeight="1"/>
    <row r="578" s="938" customFormat="1" ht="12.75" customHeight="1"/>
    <row r="579" s="938" customFormat="1" ht="12.75" customHeight="1"/>
    <row r="580" s="938" customFormat="1" ht="12.75" customHeight="1"/>
    <row r="581" s="938" customFormat="1" ht="12.75" customHeight="1"/>
    <row r="582" s="938" customFormat="1" ht="12.75" customHeight="1"/>
    <row r="583" s="938" customFormat="1" ht="12.75" customHeight="1"/>
    <row r="584" s="938" customFormat="1" ht="12.75" customHeight="1"/>
    <row r="585" s="938" customFormat="1" ht="12.75" customHeight="1"/>
    <row r="586" s="938" customFormat="1" ht="12.75" customHeight="1"/>
    <row r="587" s="938" customFormat="1" ht="12.75" customHeight="1"/>
    <row r="588" s="938" customFormat="1" ht="12.75" customHeight="1"/>
    <row r="589" s="938" customFormat="1" ht="12.75" customHeight="1"/>
    <row r="590" s="938" customFormat="1" ht="12.75" customHeight="1"/>
    <row r="591" s="938" customFormat="1" ht="12.75" customHeight="1"/>
    <row r="592" s="938" customFormat="1" ht="12.75" customHeight="1"/>
    <row r="593" s="938" customFormat="1" ht="12.75" customHeight="1"/>
    <row r="594" s="938" customFormat="1" ht="12.75" customHeight="1"/>
    <row r="595" s="938" customFormat="1" ht="12.75" customHeight="1"/>
    <row r="596" s="938" customFormat="1" ht="12.75" customHeight="1"/>
    <row r="597" s="938" customFormat="1" ht="12.75" customHeight="1"/>
    <row r="598" s="938" customFormat="1" ht="12.75" customHeight="1"/>
    <row r="599" s="938" customFormat="1" ht="12.75" customHeight="1"/>
    <row r="600" s="938" customFormat="1" ht="12.75" customHeight="1"/>
    <row r="601" s="938" customFormat="1" ht="12.75" customHeight="1"/>
    <row r="602" s="938" customFormat="1" ht="12.75" customHeight="1"/>
    <row r="603" s="938" customFormat="1" ht="12.75" customHeight="1"/>
    <row r="604" s="938" customFormat="1" ht="12.75" customHeight="1"/>
    <row r="605" s="938" customFormat="1" ht="12.75" customHeight="1"/>
    <row r="606" s="938" customFormat="1" ht="12.75" customHeight="1"/>
    <row r="607" s="938" customFormat="1" ht="12.75" customHeight="1"/>
    <row r="608" s="938" customFormat="1" ht="12.75" customHeight="1"/>
    <row r="609" s="938" customFormat="1" ht="12.75" customHeight="1"/>
    <row r="610" s="938" customFormat="1" ht="12.75" customHeight="1"/>
    <row r="611" s="938" customFormat="1" ht="12.75" customHeight="1"/>
    <row r="612" s="938" customFormat="1" ht="12.75" customHeight="1"/>
    <row r="613" s="938" customFormat="1" ht="12.75" customHeight="1"/>
    <row r="614" s="938" customFormat="1" ht="12.75" customHeight="1"/>
    <row r="615" s="938" customFormat="1" ht="12.75" customHeight="1"/>
    <row r="616" s="938" customFormat="1" ht="12.75" customHeight="1"/>
    <row r="617" s="938" customFormat="1" ht="12.75" customHeight="1"/>
    <row r="618" s="938" customFormat="1" ht="12.75" customHeight="1"/>
    <row r="619" s="938" customFormat="1" ht="12.75" customHeight="1"/>
    <row r="620" s="938" customFormat="1" ht="12.75" customHeight="1"/>
    <row r="621" s="938" customFormat="1" ht="12.75" customHeight="1"/>
    <row r="622" s="938" customFormat="1" ht="12.75" customHeight="1"/>
    <row r="623" s="938" customFormat="1" ht="12.75" customHeight="1"/>
    <row r="624" s="938" customFormat="1" ht="12.75" customHeight="1"/>
    <row r="625" s="938" customFormat="1" ht="12.75" customHeight="1"/>
    <row r="626" s="938" customFormat="1" ht="12.75" customHeight="1"/>
    <row r="627" s="938" customFormat="1" ht="12.75" customHeight="1"/>
    <row r="628" s="938" customFormat="1" ht="12.75" customHeight="1"/>
    <row r="629" s="938" customFormat="1" ht="12.75" customHeight="1"/>
    <row r="630" s="938" customFormat="1" ht="12.75" customHeight="1"/>
    <row r="631" s="938" customFormat="1" ht="12.75" customHeight="1"/>
    <row r="632" s="938" customFormat="1" ht="12.75" customHeight="1"/>
    <row r="633" s="938" customFormat="1" ht="12.75" customHeight="1"/>
    <row r="634" s="938" customFormat="1" ht="12.75" customHeight="1"/>
    <row r="635" s="938" customFormat="1" ht="12.75" customHeight="1"/>
    <row r="636" s="938" customFormat="1" ht="12.75" customHeight="1"/>
    <row r="637" s="938" customFormat="1" ht="12.75" customHeight="1"/>
    <row r="638" s="938" customFormat="1" ht="12.75" customHeight="1"/>
    <row r="639" s="938" customFormat="1" ht="12.75" customHeight="1"/>
    <row r="640" s="938" customFormat="1" ht="12.75" customHeight="1"/>
    <row r="641" s="938" customFormat="1" ht="12.75" customHeight="1"/>
    <row r="642" s="938" customFormat="1" ht="12.75" customHeight="1"/>
    <row r="643" s="938" customFormat="1" ht="12.75" customHeight="1"/>
    <row r="644" s="938" customFormat="1" ht="12.75" customHeight="1"/>
    <row r="645" s="938" customFormat="1" ht="12.75" customHeight="1"/>
    <row r="646" s="938" customFormat="1" ht="12.75" customHeight="1"/>
    <row r="647" s="938" customFormat="1" ht="12.75" customHeight="1"/>
    <row r="648" s="938" customFormat="1" ht="12.75" customHeight="1"/>
    <row r="649" s="938" customFormat="1" ht="12.75" customHeight="1"/>
    <row r="650" s="938" customFormat="1" ht="12.75" customHeight="1"/>
    <row r="651" s="938" customFormat="1" ht="12.75" customHeight="1"/>
    <row r="652" s="938" customFormat="1" ht="12.75" customHeight="1"/>
    <row r="653" s="938" customFormat="1" ht="12.75" customHeight="1"/>
    <row r="654" s="938" customFormat="1" ht="12.75" customHeight="1"/>
    <row r="655" s="938" customFormat="1" ht="12.75" customHeight="1"/>
    <row r="656" s="938" customFormat="1" ht="12.75" customHeight="1"/>
    <row r="657" s="938" customFormat="1" ht="12.75" customHeight="1"/>
    <row r="658" s="938" customFormat="1" ht="12.75" customHeight="1"/>
    <row r="659" s="938" customFormat="1" ht="12.75" customHeight="1"/>
    <row r="660" s="938" customFormat="1" ht="12.75" customHeight="1"/>
    <row r="661" s="938" customFormat="1" ht="12.75" customHeight="1"/>
    <row r="662" s="938" customFormat="1" ht="12.75" customHeight="1"/>
    <row r="663" s="938" customFormat="1" ht="12.75" customHeight="1"/>
    <row r="664" s="938" customFormat="1" ht="12.75" customHeight="1"/>
    <row r="665" s="938" customFormat="1" ht="12.75" customHeight="1"/>
    <row r="666" s="938" customFormat="1" ht="12.75" customHeight="1"/>
    <row r="667" s="938" customFormat="1" ht="12.75" customHeight="1"/>
    <row r="668" s="938" customFormat="1" ht="12.75" customHeight="1"/>
    <row r="669" s="938" customFormat="1" ht="12.75" customHeight="1"/>
    <row r="670" s="938" customFormat="1" ht="12.75" customHeight="1"/>
    <row r="671" s="938" customFormat="1" ht="12.75" customHeight="1"/>
    <row r="672" s="938" customFormat="1" ht="12.75" customHeight="1"/>
    <row r="673" s="938" customFormat="1" ht="12.75" customHeight="1"/>
    <row r="674" s="938" customFormat="1" ht="12.75" customHeight="1"/>
    <row r="675" s="938" customFormat="1" ht="12.75" customHeight="1"/>
    <row r="676" s="938" customFormat="1" ht="12.75" customHeight="1"/>
    <row r="677" s="938" customFormat="1" ht="12.75" customHeight="1"/>
    <row r="678" s="938" customFormat="1" ht="12.75" customHeight="1"/>
    <row r="679" s="938" customFormat="1" ht="12.75" customHeight="1"/>
    <row r="680" s="938" customFormat="1" ht="12.75" customHeight="1"/>
    <row r="681" s="938" customFormat="1" ht="12.75" customHeight="1"/>
    <row r="682" s="938" customFormat="1" ht="12.75" customHeight="1"/>
    <row r="683" s="938" customFormat="1" ht="12.75" customHeight="1"/>
    <row r="684" s="938" customFormat="1" ht="12.75" customHeight="1"/>
    <row r="685" s="938" customFormat="1" ht="12.75" customHeight="1"/>
    <row r="686" s="938" customFormat="1" ht="12.75" customHeight="1"/>
    <row r="687" s="938" customFormat="1" ht="12.75" customHeight="1"/>
    <row r="688" s="938" customFormat="1" ht="12.75" customHeight="1"/>
    <row r="689" s="938" customFormat="1" ht="12.75" customHeight="1"/>
    <row r="690" s="938" customFormat="1" ht="12.75" customHeight="1"/>
    <row r="691" s="938" customFormat="1" ht="12.75" customHeight="1"/>
    <row r="692" s="938" customFormat="1" ht="12.75" customHeight="1"/>
    <row r="693" s="938" customFormat="1" ht="12.75" customHeight="1"/>
    <row r="694" s="938" customFormat="1" ht="12.75" customHeight="1"/>
    <row r="695" s="938" customFormat="1" ht="12.75" customHeight="1"/>
    <row r="696" s="938" customFormat="1" ht="12.75" customHeight="1"/>
    <row r="697" s="938" customFormat="1" ht="12.75" customHeight="1"/>
    <row r="698" s="938" customFormat="1" ht="12.75" customHeight="1"/>
    <row r="699" s="938" customFormat="1" ht="12.75" customHeight="1"/>
    <row r="700" s="938" customFormat="1" ht="12.75" customHeight="1"/>
    <row r="701" s="938" customFormat="1" ht="12.75" customHeight="1"/>
    <row r="702" s="938" customFormat="1" ht="12.75" customHeight="1"/>
    <row r="703" s="938" customFormat="1" ht="12.75" customHeight="1"/>
    <row r="704" s="938" customFormat="1" ht="12.75" customHeight="1"/>
    <row r="705" s="938" customFormat="1" ht="12.75" customHeight="1"/>
    <row r="706" s="938" customFormat="1" ht="12.75" customHeight="1"/>
    <row r="707" s="938" customFormat="1" ht="12.75" customHeight="1"/>
    <row r="708" s="938" customFormat="1" ht="12.75" customHeight="1"/>
    <row r="709" s="938" customFormat="1" ht="12.75" customHeight="1"/>
    <row r="710" s="938" customFormat="1" ht="12.75" customHeight="1"/>
    <row r="711" s="938" customFormat="1" ht="12.75" customHeight="1"/>
    <row r="712" s="938" customFormat="1" ht="12.75" customHeight="1"/>
    <row r="713" s="938" customFormat="1" ht="12.75" customHeight="1"/>
    <row r="714" s="938" customFormat="1" ht="12.75" customHeight="1"/>
    <row r="715" s="938" customFormat="1" ht="12.75" customHeight="1"/>
    <row r="716" s="938" customFormat="1" ht="12.75" customHeight="1"/>
    <row r="717" s="938" customFormat="1" ht="12.75" customHeight="1"/>
    <row r="718" s="938" customFormat="1" ht="12.75" customHeight="1"/>
    <row r="719" s="938" customFormat="1" ht="12.75" customHeight="1"/>
    <row r="720" s="938" customFormat="1" ht="12.75" customHeight="1"/>
    <row r="721" s="938" customFormat="1" ht="12.75" customHeight="1"/>
    <row r="722" s="938" customFormat="1" ht="12.75" customHeight="1"/>
    <row r="723" s="938" customFormat="1" ht="12.75" customHeight="1"/>
    <row r="724" s="938" customFormat="1" ht="12.75" customHeight="1"/>
    <row r="725" s="938" customFormat="1" ht="12.75" customHeight="1"/>
    <row r="726" s="938" customFormat="1" ht="12.75" customHeight="1"/>
    <row r="727" s="938" customFormat="1" ht="12.75" customHeight="1"/>
    <row r="728" s="938" customFormat="1" ht="12.75" customHeight="1"/>
    <row r="729" s="938" customFormat="1" ht="12.75" customHeight="1"/>
    <row r="730" s="938" customFormat="1" ht="12.75" customHeight="1"/>
    <row r="731" s="938" customFormat="1" ht="12.75" customHeight="1"/>
    <row r="732" s="938" customFormat="1" ht="12.75" customHeight="1"/>
    <row r="733" s="938" customFormat="1" ht="12.75" customHeight="1"/>
    <row r="734" s="938" customFormat="1" ht="12.75" customHeight="1"/>
    <row r="735" s="938" customFormat="1" ht="12.75" customHeight="1"/>
    <row r="736" s="938" customFormat="1" ht="12.75" customHeight="1"/>
    <row r="737" s="938" customFormat="1" ht="12.75" customHeight="1"/>
    <row r="738" s="938" customFormat="1" ht="12.75" customHeight="1"/>
    <row r="739" s="938" customFormat="1" ht="12.75" customHeight="1"/>
    <row r="740" s="938" customFormat="1" ht="12.75" customHeight="1"/>
    <row r="741" s="938" customFormat="1" ht="12.75" customHeight="1"/>
    <row r="742" s="938" customFormat="1" ht="12.75" customHeight="1"/>
    <row r="743" s="938" customFormat="1" ht="12.75" customHeight="1"/>
    <row r="744" s="938" customFormat="1" ht="12.75" customHeight="1"/>
    <row r="745" s="938" customFormat="1" ht="12.75" customHeight="1"/>
    <row r="746" s="938" customFormat="1" ht="12.75" customHeight="1"/>
    <row r="747" s="938" customFormat="1" ht="12.75" customHeight="1"/>
    <row r="748" s="938" customFormat="1" ht="12.75" customHeight="1"/>
    <row r="749" s="938" customFormat="1" ht="12.75" customHeight="1"/>
    <row r="750" s="938" customFormat="1" ht="12.75" customHeight="1"/>
    <row r="751" s="938" customFormat="1" ht="12.75" customHeight="1"/>
    <row r="752" s="938" customFormat="1" ht="12.75" customHeight="1"/>
    <row r="753" s="938" customFormat="1" ht="12.75" customHeight="1"/>
    <row r="754" s="938" customFormat="1" ht="12.75" customHeight="1"/>
    <row r="755" s="938" customFormat="1" ht="12.75" customHeight="1"/>
    <row r="756" s="938" customFormat="1" ht="12.75" customHeight="1"/>
    <row r="757" s="938" customFormat="1" ht="12.75" customHeight="1"/>
    <row r="758" s="938" customFormat="1" ht="12.75" customHeight="1"/>
    <row r="759" s="938" customFormat="1" ht="12.75" customHeight="1"/>
    <row r="760" s="938" customFormat="1" ht="12.75" customHeight="1"/>
    <row r="761" s="938" customFormat="1" ht="12.75" customHeight="1"/>
    <row r="762" s="938" customFormat="1" ht="12.75" customHeight="1"/>
    <row r="763" s="938" customFormat="1" ht="12.75" customHeight="1"/>
    <row r="764" s="938" customFormat="1" ht="12.75" customHeight="1"/>
    <row r="765" s="938" customFormat="1" ht="12.75" customHeight="1"/>
    <row r="766" s="938" customFormat="1" ht="12.75" customHeight="1"/>
    <row r="767" s="938" customFormat="1" ht="12.75" customHeight="1"/>
    <row r="768" s="938" customFormat="1" ht="12.75" customHeight="1"/>
    <row r="769" s="938" customFormat="1" ht="12.75" customHeight="1"/>
    <row r="770" s="938" customFormat="1" ht="12.75" customHeight="1"/>
    <row r="771" s="938" customFormat="1" ht="12.75" customHeight="1"/>
    <row r="772" s="938" customFormat="1" ht="12.75" customHeight="1"/>
    <row r="773" s="938" customFormat="1" ht="12.75" customHeight="1"/>
    <row r="774" s="938" customFormat="1" ht="12.75" customHeight="1"/>
    <row r="775" s="938" customFormat="1" ht="12.75" customHeight="1"/>
    <row r="776" s="938" customFormat="1" ht="12.75" customHeight="1"/>
    <row r="777" s="938" customFormat="1" ht="12.75" customHeight="1"/>
    <row r="778" s="938" customFormat="1" ht="12.75" customHeight="1"/>
    <row r="779" s="938" customFormat="1" ht="12.75" customHeight="1"/>
    <row r="780" s="938" customFormat="1" ht="12.75" customHeight="1"/>
    <row r="781" s="938" customFormat="1" ht="12.75" customHeight="1"/>
    <row r="782" s="938" customFormat="1" ht="12.75" customHeight="1"/>
    <row r="783" s="938" customFormat="1" ht="12.75" customHeight="1"/>
    <row r="784" s="938" customFormat="1" ht="12.75" customHeight="1"/>
    <row r="785" s="938" customFormat="1" ht="12.75" customHeight="1"/>
    <row r="786" s="938" customFormat="1" ht="12.75" customHeight="1"/>
    <row r="787" s="938" customFormat="1" ht="12.75" customHeight="1"/>
    <row r="788" s="938" customFormat="1" ht="12.75" customHeight="1"/>
    <row r="789" s="938" customFormat="1" ht="12.75" customHeight="1"/>
    <row r="790" s="938" customFormat="1" ht="12.75" customHeight="1"/>
    <row r="791" s="938" customFormat="1" ht="12.75" customHeight="1"/>
    <row r="792" s="938" customFormat="1" ht="12.75" customHeight="1"/>
    <row r="793" s="938" customFormat="1" ht="12.75" customHeight="1"/>
    <row r="794" s="938" customFormat="1" ht="12.75" customHeight="1"/>
    <row r="795" s="938" customFormat="1" ht="12.75" customHeight="1"/>
    <row r="796" s="938" customFormat="1" ht="12.75" customHeight="1"/>
    <row r="797" s="938" customFormat="1" ht="12.75" customHeight="1"/>
    <row r="798" s="938" customFormat="1" ht="12.75" customHeight="1"/>
    <row r="799" s="938" customFormat="1" ht="12.75" customHeight="1"/>
    <row r="800" s="938" customFormat="1" ht="12.75" customHeight="1"/>
    <row r="801" s="938" customFormat="1" ht="12.75" customHeight="1"/>
    <row r="802" s="938" customFormat="1" ht="12.75" customHeight="1"/>
    <row r="803" s="938" customFormat="1" ht="12.75" customHeight="1"/>
    <row r="804" s="938" customFormat="1" ht="12.75" customHeight="1"/>
    <row r="805" s="938" customFormat="1" ht="12.75" customHeight="1"/>
    <row r="806" s="938" customFormat="1" ht="12.75" customHeight="1"/>
    <row r="807" s="938" customFormat="1" ht="12.75" customHeight="1"/>
    <row r="808" s="938" customFormat="1" ht="12.75" customHeight="1"/>
    <row r="809" s="938" customFormat="1" ht="12.75" customHeight="1"/>
    <row r="810" s="938" customFormat="1" ht="12.75" customHeight="1"/>
    <row r="811" s="938" customFormat="1" ht="12.75" customHeight="1"/>
    <row r="812" s="938" customFormat="1" ht="12.75" customHeight="1"/>
    <row r="813" s="938" customFormat="1" ht="12.75" customHeight="1"/>
    <row r="814" s="938" customFormat="1" ht="12.75" customHeight="1"/>
    <row r="815" s="938" customFormat="1" ht="12.75" customHeight="1"/>
    <row r="816" s="938" customFormat="1" ht="12.75" customHeight="1"/>
    <row r="817" s="938" customFormat="1" ht="12.75" customHeight="1"/>
    <row r="818" s="938" customFormat="1" ht="12.75" customHeight="1"/>
    <row r="819" s="938" customFormat="1" ht="12.75" customHeight="1"/>
    <row r="820" s="938" customFormat="1" ht="12.75" customHeight="1"/>
    <row r="821" s="938" customFormat="1" ht="12.75" customHeight="1"/>
    <row r="822" s="938" customFormat="1" ht="12.75" customHeight="1"/>
    <row r="823" s="938" customFormat="1" ht="12.75" customHeight="1"/>
    <row r="824" s="938" customFormat="1" ht="12.75" customHeight="1"/>
    <row r="825" s="938" customFormat="1" ht="12.75" customHeight="1"/>
    <row r="826" s="938" customFormat="1" ht="12.75" customHeight="1"/>
    <row r="827" s="938" customFormat="1" ht="12.75" customHeight="1"/>
    <row r="828" s="938" customFormat="1" ht="12.75" customHeight="1"/>
    <row r="829" s="938" customFormat="1" ht="12.75" customHeight="1"/>
    <row r="830" s="938" customFormat="1" ht="12.75" customHeight="1"/>
    <row r="831" s="938" customFormat="1" ht="12.75" customHeight="1"/>
    <row r="832" s="938" customFormat="1" ht="12.75" customHeight="1"/>
    <row r="833" s="938" customFormat="1" ht="12.75" customHeight="1"/>
    <row r="834" s="938" customFormat="1" ht="12.75" customHeight="1"/>
    <row r="835" s="938" customFormat="1" ht="12.75" customHeight="1"/>
    <row r="836" s="938" customFormat="1" ht="12.75" customHeight="1"/>
    <row r="837" s="938" customFormat="1" ht="12.75" customHeight="1"/>
    <row r="838" s="938" customFormat="1" ht="12.75" customHeight="1"/>
    <row r="839" s="938" customFormat="1" ht="12.75" customHeight="1"/>
    <row r="840" s="938" customFormat="1" ht="12.75" customHeight="1"/>
    <row r="841" s="938" customFormat="1" ht="12.75" customHeight="1"/>
    <row r="842" s="938" customFormat="1" ht="12.75" customHeight="1"/>
    <row r="843" s="938" customFormat="1" ht="12.75" customHeight="1"/>
    <row r="844" s="938" customFormat="1" ht="12.75" customHeight="1"/>
    <row r="845" s="938" customFormat="1" ht="12.75" customHeight="1"/>
    <row r="846" s="938" customFormat="1" ht="12.75" customHeight="1"/>
    <row r="847" s="938" customFormat="1" ht="12.75" customHeight="1"/>
    <row r="848" s="938" customFormat="1" ht="12.75" customHeight="1"/>
    <row r="849" s="938" customFormat="1" ht="12.75" customHeight="1"/>
    <row r="850" s="938" customFormat="1" ht="12.75" customHeight="1"/>
    <row r="851" s="938" customFormat="1" ht="12.75" customHeight="1"/>
    <row r="852" s="938" customFormat="1" ht="12.75" customHeight="1"/>
    <row r="853" s="938" customFormat="1" ht="12.75" customHeight="1"/>
    <row r="854" s="938" customFormat="1" ht="12.75" customHeight="1"/>
    <row r="855" s="938" customFormat="1" ht="12.75" customHeight="1"/>
    <row r="856" s="938" customFormat="1" ht="12.75" customHeight="1"/>
    <row r="857" s="938" customFormat="1" ht="12.75" customHeight="1"/>
    <row r="858" s="938" customFormat="1" ht="12.75" customHeight="1"/>
    <row r="859" s="938" customFormat="1" ht="12.75" customHeight="1"/>
    <row r="860" s="938" customFormat="1" ht="12.75" customHeight="1"/>
    <row r="861" s="938" customFormat="1" ht="12.75" customHeight="1"/>
    <row r="862" s="938" customFormat="1" ht="12.75" customHeight="1"/>
    <row r="863" s="938" customFormat="1" ht="12.75" customHeight="1"/>
    <row r="864" s="938" customFormat="1" ht="12.75" customHeight="1"/>
    <row r="865" s="938" customFormat="1" ht="12.75" customHeight="1"/>
    <row r="866" s="938" customFormat="1" ht="12.75" customHeight="1"/>
    <row r="867" s="938" customFormat="1" ht="12.75" customHeight="1"/>
    <row r="868" s="938" customFormat="1" ht="12.75" customHeight="1"/>
    <row r="869" s="938" customFormat="1" ht="12.75" customHeight="1"/>
    <row r="870" s="938" customFormat="1" ht="12.75" customHeight="1"/>
    <row r="871" s="938" customFormat="1" ht="12.75" customHeight="1"/>
    <row r="872" s="938" customFormat="1" ht="12.75" customHeight="1"/>
    <row r="873" s="938" customFormat="1" ht="12.75" customHeight="1"/>
    <row r="874" s="938" customFormat="1" ht="12.75" customHeight="1"/>
    <row r="875" s="938" customFormat="1" ht="12.75" customHeight="1"/>
    <row r="876" s="938" customFormat="1" ht="12.75" customHeight="1"/>
    <row r="877" s="938" customFormat="1" ht="12.75" customHeight="1"/>
    <row r="878" s="938" customFormat="1" ht="12.75" customHeight="1"/>
    <row r="879" s="938" customFormat="1" ht="12.75" customHeight="1"/>
    <row r="880" s="938" customFormat="1" ht="12.75" customHeight="1"/>
    <row r="881" s="938" customFormat="1" ht="12.75" customHeight="1"/>
    <row r="882" s="938" customFormat="1" ht="12.75" customHeight="1"/>
    <row r="883" s="938" customFormat="1" ht="12.75" customHeight="1"/>
    <row r="884" s="938" customFormat="1" ht="12.75" customHeight="1"/>
    <row r="885" s="938" customFormat="1" ht="12.75" customHeight="1"/>
    <row r="886" s="938" customFormat="1" ht="12.75" customHeight="1"/>
    <row r="887" s="938" customFormat="1" ht="12.75" customHeight="1"/>
    <row r="888" s="938" customFormat="1" ht="12.75" customHeight="1"/>
    <row r="889" s="938" customFormat="1" ht="12.75" customHeight="1"/>
    <row r="890" s="938" customFormat="1" ht="12.75" customHeight="1"/>
    <row r="891" s="938" customFormat="1" ht="12.75" customHeight="1"/>
    <row r="892" s="938" customFormat="1" ht="12.75" customHeight="1"/>
    <row r="893" s="938" customFormat="1" ht="12.75" customHeight="1"/>
    <row r="894" s="938" customFormat="1" ht="12.75" customHeight="1"/>
    <row r="895" s="938" customFormat="1" ht="12.75" customHeight="1"/>
    <row r="896" s="938" customFormat="1" ht="12.75" customHeight="1"/>
    <row r="897" s="938" customFormat="1" ht="12.75" customHeight="1"/>
    <row r="898" s="938" customFormat="1" ht="12.75" customHeight="1"/>
    <row r="899" s="938" customFormat="1" ht="12.75" customHeight="1"/>
    <row r="900" s="938" customFormat="1" ht="12.75" customHeight="1"/>
    <row r="901" s="938" customFormat="1" ht="12.75" customHeight="1"/>
    <row r="902" s="938" customFormat="1" ht="12.75" customHeight="1"/>
    <row r="903" s="938" customFormat="1" ht="12.75" customHeight="1"/>
    <row r="904" s="938" customFormat="1" ht="12.75" customHeight="1"/>
    <row r="905" s="938" customFormat="1" ht="12.75" customHeight="1"/>
    <row r="906" s="938" customFormat="1" ht="12.75" customHeight="1"/>
    <row r="907" s="938" customFormat="1" ht="12.75" customHeight="1"/>
    <row r="908" s="938" customFormat="1" ht="12.75" customHeight="1"/>
    <row r="909" s="938" customFormat="1" ht="12.75" customHeight="1"/>
    <row r="910" s="938" customFormat="1" ht="12.75" customHeight="1"/>
    <row r="911" s="938" customFormat="1" ht="12.75" customHeight="1"/>
    <row r="912" s="938" customFormat="1" ht="12.75" customHeight="1"/>
    <row r="913" s="938" customFormat="1" ht="12.75" customHeight="1"/>
    <row r="914" s="938" customFormat="1" ht="12.75" customHeight="1"/>
    <row r="915" s="938" customFormat="1" ht="12.75" customHeight="1"/>
    <row r="916" s="938" customFormat="1" ht="12.75" customHeight="1"/>
    <row r="917" s="938" customFormat="1" ht="12.75" customHeight="1"/>
    <row r="918" s="938" customFormat="1" ht="12.75" customHeight="1"/>
    <row r="919" s="938" customFormat="1" ht="12.75" customHeight="1"/>
    <row r="920" s="938" customFormat="1" ht="12.75" customHeight="1"/>
    <row r="921" s="938" customFormat="1" ht="12.75" customHeight="1"/>
    <row r="922" s="938" customFormat="1" ht="12.75" customHeight="1"/>
    <row r="923" s="938" customFormat="1" ht="12.75" customHeight="1"/>
    <row r="924" s="938" customFormat="1" ht="12.75" customHeight="1"/>
    <row r="925" s="938" customFormat="1" ht="12.75" customHeight="1"/>
    <row r="926" s="938" customFormat="1" ht="12.75" customHeight="1"/>
    <row r="927" s="938" customFormat="1" ht="12.75" customHeight="1"/>
    <row r="928" s="938" customFormat="1" ht="12.75" customHeight="1"/>
    <row r="929" s="938" customFormat="1" ht="12.75" customHeight="1"/>
    <row r="930" s="938" customFormat="1" ht="12.75" customHeight="1"/>
    <row r="931" s="938" customFormat="1" ht="12.75" customHeight="1"/>
    <row r="932" s="938" customFormat="1" ht="12.75" customHeight="1"/>
    <row r="933" s="938" customFormat="1" ht="12.75" customHeight="1"/>
    <row r="934" s="938" customFormat="1" ht="12.75" customHeight="1"/>
    <row r="935" s="938" customFormat="1" ht="12.75" customHeight="1"/>
    <row r="936" s="938" customFormat="1" ht="12.75" customHeight="1"/>
    <row r="937" s="938" customFormat="1" ht="12.75" customHeight="1"/>
    <row r="938" s="938" customFormat="1" ht="12.75" customHeight="1"/>
    <row r="939" s="938" customFormat="1" ht="12.75" customHeight="1"/>
    <row r="940" s="938" customFormat="1" ht="12.75" customHeight="1"/>
    <row r="941" s="938" customFormat="1" ht="12.75" customHeight="1"/>
    <row r="942" s="938" customFormat="1" ht="12.75" customHeight="1"/>
    <row r="943" s="938" customFormat="1" ht="12.75" customHeight="1"/>
    <row r="944" s="938" customFormat="1" ht="12.75" customHeight="1"/>
    <row r="945" s="938" customFormat="1" ht="12.75" customHeight="1"/>
    <row r="946" s="938" customFormat="1" ht="12.75" customHeight="1"/>
    <row r="947" s="938" customFormat="1" ht="12.75" customHeight="1"/>
    <row r="948" s="938" customFormat="1" ht="12.75" customHeight="1"/>
    <row r="949" s="938" customFormat="1" ht="12.75" customHeight="1"/>
    <row r="950" s="938" customFormat="1" ht="12.75" customHeight="1"/>
    <row r="951" s="938" customFormat="1" ht="12.75" customHeight="1"/>
    <row r="952" s="938" customFormat="1" ht="12.75" customHeight="1"/>
    <row r="953" s="938" customFormat="1" ht="12.75" customHeight="1"/>
    <row r="954" s="938" customFormat="1" ht="12.75" customHeight="1"/>
    <row r="955" s="938" customFormat="1" ht="12.75" customHeight="1"/>
    <row r="956" s="938" customFormat="1" ht="12.75" customHeight="1"/>
    <row r="957" s="938" customFormat="1" ht="12.75" customHeight="1"/>
    <row r="958" s="938" customFormat="1" ht="12.75" customHeight="1"/>
    <row r="959" s="938" customFormat="1" ht="12.75" customHeight="1"/>
    <row r="960" s="938" customFormat="1" ht="12.75" customHeight="1"/>
    <row r="961" s="938" customFormat="1" ht="12.75" customHeight="1"/>
    <row r="962" s="938" customFormat="1" ht="12.75" customHeight="1"/>
    <row r="963" s="938" customFormat="1" ht="12.75" customHeight="1"/>
    <row r="964" s="938" customFormat="1" ht="12.75" customHeight="1"/>
    <row r="965" s="938" customFormat="1" ht="12.75" customHeight="1"/>
    <row r="966" s="938" customFormat="1" ht="12.75" customHeight="1"/>
    <row r="967" s="938" customFormat="1" ht="12.75" customHeight="1"/>
    <row r="968" s="938" customFormat="1" ht="12.75" customHeight="1"/>
    <row r="969" s="938" customFormat="1" ht="12.75" customHeight="1"/>
    <row r="970" s="938" customFormat="1" ht="12.75" customHeight="1"/>
    <row r="971" s="938" customFormat="1" ht="12.75" customHeight="1"/>
    <row r="972" s="938" customFormat="1" ht="12.75" customHeight="1"/>
    <row r="973" s="938" customFormat="1" ht="12.75" customHeight="1"/>
    <row r="974" s="938" customFormat="1" ht="12.75" customHeight="1"/>
    <row r="975" s="938" customFormat="1" ht="12.75" customHeight="1"/>
    <row r="976" s="938" customFormat="1" ht="12.75" customHeight="1"/>
    <row r="977" s="938" customFormat="1" ht="12.75" customHeight="1"/>
    <row r="978" s="938" customFormat="1" ht="12.75" customHeight="1"/>
    <row r="979" s="938" customFormat="1" ht="12.75" customHeight="1"/>
    <row r="980" s="938" customFormat="1" ht="12.75" customHeight="1"/>
    <row r="981" s="938" customFormat="1" ht="12.75" customHeight="1"/>
    <row r="982" s="938" customFormat="1" ht="12.75" customHeight="1"/>
    <row r="983" s="938" customFormat="1" ht="12.75" customHeight="1"/>
    <row r="984" s="938" customFormat="1" ht="12.75" customHeight="1"/>
    <row r="985" s="938" customFormat="1" ht="12.75" customHeight="1"/>
    <row r="986" s="938" customFormat="1" ht="12.75" customHeight="1"/>
    <row r="987" s="938" customFormat="1" ht="12.75" customHeight="1"/>
    <row r="988" s="938" customFormat="1" ht="12.75" customHeight="1"/>
    <row r="989" s="938" customFormat="1" ht="12.75" customHeight="1"/>
    <row r="990" s="938" customFormat="1" ht="12.75" customHeight="1"/>
    <row r="991" s="938" customFormat="1" ht="12.75" customHeight="1"/>
    <row r="992" s="938" customFormat="1" ht="12.75" customHeight="1"/>
    <row r="993" s="938" customFormat="1" ht="12.75" customHeight="1"/>
    <row r="994" s="938" customFormat="1" ht="12.75" customHeight="1"/>
    <row r="995" s="938" customFormat="1" ht="12.75" customHeight="1"/>
    <row r="996" s="938" customFormat="1" ht="12.75" customHeight="1"/>
    <row r="997" s="938" customFormat="1" ht="12.75" customHeight="1"/>
    <row r="998" s="938" customFormat="1" ht="12.75" customHeight="1"/>
    <row r="999" s="938" customFormat="1" ht="12.75" customHeight="1"/>
    <row r="1000" s="938" customFormat="1" ht="12.75" customHeight="1"/>
    <row r="1001" s="938" customFormat="1" ht="12.75" customHeight="1"/>
    <row r="1002" s="938" customFormat="1" ht="12.75" customHeight="1"/>
    <row r="1003" s="938" customFormat="1" ht="12.75" customHeight="1"/>
    <row r="1004" s="938" customFormat="1" ht="12.75" customHeight="1"/>
    <row r="1005" s="938" customFormat="1" ht="12.75" customHeight="1"/>
    <row r="1006" s="938" customFormat="1" ht="12.75" customHeight="1"/>
    <row r="1007" s="938" customFormat="1" ht="12.75" customHeight="1"/>
    <row r="1008" s="938" customFormat="1" ht="12.75" customHeight="1"/>
    <row r="1009" s="938" customFormat="1" ht="12.75" customHeight="1"/>
    <row r="1010" s="938" customFormat="1" ht="12.75" customHeight="1"/>
    <row r="1011" s="938" customFormat="1" ht="12.75" customHeight="1"/>
    <row r="1012" s="938" customFormat="1" ht="12.75" customHeight="1"/>
    <row r="1013" s="938" customFormat="1" ht="12.75" customHeight="1"/>
    <row r="1014" s="938" customFormat="1" ht="12.75" customHeight="1"/>
    <row r="1015" s="938" customFormat="1" ht="12.75" customHeight="1"/>
    <row r="1016" s="938" customFormat="1" ht="12.75" customHeight="1"/>
    <row r="1017" s="938" customFormat="1" ht="12.75" customHeight="1"/>
    <row r="1018" s="938" customFormat="1" ht="12.75" customHeight="1"/>
    <row r="1019" s="938" customFormat="1" ht="12.75" customHeight="1"/>
    <row r="1020" s="938" customFormat="1" ht="12.75" customHeight="1"/>
    <row r="1021" s="938" customFormat="1" ht="12.75" customHeight="1"/>
    <row r="1022" s="938" customFormat="1" ht="12.75" customHeight="1"/>
    <row r="1023" s="938" customFormat="1" ht="12.75" customHeight="1"/>
    <row r="1024" s="938" customFormat="1" ht="12.75" customHeight="1"/>
    <row r="1025" s="938" customFormat="1" ht="12.75" customHeight="1"/>
    <row r="1026" s="938" customFormat="1" ht="12.75" customHeight="1"/>
    <row r="1027" s="938" customFormat="1" ht="12.75" customHeight="1"/>
    <row r="1028" s="938" customFormat="1" ht="12.75" customHeight="1"/>
    <row r="1029" s="938" customFormat="1" ht="12.75" customHeight="1"/>
    <row r="1030" s="938" customFormat="1" ht="12.75" customHeight="1"/>
    <row r="1031" s="938" customFormat="1" ht="12.75" customHeight="1"/>
    <row r="1032" s="938" customFormat="1" ht="12.75" customHeight="1"/>
    <row r="1033" s="938" customFormat="1" ht="12.75" customHeight="1"/>
    <row r="1034" s="938" customFormat="1" ht="12.75" customHeight="1"/>
    <row r="1035" s="938" customFormat="1" ht="12.75" customHeight="1"/>
    <row r="1036" s="938" customFormat="1" ht="12.75" customHeight="1"/>
    <row r="1037" s="938" customFormat="1" ht="12.75" customHeight="1"/>
    <row r="1038" s="938" customFormat="1" ht="12.75" customHeight="1"/>
    <row r="1039" s="938" customFormat="1" ht="12.75" customHeight="1"/>
    <row r="1040" s="938" customFormat="1" ht="12.75" customHeight="1"/>
    <row r="1041" s="938" customFormat="1" ht="12.75" customHeight="1"/>
    <row r="1042" s="938" customFormat="1" ht="12.75" customHeight="1"/>
    <row r="1043" s="938" customFormat="1" ht="12.75" customHeight="1"/>
    <row r="1044" s="938" customFormat="1" ht="12.75" customHeight="1"/>
    <row r="1045" s="938" customFormat="1" ht="12.75" customHeight="1"/>
    <row r="1046" s="938" customFormat="1" ht="12.75" customHeight="1"/>
    <row r="1047" s="938" customFormat="1" ht="12.75" customHeight="1"/>
    <row r="1048" s="938" customFormat="1" ht="12.75" customHeight="1"/>
    <row r="1049" s="938" customFormat="1" ht="12.75" customHeight="1"/>
    <row r="1050" s="938" customFormat="1" ht="12.75" customHeight="1"/>
    <row r="1051" s="938" customFormat="1" ht="12.75" customHeight="1"/>
    <row r="1052" s="938" customFormat="1" ht="12.75" customHeight="1"/>
    <row r="1053" s="938" customFormat="1" ht="12.75" customHeight="1"/>
    <row r="1054" s="938" customFormat="1" ht="12.75" customHeight="1"/>
    <row r="1055" s="938" customFormat="1" ht="12.75" customHeight="1"/>
    <row r="1056" s="938" customFormat="1" ht="12.75" customHeight="1"/>
    <row r="1057" s="938" customFormat="1" ht="12.75" customHeight="1"/>
    <row r="1058" s="938" customFormat="1" ht="12.75" customHeight="1"/>
    <row r="1059" s="938" customFormat="1" ht="12.75" customHeight="1"/>
    <row r="1060" s="938" customFormat="1" ht="12.75" customHeight="1"/>
    <row r="1061" s="938" customFormat="1" ht="12.75" customHeight="1"/>
    <row r="1062" s="938" customFormat="1" ht="12.75" customHeight="1"/>
    <row r="1063" s="938" customFormat="1" ht="12.75" customHeight="1"/>
    <row r="1064" s="938" customFormat="1" ht="12.75" customHeight="1"/>
    <row r="1065" s="938" customFormat="1" ht="12.75" customHeight="1"/>
    <row r="1066" s="938" customFormat="1" ht="12.75" customHeight="1"/>
    <row r="1067" s="938" customFormat="1" ht="12.75" customHeight="1"/>
    <row r="1068" s="938" customFormat="1" ht="12.75" customHeight="1"/>
    <row r="1069" s="938" customFormat="1" ht="12.75" customHeight="1"/>
    <row r="1070" s="938" customFormat="1" ht="12.75" customHeight="1"/>
    <row r="1071" s="938" customFormat="1" ht="12.75" customHeight="1"/>
    <row r="1072" s="938" customFormat="1" ht="12.75" customHeight="1"/>
    <row r="1073" s="938" customFormat="1" ht="12.75" customHeight="1"/>
    <row r="1074" s="938" customFormat="1" ht="12.75" customHeight="1"/>
    <row r="1075" s="938" customFormat="1" ht="12.75" customHeight="1"/>
    <row r="1076" s="938" customFormat="1" ht="12.75" customHeight="1"/>
    <row r="1077" s="938" customFormat="1" ht="12.75" customHeight="1"/>
    <row r="1078" s="938" customFormat="1" ht="12.75" customHeight="1"/>
    <row r="1079" s="938" customFormat="1" ht="12.75" customHeight="1"/>
    <row r="1080" s="938" customFormat="1" ht="12.75" customHeight="1"/>
    <row r="1081" s="938" customFormat="1" ht="12.75" customHeight="1"/>
    <row r="1082" s="938" customFormat="1" ht="12.75" customHeight="1"/>
    <row r="1083" s="938" customFormat="1" ht="12.75" customHeight="1"/>
    <row r="1084" s="938" customFormat="1" ht="12.75" customHeight="1"/>
    <row r="1085" s="938" customFormat="1" ht="12.75" customHeight="1"/>
    <row r="1086" s="938" customFormat="1" ht="12.75" customHeight="1"/>
    <row r="1087" s="938" customFormat="1" ht="12.75" customHeight="1"/>
    <row r="1088" s="938" customFormat="1" ht="12.75" customHeight="1"/>
    <row r="1089" s="938" customFormat="1" ht="12.75" customHeight="1"/>
    <row r="1090" s="938" customFormat="1" ht="12.75" customHeight="1"/>
    <row r="1091" s="938" customFormat="1" ht="12.75" customHeight="1"/>
    <row r="1092" s="938" customFormat="1" ht="12.75" customHeight="1"/>
    <row r="1093" s="938" customFormat="1" ht="12.75" customHeight="1"/>
    <row r="1094" s="938" customFormat="1" ht="12.75" customHeight="1"/>
    <row r="1095" s="938" customFormat="1" ht="12.75" customHeight="1"/>
    <row r="1096" s="938" customFormat="1" ht="12.75" customHeight="1"/>
    <row r="1097" s="938" customFormat="1" ht="12.75" customHeight="1"/>
    <row r="1098" s="938" customFormat="1" ht="12.75" customHeight="1"/>
    <row r="1099" s="938" customFormat="1" ht="12.75" customHeight="1"/>
    <row r="1100" s="938" customFormat="1" ht="12.75" customHeight="1"/>
    <row r="1101" s="938" customFormat="1" ht="12.75" customHeight="1"/>
    <row r="1102" s="938" customFormat="1" ht="12.75" customHeight="1"/>
    <row r="1103" s="938" customFormat="1" ht="12.75" customHeight="1"/>
    <row r="1104" s="938" customFormat="1" ht="12.75" customHeight="1"/>
    <row r="1105" s="938" customFormat="1" ht="12.75" customHeight="1"/>
    <row r="1106" s="938" customFormat="1" ht="12.75" customHeight="1"/>
    <row r="1107" s="938" customFormat="1" ht="12.75" customHeight="1"/>
    <row r="1108" s="938" customFormat="1" ht="12.75" customHeight="1"/>
    <row r="1109" s="938" customFormat="1" ht="12.75" customHeight="1"/>
    <row r="1110" s="938" customFormat="1" ht="12.75" customHeight="1"/>
    <row r="1111" s="938" customFormat="1" ht="12.75" customHeight="1"/>
    <row r="1112" s="938" customFormat="1" ht="12.75" customHeight="1"/>
    <row r="1113" s="938" customFormat="1" ht="12.75" customHeight="1"/>
    <row r="1114" s="938" customFormat="1" ht="12.75" customHeight="1"/>
    <row r="1115" s="938" customFormat="1" ht="12.75" customHeight="1"/>
    <row r="1116" s="938" customFormat="1" ht="12.75" customHeight="1"/>
    <row r="1117" s="938" customFormat="1" ht="12.75" customHeight="1"/>
    <row r="1118" s="938" customFormat="1" ht="12.75" customHeight="1"/>
    <row r="1119" s="938" customFormat="1" ht="12.75" customHeight="1"/>
    <row r="1120" s="938" customFormat="1" ht="12.75" customHeight="1"/>
    <row r="1121" s="938" customFormat="1" ht="12.75" customHeight="1"/>
    <row r="1122" s="938" customFormat="1" ht="12.75" customHeight="1"/>
    <row r="1123" s="938" customFormat="1" ht="12.75" customHeight="1"/>
    <row r="1124" s="938" customFormat="1" ht="12.75" customHeight="1"/>
    <row r="1125" s="938" customFormat="1" ht="12.75" customHeight="1"/>
    <row r="1126" s="938" customFormat="1" ht="12.75" customHeight="1"/>
    <row r="1127" s="938" customFormat="1" ht="12.75" customHeight="1"/>
    <row r="1128" s="938" customFormat="1" ht="12.75" customHeight="1"/>
    <row r="1129" s="938" customFormat="1" ht="12.75" customHeight="1"/>
    <row r="1130" s="938" customFormat="1" ht="12.75" customHeight="1"/>
    <row r="1131" s="938" customFormat="1" ht="12.75" customHeight="1"/>
    <row r="1132" s="938" customFormat="1" ht="12.75" customHeight="1"/>
    <row r="1133" s="938" customFormat="1" ht="12.75" customHeight="1"/>
    <row r="1134" s="938" customFormat="1" ht="12.75" customHeight="1"/>
    <row r="1135" s="938" customFormat="1" ht="12.75" customHeight="1"/>
    <row r="1136" s="938" customFormat="1" ht="12.75" customHeight="1"/>
    <row r="1137" s="938" customFormat="1" ht="12.75" customHeight="1"/>
    <row r="1138" s="938" customFormat="1" ht="12.75" customHeight="1"/>
    <row r="1139" s="938" customFormat="1" ht="12.75" customHeight="1"/>
    <row r="1140" s="938" customFormat="1" ht="12.75" customHeight="1"/>
    <row r="1141" s="938" customFormat="1" ht="12.75" customHeight="1"/>
    <row r="1142" s="938" customFormat="1" ht="12.75" customHeight="1"/>
    <row r="1143" s="938" customFormat="1" ht="12.75" customHeight="1"/>
    <row r="1144" s="938" customFormat="1" ht="12.75" customHeight="1"/>
    <row r="1145" s="938" customFormat="1" ht="12.75" customHeight="1"/>
    <row r="1146" s="938" customFormat="1" ht="12.75" customHeight="1"/>
    <row r="1147" s="938" customFormat="1" ht="12.75" customHeight="1"/>
    <row r="1148" s="938" customFormat="1" ht="12.75" customHeight="1"/>
    <row r="1149" s="938" customFormat="1" ht="12.75" customHeight="1"/>
    <row r="1150" s="938" customFormat="1" ht="12.75" customHeight="1"/>
    <row r="1151" s="938" customFormat="1" ht="12.75" customHeight="1"/>
    <row r="1152" s="938" customFormat="1" ht="12.75" customHeight="1"/>
    <row r="1153" s="938" customFormat="1" ht="12.75" customHeight="1"/>
    <row r="1154" s="938" customFormat="1" ht="12.75" customHeight="1"/>
    <row r="1155" s="938" customFormat="1" ht="12.75" customHeight="1"/>
    <row r="1156" s="938" customFormat="1" ht="12.75" customHeight="1"/>
    <row r="1157" s="938" customFormat="1" ht="12.75" customHeight="1"/>
    <row r="1158" s="938" customFormat="1" ht="12.75" customHeight="1"/>
    <row r="1159" s="938" customFormat="1" ht="12.75" customHeight="1"/>
    <row r="1160" s="938" customFormat="1" ht="12.75" customHeight="1"/>
    <row r="1161" s="938" customFormat="1" ht="12.75" customHeight="1"/>
    <row r="1162" s="938" customFormat="1" ht="12.75" customHeight="1"/>
    <row r="1163" s="938" customFormat="1" ht="12.75" customHeight="1"/>
    <row r="1164" s="938" customFormat="1" ht="12.75" customHeight="1"/>
    <row r="1165" s="938" customFormat="1" ht="12.75" customHeight="1"/>
    <row r="1166" s="938" customFormat="1" ht="12.75" customHeight="1"/>
    <row r="1167" s="938" customFormat="1" ht="12.75" customHeight="1"/>
    <row r="1168" s="938" customFormat="1" ht="12.75" customHeight="1"/>
    <row r="1169" s="938" customFormat="1" ht="12.75" customHeight="1"/>
    <row r="1170" s="938" customFormat="1" ht="12.75" customHeight="1"/>
    <row r="1171" s="938" customFormat="1" ht="12.75" customHeight="1"/>
    <row r="1172" s="938" customFormat="1" ht="12.75" customHeight="1"/>
    <row r="1173" s="938" customFormat="1" ht="12.75" customHeight="1"/>
    <row r="1174" s="938" customFormat="1" ht="12.75" customHeight="1"/>
    <row r="1175" s="938" customFormat="1" ht="12.75" customHeight="1"/>
    <row r="1176" s="938" customFormat="1" ht="12.75" customHeight="1"/>
    <row r="1177" s="938" customFormat="1" ht="12.75" customHeight="1"/>
    <row r="1178" s="938" customFormat="1" ht="12.75" customHeight="1"/>
    <row r="1179" s="938" customFormat="1" ht="12.75" customHeight="1"/>
    <row r="1180" s="938" customFormat="1" ht="12.75" customHeight="1"/>
    <row r="1181" s="938" customFormat="1" ht="12.75" customHeight="1"/>
    <row r="1182" s="938" customFormat="1" ht="12.75" customHeight="1"/>
    <row r="1183" s="938" customFormat="1" ht="12.75" customHeight="1"/>
    <row r="1184" s="938" customFormat="1" ht="12.75" customHeight="1"/>
    <row r="1185" s="938" customFormat="1" ht="12.75" customHeight="1"/>
    <row r="1186" s="938" customFormat="1" ht="12.75" customHeight="1"/>
    <row r="1187" s="938" customFormat="1" ht="12.75" customHeight="1"/>
    <row r="1188" s="938" customFormat="1" ht="12.75" customHeight="1"/>
    <row r="1189" s="938" customFormat="1" ht="12.75" customHeight="1"/>
    <row r="1190" s="938" customFormat="1" ht="12.75" customHeight="1"/>
    <row r="1191" s="938" customFormat="1" ht="12.75" customHeight="1"/>
    <row r="1192" s="938" customFormat="1" ht="12.75" customHeight="1"/>
    <row r="1193" s="938" customFormat="1" ht="12.75" customHeight="1"/>
    <row r="1194" s="938" customFormat="1" ht="12.75" customHeight="1"/>
    <row r="1195" s="938" customFormat="1" ht="12.75" customHeight="1"/>
    <row r="1196" s="938" customFormat="1" ht="12.75" customHeight="1"/>
    <row r="1197" s="938" customFormat="1" ht="12.75" customHeight="1"/>
    <row r="1198" s="938" customFormat="1" ht="12.75" customHeight="1"/>
    <row r="1199" s="938" customFormat="1" ht="12.75" customHeight="1"/>
    <row r="1200" s="938" customFormat="1" ht="12.75" customHeight="1"/>
    <row r="1201" s="938" customFormat="1" ht="12.75" customHeight="1"/>
    <row r="1202" s="938" customFormat="1" ht="12.75" customHeight="1"/>
    <row r="1203" s="938" customFormat="1" ht="12.75" customHeight="1"/>
    <row r="1204" s="938" customFormat="1" ht="12.75" customHeight="1"/>
    <row r="1205" s="938" customFormat="1" ht="12.75" customHeight="1"/>
    <row r="1206" s="938" customFormat="1" ht="12.75" customHeight="1"/>
    <row r="1207" s="938" customFormat="1" ht="12.75" customHeight="1"/>
    <row r="1208" s="938" customFormat="1" ht="12.75" customHeight="1"/>
    <row r="1209" s="938" customFormat="1" ht="12.75" customHeight="1"/>
    <row r="1210" s="938" customFormat="1" ht="12.75" customHeight="1"/>
    <row r="1211" s="938" customFormat="1" ht="12.75" customHeight="1"/>
    <row r="1212" s="938" customFormat="1" ht="12.75" customHeight="1"/>
    <row r="1213" s="938" customFormat="1" ht="12.75" customHeight="1"/>
    <row r="1214" s="938" customFormat="1" ht="12.75" customHeight="1"/>
    <row r="1215" s="938" customFormat="1" ht="12.75" customHeight="1"/>
    <row r="1216" s="938" customFormat="1" ht="12.75" customHeight="1"/>
    <row r="1217" s="938" customFormat="1" ht="12.75" customHeight="1"/>
    <row r="1218" s="938" customFormat="1" ht="12.75" customHeight="1"/>
    <row r="1219" s="938" customFormat="1" ht="12.75" customHeight="1"/>
    <row r="1220" s="938" customFormat="1" ht="12.75" customHeight="1"/>
    <row r="1221" s="938" customFormat="1" ht="12.75" customHeight="1"/>
    <row r="1222" s="938" customFormat="1" ht="12.75" customHeight="1"/>
    <row r="1223" s="938" customFormat="1" ht="12.75" customHeight="1"/>
    <row r="1224" s="938" customFormat="1" ht="12.75" customHeight="1"/>
    <row r="1225" s="938" customFormat="1" ht="12.75" customHeight="1"/>
    <row r="1226" s="938" customFormat="1" ht="12.75" customHeight="1"/>
    <row r="1227" s="938" customFormat="1" ht="12.75" customHeight="1"/>
    <row r="1228" s="938" customFormat="1" ht="12.75" customHeight="1"/>
    <row r="1229" s="938" customFormat="1" ht="12.75" customHeight="1"/>
    <row r="1230" s="938" customFormat="1" ht="12.75" customHeight="1"/>
    <row r="1231" s="938" customFormat="1" ht="12.75" customHeight="1"/>
    <row r="1232" s="938" customFormat="1" ht="12.75" customHeight="1"/>
    <row r="1233" s="938" customFormat="1" ht="12.75" customHeight="1"/>
    <row r="1234" s="938" customFormat="1" ht="12.75" customHeight="1"/>
    <row r="1235" s="938" customFormat="1" ht="12.75" customHeight="1"/>
    <row r="1236" s="938" customFormat="1" ht="12.75" customHeight="1"/>
    <row r="1237" s="938" customFormat="1" ht="12.75" customHeight="1"/>
    <row r="1238" s="938" customFormat="1" ht="12.75" customHeight="1"/>
    <row r="1239" s="938" customFormat="1" ht="12.75" customHeight="1"/>
    <row r="1240" s="938" customFormat="1" ht="12.75" customHeight="1"/>
    <row r="1241" s="938" customFormat="1" ht="12.75" customHeight="1"/>
    <row r="1242" s="938" customFormat="1" ht="12.75" customHeight="1"/>
    <row r="1243" s="938" customFormat="1" ht="12.75" customHeight="1"/>
    <row r="1244" s="938" customFormat="1" ht="12.75" customHeight="1"/>
    <row r="1245" s="938" customFormat="1" ht="12.75" customHeight="1"/>
    <row r="1246" s="938" customFormat="1" ht="12.75" customHeight="1"/>
    <row r="1247" s="938" customFormat="1" ht="12.75" customHeight="1"/>
    <row r="1248" s="938" customFormat="1" ht="12.75" customHeight="1"/>
    <row r="1249" s="938" customFormat="1" ht="12.75" customHeight="1"/>
    <row r="1250" s="938" customFormat="1" ht="12.75" customHeight="1"/>
    <row r="1251" s="938" customFormat="1" ht="12.75" customHeight="1"/>
    <row r="1252" s="938" customFormat="1" ht="12.75" customHeight="1"/>
    <row r="1253" s="938" customFormat="1" ht="12.75" customHeight="1"/>
    <row r="1254" s="938" customFormat="1" ht="12.75" customHeight="1"/>
    <row r="1255" s="938" customFormat="1" ht="12.75" customHeight="1"/>
    <row r="1256" s="938" customFormat="1" ht="12.75" customHeight="1"/>
    <row r="1257" s="938" customFormat="1" ht="12.75" customHeight="1"/>
    <row r="1258" s="938" customFormat="1" ht="12.75" customHeight="1"/>
    <row r="1259" s="938" customFormat="1" ht="12.75" customHeight="1"/>
    <row r="1260" s="938" customFormat="1" ht="12.75" customHeight="1"/>
    <row r="1261" s="938" customFormat="1" ht="12.75" customHeight="1"/>
    <row r="1262" s="938" customFormat="1" ht="12.75" customHeight="1"/>
    <row r="1263" s="938" customFormat="1" ht="12.75" customHeight="1"/>
    <row r="1264" s="938" customFormat="1" ht="12.75" customHeight="1"/>
    <row r="1265" s="938" customFormat="1" ht="12.75" customHeight="1"/>
    <row r="1266" s="938" customFormat="1" ht="12.75" customHeight="1"/>
    <row r="1267" s="938" customFormat="1" ht="12.75" customHeight="1"/>
    <row r="1268" s="938" customFormat="1" ht="12.75" customHeight="1"/>
    <row r="1269" s="938" customFormat="1" ht="12.75" customHeight="1"/>
    <row r="1270" s="938" customFormat="1" ht="12.75" customHeight="1"/>
    <row r="1271" s="938" customFormat="1" ht="12.75" customHeight="1"/>
    <row r="1272" s="938" customFormat="1" ht="12.75" customHeight="1"/>
    <row r="1273" s="938" customFormat="1" ht="12.75" customHeight="1"/>
    <row r="1274" s="938" customFormat="1" ht="12.75" customHeight="1"/>
    <row r="1275" s="938" customFormat="1" ht="12.75" customHeight="1"/>
    <row r="1276" s="938" customFormat="1" ht="12.75" customHeight="1"/>
    <row r="1277" s="938" customFormat="1" ht="12.75" customHeight="1"/>
    <row r="1278" s="938" customFormat="1" ht="12.75" customHeight="1"/>
    <row r="1279" s="938" customFormat="1" ht="12.75" customHeight="1"/>
    <row r="1280" s="938" customFormat="1" ht="12.75" customHeight="1"/>
    <row r="1281" s="938" customFormat="1" ht="12.75" customHeight="1"/>
    <row r="1282" s="938" customFormat="1" ht="12.75" customHeight="1"/>
    <row r="1283" s="938" customFormat="1" ht="12.75" customHeight="1"/>
    <row r="1284" s="938" customFormat="1" ht="12.75" customHeight="1"/>
    <row r="1285" s="938" customFormat="1" ht="12.75" customHeight="1"/>
    <row r="1286" s="938" customFormat="1" ht="12.75" customHeight="1"/>
    <row r="1287" s="938" customFormat="1" ht="12.75" customHeight="1"/>
    <row r="1288" s="938" customFormat="1" ht="12.75" customHeight="1"/>
    <row r="1289" s="938" customFormat="1" ht="12.75" customHeight="1"/>
    <row r="1290" s="938" customFormat="1" ht="12.75" customHeight="1"/>
    <row r="1291" s="938" customFormat="1" ht="12.75" customHeight="1"/>
    <row r="1292" s="938" customFormat="1" ht="12.75" customHeight="1"/>
    <row r="1293" s="938" customFormat="1" ht="12.75" customHeight="1"/>
    <row r="1294" s="938" customFormat="1" ht="12.75" customHeight="1"/>
    <row r="1295" s="938" customFormat="1" ht="12.75" customHeight="1"/>
    <row r="1296" s="938" customFormat="1" ht="12.75" customHeight="1"/>
    <row r="1297" s="938" customFormat="1" ht="12.75" customHeight="1"/>
    <row r="1298" s="938" customFormat="1" ht="12.75" customHeight="1"/>
    <row r="1299" s="938" customFormat="1" ht="12.75" customHeight="1"/>
    <row r="1300" s="938" customFormat="1" ht="12.75" customHeight="1"/>
    <row r="1301" s="938" customFormat="1" ht="12.75" customHeight="1"/>
    <row r="1302" s="938" customFormat="1" ht="12.75" customHeight="1"/>
    <row r="1303" s="938" customFormat="1" ht="12.75" customHeight="1"/>
    <row r="1304" s="938" customFormat="1" ht="12.75" customHeight="1"/>
    <row r="1305" s="938" customFormat="1" ht="12.75" customHeight="1"/>
    <row r="1306" s="938" customFormat="1" ht="12.75" customHeight="1"/>
    <row r="1307" s="938" customFormat="1" ht="12.75" customHeight="1"/>
    <row r="1308" s="938" customFormat="1" ht="12.75" customHeight="1"/>
    <row r="1309" s="938" customFormat="1" ht="12.75" customHeight="1"/>
    <row r="1310" s="938" customFormat="1" ht="12.75" customHeight="1"/>
    <row r="1311" s="938" customFormat="1" ht="12.75" customHeight="1"/>
    <row r="1312" s="938" customFormat="1" ht="12.75" customHeight="1"/>
    <row r="1313" s="938" customFormat="1" ht="12.75" customHeight="1"/>
    <row r="1314" s="938" customFormat="1" ht="12.75" customHeight="1"/>
    <row r="1315" s="938" customFormat="1" ht="12.75" customHeight="1"/>
    <row r="1316" s="938" customFormat="1" ht="12.75" customHeight="1"/>
    <row r="1317" s="938" customFormat="1" ht="12.75" customHeight="1"/>
    <row r="1318" s="938" customFormat="1" ht="12.75" customHeight="1"/>
    <row r="1319" s="938" customFormat="1" ht="12.75" customHeight="1"/>
    <row r="1320" s="938" customFormat="1" ht="12.75" customHeight="1"/>
    <row r="1321" s="938" customFormat="1" ht="12.75" customHeight="1"/>
    <row r="1322" s="938" customFormat="1" ht="12.75" customHeight="1"/>
    <row r="1323" s="938" customFormat="1" ht="12.75" customHeight="1"/>
    <row r="1324" s="938" customFormat="1" ht="12.75" customHeight="1"/>
    <row r="1325" s="938" customFormat="1" ht="12.75" customHeight="1"/>
    <row r="1326" s="938" customFormat="1" ht="12.75" customHeight="1"/>
    <row r="1327" s="938" customFormat="1" ht="12.75" customHeight="1"/>
    <row r="1328" s="938" customFormat="1" ht="12.75" customHeight="1"/>
    <row r="1329" s="938" customFormat="1" ht="12.75" customHeight="1"/>
    <row r="1330" s="938" customFormat="1" ht="12.75" customHeight="1"/>
    <row r="1331" s="938" customFormat="1" ht="12.75" customHeight="1"/>
    <row r="1332" s="938" customFormat="1" ht="12.75" customHeight="1"/>
    <row r="1333" s="938" customFormat="1" ht="12.75" customHeight="1"/>
    <row r="1334" s="938" customFormat="1" ht="12.75" customHeight="1"/>
    <row r="1335" s="938" customFormat="1" ht="12.75" customHeight="1"/>
    <row r="1336" s="938" customFormat="1" ht="12.75" customHeight="1"/>
    <row r="1337" s="938" customFormat="1" ht="12.75" customHeight="1"/>
    <row r="1338" s="938" customFormat="1" ht="12.75" customHeight="1"/>
    <row r="1339" s="938" customFormat="1" ht="12.75" customHeight="1"/>
    <row r="1340" s="938" customFormat="1" ht="12.75" customHeight="1"/>
    <row r="1341" s="938" customFormat="1" ht="12.75" customHeight="1"/>
    <row r="1342" s="938" customFormat="1" ht="12.75" customHeight="1"/>
    <row r="1343" s="938" customFormat="1" ht="12.75" customHeight="1"/>
    <row r="1344" s="938" customFormat="1" ht="12.75" customHeight="1"/>
    <row r="1345" s="938" customFormat="1" ht="12.75" customHeight="1"/>
    <row r="1346" s="938" customFormat="1" ht="12.75" customHeight="1"/>
    <row r="1347" s="938" customFormat="1" ht="12.75" customHeight="1"/>
    <row r="1348" s="938" customFormat="1" ht="12.75" customHeight="1"/>
    <row r="1349" s="938" customFormat="1" ht="12.75" customHeight="1"/>
    <row r="1350" s="938" customFormat="1" ht="12.75" customHeight="1"/>
    <row r="1351" s="938" customFormat="1" ht="12.75" customHeight="1"/>
    <row r="1352" s="938" customFormat="1" ht="12.75" customHeight="1"/>
    <row r="1353" s="938" customFormat="1" ht="12.75" customHeight="1"/>
    <row r="1354" s="938" customFormat="1" ht="12.75" customHeight="1"/>
    <row r="1355" s="938" customFormat="1" ht="12.75" customHeight="1"/>
    <row r="1356" s="938" customFormat="1" ht="12.75" customHeight="1"/>
    <row r="1357" s="938" customFormat="1" ht="12.75" customHeight="1"/>
    <row r="1358" s="938" customFormat="1" ht="12.75" customHeight="1"/>
    <row r="1359" s="938" customFormat="1" ht="12.75" customHeight="1"/>
    <row r="1360" s="938" customFormat="1" ht="12.75" customHeight="1"/>
    <row r="1361" s="938" customFormat="1" ht="12.75" customHeight="1"/>
    <row r="1362" s="938" customFormat="1" ht="12.75" customHeight="1"/>
    <row r="1363" s="938" customFormat="1" ht="12.75" customHeight="1"/>
    <row r="1364" s="938" customFormat="1" ht="12.75" customHeight="1"/>
    <row r="1365" s="938" customFormat="1" ht="12.75" customHeight="1"/>
    <row r="1366" s="938" customFormat="1" ht="12.75" customHeight="1"/>
    <row r="1367" s="938" customFormat="1" ht="12.75" customHeight="1"/>
    <row r="1368" s="938" customFormat="1" ht="12.75" customHeight="1"/>
    <row r="1369" s="938" customFormat="1" ht="12.75" customHeight="1"/>
    <row r="1370" s="938" customFormat="1" ht="12.75" customHeight="1"/>
    <row r="1371" s="938" customFormat="1" ht="12.75" customHeight="1"/>
    <row r="1372" s="938" customFormat="1" ht="12.75" customHeight="1"/>
    <row r="1373" s="938" customFormat="1" ht="12.75" customHeight="1"/>
    <row r="1374" s="938" customFormat="1" ht="12.75" customHeight="1"/>
    <row r="1375" s="938" customFormat="1" ht="12.75" customHeight="1"/>
    <row r="1376" s="938" customFormat="1" ht="12.75" customHeight="1"/>
    <row r="1377" s="938" customFormat="1" ht="12.75" customHeight="1"/>
    <row r="1378" s="938" customFormat="1" ht="12.75" customHeight="1"/>
    <row r="1379" s="938" customFormat="1" ht="12.75" customHeight="1"/>
    <row r="1380" s="938" customFormat="1" ht="12.75" customHeight="1"/>
    <row r="1381" s="938" customFormat="1" ht="12.75" customHeight="1"/>
    <row r="1382" s="938" customFormat="1" ht="12.75" customHeight="1"/>
    <row r="1383" s="938" customFormat="1" ht="12.75" customHeight="1"/>
    <row r="1384" s="938" customFormat="1" ht="12.75" customHeight="1"/>
    <row r="1385" s="938" customFormat="1" ht="12.75" customHeight="1"/>
    <row r="1386" s="938" customFormat="1" ht="12.75" customHeight="1"/>
    <row r="1387" s="938" customFormat="1" ht="12.75" customHeight="1"/>
    <row r="1388" s="938" customFormat="1" ht="12.75" customHeight="1"/>
    <row r="1389" s="938" customFormat="1" ht="12.75" customHeight="1"/>
    <row r="1390" s="938" customFormat="1" ht="12.75" customHeight="1"/>
    <row r="1391" s="938" customFormat="1" ht="12.75" customHeight="1"/>
    <row r="1392" s="938" customFormat="1" ht="12.75" customHeight="1"/>
    <row r="1393" s="938" customFormat="1" ht="12.75" customHeight="1"/>
    <row r="1394" s="938" customFormat="1" ht="12.75" customHeight="1"/>
    <row r="1395" s="938" customFormat="1" ht="12.75" customHeight="1"/>
    <row r="1396" s="938" customFormat="1" ht="12.75" customHeight="1"/>
    <row r="1397" s="938" customFormat="1" ht="12.75" customHeight="1"/>
    <row r="1398" s="938" customFormat="1" ht="12.75" customHeight="1"/>
    <row r="1399" s="938" customFormat="1" ht="12.75" customHeight="1"/>
    <row r="1400" s="938" customFormat="1" ht="12.75" customHeight="1"/>
    <row r="1401" s="938" customFormat="1" ht="12.75" customHeight="1"/>
    <row r="1402" s="938" customFormat="1" ht="12.75" customHeight="1"/>
    <row r="1403" s="938" customFormat="1" ht="12.75" customHeight="1"/>
    <row r="1404" s="938" customFormat="1" ht="12.75" customHeight="1"/>
    <row r="1405" s="938" customFormat="1" ht="12.75" customHeight="1"/>
    <row r="1406" s="938" customFormat="1" ht="12.75" customHeight="1"/>
    <row r="1407" s="938" customFormat="1" ht="12.75" customHeight="1"/>
    <row r="1408" s="938" customFormat="1" ht="12.75" customHeight="1"/>
    <row r="1409" s="938" customFormat="1" ht="12.75" customHeight="1"/>
    <row r="1410" s="938" customFormat="1" ht="12.75" customHeight="1"/>
    <row r="1411" s="938" customFormat="1" ht="12.75" customHeight="1"/>
    <row r="1412" s="938" customFormat="1" ht="12.75" customHeight="1"/>
    <row r="1413" s="938" customFormat="1" ht="12.75" customHeight="1"/>
    <row r="1414" s="938" customFormat="1" ht="12.75" customHeight="1"/>
    <row r="1415" s="938" customFormat="1" ht="12.75" customHeight="1"/>
    <row r="1416" s="938" customFormat="1" ht="12.75" customHeight="1"/>
    <row r="1417" s="938" customFormat="1" ht="12.75" customHeight="1"/>
    <row r="1418" s="938" customFormat="1" ht="12.75" customHeight="1"/>
    <row r="1419" s="938" customFormat="1" ht="12.75" customHeight="1"/>
    <row r="1420" s="938" customFormat="1" ht="12.75" customHeight="1"/>
    <row r="1421" s="938" customFormat="1" ht="12.75" customHeight="1"/>
    <row r="1422" s="938" customFormat="1" ht="12.75" customHeight="1"/>
    <row r="1423" s="938" customFormat="1" ht="12.75" customHeight="1"/>
    <row r="1424" s="938" customFormat="1" ht="12.75" customHeight="1"/>
    <row r="1425" s="938" customFormat="1" ht="12.75" customHeight="1"/>
    <row r="1426" s="938" customFormat="1" ht="12.75" customHeight="1"/>
    <row r="1427" s="938" customFormat="1" ht="12.75" customHeight="1"/>
    <row r="1428" s="938" customFormat="1" ht="12.75" customHeight="1"/>
    <row r="1429" s="938" customFormat="1" ht="12.75" customHeight="1"/>
    <row r="1430" s="938" customFormat="1" ht="12.75" customHeight="1"/>
    <row r="1431" s="938" customFormat="1" ht="12.75" customHeight="1"/>
    <row r="1432" s="938" customFormat="1" ht="12.75" customHeight="1"/>
    <row r="1433" s="938" customFormat="1" ht="12.75" customHeight="1"/>
    <row r="1434" s="938" customFormat="1" ht="12.75" customHeight="1"/>
    <row r="1435" s="938" customFormat="1" ht="12.75" customHeight="1"/>
    <row r="1436" s="938" customFormat="1" ht="12.75" customHeight="1"/>
    <row r="1437" s="938" customFormat="1" ht="12.75" customHeight="1"/>
    <row r="1438" s="938" customFormat="1" ht="12.75" customHeight="1"/>
    <row r="1439" s="938" customFormat="1" ht="12.75" customHeight="1"/>
    <row r="1440" s="938" customFormat="1" ht="12.75" customHeight="1"/>
    <row r="1441" s="938" customFormat="1" ht="12.75" customHeight="1"/>
    <row r="1442" s="938" customFormat="1" ht="12.75" customHeight="1"/>
    <row r="1443" s="938" customFormat="1" ht="12.75" customHeight="1"/>
    <row r="1444" s="938" customFormat="1" ht="12.75" customHeight="1"/>
    <row r="1445" s="938" customFormat="1" ht="12.75" customHeight="1"/>
    <row r="1446" s="938" customFormat="1" ht="12.75" customHeight="1"/>
    <row r="1447" s="938" customFormat="1" ht="12.75" customHeight="1"/>
    <row r="1448" s="938" customFormat="1" ht="12.75" customHeight="1"/>
    <row r="1449" s="938" customFormat="1" ht="12.75" customHeight="1"/>
    <row r="1450" s="938" customFormat="1" ht="12.75" customHeight="1"/>
    <row r="1451" s="938" customFormat="1" ht="12.75" customHeight="1"/>
    <row r="1452" s="938" customFormat="1" ht="12.75" customHeight="1"/>
    <row r="1453" s="938" customFormat="1" ht="12.75" customHeight="1"/>
    <row r="1454" s="938" customFormat="1" ht="12.75" customHeight="1"/>
    <row r="1455" s="938" customFormat="1" ht="12.75" customHeight="1"/>
    <row r="1456" s="938" customFormat="1" ht="12.75" customHeight="1"/>
    <row r="1457" s="938" customFormat="1" ht="12.75" customHeight="1"/>
    <row r="1458" s="938" customFormat="1" ht="12.75" customHeight="1"/>
    <row r="1459" s="938" customFormat="1" ht="12.75" customHeight="1"/>
    <row r="1460" s="938" customFormat="1" ht="12.75" customHeight="1"/>
    <row r="1461" s="938" customFormat="1" ht="12.75" customHeight="1"/>
    <row r="1462" s="938" customFormat="1" ht="12.75" customHeight="1"/>
    <row r="1463" s="938" customFormat="1" ht="12.75" customHeight="1"/>
    <row r="1464" s="938" customFormat="1" ht="12.75" customHeight="1"/>
    <row r="1465" s="938" customFormat="1" ht="12.75" customHeight="1"/>
    <row r="1466" s="938" customFormat="1" ht="12.75" customHeight="1"/>
    <row r="1467" s="938" customFormat="1" ht="12.75" customHeight="1"/>
    <row r="1468" s="938" customFormat="1" ht="12.75" customHeight="1"/>
    <row r="1469" s="938" customFormat="1" ht="12.75" customHeight="1"/>
    <row r="1470" s="938" customFormat="1" ht="12.75" customHeight="1"/>
    <row r="1471" s="938" customFormat="1" ht="12.75" customHeight="1"/>
    <row r="1472" s="938" customFormat="1" ht="12.75" customHeight="1"/>
    <row r="1473" s="938" customFormat="1" ht="12.75" customHeight="1"/>
    <row r="1474" s="938" customFormat="1" ht="12.75" customHeight="1"/>
    <row r="1475" s="938" customFormat="1" ht="12.75" customHeight="1"/>
    <row r="1476" s="938" customFormat="1" ht="12.75" customHeight="1"/>
    <row r="1477" s="938" customFormat="1" ht="12.75" customHeight="1"/>
    <row r="1478" s="938" customFormat="1" ht="12.75" customHeight="1"/>
    <row r="1479" s="938" customFormat="1" ht="12.75" customHeight="1"/>
    <row r="1480" s="938" customFormat="1" ht="12.75" customHeight="1"/>
    <row r="1481" s="938" customFormat="1" ht="12.75" customHeight="1"/>
    <row r="1482" s="938" customFormat="1" ht="12.75" customHeight="1"/>
    <row r="1483" s="938" customFormat="1" ht="12.75" customHeight="1"/>
    <row r="1484" s="938" customFormat="1" ht="12.75" customHeight="1"/>
    <row r="1485" s="938" customFormat="1" ht="12.75" customHeight="1"/>
    <row r="1486" s="938" customFormat="1" ht="12.75" customHeight="1"/>
    <row r="1487" s="938" customFormat="1" ht="12.75" customHeight="1"/>
    <row r="1488" s="938" customFormat="1" ht="12.75" customHeight="1"/>
    <row r="1489" s="938" customFormat="1" ht="12.75" customHeight="1"/>
    <row r="1490" s="938" customFormat="1" ht="12.75" customHeight="1"/>
    <row r="1491" s="938" customFormat="1" ht="12.75" customHeight="1"/>
    <row r="1492" s="938" customFormat="1" ht="12.75" customHeight="1"/>
    <row r="1493" s="938" customFormat="1" ht="12.75" customHeight="1"/>
    <row r="1494" s="938" customFormat="1" ht="12.75" customHeight="1"/>
    <row r="1495" s="938" customFormat="1" ht="12.75" customHeight="1"/>
    <row r="1496" s="938" customFormat="1" ht="12.75" customHeight="1"/>
    <row r="1497" s="938" customFormat="1" ht="12.75" customHeight="1"/>
    <row r="1498" s="938" customFormat="1" ht="12.75" customHeight="1"/>
    <row r="1499" s="938" customFormat="1" ht="12.75" customHeight="1"/>
    <row r="1500" s="938" customFormat="1" ht="12.75" customHeight="1"/>
    <row r="1501" s="938" customFormat="1" ht="12.75" customHeight="1"/>
    <row r="1502" s="938" customFormat="1" ht="12.75" customHeight="1"/>
    <row r="1503" s="938" customFormat="1" ht="12.75" customHeight="1"/>
    <row r="1504" s="938" customFormat="1" ht="12.75" customHeight="1"/>
    <row r="1505" s="938" customFormat="1" ht="12.75" customHeight="1"/>
    <row r="1506" s="938" customFormat="1" ht="12.75" customHeight="1"/>
    <row r="1507" s="938" customFormat="1" ht="12.75" customHeight="1"/>
    <row r="1508" s="938" customFormat="1" ht="12.75" customHeight="1"/>
    <row r="1509" s="938" customFormat="1" ht="12.75" customHeight="1"/>
    <row r="1510" s="938" customFormat="1" ht="12.75" customHeight="1"/>
    <row r="1511" s="938" customFormat="1" ht="12.75" customHeight="1"/>
    <row r="1512" s="938" customFormat="1" ht="12.75" customHeight="1"/>
    <row r="1513" s="938" customFormat="1" ht="12.75" customHeight="1"/>
    <row r="1514" s="938" customFormat="1" ht="12.75" customHeight="1"/>
    <row r="1515" s="938" customFormat="1" ht="12.75" customHeight="1"/>
    <row r="1516" s="938" customFormat="1" ht="12.75" customHeight="1"/>
    <row r="1517" s="938" customFormat="1" ht="12.75" customHeight="1"/>
    <row r="1518" s="938" customFormat="1" ht="12.75" customHeight="1"/>
    <row r="1519" s="938" customFormat="1" ht="12.75" customHeight="1"/>
    <row r="1520" s="938" customFormat="1" ht="12.75" customHeight="1"/>
    <row r="1521" s="938" customFormat="1" ht="12.75" customHeight="1"/>
    <row r="1522" s="938" customFormat="1" ht="12.75" customHeight="1"/>
    <row r="1523" s="938" customFormat="1" ht="12.75" customHeight="1"/>
    <row r="1524" s="938" customFormat="1" ht="12.75" customHeight="1"/>
    <row r="1525" s="938" customFormat="1" ht="12.75" customHeight="1"/>
    <row r="1526" s="938" customFormat="1" ht="12.75" customHeight="1"/>
    <row r="1527" s="938" customFormat="1" ht="12.75" customHeight="1"/>
    <row r="1528" s="938" customFormat="1" ht="12.75" customHeight="1"/>
    <row r="1529" s="938" customFormat="1" ht="12.75" customHeight="1"/>
    <row r="1530" s="938" customFormat="1" ht="12.75" customHeight="1"/>
    <row r="1531" s="938" customFormat="1" ht="12.75" customHeight="1"/>
    <row r="1532" s="938" customFormat="1" ht="12.75" customHeight="1"/>
    <row r="1533" s="938" customFormat="1" ht="12.75" customHeight="1"/>
    <row r="1534" s="938" customFormat="1" ht="12.75" customHeight="1"/>
    <row r="1535" s="938" customFormat="1" ht="12.75" customHeight="1"/>
    <row r="1536" s="938" customFormat="1" ht="12.75" customHeight="1"/>
    <row r="1537" s="938" customFormat="1" ht="12.75" customHeight="1"/>
    <row r="1538" s="938" customFormat="1" ht="12.75" customHeight="1"/>
    <row r="1539" s="938" customFormat="1" ht="12.75" customHeight="1"/>
    <row r="1540" s="938" customFormat="1" ht="12.75" customHeight="1"/>
    <row r="1541" s="938" customFormat="1" ht="12.75" customHeight="1"/>
    <row r="1542" s="938" customFormat="1" ht="12.75" customHeight="1"/>
    <row r="1543" s="938" customFormat="1" ht="12.75" customHeight="1"/>
    <row r="1544" s="938" customFormat="1" ht="12.75" customHeight="1"/>
    <row r="1545" s="938" customFormat="1" ht="12.75" customHeight="1"/>
    <row r="1546" s="938" customFormat="1" ht="12.75" customHeight="1"/>
    <row r="1547" s="938" customFormat="1" ht="12.75" customHeight="1"/>
    <row r="1548" s="938" customFormat="1" ht="12.75" customHeight="1"/>
    <row r="1549" s="938" customFormat="1" ht="12.75" customHeight="1"/>
    <row r="1550" s="938" customFormat="1" ht="12.75" customHeight="1"/>
    <row r="1551" s="938" customFormat="1" ht="12.75" customHeight="1"/>
    <row r="1552" s="938" customFormat="1" ht="12.75" customHeight="1"/>
    <row r="1553" s="938" customFormat="1" ht="12.75" customHeight="1"/>
    <row r="1554" s="938" customFormat="1" ht="12.75" customHeight="1"/>
    <row r="1555" s="938" customFormat="1" ht="12.75" customHeight="1"/>
    <row r="1556" s="938" customFormat="1" ht="12.75" customHeight="1"/>
    <row r="1557" s="938" customFormat="1" ht="12.75" customHeight="1"/>
    <row r="1558" s="938" customFormat="1" ht="12.75" customHeight="1"/>
    <row r="1559" s="938" customFormat="1" ht="12.75" customHeight="1"/>
    <row r="1560" s="938" customFormat="1" ht="12.75" customHeight="1"/>
    <row r="1561" s="938" customFormat="1" ht="12.75" customHeight="1"/>
    <row r="1562" s="938" customFormat="1" ht="12.75" customHeight="1"/>
    <row r="1563" s="938" customFormat="1" ht="12.75" customHeight="1"/>
    <row r="1564" s="938" customFormat="1" ht="12.75" customHeight="1"/>
    <row r="1565" s="938" customFormat="1" ht="12.75" customHeight="1"/>
    <row r="1566" s="938" customFormat="1" ht="12.75" customHeight="1"/>
    <row r="1567" s="938" customFormat="1" ht="12.75" customHeight="1"/>
    <row r="1568" s="938" customFormat="1" ht="12.75" customHeight="1"/>
    <row r="1569" s="938" customFormat="1" ht="12.75" customHeight="1"/>
    <row r="1570" s="938" customFormat="1" ht="12.75" customHeight="1"/>
    <row r="1571" s="938" customFormat="1" ht="12.75" customHeight="1"/>
    <row r="1572" s="938" customFormat="1" ht="12.75" customHeight="1"/>
    <row r="1573" s="938" customFormat="1" ht="12.75" customHeight="1"/>
    <row r="1574" s="938" customFormat="1" ht="12.75" customHeight="1"/>
    <row r="1575" s="938" customFormat="1" ht="12.75" customHeight="1"/>
    <row r="1576" s="938" customFormat="1" ht="12.75" customHeight="1"/>
    <row r="1577" s="938" customFormat="1" ht="12.75" customHeight="1"/>
    <row r="1578" s="938" customFormat="1" ht="12.75" customHeight="1"/>
    <row r="1579" s="938" customFormat="1" ht="12.75" customHeight="1"/>
    <row r="1580" s="938" customFormat="1" ht="12.75" customHeight="1"/>
    <row r="1581" s="938" customFormat="1" ht="12.75" customHeight="1"/>
    <row r="1582" s="938" customFormat="1" ht="12.75" customHeight="1"/>
    <row r="1583" s="938" customFormat="1" ht="12.75" customHeight="1"/>
    <row r="1584" s="938" customFormat="1" ht="12.75" customHeight="1"/>
    <row r="1585" s="938" customFormat="1" ht="12.75" customHeight="1"/>
    <row r="1586" s="938" customFormat="1" ht="12.75" customHeight="1"/>
    <row r="1587" s="938" customFormat="1" ht="12.75" customHeight="1"/>
    <row r="1588" s="938" customFormat="1" ht="12.75" customHeight="1"/>
    <row r="1589" s="938" customFormat="1" ht="12.75" customHeight="1"/>
    <row r="1590" s="938" customFormat="1" ht="12.75" customHeight="1"/>
    <row r="1591" s="938" customFormat="1" ht="12.75" customHeight="1"/>
    <row r="1592" s="938" customFormat="1" ht="12.75" customHeight="1"/>
    <row r="1593" s="938" customFormat="1" ht="12.75" customHeight="1"/>
    <row r="1594" s="938" customFormat="1" ht="12.75" customHeight="1"/>
    <row r="1595" s="938" customFormat="1" ht="12.75" customHeight="1"/>
    <row r="1596" s="938" customFormat="1" ht="12.75" customHeight="1"/>
    <row r="1597" s="938" customFormat="1" ht="12.75" customHeight="1"/>
    <row r="1598" s="938" customFormat="1" ht="12.75" customHeight="1"/>
    <row r="1599" s="938" customFormat="1" ht="12.75" customHeight="1"/>
    <row r="1600" s="938" customFormat="1" ht="12.75" customHeight="1"/>
    <row r="1601" s="938" customFormat="1" ht="12.75" customHeight="1"/>
    <row r="1602" s="938" customFormat="1" ht="12.75" customHeight="1"/>
    <row r="1603" s="938" customFormat="1" ht="12.75" customHeight="1"/>
    <row r="1604" s="938" customFormat="1" ht="12.75" customHeight="1"/>
    <row r="1605" s="938" customFormat="1" ht="12.75" customHeight="1"/>
    <row r="1606" s="938" customFormat="1" ht="12.75" customHeight="1"/>
    <row r="1607" s="938" customFormat="1" ht="12.75" customHeight="1"/>
    <row r="1608" s="938" customFormat="1" ht="12.75" customHeight="1"/>
    <row r="1609" s="938" customFormat="1" ht="12.75" customHeight="1"/>
    <row r="1610" s="938" customFormat="1" ht="12.75" customHeight="1"/>
    <row r="1611" s="938" customFormat="1" ht="12.75" customHeight="1"/>
    <row r="1612" s="938" customFormat="1" ht="12.75" customHeight="1"/>
    <row r="1613" s="938" customFormat="1" ht="12.75" customHeight="1"/>
    <row r="1614" s="938" customFormat="1" ht="12.75" customHeight="1"/>
    <row r="1615" s="938" customFormat="1" ht="12.75" customHeight="1"/>
    <row r="1616" s="938" customFormat="1" ht="12.75" customHeight="1"/>
    <row r="1617" s="938" customFormat="1" ht="12.75" customHeight="1"/>
    <row r="1618" s="938" customFormat="1" ht="12.75" customHeight="1"/>
    <row r="1619" s="938" customFormat="1" ht="12.75" customHeight="1"/>
    <row r="1620" s="938" customFormat="1" ht="12.75" customHeight="1"/>
    <row r="1621" s="938" customFormat="1" ht="12.75" customHeight="1"/>
    <row r="1622" s="938" customFormat="1" ht="12.75" customHeight="1"/>
    <row r="1623" s="938" customFormat="1" ht="12.75" customHeight="1"/>
    <row r="1624" s="938" customFormat="1" ht="12.75" customHeight="1"/>
    <row r="1625" s="938" customFormat="1" ht="12.75" customHeight="1"/>
    <row r="1626" s="938" customFormat="1" ht="12.75" customHeight="1"/>
    <row r="1627" s="938" customFormat="1" ht="12.75" customHeight="1"/>
    <row r="1628" s="938" customFormat="1" ht="12.75" customHeight="1"/>
    <row r="1629" s="938" customFormat="1" ht="12.75" customHeight="1"/>
    <row r="1630" s="938" customFormat="1" ht="12.75" customHeight="1"/>
    <row r="1631" s="938" customFormat="1" ht="12.75" customHeight="1"/>
    <row r="1632" s="938" customFormat="1" ht="12.75" customHeight="1"/>
    <row r="1633" s="938" customFormat="1" ht="12.75" customHeight="1"/>
    <row r="1634" s="938" customFormat="1" ht="12.75" customHeight="1"/>
    <row r="1635" s="938" customFormat="1" ht="12.75" customHeight="1"/>
    <row r="1636" s="938" customFormat="1" ht="12.75" customHeight="1"/>
    <row r="1637" s="938" customFormat="1" ht="12.75" customHeight="1"/>
    <row r="1638" s="938" customFormat="1" ht="12.75" customHeight="1"/>
    <row r="1639" s="938" customFormat="1" ht="12.75" customHeight="1"/>
    <row r="1640" s="938" customFormat="1" ht="12.75" customHeight="1"/>
    <row r="1641" s="938" customFormat="1" ht="12.75" customHeight="1"/>
    <row r="1642" s="938" customFormat="1" ht="12.75" customHeight="1"/>
    <row r="1643" s="938" customFormat="1" ht="12.75" customHeight="1"/>
    <row r="1644" s="938" customFormat="1" ht="12.75" customHeight="1"/>
    <row r="1645" s="938" customFormat="1" ht="12.75" customHeight="1"/>
    <row r="1646" s="938" customFormat="1" ht="12.75" customHeight="1"/>
    <row r="1647" s="938" customFormat="1" ht="12.75" customHeight="1"/>
    <row r="1648" s="938" customFormat="1" ht="12.75" customHeight="1"/>
    <row r="1649" s="938" customFormat="1" ht="12.75" customHeight="1"/>
    <row r="1650" s="938" customFormat="1" ht="12.75" customHeight="1"/>
    <row r="1651" s="938" customFormat="1" ht="12.75" customHeight="1"/>
    <row r="1652" s="938" customFormat="1" ht="12.75" customHeight="1"/>
    <row r="1653" s="938" customFormat="1" ht="12.75" customHeight="1"/>
    <row r="1654" s="938" customFormat="1" ht="12.75" customHeight="1"/>
    <row r="1655" s="938" customFormat="1" ht="12.75" customHeight="1"/>
    <row r="1656" s="938" customFormat="1" ht="12.75" customHeight="1"/>
    <row r="1657" s="938" customFormat="1" ht="12.75" customHeight="1"/>
    <row r="1658" s="938" customFormat="1" ht="12.75" customHeight="1"/>
    <row r="1659" s="938" customFormat="1" ht="12.75" customHeight="1"/>
    <row r="1660" s="938" customFormat="1" ht="12.75" customHeight="1"/>
    <row r="1661" s="938" customFormat="1" ht="12.75" customHeight="1"/>
    <row r="1662" s="938" customFormat="1" ht="12.75" customHeight="1"/>
    <row r="1663" s="938" customFormat="1" ht="12.75" customHeight="1"/>
    <row r="1664" s="938" customFormat="1" ht="12.75" customHeight="1"/>
    <row r="1665" s="938" customFormat="1" ht="12.75" customHeight="1"/>
    <row r="1666" s="938" customFormat="1" ht="12.75" customHeight="1"/>
    <row r="1667" s="938" customFormat="1" ht="12.75" customHeight="1"/>
    <row r="1668" s="938" customFormat="1" ht="12.75" customHeight="1"/>
    <row r="1669" s="938" customFormat="1" ht="12.75" customHeight="1"/>
    <row r="1670" s="938" customFormat="1" ht="12.75" customHeight="1"/>
    <row r="1671" s="938" customFormat="1" ht="12.75" customHeight="1"/>
    <row r="1672" s="938" customFormat="1" ht="12.75" customHeight="1"/>
    <row r="1673" s="938" customFormat="1" ht="12.75" customHeight="1"/>
    <row r="1674" s="938" customFormat="1" ht="12.75" customHeight="1"/>
    <row r="1675" s="938" customFormat="1" ht="12.75" customHeight="1"/>
    <row r="1676" s="938" customFormat="1" ht="12.75" customHeight="1"/>
    <row r="1677" s="938" customFormat="1" ht="12.75" customHeight="1"/>
    <row r="1678" s="938" customFormat="1" ht="12.75" customHeight="1"/>
    <row r="1679" s="938" customFormat="1" ht="12.75" customHeight="1"/>
    <row r="1680" s="938" customFormat="1" ht="12.75" customHeight="1"/>
    <row r="1681" s="938" customFormat="1" ht="12.75" customHeight="1"/>
    <row r="1682" s="938" customFormat="1" ht="12.75" customHeight="1"/>
    <row r="1683" s="938" customFormat="1" ht="12.75" customHeight="1"/>
    <row r="1684" s="938" customFormat="1" ht="12.75" customHeight="1"/>
    <row r="1685" s="938" customFormat="1" ht="12.75" customHeight="1"/>
    <row r="1686" s="938" customFormat="1" ht="12.75" customHeight="1"/>
    <row r="1687" s="938" customFormat="1" ht="12.75" customHeight="1"/>
    <row r="1688" s="938" customFormat="1" ht="12.75" customHeight="1"/>
    <row r="1689" s="938" customFormat="1" ht="12.75" customHeight="1"/>
    <row r="1690" s="938" customFormat="1" ht="12.75" customHeight="1"/>
    <row r="1691" s="938" customFormat="1" ht="12.75" customHeight="1"/>
    <row r="1692" s="938" customFormat="1" ht="12.75" customHeight="1"/>
    <row r="1693" s="938" customFormat="1" ht="12.75" customHeight="1"/>
    <row r="1694" s="938" customFormat="1" ht="12.75" customHeight="1"/>
    <row r="1695" s="938" customFormat="1" ht="12.75" customHeight="1"/>
    <row r="1696" s="938" customFormat="1" ht="12.75" customHeight="1"/>
    <row r="1697" s="938" customFormat="1" ht="12.75" customHeight="1"/>
    <row r="1698" s="938" customFormat="1" ht="12.75" customHeight="1"/>
    <row r="1699" s="938" customFormat="1" ht="12.75" customHeight="1"/>
    <row r="1700" s="938" customFormat="1" ht="12.75" customHeight="1"/>
    <row r="1701" s="938" customFormat="1" ht="12.75" customHeight="1"/>
    <row r="1702" s="938" customFormat="1" ht="12.75" customHeight="1"/>
    <row r="1703" s="938" customFormat="1" ht="12.75" customHeight="1"/>
    <row r="1704" s="938" customFormat="1" ht="12.75" customHeight="1"/>
    <row r="1705" s="938" customFormat="1" ht="12.75" customHeight="1"/>
    <row r="1706" s="938" customFormat="1" ht="12.75" customHeight="1"/>
    <row r="1707" s="938" customFormat="1" ht="12.75" customHeight="1"/>
    <row r="1708" s="938" customFormat="1" ht="12.75" customHeight="1"/>
    <row r="1709" s="938" customFormat="1" ht="12.75" customHeight="1"/>
    <row r="1710" s="938" customFormat="1" ht="12.75" customHeight="1"/>
    <row r="1711" s="938" customFormat="1" ht="12.75" customHeight="1"/>
    <row r="1712" s="938" customFormat="1" ht="12.75" customHeight="1"/>
    <row r="1713" s="938" customFormat="1" ht="12.75" customHeight="1"/>
    <row r="1714" s="938" customFormat="1" ht="12.75" customHeight="1"/>
    <row r="1715" s="938" customFormat="1" ht="12.75" customHeight="1"/>
    <row r="1716" s="938" customFormat="1" ht="12.75" customHeight="1"/>
    <row r="1717" s="938" customFormat="1" ht="12.75" customHeight="1"/>
    <row r="1718" s="938" customFormat="1" ht="12.75" customHeight="1"/>
    <row r="1719" s="938" customFormat="1" ht="12.75" customHeight="1"/>
    <row r="1720" s="938" customFormat="1" ht="12.75" customHeight="1"/>
    <row r="1721" s="938" customFormat="1" ht="12.75" customHeight="1"/>
    <row r="1722" s="938" customFormat="1" ht="12.75" customHeight="1"/>
    <row r="1723" s="938" customFormat="1" ht="12.75" customHeight="1"/>
    <row r="1724" s="938" customFormat="1" ht="12.75" customHeight="1"/>
    <row r="1725" s="938" customFormat="1" ht="12.75" customHeight="1"/>
    <row r="1726" s="938" customFormat="1" ht="12.75" customHeight="1"/>
    <row r="1727" s="938" customFormat="1" ht="12.75" customHeight="1"/>
    <row r="1728" s="938" customFormat="1" ht="12.75" customHeight="1"/>
    <row r="1729" s="938" customFormat="1" ht="12.75" customHeight="1"/>
    <row r="1730" s="938" customFormat="1" ht="12.75" customHeight="1"/>
    <row r="1731" s="938" customFormat="1" ht="12.75" customHeight="1"/>
    <row r="1732" s="938" customFormat="1" ht="12.75" customHeight="1"/>
    <row r="1733" s="938" customFormat="1" ht="12.75" customHeight="1"/>
    <row r="1734" s="938" customFormat="1" ht="12.75" customHeight="1"/>
    <row r="1735" s="938" customFormat="1" ht="12.75" customHeight="1"/>
    <row r="1736" s="938" customFormat="1" ht="12.75" customHeight="1"/>
    <row r="1737" s="938" customFormat="1" ht="12.75" customHeight="1"/>
    <row r="1738" s="938" customFormat="1" ht="12.75" customHeight="1"/>
    <row r="1739" s="938" customFormat="1" ht="12.75" customHeight="1"/>
    <row r="1740" s="938" customFormat="1" ht="12.75" customHeight="1"/>
    <row r="1741" s="938" customFormat="1" ht="12.75" customHeight="1"/>
    <row r="1742" s="938" customFormat="1" ht="12.75" customHeight="1"/>
    <row r="1743" s="938" customFormat="1" ht="12.75" customHeight="1"/>
    <row r="1744" s="938" customFormat="1" ht="12.75" customHeight="1"/>
    <row r="1745" s="938" customFormat="1" ht="12.75" customHeight="1"/>
    <row r="1746" s="938" customFormat="1" ht="12.75" customHeight="1"/>
    <row r="1747" s="938" customFormat="1" ht="12.75" customHeight="1"/>
    <row r="1748" s="938" customFormat="1" ht="12.75" customHeight="1"/>
    <row r="1749" s="938" customFormat="1" ht="12.75" customHeight="1"/>
    <row r="1750" s="938" customFormat="1" ht="12.75" customHeight="1"/>
    <row r="1751" s="938" customFormat="1" ht="12.75" customHeight="1"/>
    <row r="1752" s="938" customFormat="1" ht="12.75" customHeight="1"/>
    <row r="1753" s="938" customFormat="1" ht="12.75" customHeight="1"/>
    <row r="1754" s="938" customFormat="1" ht="12.75" customHeight="1"/>
    <row r="1755" s="938" customFormat="1" ht="12.75" customHeight="1"/>
    <row r="1756" s="938" customFormat="1" ht="12.75" customHeight="1"/>
    <row r="1757" s="938" customFormat="1" ht="12.75" customHeight="1"/>
    <row r="1758" s="938" customFormat="1" ht="12.75" customHeight="1"/>
    <row r="1759" s="938" customFormat="1" ht="12.75" customHeight="1"/>
    <row r="1760" s="938" customFormat="1" ht="12.75" customHeight="1"/>
    <row r="1761" s="938" customFormat="1" ht="12.75" customHeight="1"/>
    <row r="1762" s="938" customFormat="1" ht="12.75" customHeight="1"/>
    <row r="1763" s="938" customFormat="1" ht="12.75" customHeight="1"/>
    <row r="1764" s="938" customFormat="1" ht="12.75" customHeight="1"/>
    <row r="1765" s="938" customFormat="1" ht="12.75" customHeight="1"/>
    <row r="1766" s="938" customFormat="1" ht="12.75" customHeight="1"/>
    <row r="1767" s="938" customFormat="1" ht="12.75" customHeight="1"/>
    <row r="1768" s="938" customFormat="1" ht="12.75" customHeight="1"/>
    <row r="1769" s="938" customFormat="1" ht="12.75" customHeight="1"/>
    <row r="1770" s="938" customFormat="1" ht="12.75" customHeight="1"/>
    <row r="1771" s="938" customFormat="1" ht="12.75" customHeight="1"/>
    <row r="1772" s="938" customFormat="1" ht="12.75" customHeight="1"/>
    <row r="1773" s="938" customFormat="1" ht="12.75" customHeight="1"/>
    <row r="1774" s="938" customFormat="1" ht="12.75" customHeight="1"/>
    <row r="1775" s="938" customFormat="1" ht="12.75" customHeight="1"/>
    <row r="1776" s="938" customFormat="1" ht="12.75" customHeight="1"/>
    <row r="1777" s="938" customFormat="1" ht="12.75" customHeight="1"/>
    <row r="1778" s="938" customFormat="1" ht="12.75" customHeight="1"/>
    <row r="1779" s="938" customFormat="1" ht="12.75" customHeight="1"/>
    <row r="1780" s="938" customFormat="1" ht="12.75" customHeight="1"/>
    <row r="1781" s="938" customFormat="1" ht="12.75" customHeight="1"/>
    <row r="1782" s="938" customFormat="1" ht="12.75" customHeight="1"/>
    <row r="1783" s="938" customFormat="1" ht="12.75" customHeight="1"/>
    <row r="1784" s="938" customFormat="1" ht="12.75" customHeight="1"/>
    <row r="1785" s="938" customFormat="1" ht="12.75" customHeight="1"/>
    <row r="1786" s="938" customFormat="1" ht="12.75" customHeight="1"/>
    <row r="1787" s="938" customFormat="1" ht="12.75" customHeight="1"/>
    <row r="1788" s="938" customFormat="1" ht="12.75" customHeight="1"/>
    <row r="1789" s="938" customFormat="1" ht="12.75" customHeight="1"/>
    <row r="1790" s="938" customFormat="1" ht="12.75" customHeight="1"/>
    <row r="1791" s="938" customFormat="1" ht="12.75" customHeight="1"/>
    <row r="1792" s="938" customFormat="1" ht="12.75" customHeight="1"/>
    <row r="1793" s="938" customFormat="1" ht="12.75" customHeight="1"/>
    <row r="1794" s="938" customFormat="1" ht="12.75" customHeight="1"/>
    <row r="1795" s="938" customFormat="1" ht="12.75" customHeight="1"/>
    <row r="1796" s="938" customFormat="1" ht="12.75" customHeight="1"/>
    <row r="1797" s="938" customFormat="1" ht="12.75" customHeight="1"/>
    <row r="1798" s="938" customFormat="1" ht="12.75" customHeight="1"/>
    <row r="1799" s="938" customFormat="1" ht="12.75" customHeight="1"/>
    <row r="1800" s="938" customFormat="1" ht="12.75" customHeight="1"/>
    <row r="1801" s="938" customFormat="1" ht="12.75" customHeight="1"/>
    <row r="1802" s="938" customFormat="1" ht="12.75" customHeight="1"/>
    <row r="1803" s="938" customFormat="1" ht="12.75" customHeight="1"/>
    <row r="1804" s="938" customFormat="1" ht="12.75" customHeight="1"/>
    <row r="1805" s="938" customFormat="1" ht="12.75" customHeight="1"/>
    <row r="1806" s="938" customFormat="1" ht="12.75" customHeight="1"/>
    <row r="1807" s="938" customFormat="1" ht="12.75" customHeight="1"/>
    <row r="1808" s="938" customFormat="1" ht="12.75" customHeight="1"/>
    <row r="1809" s="938" customFormat="1" ht="12.75" customHeight="1"/>
    <row r="1810" s="938" customFormat="1" ht="12.75" customHeight="1"/>
    <row r="1811" s="938" customFormat="1" ht="12.75" customHeight="1"/>
    <row r="1812" s="938" customFormat="1" ht="12.75" customHeight="1"/>
    <row r="1813" s="938" customFormat="1" ht="12.75" customHeight="1"/>
    <row r="1814" s="938" customFormat="1" ht="12.75" customHeight="1"/>
    <row r="1815" s="938" customFormat="1" ht="12.75" customHeight="1"/>
    <row r="1816" s="938" customFormat="1" ht="12.75" customHeight="1"/>
    <row r="1817" s="938" customFormat="1" ht="12.75" customHeight="1"/>
    <row r="1818" s="938" customFormat="1" ht="12.75" customHeight="1"/>
    <row r="1819" s="938" customFormat="1" ht="12.75" customHeight="1"/>
    <row r="1820" s="938" customFormat="1" ht="12.75" customHeight="1"/>
    <row r="1821" s="938" customFormat="1" ht="12.75" customHeight="1"/>
    <row r="1822" s="938" customFormat="1" ht="12.75" customHeight="1"/>
    <row r="1823" s="938" customFormat="1" ht="12.75" customHeight="1"/>
    <row r="1824" s="938" customFormat="1" ht="12.75" customHeight="1"/>
    <row r="1825" s="938" customFormat="1" ht="12.75" customHeight="1"/>
    <row r="1826" s="938" customFormat="1" ht="12.75" customHeight="1"/>
    <row r="1827" s="938" customFormat="1" ht="12.75" customHeight="1"/>
    <row r="1828" s="938" customFormat="1" ht="12.75" customHeight="1"/>
    <row r="1829" s="938" customFormat="1" ht="12.75" customHeight="1"/>
    <row r="1830" s="938" customFormat="1" ht="12.75" customHeight="1"/>
    <row r="1831" s="938" customFormat="1" ht="12.75" customHeight="1"/>
    <row r="1832" s="938" customFormat="1" ht="12.75" customHeight="1"/>
    <row r="1833" s="938" customFormat="1" ht="12.75" customHeight="1"/>
    <row r="1834" s="938" customFormat="1" ht="12.75" customHeight="1"/>
    <row r="1835" s="938" customFormat="1" ht="12.75" customHeight="1"/>
    <row r="1836" s="938" customFormat="1" ht="12.75" customHeight="1"/>
    <row r="1837" s="938" customFormat="1" ht="12.75" customHeight="1"/>
    <row r="1838" s="938" customFormat="1" ht="12.75" customHeight="1"/>
    <row r="1839" s="938" customFormat="1" ht="12.75" customHeight="1"/>
    <row r="1840" s="938" customFormat="1" ht="12.75" customHeight="1"/>
    <row r="1841" s="938" customFormat="1" ht="12.75" customHeight="1"/>
    <row r="1842" s="938" customFormat="1" ht="12.75" customHeight="1"/>
    <row r="1843" s="938" customFormat="1" ht="12.75" customHeight="1"/>
    <row r="1844" s="938" customFormat="1" ht="12.75" customHeight="1"/>
    <row r="1845" s="938" customFormat="1" ht="12.75" customHeight="1"/>
    <row r="1846" s="938" customFormat="1" ht="12.75" customHeight="1"/>
    <row r="1847" s="938" customFormat="1" ht="12.75" customHeight="1"/>
    <row r="1848" s="938" customFormat="1" ht="12.75" customHeight="1"/>
    <row r="1849" s="938" customFormat="1" ht="12.75" customHeight="1"/>
    <row r="1850" s="938" customFormat="1" ht="12.75" customHeight="1"/>
    <row r="1851" s="938" customFormat="1" ht="12.75" customHeight="1"/>
    <row r="1852" s="938" customFormat="1" ht="12.75" customHeight="1"/>
    <row r="1853" s="938" customFormat="1" ht="12.75" customHeight="1"/>
    <row r="1854" s="938" customFormat="1" ht="12.75" customHeight="1"/>
    <row r="1855" s="938" customFormat="1" ht="12.75" customHeight="1"/>
    <row r="1856" s="938" customFormat="1" ht="12.75" customHeight="1"/>
    <row r="1857" s="938" customFormat="1" ht="12.75" customHeight="1"/>
    <row r="1858" s="938" customFormat="1" ht="12.75" customHeight="1"/>
    <row r="1859" s="938" customFormat="1" ht="12.75" customHeight="1"/>
    <row r="1860" s="938" customFormat="1" ht="12.75" customHeight="1"/>
    <row r="1861" s="938" customFormat="1" ht="12.75" customHeight="1"/>
    <row r="1862" s="938" customFormat="1" ht="12.75" customHeight="1"/>
    <row r="1863" s="938" customFormat="1" ht="12.75" customHeight="1"/>
    <row r="1864" s="938" customFormat="1" ht="12.75" customHeight="1"/>
    <row r="1865" s="938" customFormat="1" ht="12.75" customHeight="1"/>
    <row r="1866" s="938" customFormat="1" ht="12.75" customHeight="1"/>
    <row r="1867" s="938" customFormat="1" ht="12.75" customHeight="1"/>
    <row r="1868" s="938" customFormat="1" ht="12.75" customHeight="1"/>
    <row r="1869" s="938" customFormat="1" ht="12.75" customHeight="1"/>
    <row r="1870" s="938" customFormat="1" ht="12.75" customHeight="1"/>
    <row r="1871" s="938" customFormat="1" ht="12.75" customHeight="1"/>
    <row r="1872" s="938" customFormat="1" ht="12.75" customHeight="1"/>
    <row r="1873" s="938" customFormat="1" ht="12.75" customHeight="1"/>
    <row r="1874" s="938" customFormat="1" ht="12.75" customHeight="1"/>
    <row r="1875" s="938" customFormat="1" ht="12.75" customHeight="1"/>
    <row r="1876" s="938" customFormat="1" ht="12.75" customHeight="1"/>
    <row r="1877" s="938" customFormat="1" ht="12.75" customHeight="1"/>
    <row r="1878" s="938" customFormat="1" ht="12.75" customHeight="1"/>
    <row r="1879" s="938" customFormat="1" ht="12.75" customHeight="1"/>
    <row r="1880" s="938" customFormat="1" ht="12.75" customHeight="1"/>
    <row r="1881" s="938" customFormat="1" ht="12.75" customHeight="1"/>
    <row r="1882" s="938" customFormat="1" ht="12.75" customHeight="1"/>
    <row r="1883" s="938" customFormat="1" ht="12.75" customHeight="1"/>
    <row r="1884" s="938" customFormat="1" ht="12.75" customHeight="1"/>
    <row r="1885" s="938" customFormat="1" ht="12.75" customHeight="1"/>
    <row r="1886" s="938" customFormat="1" ht="12.75" customHeight="1"/>
    <row r="1887" s="938" customFormat="1" ht="12.75" customHeight="1"/>
    <row r="1888" s="938" customFormat="1" ht="12.75" customHeight="1"/>
    <row r="1889" s="938" customFormat="1" ht="12.75" customHeight="1"/>
    <row r="1890" s="938" customFormat="1" ht="12.75" customHeight="1"/>
    <row r="1891" s="938" customFormat="1" ht="12.75" customHeight="1"/>
    <row r="1892" s="938" customFormat="1" ht="12.75" customHeight="1"/>
    <row r="1893" s="938" customFormat="1" ht="12.75" customHeight="1"/>
    <row r="1894" s="938" customFormat="1" ht="12.75" customHeight="1"/>
    <row r="1895" s="938" customFormat="1" ht="12.75" customHeight="1"/>
    <row r="1896" s="938" customFormat="1" ht="12.75" customHeight="1"/>
    <row r="1897" s="938" customFormat="1" ht="12.75" customHeight="1"/>
    <row r="1898" s="938" customFormat="1" ht="12.75" customHeight="1"/>
    <row r="1899" s="938" customFormat="1" ht="12.75" customHeight="1"/>
    <row r="1900" s="938" customFormat="1" ht="12.75" customHeight="1"/>
    <row r="1901" s="938" customFormat="1" ht="12.75" customHeight="1"/>
    <row r="1902" s="938" customFormat="1" ht="12.75" customHeight="1"/>
    <row r="1903" s="938" customFormat="1" ht="12.75" customHeight="1"/>
    <row r="1904" s="938" customFormat="1" ht="12.75" customHeight="1"/>
    <row r="1905" s="938" customFormat="1" ht="12.75" customHeight="1"/>
    <row r="1906" s="938" customFormat="1" ht="12.75" customHeight="1"/>
    <row r="1907" s="938" customFormat="1" ht="12.75" customHeight="1"/>
    <row r="1908" s="938" customFormat="1" ht="12.75" customHeight="1"/>
    <row r="1909" s="938" customFormat="1" ht="12.75" customHeight="1"/>
    <row r="1910" s="938" customFormat="1" ht="12.75" customHeight="1"/>
    <row r="1911" s="938" customFormat="1" ht="12.75" customHeight="1"/>
    <row r="1912" s="938" customFormat="1" ht="12.75" customHeight="1"/>
    <row r="1913" s="938" customFormat="1" ht="12.75" customHeight="1"/>
    <row r="1914" s="938" customFormat="1" ht="12.75" customHeight="1"/>
    <row r="1915" s="938" customFormat="1" ht="12.75" customHeight="1"/>
    <row r="1916" s="938" customFormat="1" ht="12.75" customHeight="1"/>
    <row r="1917" s="938" customFormat="1" ht="12.75" customHeight="1"/>
    <row r="1918" s="938" customFormat="1" ht="12.75" customHeight="1"/>
    <row r="1919" s="938" customFormat="1" ht="12.75" customHeight="1"/>
    <row r="1920" s="938" customFormat="1" ht="12.75" customHeight="1"/>
    <row r="1921" s="938" customFormat="1" ht="12.75" customHeight="1"/>
    <row r="1922" s="938" customFormat="1" ht="12.75" customHeight="1"/>
    <row r="1923" s="938" customFormat="1" ht="12.75" customHeight="1"/>
    <row r="1924" s="938" customFormat="1" ht="12.75" customHeight="1"/>
    <row r="1925" s="938" customFormat="1" ht="12.75" customHeight="1"/>
    <row r="1926" s="938" customFormat="1" ht="12.75" customHeight="1"/>
    <row r="1927" s="938" customFormat="1" ht="12.75" customHeight="1"/>
    <row r="1928" s="938" customFormat="1" ht="12.75" customHeight="1"/>
    <row r="1929" s="938" customFormat="1" ht="12.75" customHeight="1"/>
    <row r="1930" s="938" customFormat="1" ht="12.75" customHeight="1"/>
    <row r="1931" s="938" customFormat="1" ht="12.75" customHeight="1"/>
    <row r="1932" s="938" customFormat="1" ht="12.75" customHeight="1"/>
    <row r="1933" s="938" customFormat="1" ht="12.75" customHeight="1"/>
    <row r="1934" s="938" customFormat="1" ht="12.75" customHeight="1"/>
    <row r="1935" s="938" customFormat="1" ht="12.75" customHeight="1"/>
    <row r="1936" s="938" customFormat="1" ht="12.75" customHeight="1"/>
    <row r="1937" s="938" customFormat="1" ht="12.75" customHeight="1"/>
    <row r="1938" s="938" customFormat="1" ht="12.75" customHeight="1"/>
    <row r="1939" s="938" customFormat="1" ht="12.75" customHeight="1"/>
    <row r="1940" s="938" customFormat="1" ht="12.75" customHeight="1"/>
    <row r="1941" s="938" customFormat="1" ht="12.75" customHeight="1"/>
    <row r="1942" s="938" customFormat="1" ht="12.75" customHeight="1"/>
    <row r="1943" s="938" customFormat="1" ht="12.75" customHeight="1"/>
    <row r="1944" s="938" customFormat="1" ht="12.75" customHeight="1"/>
    <row r="1945" s="938" customFormat="1" ht="12.75" customHeight="1"/>
    <row r="1946" s="938" customFormat="1" ht="12.75" customHeight="1"/>
    <row r="1947" s="938" customFormat="1" ht="12.75" customHeight="1"/>
    <row r="1948" s="938" customFormat="1" ht="12.75" customHeight="1"/>
    <row r="1949" s="938" customFormat="1" ht="12.75" customHeight="1"/>
    <row r="1950" s="938" customFormat="1" ht="12.75" customHeight="1"/>
    <row r="1951" s="938" customFormat="1" ht="12.75" customHeight="1"/>
    <row r="1952" s="938" customFormat="1" ht="12.75" customHeight="1"/>
    <row r="1953" s="938" customFormat="1" ht="12.75" customHeight="1"/>
    <row r="1954" s="938" customFormat="1" ht="12.75" customHeight="1"/>
    <row r="1955" s="938" customFormat="1" ht="12.75" customHeight="1"/>
    <row r="1956" s="938" customFormat="1" ht="12.75" customHeight="1"/>
    <row r="1957" s="938" customFormat="1" ht="12.75" customHeight="1"/>
    <row r="1958" s="938" customFormat="1" ht="12.75" customHeight="1"/>
    <row r="1959" s="938" customFormat="1" ht="12.75" customHeight="1"/>
    <row r="1960" s="938" customFormat="1" ht="12.75" customHeight="1"/>
    <row r="1961" s="938" customFormat="1" ht="12.75" customHeight="1"/>
    <row r="1962" s="938" customFormat="1" ht="12.75" customHeight="1"/>
    <row r="1963" s="938" customFormat="1" ht="12.75" customHeight="1"/>
    <row r="1964" s="938" customFormat="1" ht="12.75" customHeight="1"/>
    <row r="1965" s="938" customFormat="1" ht="12.75" customHeight="1"/>
    <row r="1966" s="938" customFormat="1" ht="12.75" customHeight="1"/>
    <row r="1967" s="938" customFormat="1" ht="12.75" customHeight="1"/>
    <row r="1968" s="938" customFormat="1" ht="12.75" customHeight="1"/>
    <row r="1969" s="938" customFormat="1" ht="12.75" customHeight="1"/>
    <row r="1970" s="938" customFormat="1" ht="12.75" customHeight="1"/>
    <row r="1971" s="938" customFormat="1" ht="12.75" customHeight="1"/>
    <row r="1972" s="938" customFormat="1" ht="12.75" customHeight="1"/>
    <row r="1973" s="938" customFormat="1" ht="12.75" customHeight="1"/>
    <row r="1974" s="938" customFormat="1" ht="12.75" customHeight="1"/>
    <row r="1975" s="938" customFormat="1" ht="12.75" customHeight="1"/>
    <row r="1976" s="938" customFormat="1" ht="12.75" customHeight="1"/>
    <row r="1977" s="938" customFormat="1" ht="12.75" customHeight="1"/>
    <row r="1978" s="938" customFormat="1" ht="12.75" customHeight="1"/>
    <row r="1979" s="938" customFormat="1" ht="12.75" customHeight="1"/>
    <row r="1980" s="938" customFormat="1" ht="12.75" customHeight="1"/>
    <row r="1981" s="938" customFormat="1" ht="12.75" customHeight="1"/>
    <row r="1982" s="938" customFormat="1" ht="12.75" customHeight="1"/>
    <row r="1983" s="938" customFormat="1" ht="12.75" customHeight="1"/>
    <row r="1984" s="938" customFormat="1" ht="12.75" customHeight="1"/>
    <row r="1985" s="938" customFormat="1" ht="12.75" customHeight="1"/>
    <row r="1986" s="938" customFormat="1" ht="12.75" customHeight="1"/>
    <row r="1987" s="938" customFormat="1" ht="12.75" customHeight="1"/>
    <row r="1988" s="938" customFormat="1" ht="12.75" customHeight="1"/>
    <row r="1989" s="938" customFormat="1" ht="12.75" customHeight="1"/>
    <row r="1990" s="938" customFormat="1" ht="12.75" customHeight="1"/>
    <row r="1991" s="938" customFormat="1" ht="12.75" customHeight="1"/>
    <row r="1992" s="938" customFormat="1" ht="12.75" customHeight="1"/>
    <row r="1993" s="938" customFormat="1" ht="12.75" customHeight="1"/>
    <row r="1994" s="938" customFormat="1" ht="12.75" customHeight="1"/>
    <row r="1995" s="938" customFormat="1" ht="12.75" customHeight="1"/>
    <row r="1996" s="938" customFormat="1" ht="12.75" customHeight="1"/>
    <row r="1997" s="938" customFormat="1" ht="12.75" customHeight="1"/>
    <row r="1998" s="938" customFormat="1" ht="12.75" customHeight="1"/>
    <row r="1999" s="938" customFormat="1" ht="12.75" customHeight="1"/>
    <row r="2000" s="938" customFormat="1" ht="12.75" customHeight="1"/>
    <row r="2001" s="938" customFormat="1" ht="12.75" customHeight="1"/>
    <row r="2002" s="938" customFormat="1" ht="12.75" customHeight="1"/>
    <row r="2003" s="938" customFormat="1" ht="12.75" customHeight="1"/>
    <row r="2004" s="938" customFormat="1" ht="12.75" customHeight="1"/>
    <row r="2005" s="938" customFormat="1" ht="12.75" customHeight="1"/>
    <row r="2006" s="938" customFormat="1" ht="12.75" customHeight="1"/>
    <row r="2007" s="938" customFormat="1" ht="12.75" customHeight="1"/>
    <row r="2008" s="938" customFormat="1" ht="12.75" customHeight="1"/>
    <row r="2009" s="938" customFormat="1" ht="12.75" customHeight="1"/>
    <row r="2010" s="938" customFormat="1" ht="12.75" customHeight="1"/>
    <row r="2011" s="938" customFormat="1" ht="12.75" customHeight="1"/>
    <row r="2012" s="938" customFormat="1" ht="12.75" customHeight="1"/>
    <row r="2013" s="938" customFormat="1" ht="12.75" customHeight="1"/>
    <row r="2014" s="938" customFormat="1" ht="12.75" customHeight="1"/>
    <row r="2015" s="938" customFormat="1" ht="12.75" customHeight="1"/>
    <row r="2016" s="938" customFormat="1" ht="12.75" customHeight="1"/>
    <row r="2017" s="938" customFormat="1" ht="12.75" customHeight="1"/>
    <row r="2018" s="938" customFormat="1" ht="12.75" customHeight="1"/>
    <row r="2019" s="938" customFormat="1" ht="12.75" customHeight="1"/>
    <row r="2020" s="938" customFormat="1" ht="12.75" customHeight="1"/>
    <row r="2021" s="938" customFormat="1" ht="12.75" customHeight="1"/>
    <row r="2022" s="938" customFormat="1" ht="12.75" customHeight="1"/>
    <row r="2023" s="938" customFormat="1" ht="12.75" customHeight="1"/>
    <row r="2024" s="938" customFormat="1" ht="12.75" customHeight="1"/>
    <row r="2025" s="938" customFormat="1" ht="12.75" customHeight="1"/>
    <row r="2026" s="938" customFormat="1" ht="12.75" customHeight="1"/>
    <row r="2027" s="938" customFormat="1" ht="12.75" customHeight="1"/>
    <row r="2028" s="938" customFormat="1" ht="12.75" customHeight="1"/>
    <row r="2029" s="938" customFormat="1" ht="12.75" customHeight="1"/>
    <row r="2030" s="938" customFormat="1" ht="12.75" customHeight="1"/>
    <row r="2031" s="938" customFormat="1" ht="12.75" customHeight="1"/>
    <row r="2032" s="938" customFormat="1" ht="12.75" customHeight="1"/>
    <row r="2033" s="938" customFormat="1" ht="12.75" customHeight="1"/>
    <row r="2034" s="938" customFormat="1" ht="12.75" customHeight="1"/>
    <row r="2035" s="938" customFormat="1" ht="12.75" customHeight="1"/>
    <row r="2036" s="938" customFormat="1" ht="12.75" customHeight="1"/>
    <row r="2037" s="938" customFormat="1" ht="12.75" customHeight="1"/>
    <row r="2038" s="938" customFormat="1" ht="12.75" customHeight="1"/>
    <row r="2039" s="938" customFormat="1" ht="12.75" customHeight="1"/>
    <row r="2040" s="938" customFormat="1" ht="12.75" customHeight="1"/>
    <row r="2041" s="938" customFormat="1" ht="12.75" customHeight="1"/>
    <row r="2042" s="938" customFormat="1" ht="12.75" customHeight="1"/>
    <row r="2043" s="938" customFormat="1" ht="12.75" customHeight="1"/>
    <row r="2044" s="938" customFormat="1" ht="12.75" customHeight="1"/>
    <row r="2045" s="938" customFormat="1" ht="12.75" customHeight="1"/>
    <row r="2046" s="938" customFormat="1" ht="12.75" customHeight="1"/>
    <row r="2047" s="938" customFormat="1" ht="12.75" customHeight="1"/>
    <row r="2048" s="938" customFormat="1" ht="12.75" customHeight="1"/>
    <row r="2049" s="938" customFormat="1" ht="12.75" customHeight="1"/>
    <row r="2050" s="938" customFormat="1" ht="12.75" customHeight="1"/>
    <row r="2051" s="938" customFormat="1" ht="12.75" customHeight="1"/>
    <row r="2052" s="938" customFormat="1" ht="12.75" customHeight="1"/>
    <row r="2053" s="938" customFormat="1" ht="12.75" customHeight="1"/>
    <row r="2054" s="938" customFormat="1" ht="12.75" customHeight="1"/>
    <row r="2055" s="938" customFormat="1" ht="12.75" customHeight="1"/>
    <row r="2056" s="938" customFormat="1" ht="12.75" customHeight="1"/>
    <row r="2057" s="938" customFormat="1" ht="12.75" customHeight="1"/>
    <row r="2058" s="938" customFormat="1" ht="12.75" customHeight="1"/>
    <row r="2059" s="938" customFormat="1" ht="12.75" customHeight="1"/>
    <row r="2060" s="938" customFormat="1" ht="12.75" customHeight="1"/>
    <row r="2061" s="938" customFormat="1" ht="12.75" customHeight="1"/>
    <row r="2062" s="938" customFormat="1" ht="12.75" customHeight="1"/>
    <row r="2063" s="938" customFormat="1" ht="12.75" customHeight="1"/>
    <row r="2064" s="938" customFormat="1" ht="12.75" customHeight="1"/>
    <row r="2065" s="938" customFormat="1" ht="12.75" customHeight="1"/>
    <row r="2066" s="938" customFormat="1" ht="12.75" customHeight="1"/>
    <row r="2067" s="938" customFormat="1" ht="12.75" customHeight="1"/>
    <row r="2068" s="938" customFormat="1" ht="12.75" customHeight="1"/>
    <row r="2069" s="938" customFormat="1" ht="12.75" customHeight="1"/>
    <row r="2070" s="938" customFormat="1" ht="12.75" customHeight="1"/>
    <row r="2071" s="938" customFormat="1" ht="12.75" customHeight="1"/>
    <row r="2072" s="938" customFormat="1" ht="12.75" customHeight="1"/>
    <row r="2073" s="938" customFormat="1" ht="12.75" customHeight="1"/>
    <row r="2074" s="938" customFormat="1" ht="12.75" customHeight="1"/>
    <row r="2075" s="938" customFormat="1" ht="12.75" customHeight="1"/>
    <row r="2076" s="938" customFormat="1" ht="12.75" customHeight="1"/>
    <row r="2077" s="938" customFormat="1" ht="12.75" customHeight="1"/>
    <row r="2078" s="938" customFormat="1" ht="12.75" customHeight="1"/>
    <row r="2079" s="938" customFormat="1" ht="12.75" customHeight="1"/>
    <row r="2080" s="938" customFormat="1" ht="12.75" customHeight="1"/>
    <row r="2081" s="938" customFormat="1" ht="12.75" customHeight="1"/>
    <row r="2082" s="938" customFormat="1" ht="12.75" customHeight="1"/>
    <row r="2083" s="938" customFormat="1" ht="12.75" customHeight="1"/>
    <row r="2084" s="938" customFormat="1" ht="12.75" customHeight="1"/>
    <row r="2085" s="938" customFormat="1" ht="12.75" customHeight="1"/>
    <row r="2086" s="938" customFormat="1" ht="12.75" customHeight="1"/>
    <row r="2087" s="938" customFormat="1" ht="12.75" customHeight="1"/>
    <row r="2088" s="938" customFormat="1" ht="12.75" customHeight="1"/>
    <row r="2089" s="938" customFormat="1" ht="12.75" customHeight="1"/>
    <row r="2090" s="938" customFormat="1" ht="12.75" customHeight="1"/>
    <row r="2091" s="938" customFormat="1" ht="12.75" customHeight="1"/>
    <row r="2092" s="938" customFormat="1" ht="12.75" customHeight="1"/>
    <row r="2093" s="938" customFormat="1" ht="12.75" customHeight="1"/>
    <row r="2094" s="938" customFormat="1" ht="12.75" customHeight="1"/>
    <row r="2095" s="938" customFormat="1" ht="12.75" customHeight="1"/>
    <row r="2096" s="938" customFormat="1" ht="12.75" customHeight="1"/>
    <row r="2097" s="938" customFormat="1" ht="12.75" customHeight="1"/>
    <row r="2098" s="938" customFormat="1" ht="12.75" customHeight="1"/>
    <row r="2099" s="938" customFormat="1" ht="12.75" customHeight="1"/>
    <row r="2100" s="938" customFormat="1" ht="12.75" customHeight="1"/>
    <row r="2101" s="938" customFormat="1" ht="12.75" customHeight="1"/>
    <row r="2102" s="938" customFormat="1" ht="12.75" customHeight="1"/>
    <row r="2103" s="938" customFormat="1" ht="12.75" customHeight="1"/>
    <row r="2104" s="938" customFormat="1" ht="12.75" customHeight="1"/>
    <row r="2105" s="938" customFormat="1" ht="12.75" customHeight="1"/>
    <row r="2106" s="938" customFormat="1" ht="12.75" customHeight="1"/>
    <row r="2107" s="938" customFormat="1" ht="12.75" customHeight="1"/>
    <row r="2108" s="938" customFormat="1" ht="12.75" customHeight="1"/>
    <row r="2109" s="938" customFormat="1" ht="12.75" customHeight="1"/>
    <row r="2110" s="938" customFormat="1" ht="12.75" customHeight="1"/>
    <row r="2111" s="938" customFormat="1" ht="12.75" customHeight="1"/>
    <row r="2112" s="938" customFormat="1" ht="12.75" customHeight="1"/>
    <row r="2113" s="938" customFormat="1" ht="12.75" customHeight="1"/>
    <row r="2114" s="938" customFormat="1" ht="12.75" customHeight="1"/>
    <row r="2115" s="938" customFormat="1" ht="12.75" customHeight="1"/>
    <row r="2116" s="938" customFormat="1" ht="12.75" customHeight="1"/>
    <row r="2117" s="938" customFormat="1" ht="12.75" customHeight="1"/>
    <row r="2118" s="938" customFormat="1" ht="12.75" customHeight="1"/>
    <row r="2119" s="938" customFormat="1" ht="12.75" customHeight="1"/>
    <row r="2120" s="938" customFormat="1" ht="12.75" customHeight="1"/>
    <row r="2121" s="938" customFormat="1" ht="12.75" customHeight="1"/>
    <row r="2122" s="938" customFormat="1" ht="12.75" customHeight="1"/>
    <row r="2123" s="938" customFormat="1" ht="12.75" customHeight="1"/>
    <row r="2124" s="938" customFormat="1" ht="12.75" customHeight="1"/>
    <row r="2125" s="938" customFormat="1" ht="12.75" customHeight="1"/>
    <row r="2126" s="938" customFormat="1" ht="12.75" customHeight="1"/>
    <row r="2127" s="938" customFormat="1" ht="12.75" customHeight="1"/>
    <row r="2128" s="938" customFormat="1" ht="12.75" customHeight="1"/>
    <row r="2129" s="938" customFormat="1" ht="12.75" customHeight="1"/>
    <row r="2130" s="938" customFormat="1" ht="12.75" customHeight="1"/>
    <row r="2131" s="938" customFormat="1" ht="12.75" customHeight="1"/>
    <row r="2132" s="938" customFormat="1" ht="12.75" customHeight="1"/>
    <row r="2133" s="938" customFormat="1" ht="12.75" customHeight="1"/>
    <row r="2134" s="938" customFormat="1" ht="12.75" customHeight="1"/>
    <row r="2135" s="938" customFormat="1" ht="12.75" customHeight="1"/>
    <row r="2136" s="938" customFormat="1" ht="12.75" customHeight="1"/>
    <row r="2137" s="938" customFormat="1" ht="12.75" customHeight="1"/>
    <row r="2138" s="938" customFormat="1" ht="12.75" customHeight="1"/>
    <row r="2139" s="938" customFormat="1" ht="12.75" customHeight="1"/>
    <row r="2140" s="938" customFormat="1" ht="12.75" customHeight="1"/>
    <row r="2141" s="938" customFormat="1" ht="12.75" customHeight="1"/>
    <row r="2142" s="938" customFormat="1" ht="12.75" customHeight="1"/>
    <row r="2143" s="938" customFormat="1" ht="12.75" customHeight="1"/>
    <row r="2144" s="938" customFormat="1" ht="12.75" customHeight="1"/>
    <row r="2145" s="938" customFormat="1" ht="12.75" customHeight="1"/>
    <row r="2146" s="938" customFormat="1" ht="12.75" customHeight="1"/>
    <row r="2147" s="938" customFormat="1" ht="12.75" customHeight="1"/>
    <row r="2148" s="938" customFormat="1" ht="12.75" customHeight="1"/>
    <row r="2149" s="938" customFormat="1" ht="12.75" customHeight="1"/>
    <row r="2150" s="938" customFormat="1" ht="12.75" customHeight="1"/>
    <row r="2151" s="938" customFormat="1" ht="12.75" customHeight="1"/>
    <row r="2152" s="938" customFormat="1" ht="12.75" customHeight="1"/>
    <row r="2153" s="938" customFormat="1" ht="12.75" customHeight="1"/>
    <row r="2154" s="938" customFormat="1" ht="12.75" customHeight="1"/>
    <row r="2155" s="938" customFormat="1" ht="12.75" customHeight="1"/>
    <row r="2156" s="938" customFormat="1" ht="12.75" customHeight="1"/>
    <row r="2157" s="938" customFormat="1" ht="12.75" customHeight="1"/>
    <row r="2158" s="938" customFormat="1" ht="12.75" customHeight="1"/>
    <row r="2159" s="938" customFormat="1" ht="12.75" customHeight="1"/>
  </sheetData>
  <mergeCells count="54">
    <mergeCell ref="Z141:AC141"/>
    <mergeCell ref="AD141:AG141"/>
    <mergeCell ref="AH141:AK141"/>
    <mergeCell ref="AL141:AO141"/>
    <mergeCell ref="AP141:AS141"/>
    <mergeCell ref="Z301:AC301"/>
    <mergeCell ref="AD301:AG301"/>
    <mergeCell ref="AH301:AK301"/>
    <mergeCell ref="AL301:AO301"/>
    <mergeCell ref="AP301:AS301"/>
    <mergeCell ref="V120:Y120"/>
    <mergeCell ref="Z120:AC120"/>
    <mergeCell ref="AD120:AG120"/>
    <mergeCell ref="AH120:AK120"/>
    <mergeCell ref="AL120:AO120"/>
    <mergeCell ref="AP120:AS120"/>
    <mergeCell ref="Z104:AC104"/>
    <mergeCell ref="AD104:AG104"/>
    <mergeCell ref="AH104:AK104"/>
    <mergeCell ref="AL104:AO104"/>
    <mergeCell ref="AP104:AS104"/>
    <mergeCell ref="B120:E120"/>
    <mergeCell ref="F120:I120"/>
    <mergeCell ref="J120:M120"/>
    <mergeCell ref="N120:Q120"/>
    <mergeCell ref="R120:U120"/>
    <mergeCell ref="B104:E104"/>
    <mergeCell ref="F104:I104"/>
    <mergeCell ref="J104:M104"/>
    <mergeCell ref="N104:Q104"/>
    <mergeCell ref="R104:U104"/>
    <mergeCell ref="V104:Y104"/>
    <mergeCell ref="V38:Y38"/>
    <mergeCell ref="Z38:AC38"/>
    <mergeCell ref="AD38:AG38"/>
    <mergeCell ref="AH38:AK38"/>
    <mergeCell ref="AL38:AO38"/>
    <mergeCell ref="AP38:AS38"/>
    <mergeCell ref="Z3:AC3"/>
    <mergeCell ref="AD3:AG3"/>
    <mergeCell ref="AH3:AK3"/>
    <mergeCell ref="AL3:AO3"/>
    <mergeCell ref="AP3:AS3"/>
    <mergeCell ref="B38:E38"/>
    <mergeCell ref="F38:I38"/>
    <mergeCell ref="J38:M38"/>
    <mergeCell ref="N38:Q38"/>
    <mergeCell ref="R38:U38"/>
    <mergeCell ref="V3:Y3"/>
    <mergeCell ref="B3:E3"/>
    <mergeCell ref="F3:I3"/>
    <mergeCell ref="J3:M3"/>
    <mergeCell ref="N3:Q3"/>
    <mergeCell ref="R3:U3"/>
  </mergeCells>
  <pageMargins left="0.7" right="0.7" top="0.75" bottom="0.75" header="0.3" footer="0.3"/>
  <pageSetup scale="48" orientation="portrait" r:id="rId1"/>
  <rowBreaks count="1" manualBreakCount="1">
    <brk id="139" max="47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D3D7-6D78-43EE-BB6C-F55BC3B82A75}">
  <sheetPr>
    <tabColor rgb="FF008000"/>
  </sheetPr>
  <dimension ref="A1:BL94"/>
  <sheetViews>
    <sheetView showGridLines="0" zoomScaleNormal="100" workbookViewId="0">
      <pane xSplit="1" ySplit="4" topLeftCell="AD5" activePane="bottomRight" state="frozen"/>
      <selection activeCell="C9" sqref="C9"/>
      <selection pane="topRight" activeCell="C9" sqref="C9"/>
      <selection pane="bottomLeft" activeCell="C9" sqref="C9"/>
      <selection pane="bottomRight" activeCell="C9" sqref="C9"/>
    </sheetView>
  </sheetViews>
  <sheetFormatPr defaultColWidth="6.73046875" defaultRowHeight="10.15" outlineLevelRow="1" outlineLevelCol="1"/>
  <cols>
    <col min="1" max="1" width="40" style="33" customWidth="1"/>
    <col min="2" max="17" width="8.59765625" style="359" hidden="1" customWidth="1" outlineLevel="1"/>
    <col min="18" max="18" width="8.59765625" style="359" hidden="1" customWidth="1" outlineLevel="1" collapsed="1"/>
    <col min="19" max="25" width="8.59765625" style="359" hidden="1" customWidth="1" outlineLevel="1"/>
    <col min="26" max="26" width="8.59765625" style="359" hidden="1" customWidth="1" outlineLevel="1" collapsed="1"/>
    <col min="27" max="29" width="8.59765625" style="359" hidden="1" customWidth="1" outlineLevel="1"/>
    <col min="30" max="30" width="8.59765625" style="359" customWidth="1" collapsed="1"/>
    <col min="31" max="45" width="8.59765625" style="359" customWidth="1"/>
    <col min="46" max="46" width="2.3984375" style="359" customWidth="1"/>
    <col min="47" max="47" width="9.265625" style="359" hidden="1" customWidth="1" outlineLevel="1" collapsed="1"/>
    <col min="48" max="50" width="9.265625" style="359" hidden="1" customWidth="1" outlineLevel="1"/>
    <col min="51" max="51" width="9.265625" style="359" hidden="1" customWidth="1" outlineLevel="1" collapsed="1"/>
    <col min="52" max="52" width="9.265625" style="359" hidden="1" customWidth="1" outlineLevel="1"/>
    <col min="53" max="53" width="9.265625" style="359" hidden="1" customWidth="1" outlineLevel="1" collapsed="1"/>
    <col min="54" max="54" width="9.265625" style="359" customWidth="1" collapsed="1"/>
    <col min="55" max="57" width="9.265625" style="359" customWidth="1"/>
    <col min="58" max="16384" width="6.73046875" style="359"/>
  </cols>
  <sheetData>
    <row r="1" spans="1:57" s="33" customFormat="1" ht="15.75">
      <c r="A1" s="28" t="str">
        <f>+'Income Statement'!A1</f>
        <v>Varonis Systems, Inc. (VRNS)</v>
      </c>
    </row>
    <row r="2" spans="1:57" s="33" customFormat="1" ht="15.75">
      <c r="A2" s="28" t="s">
        <v>298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6"/>
      <c r="AU2" s="38">
        <f>+'Income Statement'!AU2</f>
        <v>2017</v>
      </c>
      <c r="AV2" s="38">
        <f>+'Income Statement'!AV2</f>
        <v>2018</v>
      </c>
      <c r="AW2" s="38">
        <f>+'Income Statement'!AW2</f>
        <v>2019</v>
      </c>
      <c r="AX2" s="38">
        <f>+'Income Statement'!AX2</f>
        <v>2020</v>
      </c>
      <c r="AY2" s="38">
        <f>+'Income Statement'!AY2</f>
        <v>2021</v>
      </c>
      <c r="AZ2" s="38">
        <f>+'Income Statement'!AZ2</f>
        <v>2022</v>
      </c>
      <c r="BA2" s="38">
        <f>+'Income Statement'!BA2</f>
        <v>2023</v>
      </c>
      <c r="BB2" s="38">
        <f>+'Income Statement'!BB2</f>
        <v>2024</v>
      </c>
      <c r="BC2" s="38">
        <f>+'Income Statement'!BC2</f>
        <v>2025</v>
      </c>
      <c r="BD2" s="38">
        <f>+'Income Statement'!BD2</f>
        <v>2026</v>
      </c>
      <c r="BE2" s="38">
        <f>+'Income Statement'!BE2</f>
        <v>2027</v>
      </c>
    </row>
    <row r="3" spans="1:57" s="44" customFormat="1" ht="12" customHeight="1">
      <c r="A3" s="39"/>
      <c r="B3" s="1691">
        <f>'Income Statement'!B$3</f>
        <v>2017</v>
      </c>
      <c r="C3" s="1692"/>
      <c r="D3" s="1692"/>
      <c r="E3" s="1694"/>
      <c r="F3" s="1692">
        <f>'Income Statement'!F$3</f>
        <v>2018</v>
      </c>
      <c r="G3" s="1692"/>
      <c r="H3" s="1692"/>
      <c r="I3" s="1692"/>
      <c r="J3" s="1691">
        <f>'Income Statement'!J$3</f>
        <v>2019</v>
      </c>
      <c r="K3" s="1692"/>
      <c r="L3" s="1692"/>
      <c r="M3" s="1694"/>
      <c r="N3" s="1691">
        <f>'Income Statement'!N$3</f>
        <v>2020</v>
      </c>
      <c r="O3" s="1692"/>
      <c r="P3" s="1692"/>
      <c r="Q3" s="1694"/>
      <c r="R3" s="1691">
        <f>'Income Statement'!R$3</f>
        <v>2021</v>
      </c>
      <c r="S3" s="1692"/>
      <c r="T3" s="1692"/>
      <c r="U3" s="1694"/>
      <c r="V3" s="1692">
        <f>'Income Statement'!V$3</f>
        <v>2022</v>
      </c>
      <c r="W3" s="1692"/>
      <c r="X3" s="1692"/>
      <c r="Y3" s="1692"/>
      <c r="Z3" s="1691">
        <f>'Income Statement'!Z$3</f>
        <v>2023</v>
      </c>
      <c r="AA3" s="1692"/>
      <c r="AB3" s="1692"/>
      <c r="AC3" s="1694"/>
      <c r="AD3" s="1691">
        <f>'Income Statement'!AD$3</f>
        <v>2024</v>
      </c>
      <c r="AE3" s="1692"/>
      <c r="AF3" s="1692"/>
      <c r="AG3" s="1694"/>
      <c r="AH3" s="1691">
        <f>'Income Statement'!AH$3</f>
        <v>2025</v>
      </c>
      <c r="AI3" s="1692"/>
      <c r="AJ3" s="1692"/>
      <c r="AK3" s="1694"/>
      <c r="AL3" s="1691">
        <f>'Income Statement'!AL$3</f>
        <v>2026</v>
      </c>
      <c r="AM3" s="1692"/>
      <c r="AN3" s="1692"/>
      <c r="AO3" s="1694"/>
      <c r="AP3" s="1691">
        <f>'Income Statement'!AP$3</f>
        <v>2027</v>
      </c>
      <c r="AQ3" s="1692"/>
      <c r="AR3" s="1692"/>
      <c r="AS3" s="1694"/>
      <c r="AT3" s="939"/>
      <c r="AU3" s="505"/>
      <c r="AV3" s="505"/>
      <c r="AW3" s="505"/>
      <c r="AX3" s="505"/>
      <c r="AY3" s="505"/>
      <c r="AZ3" s="505"/>
      <c r="BA3" s="506"/>
      <c r="BB3" s="505"/>
      <c r="BC3" s="505"/>
      <c r="BD3" s="940"/>
      <c r="BE3" s="940"/>
    </row>
    <row r="4" spans="1:57" s="56" customFormat="1" ht="12" customHeight="1">
      <c r="A4" s="45" t="str">
        <f>'Income Statement'!A4</f>
        <v>($ in millions, unless otherwise stated)</v>
      </c>
      <c r="B4" s="767">
        <f>'Income Statement'!B$4</f>
        <v>42825</v>
      </c>
      <c r="C4" s="46">
        <f>'Income Statement'!C$4</f>
        <v>42916</v>
      </c>
      <c r="D4" s="46">
        <f>'Income Statement'!D$4</f>
        <v>43008</v>
      </c>
      <c r="E4" s="48">
        <f>'Income Statement'!E$4</f>
        <v>43100</v>
      </c>
      <c r="F4" s="46">
        <f>'Income Statement'!F$4</f>
        <v>43190</v>
      </c>
      <c r="G4" s="46">
        <f>'Income Statement'!G$4</f>
        <v>43281</v>
      </c>
      <c r="H4" s="46">
        <f>'Income Statement'!H$4</f>
        <v>43373</v>
      </c>
      <c r="I4" s="46">
        <f>'Income Statement'!I$4</f>
        <v>43465</v>
      </c>
      <c r="J4" s="767">
        <f>'Income Statement'!J$4</f>
        <v>43555</v>
      </c>
      <c r="K4" s="46">
        <f>'Income Statement'!K$4</f>
        <v>43646</v>
      </c>
      <c r="L4" s="46">
        <f>'Income Statement'!L$4</f>
        <v>43738</v>
      </c>
      <c r="M4" s="48">
        <f>'Income Statement'!M$4</f>
        <v>43830</v>
      </c>
      <c r="N4" s="767">
        <f>'Income Statement'!N$4</f>
        <v>43921</v>
      </c>
      <c r="O4" s="46">
        <f>'Income Statement'!O$4</f>
        <v>44012</v>
      </c>
      <c r="P4" s="46">
        <f>'Income Statement'!P$4</f>
        <v>44104</v>
      </c>
      <c r="Q4" s="48">
        <f>'Income Statement'!Q$4</f>
        <v>44196</v>
      </c>
      <c r="R4" s="767">
        <f>'Income Statement'!R$4</f>
        <v>44286</v>
      </c>
      <c r="S4" s="46">
        <f>'Income Statement'!S$4</f>
        <v>44377</v>
      </c>
      <c r="T4" s="46">
        <f>'Income Statement'!T$4</f>
        <v>44469</v>
      </c>
      <c r="U4" s="48">
        <f>'Income Statement'!U$4</f>
        <v>44561</v>
      </c>
      <c r="V4" s="46">
        <f>'Income Statement'!V$4</f>
        <v>44651</v>
      </c>
      <c r="W4" s="46">
        <f>'Income Statement'!W$4</f>
        <v>44742</v>
      </c>
      <c r="X4" s="46">
        <f>'Income Statement'!X$4</f>
        <v>44834</v>
      </c>
      <c r="Y4" s="46">
        <f>'Income Statement'!Y$4</f>
        <v>44926</v>
      </c>
      <c r="Z4" s="767">
        <f>'Income Statement'!Z$4</f>
        <v>45016</v>
      </c>
      <c r="AA4" s="46">
        <f>'Income Statement'!AA$4</f>
        <v>45107</v>
      </c>
      <c r="AB4" s="46">
        <f>'Income Statement'!AB$4</f>
        <v>45199</v>
      </c>
      <c r="AC4" s="48">
        <f>'Income Statement'!AC$4</f>
        <v>45291</v>
      </c>
      <c r="AD4" s="767">
        <f>'Income Statement'!AD$4</f>
        <v>45382</v>
      </c>
      <c r="AE4" s="46">
        <f>'Income Statement'!AE$4</f>
        <v>45473</v>
      </c>
      <c r="AF4" s="46" t="str">
        <f>'Income Statement'!AF$4</f>
        <v>Sep-24</v>
      </c>
      <c r="AG4" s="48" t="str">
        <f>'Income Statement'!AG$4</f>
        <v>Dec-24</v>
      </c>
      <c r="AH4" s="767" t="str">
        <f>'Income Statement'!AH$4</f>
        <v>Mar-25</v>
      </c>
      <c r="AI4" s="46" t="str">
        <f>'Income Statement'!AI$4</f>
        <v>Jun-25</v>
      </c>
      <c r="AJ4" s="46" t="str">
        <f>'Income Statement'!AJ$4</f>
        <v>Sep-25</v>
      </c>
      <c r="AK4" s="48" t="str">
        <f>'Income Statement'!AK$4</f>
        <v>Dec-25</v>
      </c>
      <c r="AL4" s="767" t="str">
        <f>'Income Statement'!AL$4</f>
        <v>Mar-26E</v>
      </c>
      <c r="AM4" s="46" t="str">
        <f>'Income Statement'!AM$4</f>
        <v>Jun-26E</v>
      </c>
      <c r="AN4" s="46" t="str">
        <f>'Income Statement'!AN$4</f>
        <v>Sep-26E</v>
      </c>
      <c r="AO4" s="48" t="str">
        <f>'Income Statement'!AO$4</f>
        <v>Dec-26E</v>
      </c>
      <c r="AP4" s="767" t="str">
        <f>'Income Statement'!AP$4</f>
        <v>Mar-27E</v>
      </c>
      <c r="AQ4" s="46" t="str">
        <f>'Income Statement'!AQ$4</f>
        <v>Jun-27E</v>
      </c>
      <c r="AR4" s="46" t="str">
        <f>'Income Statement'!AR$4</f>
        <v>Sep-27E</v>
      </c>
      <c r="AS4" s="48" t="str">
        <f>'Income Statement'!AS$4</f>
        <v>Dec-27E</v>
      </c>
      <c r="AT4" s="48"/>
      <c r="AU4" s="945">
        <f>'Income Statement'!AU$4</f>
        <v>2017</v>
      </c>
      <c r="AV4" s="768">
        <f>'Income Statement'!AV$4</f>
        <v>2018</v>
      </c>
      <c r="AW4" s="768">
        <f>'Income Statement'!AW$4</f>
        <v>2019</v>
      </c>
      <c r="AX4" s="768">
        <f>'Income Statement'!AX$4</f>
        <v>2020</v>
      </c>
      <c r="AY4" s="768">
        <f>'Income Statement'!AY$4</f>
        <v>2021</v>
      </c>
      <c r="AZ4" s="867">
        <f>'Income Statement'!AZ$4</f>
        <v>2022</v>
      </c>
      <c r="BA4" s="53">
        <f>'Income Statement'!BA$4</f>
        <v>2023</v>
      </c>
      <c r="BB4" s="768">
        <f>'Income Statement'!BB$4</f>
        <v>2024</v>
      </c>
      <c r="BC4" s="768">
        <f>'Income Statement'!BC$4</f>
        <v>2025</v>
      </c>
      <c r="BD4" s="768" t="str">
        <f>'Income Statement'!BD$4</f>
        <v>2026E</v>
      </c>
      <c r="BE4" s="768" t="str">
        <f>'Income Statement'!BE$4</f>
        <v>2027E</v>
      </c>
    </row>
    <row r="5" spans="1:57" s="160" customFormat="1" ht="12" customHeight="1">
      <c r="A5" s="1173" t="s">
        <v>299</v>
      </c>
      <c r="B5" s="1174"/>
      <c r="C5" s="1175"/>
      <c r="D5" s="1175"/>
      <c r="E5" s="1176"/>
      <c r="F5" s="1175"/>
      <c r="G5" s="1175"/>
      <c r="H5" s="1175"/>
      <c r="I5" s="1175"/>
      <c r="J5" s="1174"/>
      <c r="K5" s="1175"/>
      <c r="L5" s="1175"/>
      <c r="M5" s="1176"/>
      <c r="N5" s="1174"/>
      <c r="O5" s="1175"/>
      <c r="P5" s="1175"/>
      <c r="Q5" s="1176"/>
      <c r="R5" s="1174"/>
      <c r="S5" s="1175"/>
      <c r="T5" s="1177"/>
      <c r="U5" s="1176"/>
      <c r="V5" s="1175"/>
      <c r="W5" s="1175"/>
      <c r="X5" s="1175"/>
      <c r="Y5" s="1175"/>
      <c r="Z5" s="1174"/>
      <c r="AA5" s="1175"/>
      <c r="AB5" s="1175"/>
      <c r="AC5" s="1176"/>
      <c r="AD5" s="1174"/>
      <c r="AE5" s="1175"/>
      <c r="AF5" s="1175"/>
      <c r="AG5" s="1178"/>
      <c r="AH5" s="1174"/>
      <c r="AI5" s="1175"/>
      <c r="AJ5" s="1175"/>
      <c r="AK5" s="1176"/>
      <c r="AL5" s="1174"/>
      <c r="AM5" s="1175"/>
      <c r="AN5" s="1175"/>
      <c r="AO5" s="1176"/>
      <c r="AP5" s="1174"/>
      <c r="AQ5" s="1175"/>
      <c r="AR5" s="1175"/>
      <c r="AS5" s="1176"/>
      <c r="AT5" s="1179"/>
      <c r="AU5" s="1180"/>
      <c r="AV5" s="1181"/>
      <c r="AW5" s="1181"/>
      <c r="AX5" s="1181"/>
      <c r="AY5" s="1181"/>
      <c r="AZ5" s="1182"/>
      <c r="BA5" s="1183"/>
      <c r="BB5" s="1184"/>
      <c r="BC5" s="1184"/>
      <c r="BD5" s="1184"/>
      <c r="BE5" s="1184"/>
    </row>
    <row r="6" spans="1:57" ht="12.75" customHeight="1">
      <c r="A6" s="1185" t="s">
        <v>300</v>
      </c>
      <c r="B6" s="1186">
        <v>51.07</v>
      </c>
      <c r="C6" s="1187">
        <v>53.539000000000001</v>
      </c>
      <c r="D6" s="1187">
        <v>53.478000000000002</v>
      </c>
      <c r="E6" s="1188">
        <v>56.689</v>
      </c>
      <c r="F6" s="1187">
        <v>70.778000000000006</v>
      </c>
      <c r="G6" s="1187">
        <v>73.635999999999996</v>
      </c>
      <c r="H6" s="1187">
        <v>67.867999999999995</v>
      </c>
      <c r="I6" s="1187">
        <v>48.707000000000001</v>
      </c>
      <c r="J6" s="1186">
        <v>64.460999999999999</v>
      </c>
      <c r="K6" s="1187">
        <v>69.159000000000006</v>
      </c>
      <c r="L6" s="1187">
        <v>52.984000000000002</v>
      </c>
      <c r="M6" s="1188">
        <v>68.929000000000002</v>
      </c>
      <c r="N6" s="1186">
        <v>77.533000000000001</v>
      </c>
      <c r="O6" s="1187">
        <v>239.97900000000001</v>
      </c>
      <c r="P6" s="1187">
        <v>231.458</v>
      </c>
      <c r="Q6" s="1188">
        <v>234.09200000000001</v>
      </c>
      <c r="R6" s="1186">
        <v>753.60599999999999</v>
      </c>
      <c r="S6" s="1187">
        <v>781.35699999999997</v>
      </c>
      <c r="T6" s="1187">
        <v>803.14400000000001</v>
      </c>
      <c r="U6" s="1188">
        <v>805.76099999999997</v>
      </c>
      <c r="V6" s="1187">
        <v>775.71900000000005</v>
      </c>
      <c r="W6" s="1187">
        <v>753.17200000000003</v>
      </c>
      <c r="X6" s="1187">
        <v>754.245</v>
      </c>
      <c r="Y6" s="1187">
        <v>367.8</v>
      </c>
      <c r="Z6" s="1186">
        <v>248.58500000000001</v>
      </c>
      <c r="AA6" s="1187">
        <v>399.19600000000003</v>
      </c>
      <c r="AB6" s="1187">
        <v>111.196</v>
      </c>
      <c r="AC6" s="1188">
        <v>230.74</v>
      </c>
      <c r="AD6" s="1187">
        <v>147.05099999999999</v>
      </c>
      <c r="AE6" s="1187">
        <v>155.40299999999999</v>
      </c>
      <c r="AF6" s="1187">
        <v>282.21800000000002</v>
      </c>
      <c r="AG6" s="1188">
        <v>185.58500000000001</v>
      </c>
      <c r="AH6" s="1186">
        <v>153.107</v>
      </c>
      <c r="AI6" s="1187">
        <v>199.23099999999999</v>
      </c>
      <c r="AJ6" s="1187">
        <v>157.35400000000001</v>
      </c>
      <c r="AK6" s="1188">
        <v>202.482</v>
      </c>
      <c r="AL6" s="1186">
        <f>AK6+'Cash Flow'!AL46</f>
        <v>261.44756522630826</v>
      </c>
      <c r="AM6" s="1187">
        <f>AL6+'Cash Flow'!AM46</f>
        <v>270.94650304983088</v>
      </c>
      <c r="AN6" s="1187">
        <f>AM6+'Cash Flow'!AN46</f>
        <v>277.50712288172747</v>
      </c>
      <c r="AO6" s="1188">
        <f>AN6+'Cash Flow'!AO46</f>
        <v>249.8149845199913</v>
      </c>
      <c r="AP6" s="1186">
        <f>AO6+'Cash Flow'!AP46</f>
        <v>323.6746169644008</v>
      </c>
      <c r="AQ6" s="1187">
        <f>AP6+'Cash Flow'!AQ46</f>
        <v>332.05015684302992</v>
      </c>
      <c r="AR6" s="1187">
        <f>AQ6+'Cash Flow'!AR46</f>
        <v>347.71623416892004</v>
      </c>
      <c r="AS6" s="1188">
        <f>AR6+'Cash Flow'!AS46</f>
        <v>333.38230222465546</v>
      </c>
      <c r="AT6" s="1188"/>
      <c r="AU6" s="1189">
        <f>E6</f>
        <v>56.689</v>
      </c>
      <c r="AV6" s="1190">
        <f>I6</f>
        <v>48.707000000000001</v>
      </c>
      <c r="AW6" s="1190">
        <f>M6</f>
        <v>68.929000000000002</v>
      </c>
      <c r="AX6" s="1190">
        <f>Q6</f>
        <v>234.09200000000001</v>
      </c>
      <c r="AY6" s="1190">
        <f>U6</f>
        <v>805.76099999999997</v>
      </c>
      <c r="AZ6" s="1191">
        <f>Y6</f>
        <v>367.8</v>
      </c>
      <c r="BA6" s="1192">
        <f>AC6</f>
        <v>230.74</v>
      </c>
      <c r="BB6" s="1193">
        <f>AG6</f>
        <v>185.58500000000001</v>
      </c>
      <c r="BC6" s="1193">
        <f>AK6</f>
        <v>202.482</v>
      </c>
      <c r="BD6" s="1193">
        <f>AO6</f>
        <v>249.8149845199913</v>
      </c>
      <c r="BE6" s="1193">
        <f>AP6</f>
        <v>323.6746169644008</v>
      </c>
    </row>
    <row r="7" spans="1:57" ht="12.75" customHeight="1">
      <c r="A7" s="1185" t="s">
        <v>301</v>
      </c>
      <c r="B7" s="1186">
        <v>0</v>
      </c>
      <c r="C7" s="1187">
        <v>0</v>
      </c>
      <c r="D7" s="1187">
        <v>0</v>
      </c>
      <c r="E7" s="1188">
        <v>0</v>
      </c>
      <c r="F7" s="1187">
        <v>0</v>
      </c>
      <c r="G7" s="1187">
        <v>0</v>
      </c>
      <c r="H7" s="1187">
        <v>0</v>
      </c>
      <c r="I7" s="1187">
        <v>39.770000000000003</v>
      </c>
      <c r="J7" s="1186">
        <v>37.841999999999999</v>
      </c>
      <c r="K7" s="1187">
        <v>35.844999999999999</v>
      </c>
      <c r="L7" s="1187">
        <v>41.396999999999998</v>
      </c>
      <c r="M7" s="1188">
        <v>41.530999999999999</v>
      </c>
      <c r="N7" s="1186">
        <v>33.737000000000002</v>
      </c>
      <c r="O7" s="1187">
        <v>26.116</v>
      </c>
      <c r="P7" s="1187">
        <v>34.112000000000002</v>
      </c>
      <c r="Q7" s="1188">
        <v>34.116999999999997</v>
      </c>
      <c r="R7" s="1186">
        <v>28.08</v>
      </c>
      <c r="S7" s="1187">
        <v>20.035</v>
      </c>
      <c r="T7" s="1187">
        <v>8.01</v>
      </c>
      <c r="U7" s="1188">
        <v>0</v>
      </c>
      <c r="V7" s="1187">
        <v>28.372</v>
      </c>
      <c r="W7" s="1187">
        <v>28.734999999999999</v>
      </c>
      <c r="X7" s="1187">
        <v>25.234999999999999</v>
      </c>
      <c r="Y7" s="1187">
        <v>236.33799999999999</v>
      </c>
      <c r="Z7" s="1186">
        <v>280.83499999999998</v>
      </c>
      <c r="AA7" s="1187">
        <v>277.41899999999998</v>
      </c>
      <c r="AB7" s="1187">
        <v>337.70499999999998</v>
      </c>
      <c r="AC7" s="1188">
        <v>253.17500000000001</v>
      </c>
      <c r="AD7" s="1187">
        <v>355.74299999999999</v>
      </c>
      <c r="AE7" s="1187">
        <v>427.065</v>
      </c>
      <c r="AF7" s="1187">
        <v>562.56799999999998</v>
      </c>
      <c r="AG7" s="1188">
        <v>343.38299999999998</v>
      </c>
      <c r="AH7" s="1186">
        <v>414.524</v>
      </c>
      <c r="AI7" s="1187">
        <v>571.63</v>
      </c>
      <c r="AJ7" s="1187">
        <v>513.93499999999995</v>
      </c>
      <c r="AK7" s="1188">
        <v>681.22500000000002</v>
      </c>
      <c r="AL7" s="1186">
        <f t="shared" ref="AL7:AS8" si="0">AK7</f>
        <v>681.22500000000002</v>
      </c>
      <c r="AM7" s="1187">
        <f t="shared" si="0"/>
        <v>681.22500000000002</v>
      </c>
      <c r="AN7" s="1187">
        <f t="shared" si="0"/>
        <v>681.22500000000002</v>
      </c>
      <c r="AO7" s="1188">
        <f t="shared" si="0"/>
        <v>681.22500000000002</v>
      </c>
      <c r="AP7" s="1186">
        <f t="shared" si="0"/>
        <v>681.22500000000002</v>
      </c>
      <c r="AQ7" s="1187">
        <f t="shared" si="0"/>
        <v>681.22500000000002</v>
      </c>
      <c r="AR7" s="1187">
        <f t="shared" si="0"/>
        <v>681.22500000000002</v>
      </c>
      <c r="AS7" s="1188">
        <f t="shared" si="0"/>
        <v>681.22500000000002</v>
      </c>
      <c r="AT7" s="1188"/>
      <c r="AU7" s="1189">
        <f t="shared" ref="AU7:AU11" si="1">E7</f>
        <v>0</v>
      </c>
      <c r="AV7" s="1190">
        <f t="shared" ref="AV7:AV11" si="2">I7</f>
        <v>39.770000000000003</v>
      </c>
      <c r="AW7" s="1190">
        <f t="shared" ref="AW7:AW11" si="3">M7</f>
        <v>41.530999999999999</v>
      </c>
      <c r="AX7" s="1190">
        <f t="shared" ref="AX7:AX11" si="4">Q7</f>
        <v>34.116999999999997</v>
      </c>
      <c r="AY7" s="1190">
        <f t="shared" ref="AY7:AY11" si="5">U7</f>
        <v>0</v>
      </c>
      <c r="AZ7" s="1191">
        <f t="shared" ref="AZ7:AZ11" si="6">Y7</f>
        <v>236.33799999999999</v>
      </c>
      <c r="BA7" s="1192">
        <f t="shared" ref="BA7:BA11" si="7">AC7</f>
        <v>253.17500000000001</v>
      </c>
      <c r="BB7" s="1193">
        <f t="shared" ref="BB7:BB11" si="8">AG7</f>
        <v>343.38299999999998</v>
      </c>
      <c r="BC7" s="1193">
        <f t="shared" ref="BC7:BC11" si="9">AK7</f>
        <v>681.22500000000002</v>
      </c>
      <c r="BD7" s="1193">
        <f t="shared" ref="BD7:BE19" si="10">AO7</f>
        <v>681.22500000000002</v>
      </c>
      <c r="BE7" s="1193">
        <f t="shared" si="10"/>
        <v>681.22500000000002</v>
      </c>
    </row>
    <row r="8" spans="1:57" ht="12.75" customHeight="1">
      <c r="A8" s="1194" t="s">
        <v>302</v>
      </c>
      <c r="B8" s="1186">
        <v>70.25</v>
      </c>
      <c r="C8" s="1187">
        <v>68.039000000000001</v>
      </c>
      <c r="D8" s="1187">
        <v>74.962999999999994</v>
      </c>
      <c r="E8" s="1188">
        <v>79.867999999999995</v>
      </c>
      <c r="F8" s="1187">
        <v>82.891999999999996</v>
      </c>
      <c r="G8" s="1187">
        <v>85.045000000000002</v>
      </c>
      <c r="H8" s="1187">
        <v>90.213999999999999</v>
      </c>
      <c r="I8" s="1187">
        <v>70.438000000000002</v>
      </c>
      <c r="J8" s="1186">
        <v>61.328000000000003</v>
      </c>
      <c r="K8" s="1187">
        <v>41.328000000000003</v>
      </c>
      <c r="L8" s="1187">
        <v>37</v>
      </c>
      <c r="M8" s="1188">
        <v>10</v>
      </c>
      <c r="N8" s="1186">
        <v>15</v>
      </c>
      <c r="O8" s="1187">
        <v>60</v>
      </c>
      <c r="P8" s="1187">
        <v>60</v>
      </c>
      <c r="Q8" s="1188">
        <v>30.053000000000001</v>
      </c>
      <c r="R8" s="1186">
        <v>42.283999999999999</v>
      </c>
      <c r="S8" s="1187">
        <v>12.276</v>
      </c>
      <c r="T8" s="1187">
        <v>2.2759999999999998</v>
      </c>
      <c r="U8" s="1188">
        <v>1.85</v>
      </c>
      <c r="V8" s="1187">
        <v>0</v>
      </c>
      <c r="W8" s="1187">
        <v>6.8559999999999999</v>
      </c>
      <c r="X8" s="1187">
        <v>10.871</v>
      </c>
      <c r="Y8" s="1187">
        <v>128.35</v>
      </c>
      <c r="Z8" s="1186">
        <v>226.85</v>
      </c>
      <c r="AA8" s="1187">
        <v>77.138999999999996</v>
      </c>
      <c r="AB8" s="1187">
        <v>76.186000000000007</v>
      </c>
      <c r="AC8" s="1188">
        <v>49.8</v>
      </c>
      <c r="AD8" s="1187">
        <v>45.28</v>
      </c>
      <c r="AE8" s="1187">
        <v>44.845999999999997</v>
      </c>
      <c r="AF8" s="1187">
        <v>34.173999999999999</v>
      </c>
      <c r="AG8" s="1188">
        <v>39.450000000000003</v>
      </c>
      <c r="AH8" s="1186">
        <v>41.588000000000001</v>
      </c>
      <c r="AI8" s="1187">
        <v>36.587000000000003</v>
      </c>
      <c r="AJ8" s="1187">
        <v>36.631999999999998</v>
      </c>
      <c r="AK8" s="1188">
        <v>37.259</v>
      </c>
      <c r="AL8" s="1186">
        <f t="shared" si="0"/>
        <v>37.259</v>
      </c>
      <c r="AM8" s="1187">
        <f t="shared" si="0"/>
        <v>37.259</v>
      </c>
      <c r="AN8" s="1187">
        <f t="shared" si="0"/>
        <v>37.259</v>
      </c>
      <c r="AO8" s="1188">
        <f t="shared" si="0"/>
        <v>37.259</v>
      </c>
      <c r="AP8" s="1186">
        <f t="shared" si="0"/>
        <v>37.259</v>
      </c>
      <c r="AQ8" s="1187">
        <f t="shared" si="0"/>
        <v>37.259</v>
      </c>
      <c r="AR8" s="1187">
        <f t="shared" si="0"/>
        <v>37.259</v>
      </c>
      <c r="AS8" s="1188">
        <f t="shared" si="0"/>
        <v>37.259</v>
      </c>
      <c r="AT8" s="1188"/>
      <c r="AU8" s="1189">
        <f t="shared" si="1"/>
        <v>79.867999999999995</v>
      </c>
      <c r="AV8" s="1190">
        <f t="shared" si="2"/>
        <v>70.438000000000002</v>
      </c>
      <c r="AW8" s="1190">
        <f t="shared" si="3"/>
        <v>10</v>
      </c>
      <c r="AX8" s="1190">
        <f t="shared" si="4"/>
        <v>30.053000000000001</v>
      </c>
      <c r="AY8" s="1190">
        <f t="shared" si="5"/>
        <v>1.85</v>
      </c>
      <c r="AZ8" s="1191">
        <f t="shared" si="6"/>
        <v>128.35</v>
      </c>
      <c r="BA8" s="1192">
        <f t="shared" si="7"/>
        <v>49.8</v>
      </c>
      <c r="BB8" s="1193">
        <f t="shared" si="8"/>
        <v>39.450000000000003</v>
      </c>
      <c r="BC8" s="1193">
        <f t="shared" si="9"/>
        <v>37.259</v>
      </c>
      <c r="BD8" s="1193">
        <f t="shared" si="10"/>
        <v>37.259</v>
      </c>
      <c r="BE8" s="1193">
        <f t="shared" si="10"/>
        <v>37.259</v>
      </c>
    </row>
    <row r="9" spans="1:57" ht="12" customHeight="1">
      <c r="A9" s="1194" t="s">
        <v>303</v>
      </c>
      <c r="B9" s="1186">
        <v>27.466000000000001</v>
      </c>
      <c r="C9" s="1187">
        <v>41.313000000000002</v>
      </c>
      <c r="D9" s="1187">
        <v>44.68</v>
      </c>
      <c r="E9" s="1188">
        <v>75.596000000000004</v>
      </c>
      <c r="F9" s="1187">
        <v>32.468000000000004</v>
      </c>
      <c r="G9" s="1187">
        <v>41.393000000000001</v>
      </c>
      <c r="H9" s="1187">
        <v>52.938000000000002</v>
      </c>
      <c r="I9" s="1187">
        <v>83.222999999999999</v>
      </c>
      <c r="J9" s="1186">
        <v>41.795999999999999</v>
      </c>
      <c r="K9" s="1187">
        <v>45.563000000000002</v>
      </c>
      <c r="L9" s="1187">
        <v>51.866</v>
      </c>
      <c r="M9" s="1188">
        <v>75.05</v>
      </c>
      <c r="N9" s="1186">
        <v>38.265000000000001</v>
      </c>
      <c r="O9" s="1187">
        <v>48.765999999999998</v>
      </c>
      <c r="P9" s="1187">
        <v>60.110999999999997</v>
      </c>
      <c r="Q9" s="1188">
        <v>94.228999999999999</v>
      </c>
      <c r="R9" s="1186">
        <v>51.302</v>
      </c>
      <c r="S9" s="1187">
        <v>60.145000000000003</v>
      </c>
      <c r="T9" s="1187">
        <v>71.382000000000005</v>
      </c>
      <c r="U9" s="1188">
        <v>117.179</v>
      </c>
      <c r="V9" s="1187">
        <v>63.603999999999999</v>
      </c>
      <c r="W9" s="1187">
        <v>83.929000000000002</v>
      </c>
      <c r="X9" s="1187">
        <v>91.685000000000002</v>
      </c>
      <c r="Y9" s="1187">
        <v>135.97900000000001</v>
      </c>
      <c r="Z9" s="1186">
        <v>75.393000000000001</v>
      </c>
      <c r="AA9" s="1187">
        <v>103.66800000000001</v>
      </c>
      <c r="AB9" s="1187">
        <v>111.084</v>
      </c>
      <c r="AC9" s="1188">
        <v>169.11600000000001</v>
      </c>
      <c r="AD9" s="1187">
        <v>100.441</v>
      </c>
      <c r="AE9" s="1187">
        <v>122.41200000000001</v>
      </c>
      <c r="AF9" s="1187">
        <v>119.203</v>
      </c>
      <c r="AG9" s="1188">
        <v>192.83199999999999</v>
      </c>
      <c r="AH9" s="1186">
        <v>123.57899999999999</v>
      </c>
      <c r="AI9" s="1187">
        <v>149.703</v>
      </c>
      <c r="AJ9" s="1187">
        <v>142.62799999999999</v>
      </c>
      <c r="AK9" s="1188">
        <v>242.822</v>
      </c>
      <c r="AL9" s="1186">
        <f t="shared" ref="AL9:AS9" si="11">(AL54*AL61)/(365/4)</f>
        <v>149.77248502671634</v>
      </c>
      <c r="AM9" s="1187">
        <f t="shared" si="11"/>
        <v>173.06677312524357</v>
      </c>
      <c r="AN9" s="1187">
        <f t="shared" si="11"/>
        <v>164.50575668157026</v>
      </c>
      <c r="AO9" s="1188">
        <f t="shared" si="11"/>
        <v>274.91118502383188</v>
      </c>
      <c r="AP9" s="1186">
        <f t="shared" si="11"/>
        <v>189.15945342834067</v>
      </c>
      <c r="AQ9" s="1187">
        <f t="shared" si="11"/>
        <v>213.09148328892709</v>
      </c>
      <c r="AR9" s="1187">
        <f t="shared" si="11"/>
        <v>198.898045642862</v>
      </c>
      <c r="AS9" s="1188">
        <f t="shared" si="11"/>
        <v>320.38928297992118</v>
      </c>
      <c r="AT9" s="1188"/>
      <c r="AU9" s="1189">
        <f t="shared" si="1"/>
        <v>75.596000000000004</v>
      </c>
      <c r="AV9" s="1190">
        <f t="shared" si="2"/>
        <v>83.222999999999999</v>
      </c>
      <c r="AW9" s="1190">
        <f t="shared" si="3"/>
        <v>75.05</v>
      </c>
      <c r="AX9" s="1190">
        <f t="shared" si="4"/>
        <v>94.228999999999999</v>
      </c>
      <c r="AY9" s="1190">
        <f t="shared" si="5"/>
        <v>117.179</v>
      </c>
      <c r="AZ9" s="1191">
        <f t="shared" si="6"/>
        <v>135.97900000000001</v>
      </c>
      <c r="BA9" s="1192">
        <f t="shared" si="7"/>
        <v>169.11600000000001</v>
      </c>
      <c r="BB9" s="1193">
        <f t="shared" si="8"/>
        <v>192.83199999999999</v>
      </c>
      <c r="BC9" s="1193">
        <f t="shared" si="9"/>
        <v>242.822</v>
      </c>
      <c r="BD9" s="1193">
        <f t="shared" si="10"/>
        <v>274.91118502383188</v>
      </c>
      <c r="BE9" s="1193">
        <f t="shared" si="10"/>
        <v>189.15945342834067</v>
      </c>
    </row>
    <row r="10" spans="1:57" ht="12" customHeight="1">
      <c r="A10" s="1194" t="s">
        <v>304</v>
      </c>
      <c r="B10" s="1186">
        <v>7.7919999999999998</v>
      </c>
      <c r="C10" s="1187">
        <v>7.5709999999999997</v>
      </c>
      <c r="D10" s="1187">
        <v>5.5</v>
      </c>
      <c r="E10" s="1188">
        <v>14.346</v>
      </c>
      <c r="F10" s="1187">
        <v>18.933</v>
      </c>
      <c r="G10" s="1187">
        <v>16.927</v>
      </c>
      <c r="H10" s="1187">
        <v>14.664999999999999</v>
      </c>
      <c r="I10" s="1187">
        <v>16.952000000000002</v>
      </c>
      <c r="J10" s="1186">
        <v>14.898999999999999</v>
      </c>
      <c r="K10" s="1187">
        <v>15.234999999999999</v>
      </c>
      <c r="L10" s="1187">
        <v>15.05</v>
      </c>
      <c r="M10" s="1188">
        <v>13.047000000000001</v>
      </c>
      <c r="N10" s="1186">
        <v>12.763999999999999</v>
      </c>
      <c r="O10" s="1187">
        <v>15.568</v>
      </c>
      <c r="P10" s="1187">
        <v>15.45</v>
      </c>
      <c r="Q10" s="1188">
        <v>27.356999999999999</v>
      </c>
      <c r="R10" s="1186">
        <v>24.564</v>
      </c>
      <c r="S10" s="1187">
        <v>23.143000000000001</v>
      </c>
      <c r="T10" s="1187">
        <v>26.736999999999998</v>
      </c>
      <c r="U10" s="1188">
        <v>34.417000000000002</v>
      </c>
      <c r="V10" s="1187">
        <v>35.811999999999998</v>
      </c>
      <c r="W10" s="1187">
        <v>33.9</v>
      </c>
      <c r="X10" s="1187">
        <v>34.557000000000002</v>
      </c>
      <c r="Y10" s="1187">
        <v>37.19</v>
      </c>
      <c r="Z10" s="1186">
        <v>44.381</v>
      </c>
      <c r="AA10" s="1187">
        <v>47.902000000000001</v>
      </c>
      <c r="AB10" s="1187">
        <v>49.911000000000001</v>
      </c>
      <c r="AC10" s="1188">
        <v>64.325999999999993</v>
      </c>
      <c r="AD10" s="1187">
        <v>59.244</v>
      </c>
      <c r="AE10" s="1187">
        <v>66.418000000000006</v>
      </c>
      <c r="AF10" s="1187">
        <v>76.206000000000003</v>
      </c>
      <c r="AG10" s="1188">
        <v>116.824</v>
      </c>
      <c r="AH10" s="1186">
        <v>85.292000000000002</v>
      </c>
      <c r="AI10" s="1187">
        <v>111.212</v>
      </c>
      <c r="AJ10" s="1187">
        <v>110.837</v>
      </c>
      <c r="AK10" s="1188">
        <v>134.767</v>
      </c>
      <c r="AL10" s="1186">
        <f t="shared" ref="AL10:AS10" si="12">AL54*AL64</f>
        <v>103.37027159063183</v>
      </c>
      <c r="AM10" s="1187">
        <f t="shared" si="12"/>
        <v>128.56857893832847</v>
      </c>
      <c r="AN10" s="1187">
        <f t="shared" si="12"/>
        <v>127.83832454577787</v>
      </c>
      <c r="AO10" s="1188">
        <f t="shared" si="12"/>
        <v>153.54429288072782</v>
      </c>
      <c r="AP10" s="1186">
        <f t="shared" si="12"/>
        <v>120.11347474940973</v>
      </c>
      <c r="AQ10" s="1187">
        <f t="shared" si="12"/>
        <v>147.4726496526022</v>
      </c>
      <c r="AR10" s="1187">
        <f t="shared" si="12"/>
        <v>143.29861744451341</v>
      </c>
      <c r="AS10" s="1188">
        <f t="shared" si="12"/>
        <v>170.11377774627903</v>
      </c>
      <c r="AT10" s="1188"/>
      <c r="AU10" s="1189">
        <f t="shared" si="1"/>
        <v>14.346</v>
      </c>
      <c r="AV10" s="1190">
        <f t="shared" si="2"/>
        <v>16.952000000000002</v>
      </c>
      <c r="AW10" s="1195">
        <f t="shared" si="3"/>
        <v>13.047000000000001</v>
      </c>
      <c r="AX10" s="1195">
        <f t="shared" si="4"/>
        <v>27.356999999999999</v>
      </c>
      <c r="AY10" s="1195">
        <f t="shared" si="5"/>
        <v>34.417000000000002</v>
      </c>
      <c r="AZ10" s="1196">
        <f t="shared" si="6"/>
        <v>37.19</v>
      </c>
      <c r="BA10" s="1197">
        <f t="shared" si="7"/>
        <v>64.325999999999993</v>
      </c>
      <c r="BB10" s="1198">
        <f t="shared" si="8"/>
        <v>116.824</v>
      </c>
      <c r="BC10" s="1198">
        <f t="shared" si="9"/>
        <v>134.767</v>
      </c>
      <c r="BD10" s="1198">
        <f t="shared" si="10"/>
        <v>153.54429288072782</v>
      </c>
      <c r="BE10" s="1198">
        <f t="shared" si="10"/>
        <v>120.11347474940973</v>
      </c>
    </row>
    <row r="11" spans="1:57" s="1205" customFormat="1" ht="12" customHeight="1">
      <c r="A11" s="173" t="s">
        <v>305</v>
      </c>
      <c r="B11" s="1199">
        <f>SUM(B6:B10)</f>
        <v>156.578</v>
      </c>
      <c r="C11" s="147">
        <f t="shared" ref="C11" si="13">SUM(C6:C10)</f>
        <v>170.46200000000002</v>
      </c>
      <c r="D11" s="147">
        <f>SUM(D6:D10)</f>
        <v>178.62100000000001</v>
      </c>
      <c r="E11" s="1200">
        <f>SUM(E6:E10)</f>
        <v>226.499</v>
      </c>
      <c r="F11" s="147">
        <f>SUM(F6:F10)</f>
        <v>205.07100000000003</v>
      </c>
      <c r="G11" s="147">
        <f>SUM(G6:G10)</f>
        <v>217.00099999999998</v>
      </c>
      <c r="H11" s="147">
        <f t="shared" ref="H11:S11" si="14">SUM(H6:H10)</f>
        <v>225.68499999999997</v>
      </c>
      <c r="I11" s="147">
        <f t="shared" si="14"/>
        <v>259.09000000000003</v>
      </c>
      <c r="J11" s="1199">
        <f t="shared" si="14"/>
        <v>220.32599999999999</v>
      </c>
      <c r="K11" s="147">
        <f t="shared" si="14"/>
        <v>207.13</v>
      </c>
      <c r="L11" s="147">
        <f t="shared" si="14"/>
        <v>198.29700000000003</v>
      </c>
      <c r="M11" s="1200">
        <f t="shared" si="14"/>
        <v>208.55699999999999</v>
      </c>
      <c r="N11" s="1199">
        <f t="shared" si="14"/>
        <v>177.29900000000004</v>
      </c>
      <c r="O11" s="147">
        <f t="shared" si="14"/>
        <v>390.42900000000003</v>
      </c>
      <c r="P11" s="147">
        <f t="shared" si="14"/>
        <v>401.13099999999997</v>
      </c>
      <c r="Q11" s="1200">
        <f t="shared" si="14"/>
        <v>419.84799999999996</v>
      </c>
      <c r="R11" s="1199">
        <f t="shared" si="14"/>
        <v>899.83600000000001</v>
      </c>
      <c r="S11" s="147">
        <f t="shared" si="14"/>
        <v>896.9559999999999</v>
      </c>
      <c r="T11" s="147">
        <f>SUM(T6:T10)</f>
        <v>911.54899999999986</v>
      </c>
      <c r="U11" s="1200">
        <f t="shared" ref="U11:AS11" si="15">SUM(U6:U10)</f>
        <v>959.20699999999999</v>
      </c>
      <c r="V11" s="147">
        <f t="shared" si="15"/>
        <v>903.50700000000006</v>
      </c>
      <c r="W11" s="147">
        <f t="shared" si="15"/>
        <v>906.59199999999998</v>
      </c>
      <c r="X11" s="147">
        <f t="shared" si="15"/>
        <v>916.59300000000007</v>
      </c>
      <c r="Y11" s="147">
        <f t="shared" si="15"/>
        <v>905.65700000000015</v>
      </c>
      <c r="Z11" s="1199">
        <f t="shared" si="15"/>
        <v>876.04399999999998</v>
      </c>
      <c r="AA11" s="147">
        <f t="shared" si="15"/>
        <v>905.32400000000007</v>
      </c>
      <c r="AB11" s="147">
        <f t="shared" si="15"/>
        <v>686.08200000000011</v>
      </c>
      <c r="AC11" s="1200">
        <f t="shared" si="15"/>
        <v>767.15700000000004</v>
      </c>
      <c r="AD11" s="1199">
        <f t="shared" si="15"/>
        <v>707.75900000000001</v>
      </c>
      <c r="AE11" s="147">
        <f t="shared" si="15"/>
        <v>816.14400000000001</v>
      </c>
      <c r="AF11" s="147">
        <f t="shared" si="15"/>
        <v>1074.3689999999999</v>
      </c>
      <c r="AG11" s="1200">
        <f t="shared" si="15"/>
        <v>878.07399999999996</v>
      </c>
      <c r="AH11" s="1199">
        <f t="shared" si="15"/>
        <v>818.08999999999992</v>
      </c>
      <c r="AI11" s="147">
        <f t="shared" si="15"/>
        <v>1068.3630000000001</v>
      </c>
      <c r="AJ11" s="147">
        <f t="shared" si="15"/>
        <v>961.38599999999997</v>
      </c>
      <c r="AK11" s="1200">
        <f t="shared" si="15"/>
        <v>1298.5550000000001</v>
      </c>
      <c r="AL11" s="1199">
        <f t="shared" si="15"/>
        <v>1233.0743218436564</v>
      </c>
      <c r="AM11" s="147">
        <f t="shared" si="15"/>
        <v>1291.0658551134031</v>
      </c>
      <c r="AN11" s="147">
        <f t="shared" si="15"/>
        <v>1288.3352041090757</v>
      </c>
      <c r="AO11" s="1200">
        <f t="shared" si="15"/>
        <v>1396.7544624245511</v>
      </c>
      <c r="AP11" s="1199">
        <f t="shared" si="15"/>
        <v>1351.4315451421512</v>
      </c>
      <c r="AQ11" s="147">
        <f t="shared" si="15"/>
        <v>1411.0982897845593</v>
      </c>
      <c r="AR11" s="147">
        <f t="shared" si="15"/>
        <v>1408.3968972562955</v>
      </c>
      <c r="AS11" s="1200">
        <f t="shared" si="15"/>
        <v>1542.3693629508557</v>
      </c>
      <c r="AT11" s="1200"/>
      <c r="AU11" s="1201">
        <f t="shared" si="1"/>
        <v>226.499</v>
      </c>
      <c r="AV11" s="1202">
        <f t="shared" si="2"/>
        <v>259.09000000000003</v>
      </c>
      <c r="AW11" s="1202">
        <f t="shared" si="3"/>
        <v>208.55699999999999</v>
      </c>
      <c r="AX11" s="1202">
        <f t="shared" si="4"/>
        <v>419.84799999999996</v>
      </c>
      <c r="AY11" s="1202">
        <f t="shared" si="5"/>
        <v>959.20699999999999</v>
      </c>
      <c r="AZ11" s="1203">
        <f t="shared" si="6"/>
        <v>905.65700000000015</v>
      </c>
      <c r="BA11" s="153">
        <f t="shared" si="7"/>
        <v>767.15700000000004</v>
      </c>
      <c r="BB11" s="1204">
        <f t="shared" si="8"/>
        <v>878.07399999999996</v>
      </c>
      <c r="BC11" s="1204">
        <f t="shared" si="9"/>
        <v>1298.5550000000001</v>
      </c>
      <c r="BD11" s="1204">
        <f t="shared" si="10"/>
        <v>1396.7544624245511</v>
      </c>
      <c r="BE11" s="1204">
        <f t="shared" si="10"/>
        <v>1351.4315451421512</v>
      </c>
    </row>
    <row r="12" spans="1:57" ht="12" customHeight="1">
      <c r="A12" s="104"/>
      <c r="B12" s="1206"/>
      <c r="C12" s="1207"/>
      <c r="D12" s="1207"/>
      <c r="E12" s="1208"/>
      <c r="F12" s="1207"/>
      <c r="G12" s="1207"/>
      <c r="H12" s="1207"/>
      <c r="I12" s="1207"/>
      <c r="J12" s="1206"/>
      <c r="K12" s="1207"/>
      <c r="L12" s="1207"/>
      <c r="M12" s="1208"/>
      <c r="N12" s="1206"/>
      <c r="O12" s="1207"/>
      <c r="P12" s="1207"/>
      <c r="Q12" s="1208"/>
      <c r="R12" s="1206"/>
      <c r="S12" s="1207"/>
      <c r="T12" s="1207"/>
      <c r="U12" s="1208"/>
      <c r="V12" s="1207"/>
      <c r="W12" s="1207"/>
      <c r="X12" s="1207"/>
      <c r="Y12" s="1207"/>
      <c r="Z12" s="1206"/>
      <c r="AA12" s="1207"/>
      <c r="AB12" s="1207"/>
      <c r="AC12" s="1208"/>
      <c r="AD12" s="1206"/>
      <c r="AE12" s="1187"/>
      <c r="AF12" s="1187"/>
      <c r="AG12" s="1188"/>
      <c r="AH12" s="1206"/>
      <c r="AI12" s="1207"/>
      <c r="AJ12" s="1207"/>
      <c r="AK12" s="1208"/>
      <c r="AL12" s="1206"/>
      <c r="AM12" s="1207"/>
      <c r="AN12" s="1207"/>
      <c r="AO12" s="1208"/>
      <c r="AP12" s="1206"/>
      <c r="AQ12" s="1207"/>
      <c r="AR12" s="1207"/>
      <c r="AS12" s="1208"/>
      <c r="AT12" s="1188"/>
      <c r="AU12" s="1189"/>
      <c r="AV12" s="1190"/>
      <c r="AW12" s="1190"/>
      <c r="AX12" s="1190"/>
      <c r="AY12" s="1190"/>
      <c r="AZ12" s="1191"/>
      <c r="BA12" s="1192"/>
      <c r="BB12" s="1193"/>
      <c r="BC12" s="1193"/>
      <c r="BD12" s="1193"/>
      <c r="BE12" s="1193"/>
    </row>
    <row r="13" spans="1:57" ht="12" customHeight="1">
      <c r="A13" s="104" t="s">
        <v>306</v>
      </c>
      <c r="B13" s="1206">
        <v>0</v>
      </c>
      <c r="C13" s="1207">
        <v>0</v>
      </c>
      <c r="D13" s="1207">
        <v>0</v>
      </c>
      <c r="E13" s="1208">
        <v>0</v>
      </c>
      <c r="F13" s="1207">
        <v>0</v>
      </c>
      <c r="G13" s="1207">
        <v>0</v>
      </c>
      <c r="H13" s="1207">
        <v>0</v>
      </c>
      <c r="I13" s="1207">
        <v>0</v>
      </c>
      <c r="J13" s="1206">
        <v>0</v>
      </c>
      <c r="K13" s="1207">
        <v>0</v>
      </c>
      <c r="L13" s="1207">
        <v>0</v>
      </c>
      <c r="M13" s="1208">
        <v>0</v>
      </c>
      <c r="N13" s="1206">
        <v>0</v>
      </c>
      <c r="O13" s="1207">
        <v>0</v>
      </c>
      <c r="P13" s="1207">
        <v>0</v>
      </c>
      <c r="Q13" s="1208">
        <v>0</v>
      </c>
      <c r="R13" s="1206">
        <v>0</v>
      </c>
      <c r="S13" s="1207">
        <v>0</v>
      </c>
      <c r="T13" s="1207">
        <v>0</v>
      </c>
      <c r="U13" s="1208">
        <v>0</v>
      </c>
      <c r="V13" s="1207">
        <v>0</v>
      </c>
      <c r="W13" s="1207">
        <v>0</v>
      </c>
      <c r="X13" s="1207">
        <v>0</v>
      </c>
      <c r="Y13" s="1207">
        <v>0</v>
      </c>
      <c r="Z13" s="1206">
        <v>0</v>
      </c>
      <c r="AA13" s="1207">
        <v>0</v>
      </c>
      <c r="AB13" s="1207">
        <v>206.44</v>
      </c>
      <c r="AC13" s="1188">
        <v>211.06299999999999</v>
      </c>
      <c r="AD13" s="1186">
        <v>226.36600000000001</v>
      </c>
      <c r="AE13" s="1187">
        <v>162.97200000000001</v>
      </c>
      <c r="AF13" s="1187">
        <v>332.32900000000001</v>
      </c>
      <c r="AG13" s="1188">
        <v>658.89599999999996</v>
      </c>
      <c r="AH13" s="1186">
        <v>591.702</v>
      </c>
      <c r="AI13" s="1187">
        <v>364.20299999999997</v>
      </c>
      <c r="AJ13" s="1187">
        <v>395.65100000000001</v>
      </c>
      <c r="AK13" s="1188">
        <v>187.202</v>
      </c>
      <c r="AL13" s="1186">
        <f t="shared" ref="AL13:AS13" si="16">AK13</f>
        <v>187.202</v>
      </c>
      <c r="AM13" s="1187">
        <f t="shared" si="16"/>
        <v>187.202</v>
      </c>
      <c r="AN13" s="1187">
        <f t="shared" si="16"/>
        <v>187.202</v>
      </c>
      <c r="AO13" s="1188">
        <f t="shared" si="16"/>
        <v>187.202</v>
      </c>
      <c r="AP13" s="1186">
        <f t="shared" si="16"/>
        <v>187.202</v>
      </c>
      <c r="AQ13" s="1187">
        <f t="shared" si="16"/>
        <v>187.202</v>
      </c>
      <c r="AR13" s="1187">
        <f t="shared" si="16"/>
        <v>187.202</v>
      </c>
      <c r="AS13" s="1188">
        <f t="shared" si="16"/>
        <v>187.202</v>
      </c>
      <c r="AT13" s="1188"/>
      <c r="AU13" s="1189"/>
      <c r="AV13" s="1190"/>
      <c r="AW13" s="1190"/>
      <c r="AX13" s="1190"/>
      <c r="AY13" s="1190"/>
      <c r="AZ13" s="1191">
        <f t="shared" ref="AZ13:AZ19" si="17">Y13</f>
        <v>0</v>
      </c>
      <c r="BA13" s="1192">
        <f t="shared" ref="BA13:BA19" si="18">AC13</f>
        <v>211.06299999999999</v>
      </c>
      <c r="BB13" s="1193">
        <f t="shared" ref="BB13:BB19" si="19">AG13</f>
        <v>658.89599999999996</v>
      </c>
      <c r="BC13" s="1193">
        <f t="shared" ref="BC13:BC19" si="20">AK13</f>
        <v>187.202</v>
      </c>
      <c r="BD13" s="1193">
        <f t="shared" si="10"/>
        <v>187.202</v>
      </c>
      <c r="BE13" s="1193">
        <f t="shared" si="10"/>
        <v>187.202</v>
      </c>
    </row>
    <row r="14" spans="1:57" s="1209" customFormat="1" ht="12" customHeight="1">
      <c r="A14" s="1185" t="s">
        <v>307</v>
      </c>
      <c r="B14" s="1186">
        <v>0</v>
      </c>
      <c r="C14" s="1187">
        <v>0</v>
      </c>
      <c r="D14" s="1187">
        <v>0</v>
      </c>
      <c r="E14" s="1188">
        <v>0</v>
      </c>
      <c r="F14" s="1187">
        <v>0</v>
      </c>
      <c r="G14" s="1187">
        <v>0</v>
      </c>
      <c r="H14" s="1187">
        <v>0</v>
      </c>
      <c r="I14" s="1187">
        <v>0</v>
      </c>
      <c r="J14" s="1186">
        <v>51.875</v>
      </c>
      <c r="K14" s="1187">
        <v>59.39</v>
      </c>
      <c r="L14" s="1187">
        <v>57.045999999999999</v>
      </c>
      <c r="M14" s="1188">
        <v>55.057000000000002</v>
      </c>
      <c r="N14" s="1186">
        <v>53.808</v>
      </c>
      <c r="O14" s="1187">
        <v>51.293999999999997</v>
      </c>
      <c r="P14" s="1187">
        <v>43.683</v>
      </c>
      <c r="Q14" s="1188">
        <v>47.923999999999999</v>
      </c>
      <c r="R14" s="1186">
        <v>54</v>
      </c>
      <c r="S14" s="1187">
        <v>52.554000000000002</v>
      </c>
      <c r="T14" s="1187">
        <v>65.222999999999999</v>
      </c>
      <c r="U14" s="1188">
        <v>63.749000000000002</v>
      </c>
      <c r="V14" s="1187">
        <v>61.350999999999999</v>
      </c>
      <c r="W14" s="1187">
        <v>60.512</v>
      </c>
      <c r="X14" s="1187">
        <v>58.756999999999998</v>
      </c>
      <c r="Y14" s="1187">
        <v>56.771999999999998</v>
      </c>
      <c r="Z14" s="1186">
        <v>55.692</v>
      </c>
      <c r="AA14" s="1187">
        <v>53.918999999999997</v>
      </c>
      <c r="AB14" s="1187">
        <v>52.679000000000002</v>
      </c>
      <c r="AC14" s="1188">
        <v>51.838000000000001</v>
      </c>
      <c r="AD14" s="1186">
        <v>49.22</v>
      </c>
      <c r="AE14" s="1187">
        <v>47.209000000000003</v>
      </c>
      <c r="AF14" s="1187">
        <v>45.39</v>
      </c>
      <c r="AG14" s="1188">
        <v>45.593000000000004</v>
      </c>
      <c r="AH14" s="1186">
        <v>43.534999999999997</v>
      </c>
      <c r="AI14" s="1187">
        <v>41.743000000000002</v>
      </c>
      <c r="AJ14" s="1187">
        <v>59.158999999999999</v>
      </c>
      <c r="AK14" s="1188">
        <v>57.677</v>
      </c>
      <c r="AL14" s="1186">
        <f t="shared" ref="AL14:AS14" si="21">AL54*AL65</f>
        <v>52.762565934649864</v>
      </c>
      <c r="AM14" s="1187">
        <f t="shared" si="21"/>
        <v>48.257725700667599</v>
      </c>
      <c r="AN14" s="1187">
        <f t="shared" si="21"/>
        <v>68.233418820463143</v>
      </c>
      <c r="AO14" s="1188">
        <f t="shared" si="21"/>
        <v>65.713224902845198</v>
      </c>
      <c r="AP14" s="1186">
        <f t="shared" si="21"/>
        <v>56.197022141707613</v>
      </c>
      <c r="AQ14" s="1187">
        <f t="shared" si="21"/>
        <v>48.588510706833084</v>
      </c>
      <c r="AR14" s="1187">
        <f t="shared" si="21"/>
        <v>71.232450894244025</v>
      </c>
      <c r="AS14" s="1188">
        <f t="shared" si="21"/>
        <v>66.115189923812792</v>
      </c>
      <c r="AT14" s="1188"/>
      <c r="AU14" s="1189">
        <f t="shared" ref="AU14:AU19" si="22">E14</f>
        <v>0</v>
      </c>
      <c r="AV14" s="1190">
        <f t="shared" ref="AV14:AV19" si="23">I14</f>
        <v>0</v>
      </c>
      <c r="AW14" s="1190">
        <f t="shared" ref="AW14:AW19" si="24">M14</f>
        <v>55.057000000000002</v>
      </c>
      <c r="AX14" s="1190">
        <f t="shared" ref="AX14:AX19" si="25">Q14</f>
        <v>47.923999999999999</v>
      </c>
      <c r="AY14" s="1190">
        <f t="shared" ref="AY14:AY19" si="26">U14</f>
        <v>63.749000000000002</v>
      </c>
      <c r="AZ14" s="1191">
        <f t="shared" si="17"/>
        <v>56.771999999999998</v>
      </c>
      <c r="BA14" s="1192">
        <f t="shared" si="18"/>
        <v>51.838000000000001</v>
      </c>
      <c r="BB14" s="1193">
        <f t="shared" si="19"/>
        <v>45.593000000000004</v>
      </c>
      <c r="BC14" s="1193">
        <f t="shared" si="20"/>
        <v>57.677</v>
      </c>
      <c r="BD14" s="1193">
        <f t="shared" si="10"/>
        <v>65.713224902845198</v>
      </c>
      <c r="BE14" s="1193">
        <f t="shared" si="10"/>
        <v>56.197022141707613</v>
      </c>
    </row>
    <row r="15" spans="1:57" s="1209" customFormat="1" ht="12" customHeight="1">
      <c r="A15" s="1185" t="s">
        <v>308</v>
      </c>
      <c r="B15" s="1186">
        <v>10.786</v>
      </c>
      <c r="C15" s="1187">
        <v>11.16</v>
      </c>
      <c r="D15" s="1187">
        <v>11.512</v>
      </c>
      <c r="E15" s="1188">
        <v>11.896000000000001</v>
      </c>
      <c r="F15" s="1187">
        <v>12.18</v>
      </c>
      <c r="G15" s="1187">
        <v>12.342000000000001</v>
      </c>
      <c r="H15" s="1187">
        <v>12.593</v>
      </c>
      <c r="I15" s="1187">
        <v>17.323</v>
      </c>
      <c r="J15" s="1186">
        <v>21.065000000000001</v>
      </c>
      <c r="K15" s="1187">
        <v>24.350999999999999</v>
      </c>
      <c r="L15" s="1187">
        <v>27.187999999999999</v>
      </c>
      <c r="M15" s="1188">
        <v>36.338000000000001</v>
      </c>
      <c r="N15" s="1186">
        <v>36.848999999999997</v>
      </c>
      <c r="O15" s="1187">
        <v>36.566000000000003</v>
      </c>
      <c r="P15" s="1187">
        <v>36.018999999999998</v>
      </c>
      <c r="Q15" s="1188">
        <v>37.162999999999997</v>
      </c>
      <c r="R15" s="1186">
        <v>35.93</v>
      </c>
      <c r="S15" s="1187">
        <v>34.621000000000002</v>
      </c>
      <c r="T15" s="1187">
        <v>34.162999999999997</v>
      </c>
      <c r="U15" s="1188">
        <v>38.298000000000002</v>
      </c>
      <c r="V15" s="1187">
        <v>39.494999999999997</v>
      </c>
      <c r="W15" s="1187">
        <v>39.636000000000003</v>
      </c>
      <c r="X15" s="1187">
        <v>38.188000000000002</v>
      </c>
      <c r="Y15" s="1187">
        <v>39.042999999999999</v>
      </c>
      <c r="Z15" s="1186">
        <v>37.643000000000001</v>
      </c>
      <c r="AA15" s="1187">
        <v>36.601999999999997</v>
      </c>
      <c r="AB15" s="1187">
        <v>34.396000000000001</v>
      </c>
      <c r="AC15" s="1188">
        <v>33.963999999999999</v>
      </c>
      <c r="AD15" s="1186">
        <v>31.733000000000001</v>
      </c>
      <c r="AE15" s="1187">
        <v>30.074999999999999</v>
      </c>
      <c r="AF15" s="1187">
        <v>28.908000000000001</v>
      </c>
      <c r="AG15" s="1188">
        <v>30.795000000000002</v>
      </c>
      <c r="AH15" s="1186">
        <v>31.077999999999999</v>
      </c>
      <c r="AI15" s="1187">
        <v>33.088000000000001</v>
      </c>
      <c r="AJ15" s="1187">
        <v>34.74</v>
      </c>
      <c r="AK15" s="1188">
        <v>36.031999999999996</v>
      </c>
      <c r="AL15" s="1186">
        <f>AK15-'Cash Flow'!AL31-'Cash Flow'!AL81</f>
        <v>34.915605206625159</v>
      </c>
      <c r="AM15" s="1187">
        <f>AL15-'Cash Flow'!AM31-'Cash Flow'!AM81</f>
        <v>34.920490459802387</v>
      </c>
      <c r="AN15" s="1187">
        <f>AM15-'Cash Flow'!AN31-'Cash Flow'!AN81</f>
        <v>32.655426532900734</v>
      </c>
      <c r="AO15" s="1188">
        <f>AN15-'Cash Flow'!AO31-'Cash Flow'!AO81</f>
        <v>34.973116331002608</v>
      </c>
      <c r="AP15" s="1186">
        <f>AO15-'Cash Flow'!AP31-'Cash Flow'!AP81</f>
        <v>34.162558355747201</v>
      </c>
      <c r="AQ15" s="1187">
        <f>AP15-'Cash Flow'!AQ31-'Cash Flow'!AQ81</f>
        <v>34.537259414236985</v>
      </c>
      <c r="AR15" s="1187">
        <f>AQ15-'Cash Flow'!AR31-'Cash Flow'!AR81</f>
        <v>32.681358930531985</v>
      </c>
      <c r="AS15" s="1188">
        <f>AR15-'Cash Flow'!AS31-'Cash Flow'!AS81</f>
        <v>35.467708105155722</v>
      </c>
      <c r="AT15" s="1188"/>
      <c r="AU15" s="1189">
        <f t="shared" si="22"/>
        <v>11.896000000000001</v>
      </c>
      <c r="AV15" s="1190">
        <f t="shared" si="23"/>
        <v>17.323</v>
      </c>
      <c r="AW15" s="1190">
        <f t="shared" si="24"/>
        <v>36.338000000000001</v>
      </c>
      <c r="AX15" s="1190">
        <f t="shared" si="25"/>
        <v>37.162999999999997</v>
      </c>
      <c r="AY15" s="1190">
        <f t="shared" si="26"/>
        <v>38.298000000000002</v>
      </c>
      <c r="AZ15" s="1191">
        <f t="shared" si="17"/>
        <v>39.042999999999999</v>
      </c>
      <c r="BA15" s="1192">
        <f t="shared" si="18"/>
        <v>33.963999999999999</v>
      </c>
      <c r="BB15" s="1193">
        <f t="shared" si="19"/>
        <v>30.795000000000002</v>
      </c>
      <c r="BC15" s="1193">
        <f t="shared" si="20"/>
        <v>36.031999999999996</v>
      </c>
      <c r="BD15" s="1193">
        <f t="shared" si="10"/>
        <v>34.973116331002608</v>
      </c>
      <c r="BE15" s="1193">
        <f t="shared" si="10"/>
        <v>34.162558355747201</v>
      </c>
    </row>
    <row r="16" spans="1:57" ht="12" customHeight="1">
      <c r="A16" s="1185" t="s">
        <v>309</v>
      </c>
      <c r="B16" s="1186">
        <v>0</v>
      </c>
      <c r="C16" s="1187">
        <v>0</v>
      </c>
      <c r="D16" s="1187">
        <v>0</v>
      </c>
      <c r="E16" s="1188">
        <v>0</v>
      </c>
      <c r="F16" s="1187">
        <v>0</v>
      </c>
      <c r="G16" s="1187">
        <v>0</v>
      </c>
      <c r="H16" s="1187">
        <v>0</v>
      </c>
      <c r="I16" s="1187">
        <v>0</v>
      </c>
      <c r="J16" s="1186">
        <v>0</v>
      </c>
      <c r="K16" s="1187">
        <v>0</v>
      </c>
      <c r="L16" s="1187">
        <v>0</v>
      </c>
      <c r="M16" s="1188">
        <v>0</v>
      </c>
      <c r="N16" s="1186">
        <v>0</v>
      </c>
      <c r="O16" s="1187">
        <v>0</v>
      </c>
      <c r="P16" s="1187">
        <v>0</v>
      </c>
      <c r="Q16" s="1188">
        <v>5.8460000000000001</v>
      </c>
      <c r="R16" s="1186">
        <v>5.4619999999999997</v>
      </c>
      <c r="S16" s="1187">
        <v>5.0780000000000003</v>
      </c>
      <c r="T16" s="1187">
        <v>4.6950000000000003</v>
      </c>
      <c r="U16" s="1188">
        <v>4.3129999999999997</v>
      </c>
      <c r="V16" s="1187">
        <v>3.931</v>
      </c>
      <c r="W16" s="1187">
        <v>3.55</v>
      </c>
      <c r="X16" s="1187">
        <v>3.169</v>
      </c>
      <c r="Y16" s="1187">
        <v>2.7879999999999998</v>
      </c>
      <c r="Z16" s="1186">
        <v>2.4060000000000001</v>
      </c>
      <c r="AA16" s="1187">
        <v>2.0249999999999999</v>
      </c>
      <c r="AB16" s="1187">
        <v>1.6439999999999999</v>
      </c>
      <c r="AC16" s="1188">
        <v>1.2629999999999999</v>
      </c>
      <c r="AD16" s="1186">
        <v>0.88100000000000001</v>
      </c>
      <c r="AE16" s="1187">
        <v>0.5</v>
      </c>
      <c r="AF16" s="1187">
        <v>0.11899999999999999</v>
      </c>
      <c r="AG16" s="1188">
        <v>0</v>
      </c>
      <c r="AH16" s="1186">
        <v>6.0140000000000002</v>
      </c>
      <c r="AI16" s="1187">
        <v>5.8440000000000003</v>
      </c>
      <c r="AJ16" s="1187">
        <v>17.332000000000001</v>
      </c>
      <c r="AK16" s="1188">
        <v>16.687000000000001</v>
      </c>
      <c r="AL16" s="1186">
        <f>AK16-'Cash Flow'!AL80</f>
        <v>16.323647220919323</v>
      </c>
      <c r="AM16" s="1187">
        <f>AL16-'Cash Flow'!AM80</f>
        <v>15.937061519975963</v>
      </c>
      <c r="AN16" s="1187">
        <f>AM16-'Cash Flow'!AN80</f>
        <v>15.527509210150148</v>
      </c>
      <c r="AO16" s="1188">
        <f>AN16-'Cash Flow'!AO80</f>
        <v>15.093423895588295</v>
      </c>
      <c r="AP16" s="1186">
        <f>AO16-'Cash Flow'!AP80</f>
        <v>14.634517087169447</v>
      </c>
      <c r="AQ16" s="1187">
        <f>AP16-'Cash Flow'!AQ80</f>
        <v>14.158526699501589</v>
      </c>
      <c r="AR16" s="1187">
        <f>AQ16-'Cash Flow'!AR80</f>
        <v>13.66335160255618</v>
      </c>
      <c r="AS16" s="1188">
        <f>AR16-'Cash Flow'!AS80</f>
        <v>13.149361954607553</v>
      </c>
      <c r="AT16" s="1188"/>
      <c r="AU16" s="1208">
        <f t="shared" si="22"/>
        <v>0</v>
      </c>
      <c r="AV16" s="1189">
        <f t="shared" si="23"/>
        <v>0</v>
      </c>
      <c r="AW16" s="1190">
        <f t="shared" si="24"/>
        <v>0</v>
      </c>
      <c r="AX16" s="1190">
        <f t="shared" si="25"/>
        <v>5.8460000000000001</v>
      </c>
      <c r="AY16" s="1190">
        <f t="shared" si="26"/>
        <v>4.3129999999999997</v>
      </c>
      <c r="AZ16" s="1191">
        <f t="shared" si="17"/>
        <v>2.7879999999999998</v>
      </c>
      <c r="BA16" s="1192">
        <f t="shared" si="18"/>
        <v>1.2629999999999999</v>
      </c>
      <c r="BB16" s="1193">
        <f t="shared" si="19"/>
        <v>0</v>
      </c>
      <c r="BC16" s="1193">
        <f t="shared" si="20"/>
        <v>16.687000000000001</v>
      </c>
      <c r="BD16" s="1193">
        <f t="shared" si="10"/>
        <v>15.093423895588295</v>
      </c>
      <c r="BE16" s="1193">
        <f t="shared" si="10"/>
        <v>14.634517087169447</v>
      </c>
    </row>
    <row r="17" spans="1:57" ht="12" customHeight="1">
      <c r="A17" s="1185" t="s">
        <v>310</v>
      </c>
      <c r="B17" s="1186">
        <v>0</v>
      </c>
      <c r="C17" s="1187">
        <v>0</v>
      </c>
      <c r="D17" s="1187">
        <v>0</v>
      </c>
      <c r="E17" s="1188">
        <v>0</v>
      </c>
      <c r="F17" s="1187">
        <v>0</v>
      </c>
      <c r="G17" s="1187">
        <v>0</v>
      </c>
      <c r="H17" s="1187">
        <v>0</v>
      </c>
      <c r="I17" s="1187">
        <v>0</v>
      </c>
      <c r="J17" s="1186">
        <v>0</v>
      </c>
      <c r="K17" s="1187">
        <v>0</v>
      </c>
      <c r="L17" s="1187">
        <v>0</v>
      </c>
      <c r="M17" s="1188">
        <v>0</v>
      </c>
      <c r="N17" s="1187">
        <v>0</v>
      </c>
      <c r="O17" s="1187">
        <v>0</v>
      </c>
      <c r="P17" s="1187">
        <v>0</v>
      </c>
      <c r="Q17" s="1188">
        <v>23.135000000000002</v>
      </c>
      <c r="R17" s="1186">
        <v>23.135000000000002</v>
      </c>
      <c r="S17" s="1187">
        <v>23.135000000000002</v>
      </c>
      <c r="T17" s="1187">
        <v>23.135000000000002</v>
      </c>
      <c r="U17" s="1188">
        <v>23.135000000000002</v>
      </c>
      <c r="V17" s="1187">
        <v>23.135000000000002</v>
      </c>
      <c r="W17" s="1187">
        <v>23.135000000000002</v>
      </c>
      <c r="X17" s="1187">
        <v>23.135000000000002</v>
      </c>
      <c r="Y17" s="1187">
        <v>23.135000000000002</v>
      </c>
      <c r="Z17" s="1186">
        <v>23.135000000000002</v>
      </c>
      <c r="AA17" s="1187">
        <v>23.135000000000002</v>
      </c>
      <c r="AB17" s="1187">
        <v>23.135000000000002</v>
      </c>
      <c r="AC17" s="1188">
        <v>23.135000000000002</v>
      </c>
      <c r="AD17" s="1186">
        <v>23.135000000000002</v>
      </c>
      <c r="AE17" s="1187">
        <v>23.135000000000002</v>
      </c>
      <c r="AF17" s="1187">
        <v>23.135000000000002</v>
      </c>
      <c r="AG17" s="1188">
        <v>23.135000000000002</v>
      </c>
      <c r="AH17" s="1186">
        <v>39.75</v>
      </c>
      <c r="AI17" s="1187">
        <v>39.75</v>
      </c>
      <c r="AJ17" s="1187">
        <v>135.17599999999999</v>
      </c>
      <c r="AK17" s="1188">
        <v>135.27600000000001</v>
      </c>
      <c r="AL17" s="1186">
        <f t="shared" ref="AL17:AS17" si="27">AK17</f>
        <v>135.27600000000001</v>
      </c>
      <c r="AM17" s="1187">
        <f t="shared" si="27"/>
        <v>135.27600000000001</v>
      </c>
      <c r="AN17" s="1187">
        <f t="shared" si="27"/>
        <v>135.27600000000001</v>
      </c>
      <c r="AO17" s="1188">
        <f t="shared" si="27"/>
        <v>135.27600000000001</v>
      </c>
      <c r="AP17" s="1186">
        <f t="shared" si="27"/>
        <v>135.27600000000001</v>
      </c>
      <c r="AQ17" s="1187">
        <f t="shared" si="27"/>
        <v>135.27600000000001</v>
      </c>
      <c r="AR17" s="1187">
        <f t="shared" si="27"/>
        <v>135.27600000000001</v>
      </c>
      <c r="AS17" s="1188">
        <f t="shared" si="27"/>
        <v>135.27600000000001</v>
      </c>
      <c r="AT17" s="1188"/>
      <c r="AU17" s="1208">
        <f t="shared" si="22"/>
        <v>0</v>
      </c>
      <c r="AV17" s="1192">
        <f t="shared" si="23"/>
        <v>0</v>
      </c>
      <c r="AW17" s="1192">
        <f t="shared" si="24"/>
        <v>0</v>
      </c>
      <c r="AX17" s="1192">
        <f t="shared" si="25"/>
        <v>23.135000000000002</v>
      </c>
      <c r="AY17" s="1192">
        <f t="shared" si="26"/>
        <v>23.135000000000002</v>
      </c>
      <c r="AZ17" s="1206">
        <f t="shared" si="17"/>
        <v>23.135000000000002</v>
      </c>
      <c r="BA17" s="1192">
        <f t="shared" si="18"/>
        <v>23.135000000000002</v>
      </c>
      <c r="BB17" s="1192">
        <f t="shared" si="19"/>
        <v>23.135000000000002</v>
      </c>
      <c r="BC17" s="1192">
        <f t="shared" si="20"/>
        <v>135.27600000000001</v>
      </c>
      <c r="BD17" s="1192">
        <f t="shared" si="10"/>
        <v>135.27600000000001</v>
      </c>
      <c r="BE17" s="1192">
        <f t="shared" si="10"/>
        <v>135.27600000000001</v>
      </c>
    </row>
    <row r="18" spans="1:57" s="1214" customFormat="1" ht="12" customHeight="1">
      <c r="A18" s="1210" t="s">
        <v>311</v>
      </c>
      <c r="B18" s="1186">
        <v>0.77800000000000002</v>
      </c>
      <c r="C18" s="1187">
        <v>0.81799999999999995</v>
      </c>
      <c r="D18" s="1187">
        <v>0.86099999999999999</v>
      </c>
      <c r="E18" s="1188">
        <v>7.2430000000000003</v>
      </c>
      <c r="F18" s="1187">
        <v>7.6740000000000004</v>
      </c>
      <c r="G18" s="1187">
        <v>7.7240000000000002</v>
      </c>
      <c r="H18" s="1187">
        <v>7.601</v>
      </c>
      <c r="I18" s="1187">
        <v>8.5649999999999995</v>
      </c>
      <c r="J18" s="1186">
        <v>12.18</v>
      </c>
      <c r="K18" s="1187">
        <v>13.148999999999999</v>
      </c>
      <c r="L18" s="1187">
        <v>15.621</v>
      </c>
      <c r="M18" s="1188">
        <v>18.36</v>
      </c>
      <c r="N18" s="1211">
        <v>19.026</v>
      </c>
      <c r="O18" s="1187">
        <v>20.007000000000001</v>
      </c>
      <c r="P18" s="1212">
        <v>21.686</v>
      </c>
      <c r="Q18" s="1213">
        <v>21.565999999999999</v>
      </c>
      <c r="R18" s="1186">
        <v>19.443999999999999</v>
      </c>
      <c r="S18" s="1187">
        <v>19.988</v>
      </c>
      <c r="T18" s="1187">
        <v>19.716999999999999</v>
      </c>
      <c r="U18" s="1188">
        <v>19.835000000000001</v>
      </c>
      <c r="V18" s="1212">
        <v>20.143000000000001</v>
      </c>
      <c r="W18" s="1212">
        <v>18.861999999999998</v>
      </c>
      <c r="X18" s="1212">
        <v>18.666</v>
      </c>
      <c r="Y18" s="1212">
        <v>16.337</v>
      </c>
      <c r="Z18" s="1211">
        <v>16.399999999999999</v>
      </c>
      <c r="AA18" s="1212">
        <v>15.888</v>
      </c>
      <c r="AB18" s="1212">
        <v>16.332999999999998</v>
      </c>
      <c r="AC18" s="1213">
        <v>15.49</v>
      </c>
      <c r="AD18" s="1211">
        <v>14.56</v>
      </c>
      <c r="AE18" s="1212">
        <v>14.78</v>
      </c>
      <c r="AF18" s="1212">
        <v>16.904</v>
      </c>
      <c r="AG18" s="1213">
        <v>27.782</v>
      </c>
      <c r="AH18" s="1211">
        <v>46.924999999999997</v>
      </c>
      <c r="AI18" s="1212">
        <v>62.021000000000001</v>
      </c>
      <c r="AJ18" s="1212">
        <v>61.561999999999998</v>
      </c>
      <c r="AK18" s="1213">
        <v>60.183</v>
      </c>
      <c r="AL18" s="1211">
        <f t="shared" ref="AL18:AS18" si="28">(AL54*AL66)</f>
        <v>56.871101561581376</v>
      </c>
      <c r="AM18" s="1212">
        <f t="shared" si="28"/>
        <v>71.700462489066567</v>
      </c>
      <c r="AN18" s="1212">
        <f t="shared" si="28"/>
        <v>71.005015795151223</v>
      </c>
      <c r="AO18" s="1213">
        <f t="shared" si="28"/>
        <v>68.5683897277586</v>
      </c>
      <c r="AP18" s="1211">
        <f t="shared" si="28"/>
        <v>61.386014989376513</v>
      </c>
      <c r="AQ18" s="1212">
        <f t="shared" si="28"/>
        <v>77.452789299331997</v>
      </c>
      <c r="AR18" s="1212">
        <f t="shared" si="28"/>
        <v>74.583489986706923</v>
      </c>
      <c r="AS18" s="1213">
        <f t="shared" si="28"/>
        <v>69.495919734204548</v>
      </c>
      <c r="AT18" s="1188"/>
      <c r="AU18" s="1189">
        <f t="shared" si="22"/>
        <v>7.2430000000000003</v>
      </c>
      <c r="AV18" s="1190">
        <f t="shared" si="23"/>
        <v>8.5649999999999995</v>
      </c>
      <c r="AW18" s="1190">
        <f t="shared" si="24"/>
        <v>18.36</v>
      </c>
      <c r="AX18" s="1190">
        <f t="shared" si="25"/>
        <v>21.565999999999999</v>
      </c>
      <c r="AY18" s="1190">
        <f t="shared" si="26"/>
        <v>19.835000000000001</v>
      </c>
      <c r="AZ18" s="1191">
        <f t="shared" si="17"/>
        <v>16.337</v>
      </c>
      <c r="BA18" s="1192">
        <f t="shared" si="18"/>
        <v>15.49</v>
      </c>
      <c r="BB18" s="1193">
        <f t="shared" si="19"/>
        <v>27.782</v>
      </c>
      <c r="BC18" s="1193">
        <f t="shared" si="20"/>
        <v>60.183</v>
      </c>
      <c r="BD18" s="1193">
        <f t="shared" si="10"/>
        <v>68.5683897277586</v>
      </c>
      <c r="BE18" s="1193">
        <f t="shared" si="10"/>
        <v>61.386014989376513</v>
      </c>
    </row>
    <row r="19" spans="1:57" s="1205" customFormat="1" ht="12" customHeight="1">
      <c r="A19" s="1215" t="s">
        <v>312</v>
      </c>
      <c r="B19" s="1216">
        <f t="shared" ref="B19:AG19" si="29">SUM(B11:B18)</f>
        <v>168.142</v>
      </c>
      <c r="C19" s="1217">
        <f t="shared" si="29"/>
        <v>182.44000000000003</v>
      </c>
      <c r="D19" s="1217">
        <f t="shared" si="29"/>
        <v>190.994</v>
      </c>
      <c r="E19" s="1218">
        <f t="shared" si="29"/>
        <v>245.63799999999998</v>
      </c>
      <c r="F19" s="1217">
        <f t="shared" si="29"/>
        <v>224.92500000000004</v>
      </c>
      <c r="G19" s="1217">
        <f t="shared" si="29"/>
        <v>237.06699999999998</v>
      </c>
      <c r="H19" s="1217">
        <f t="shared" si="29"/>
        <v>245.87899999999996</v>
      </c>
      <c r="I19" s="1217">
        <f t="shared" si="29"/>
        <v>284.97800000000001</v>
      </c>
      <c r="J19" s="1216">
        <f t="shared" si="29"/>
        <v>305.44600000000003</v>
      </c>
      <c r="K19" s="1217">
        <f t="shared" si="29"/>
        <v>304.02</v>
      </c>
      <c r="L19" s="1217">
        <f t="shared" si="29"/>
        <v>298.15199999999999</v>
      </c>
      <c r="M19" s="1218">
        <f t="shared" si="29"/>
        <v>318.31200000000001</v>
      </c>
      <c r="N19" s="1216">
        <f t="shared" si="29"/>
        <v>286.98200000000003</v>
      </c>
      <c r="O19" s="1217">
        <f t="shared" si="29"/>
        <v>498.29599999999999</v>
      </c>
      <c r="P19" s="1217">
        <f t="shared" si="29"/>
        <v>502.51899999999995</v>
      </c>
      <c r="Q19" s="1218">
        <f t="shared" si="29"/>
        <v>555.48199999999997</v>
      </c>
      <c r="R19" s="1216">
        <f t="shared" si="29"/>
        <v>1037.807</v>
      </c>
      <c r="S19" s="1217">
        <f t="shared" si="29"/>
        <v>1032.3319999999999</v>
      </c>
      <c r="T19" s="1217">
        <f t="shared" si="29"/>
        <v>1058.482</v>
      </c>
      <c r="U19" s="1218">
        <f t="shared" si="29"/>
        <v>1108.537</v>
      </c>
      <c r="V19" s="1217">
        <f t="shared" si="29"/>
        <v>1051.5620000000001</v>
      </c>
      <c r="W19" s="1217">
        <f t="shared" si="29"/>
        <v>1052.287</v>
      </c>
      <c r="X19" s="1217">
        <f t="shared" si="29"/>
        <v>1058.508</v>
      </c>
      <c r="Y19" s="1217">
        <f t="shared" si="29"/>
        <v>1043.7320000000002</v>
      </c>
      <c r="Z19" s="1216">
        <f t="shared" si="29"/>
        <v>1011.3199999999999</v>
      </c>
      <c r="AA19" s="1217">
        <f t="shared" si="29"/>
        <v>1036.893</v>
      </c>
      <c r="AB19" s="1217">
        <f t="shared" si="29"/>
        <v>1020.7090000000001</v>
      </c>
      <c r="AC19" s="1218">
        <f t="shared" si="29"/>
        <v>1103.9099999999999</v>
      </c>
      <c r="AD19" s="1216">
        <f t="shared" si="29"/>
        <v>1053.654</v>
      </c>
      <c r="AE19" s="1217">
        <f t="shared" si="29"/>
        <v>1094.8150000000001</v>
      </c>
      <c r="AF19" s="1219">
        <f t="shared" si="29"/>
        <v>1521.1539999999998</v>
      </c>
      <c r="AG19" s="1218">
        <f t="shared" si="29"/>
        <v>1664.2749999999999</v>
      </c>
      <c r="AH19" s="1216">
        <f t="shared" ref="AH19:AS19" si="30">SUM(AH11:AH18)</f>
        <v>1577.0939999999998</v>
      </c>
      <c r="AI19" s="1219">
        <f t="shared" si="30"/>
        <v>1615.0119999999999</v>
      </c>
      <c r="AJ19" s="1217">
        <f t="shared" si="30"/>
        <v>1665.0060000000001</v>
      </c>
      <c r="AK19" s="1218">
        <f t="shared" si="30"/>
        <v>1791.6119999999999</v>
      </c>
      <c r="AL19" s="1216">
        <f t="shared" si="30"/>
        <v>1716.4252417674322</v>
      </c>
      <c r="AM19" s="1217">
        <f t="shared" si="30"/>
        <v>1784.3595952829155</v>
      </c>
      <c r="AN19" s="1217">
        <f t="shared" si="30"/>
        <v>1798.2345744677409</v>
      </c>
      <c r="AO19" s="1218">
        <f t="shared" si="30"/>
        <v>1903.5806172817458</v>
      </c>
      <c r="AP19" s="1216">
        <f t="shared" si="30"/>
        <v>1840.2896577161519</v>
      </c>
      <c r="AQ19" s="1217">
        <f t="shared" si="30"/>
        <v>1908.3133759044631</v>
      </c>
      <c r="AR19" s="1217">
        <f t="shared" si="30"/>
        <v>1923.0355486703347</v>
      </c>
      <c r="AS19" s="1218">
        <f t="shared" si="30"/>
        <v>2049.075542668636</v>
      </c>
      <c r="AT19" s="1200"/>
      <c r="AU19" s="1220">
        <f t="shared" si="22"/>
        <v>245.63799999999998</v>
      </c>
      <c r="AV19" s="1221">
        <f t="shared" si="23"/>
        <v>284.97800000000001</v>
      </c>
      <c r="AW19" s="1221">
        <f t="shared" si="24"/>
        <v>318.31200000000001</v>
      </c>
      <c r="AX19" s="1221">
        <f t="shared" si="25"/>
        <v>555.48199999999997</v>
      </c>
      <c r="AY19" s="1221">
        <f t="shared" si="26"/>
        <v>1108.537</v>
      </c>
      <c r="AZ19" s="1222">
        <f t="shared" si="17"/>
        <v>1043.7320000000002</v>
      </c>
      <c r="BA19" s="1223">
        <f t="shared" si="18"/>
        <v>1103.9099999999999</v>
      </c>
      <c r="BB19" s="1224">
        <f t="shared" si="19"/>
        <v>1664.2749999999999</v>
      </c>
      <c r="BC19" s="1224">
        <f t="shared" si="20"/>
        <v>1791.6119999999999</v>
      </c>
      <c r="BD19" s="1224">
        <f t="shared" si="10"/>
        <v>1903.5806172817458</v>
      </c>
      <c r="BE19" s="1224">
        <f t="shared" si="10"/>
        <v>1840.2896577161519</v>
      </c>
    </row>
    <row r="20" spans="1:57" ht="12" customHeight="1">
      <c r="A20" s="1225"/>
      <c r="B20" s="1206"/>
      <c r="C20" s="1207"/>
      <c r="D20" s="1207"/>
      <c r="E20" s="1208"/>
      <c r="F20" s="1207"/>
      <c r="G20" s="1207"/>
      <c r="H20" s="1207"/>
      <c r="I20" s="1207"/>
      <c r="J20" s="1206"/>
      <c r="K20" s="1207"/>
      <c r="L20" s="1207"/>
      <c r="M20" s="1208"/>
      <c r="N20" s="1206"/>
      <c r="O20" s="1207"/>
      <c r="P20" s="1207"/>
      <c r="Q20" s="1208"/>
      <c r="R20" s="1206"/>
      <c r="S20" s="1207"/>
      <c r="T20" s="1207"/>
      <c r="U20" s="1208"/>
      <c r="V20" s="1207"/>
      <c r="W20" s="1207"/>
      <c r="X20" s="1207"/>
      <c r="Y20" s="1207"/>
      <c r="Z20" s="1206"/>
      <c r="AA20" s="1207"/>
      <c r="AB20" s="1207"/>
      <c r="AC20" s="1208"/>
      <c r="AD20" s="1206"/>
      <c r="AE20" s="1207"/>
      <c r="AF20" s="1187"/>
      <c r="AG20" s="1208"/>
      <c r="AH20" s="1206"/>
      <c r="AI20" s="1207"/>
      <c r="AJ20" s="1207"/>
      <c r="AK20" s="1208"/>
      <c r="AL20" s="1206"/>
      <c r="AM20" s="1207"/>
      <c r="AN20" s="1207"/>
      <c r="AO20" s="1208"/>
      <c r="AP20" s="1206"/>
      <c r="AQ20" s="1207"/>
      <c r="AR20" s="1207"/>
      <c r="AS20" s="1208"/>
      <c r="AT20" s="1188"/>
      <c r="AU20" s="1189"/>
      <c r="AV20" s="1190"/>
      <c r="AW20" s="1190"/>
      <c r="AX20" s="1190"/>
      <c r="AY20" s="1190"/>
      <c r="AZ20" s="1191"/>
      <c r="BA20" s="1192"/>
      <c r="BB20" s="1193"/>
      <c r="BC20" s="1193"/>
      <c r="BD20" s="1193"/>
      <c r="BE20" s="1193"/>
    </row>
    <row r="21" spans="1:57" s="1214" customFormat="1" ht="12" customHeight="1">
      <c r="A21" s="1226" t="s">
        <v>313</v>
      </c>
      <c r="B21" s="1227"/>
      <c r="C21" s="144"/>
      <c r="D21" s="144"/>
      <c r="E21" s="1228"/>
      <c r="F21" s="144"/>
      <c r="G21" s="144"/>
      <c r="H21" s="144"/>
      <c r="I21" s="144"/>
      <c r="J21" s="1227"/>
      <c r="K21" s="144"/>
      <c r="L21" s="144"/>
      <c r="M21" s="1228"/>
      <c r="N21" s="1227"/>
      <c r="O21" s="144"/>
      <c r="P21" s="144"/>
      <c r="Q21" s="1228"/>
      <c r="R21" s="1227"/>
      <c r="S21" s="144"/>
      <c r="T21" s="144"/>
      <c r="U21" s="1228"/>
      <c r="V21" s="144"/>
      <c r="W21" s="144"/>
      <c r="X21" s="144"/>
      <c r="Y21" s="144"/>
      <c r="Z21" s="1227"/>
      <c r="AA21" s="144"/>
      <c r="AB21" s="144"/>
      <c r="AC21" s="1228"/>
      <c r="AD21" s="1227"/>
      <c r="AE21" s="144"/>
      <c r="AF21" s="147"/>
      <c r="AG21" s="1228"/>
      <c r="AH21" s="1227"/>
      <c r="AI21" s="144"/>
      <c r="AJ21" s="144"/>
      <c r="AK21" s="1228"/>
      <c r="AL21" s="1227"/>
      <c r="AM21" s="144"/>
      <c r="AN21" s="144"/>
      <c r="AO21" s="1228"/>
      <c r="AP21" s="1227"/>
      <c r="AQ21" s="144"/>
      <c r="AR21" s="144"/>
      <c r="AS21" s="1228"/>
      <c r="AT21" s="1200"/>
      <c r="AU21" s="1201"/>
      <c r="AV21" s="1202"/>
      <c r="AW21" s="1202"/>
      <c r="AX21" s="1202"/>
      <c r="AY21" s="1202"/>
      <c r="AZ21" s="1203"/>
      <c r="BA21" s="153"/>
      <c r="BB21" s="1204"/>
      <c r="BC21" s="1204"/>
      <c r="BD21" s="1204"/>
      <c r="BE21" s="1204"/>
    </row>
    <row r="22" spans="1:57" ht="12" customHeight="1">
      <c r="A22" s="1229" t="s">
        <v>314</v>
      </c>
      <c r="B22" s="1186">
        <v>1.5820000000000001</v>
      </c>
      <c r="C22" s="1187">
        <v>1.3480000000000001</v>
      </c>
      <c r="D22" s="1187">
        <v>1.3660000000000001</v>
      </c>
      <c r="E22" s="1188">
        <v>0.63500000000000001</v>
      </c>
      <c r="F22" s="1187">
        <v>0.48299999999999998</v>
      </c>
      <c r="G22" s="1187">
        <v>1.899</v>
      </c>
      <c r="H22" s="1187">
        <v>3.145</v>
      </c>
      <c r="I22" s="1187">
        <v>2.62</v>
      </c>
      <c r="J22" s="1186">
        <v>0.624</v>
      </c>
      <c r="K22" s="1187">
        <v>2.2989999999999999</v>
      </c>
      <c r="L22" s="1187">
        <v>2.9990000000000001</v>
      </c>
      <c r="M22" s="1188">
        <v>0.997</v>
      </c>
      <c r="N22" s="1186">
        <v>0.82299999999999995</v>
      </c>
      <c r="O22" s="1187">
        <v>0.67800000000000005</v>
      </c>
      <c r="P22" s="1187">
        <v>0.76700000000000002</v>
      </c>
      <c r="Q22" s="1188">
        <v>0.85</v>
      </c>
      <c r="R22" s="1186">
        <v>0.63700000000000001</v>
      </c>
      <c r="S22" s="1187">
        <v>3.1669999999999998</v>
      </c>
      <c r="T22" s="1187">
        <v>3.4460000000000002</v>
      </c>
      <c r="U22" s="1188">
        <v>5.3239999999999998</v>
      </c>
      <c r="V22" s="1187">
        <v>4.7709999999999999</v>
      </c>
      <c r="W22" s="1187">
        <v>4.7569999999999997</v>
      </c>
      <c r="X22" s="1187">
        <v>5.9889999999999999</v>
      </c>
      <c r="Y22" s="1187">
        <v>2.9620000000000002</v>
      </c>
      <c r="Z22" s="1186">
        <v>0.70799999999999996</v>
      </c>
      <c r="AA22" s="1187">
        <v>0.68</v>
      </c>
      <c r="AB22" s="1187">
        <v>1.3280000000000001</v>
      </c>
      <c r="AC22" s="1188">
        <v>0.67200000000000004</v>
      </c>
      <c r="AD22" s="1186">
        <v>2.899</v>
      </c>
      <c r="AE22" s="1187">
        <v>2.532</v>
      </c>
      <c r="AF22" s="1187">
        <v>1.4890000000000001</v>
      </c>
      <c r="AG22" s="1188">
        <v>4.3129999999999997</v>
      </c>
      <c r="AH22" s="1186">
        <v>6.274</v>
      </c>
      <c r="AI22" s="1187">
        <v>7.1150000000000002</v>
      </c>
      <c r="AJ22" s="1187">
        <v>5.2610000000000001</v>
      </c>
      <c r="AK22" s="1188">
        <v>5.7350000000000003</v>
      </c>
      <c r="AL22" s="1186">
        <f t="shared" ref="AL22:AS22" si="31">(AL55*AL62)/(365/4)</f>
        <v>8.4529939254869184</v>
      </c>
      <c r="AM22" s="1187">
        <f t="shared" si="31"/>
        <v>9.222260804912727</v>
      </c>
      <c r="AN22" s="1187">
        <f t="shared" si="31"/>
        <v>6.3579382636304862</v>
      </c>
      <c r="AO22" s="1188">
        <f t="shared" si="31"/>
        <v>6.9891934109904206</v>
      </c>
      <c r="AP22" s="1186">
        <f t="shared" si="31"/>
        <v>10.287734596684762</v>
      </c>
      <c r="AQ22" s="1187">
        <f t="shared" si="31"/>
        <v>10.938369686351793</v>
      </c>
      <c r="AR22" s="1187">
        <f t="shared" si="31"/>
        <v>7.402446989416112</v>
      </c>
      <c r="AS22" s="1188">
        <f t="shared" si="31"/>
        <v>7.9663573604692317</v>
      </c>
      <c r="AT22" s="1188"/>
      <c r="AU22" s="1189">
        <f t="shared" ref="AU22:AU26" si="32">E22</f>
        <v>0.63500000000000001</v>
      </c>
      <c r="AV22" s="1189">
        <f t="shared" ref="AV22:AV26" si="33">I22</f>
        <v>2.62</v>
      </c>
      <c r="AW22" s="1189">
        <f t="shared" ref="AW22:AW26" si="34">M22</f>
        <v>0.997</v>
      </c>
      <c r="AX22" s="1189">
        <f t="shared" ref="AX22:AX26" si="35">Q22</f>
        <v>0.85</v>
      </c>
      <c r="AY22" s="1190">
        <f t="shared" ref="AY22:AY26" si="36">U22</f>
        <v>5.3239999999999998</v>
      </c>
      <c r="AZ22" s="1191">
        <f t="shared" ref="AZ22:AZ26" si="37">Y22</f>
        <v>2.9620000000000002</v>
      </c>
      <c r="BA22" s="1192">
        <f t="shared" ref="BA22:BA26" si="38">AC22</f>
        <v>0.67200000000000004</v>
      </c>
      <c r="BB22" s="1193">
        <f t="shared" ref="BB22:BB26" si="39">AG22</f>
        <v>4.3129999999999997</v>
      </c>
      <c r="BC22" s="1193">
        <f t="shared" ref="BC22:BC26" si="40">AK22</f>
        <v>5.7350000000000003</v>
      </c>
      <c r="BD22" s="1193">
        <f t="shared" ref="BD22:BE26" si="41">AO22</f>
        <v>6.9891934109904206</v>
      </c>
      <c r="BE22" s="1193">
        <f t="shared" si="41"/>
        <v>10.287734596684762</v>
      </c>
    </row>
    <row r="23" spans="1:57" s="1209" customFormat="1" ht="12.75" customHeight="1">
      <c r="A23" s="1230" t="s">
        <v>315</v>
      </c>
      <c r="B23" s="1186">
        <v>21.579000000000001</v>
      </c>
      <c r="C23" s="1187">
        <v>30.768999999999998</v>
      </c>
      <c r="D23" s="1187">
        <v>32.165999999999997</v>
      </c>
      <c r="E23" s="1188">
        <v>42.453000000000003</v>
      </c>
      <c r="F23" s="1187">
        <v>36.19</v>
      </c>
      <c r="G23" s="1187">
        <v>45.493000000000002</v>
      </c>
      <c r="H23" s="1187">
        <v>46.103999999999999</v>
      </c>
      <c r="I23" s="1187">
        <v>55.991</v>
      </c>
      <c r="J23" s="1186">
        <v>50.301000000000002</v>
      </c>
      <c r="K23" s="1187">
        <v>53.793999999999997</v>
      </c>
      <c r="L23" s="1187">
        <v>53.694000000000003</v>
      </c>
      <c r="M23" s="1188">
        <v>62.606999999999999</v>
      </c>
      <c r="N23" s="1186">
        <v>59.994</v>
      </c>
      <c r="O23" s="1187">
        <v>65.093999999999994</v>
      </c>
      <c r="P23" s="1187">
        <v>66.483000000000004</v>
      </c>
      <c r="Q23" s="1188">
        <v>83.197999999999993</v>
      </c>
      <c r="R23" s="1186">
        <v>87.025999999999996</v>
      </c>
      <c r="S23" s="1187">
        <v>91.972999999999999</v>
      </c>
      <c r="T23" s="1187">
        <v>91.917000000000002</v>
      </c>
      <c r="U23" s="1188">
        <v>102.226</v>
      </c>
      <c r="V23" s="1187">
        <v>92.56</v>
      </c>
      <c r="W23" s="1187">
        <v>105.782</v>
      </c>
      <c r="X23" s="1187">
        <v>109.25</v>
      </c>
      <c r="Y23" s="1187">
        <v>115.23099999999999</v>
      </c>
      <c r="Z23" s="1186">
        <v>107.33799999999999</v>
      </c>
      <c r="AA23" s="1187">
        <v>123.343</v>
      </c>
      <c r="AB23" s="1187">
        <v>119.78</v>
      </c>
      <c r="AC23" s="1188">
        <v>125.057</v>
      </c>
      <c r="AD23" s="1186">
        <v>109.202</v>
      </c>
      <c r="AE23" s="1187">
        <v>123.014</v>
      </c>
      <c r="AF23" s="1187">
        <v>123.256</v>
      </c>
      <c r="AG23" s="1188">
        <v>164.93</v>
      </c>
      <c r="AH23" s="1186">
        <v>156.78</v>
      </c>
      <c r="AI23" s="1187">
        <v>190.34399999999999</v>
      </c>
      <c r="AJ23" s="1187">
        <v>193.07400000000001</v>
      </c>
      <c r="AK23" s="1188">
        <v>225.411</v>
      </c>
      <c r="AL23" s="1186">
        <f t="shared" ref="AL23:AS23" si="42">AL54*AL68</f>
        <v>190.01068306499155</v>
      </c>
      <c r="AM23" s="1187">
        <f t="shared" si="42"/>
        <v>220.05051243963956</v>
      </c>
      <c r="AN23" s="1187">
        <f t="shared" si="42"/>
        <v>222.68968551432749</v>
      </c>
      <c r="AO23" s="1188">
        <f t="shared" si="42"/>
        <v>256.81786047428335</v>
      </c>
      <c r="AP23" s="1186">
        <f t="shared" si="42"/>
        <v>237.8912445265353</v>
      </c>
      <c r="AQ23" s="1187">
        <f t="shared" si="42"/>
        <v>268.77510070894107</v>
      </c>
      <c r="AR23" s="1187">
        <f t="shared" si="42"/>
        <v>266.99293104608893</v>
      </c>
      <c r="AS23" s="1188">
        <f t="shared" si="42"/>
        <v>301.75281317846679</v>
      </c>
      <c r="AT23" s="1188"/>
      <c r="AU23" s="1189">
        <f t="shared" si="32"/>
        <v>42.453000000000003</v>
      </c>
      <c r="AV23" s="1190">
        <f t="shared" si="33"/>
        <v>55.991</v>
      </c>
      <c r="AW23" s="1190">
        <f t="shared" si="34"/>
        <v>62.606999999999999</v>
      </c>
      <c r="AX23" s="1190">
        <f t="shared" si="35"/>
        <v>83.197999999999993</v>
      </c>
      <c r="AY23" s="1190">
        <f t="shared" si="36"/>
        <v>102.226</v>
      </c>
      <c r="AZ23" s="1191">
        <f t="shared" si="37"/>
        <v>115.23099999999999</v>
      </c>
      <c r="BA23" s="1192">
        <f t="shared" si="38"/>
        <v>125.057</v>
      </c>
      <c r="BB23" s="1193">
        <f t="shared" si="39"/>
        <v>164.93</v>
      </c>
      <c r="BC23" s="1193">
        <f t="shared" si="40"/>
        <v>225.411</v>
      </c>
      <c r="BD23" s="1193">
        <f t="shared" si="41"/>
        <v>256.81786047428335</v>
      </c>
      <c r="BE23" s="1193">
        <f t="shared" si="41"/>
        <v>237.8912445265353</v>
      </c>
    </row>
    <row r="24" spans="1:57" s="1209" customFormat="1" ht="12.75" customHeight="1">
      <c r="A24" s="1231" t="s">
        <v>316</v>
      </c>
      <c r="B24" s="1186">
        <v>54.576000000000001</v>
      </c>
      <c r="C24" s="1187">
        <v>57.457000000000001</v>
      </c>
      <c r="D24" s="1187">
        <v>58.383000000000003</v>
      </c>
      <c r="E24" s="1188">
        <v>73.492999999999995</v>
      </c>
      <c r="F24" s="1187">
        <v>68.480999999999995</v>
      </c>
      <c r="G24" s="1187">
        <v>71.662999999999997</v>
      </c>
      <c r="H24" s="1187">
        <v>72.543999999999997</v>
      </c>
      <c r="I24" s="1187">
        <v>87.728999999999999</v>
      </c>
      <c r="J24" s="1186">
        <v>81.843999999999994</v>
      </c>
      <c r="K24" s="1187">
        <v>79.078000000000003</v>
      </c>
      <c r="L24" s="1187">
        <v>76.977999999999994</v>
      </c>
      <c r="M24" s="1188">
        <v>95.974999999999994</v>
      </c>
      <c r="N24" s="1186">
        <v>84.331000000000003</v>
      </c>
      <c r="O24" s="1187">
        <v>79.129000000000005</v>
      </c>
      <c r="P24" s="1187">
        <v>81.191999999999993</v>
      </c>
      <c r="Q24" s="1188">
        <v>98.587999999999994</v>
      </c>
      <c r="R24" s="1186">
        <v>91.596000000000004</v>
      </c>
      <c r="S24" s="1187">
        <v>86.421000000000006</v>
      </c>
      <c r="T24" s="1187">
        <v>86.253</v>
      </c>
      <c r="U24" s="1188">
        <v>104.221</v>
      </c>
      <c r="V24" s="1187">
        <v>98.763000000000005</v>
      </c>
      <c r="W24" s="1187">
        <v>98.369</v>
      </c>
      <c r="X24" s="1187">
        <v>94.19</v>
      </c>
      <c r="Y24" s="1187">
        <v>110.55</v>
      </c>
      <c r="Z24" s="1186">
        <v>109.297</v>
      </c>
      <c r="AA24" s="1187">
        <v>130.727</v>
      </c>
      <c r="AB24" s="1187">
        <v>145.453</v>
      </c>
      <c r="AC24" s="1188">
        <v>181.04900000000001</v>
      </c>
      <c r="AD24" s="1186">
        <v>185.08600000000001</v>
      </c>
      <c r="AE24" s="1187">
        <v>208.90700000000001</v>
      </c>
      <c r="AF24" s="1187">
        <v>217.60499999999999</v>
      </c>
      <c r="AG24" s="1188">
        <v>250.529</v>
      </c>
      <c r="AH24" s="1186">
        <v>250.91200000000001</v>
      </c>
      <c r="AI24" s="1187">
        <v>322.791</v>
      </c>
      <c r="AJ24" s="1187">
        <v>333.57799999999997</v>
      </c>
      <c r="AK24" s="1188">
        <v>427.81099999999998</v>
      </c>
      <c r="AL24" s="1186">
        <f t="shared" ref="AL24:AN24" si="43">AL80*AL82</f>
        <v>445.55905630402117</v>
      </c>
      <c r="AM24" s="1187">
        <f t="shared" si="43"/>
        <v>506.19500643287489</v>
      </c>
      <c r="AN24" s="1187">
        <f t="shared" si="43"/>
        <v>524.74911914822133</v>
      </c>
      <c r="AO24" s="1188">
        <f>AO80*AO82</f>
        <v>631.02626584641212</v>
      </c>
      <c r="AP24" s="1186">
        <f t="shared" ref="AP24:AS24" si="44">AP80*AP82</f>
        <v>604.44388813704779</v>
      </c>
      <c r="AQ24" s="1187">
        <f t="shared" si="44"/>
        <v>659.56092602588365</v>
      </c>
      <c r="AR24" s="1187">
        <f t="shared" si="44"/>
        <v>669.64561530966421</v>
      </c>
      <c r="AS24" s="1188">
        <f t="shared" si="44"/>
        <v>784.98369051576549</v>
      </c>
      <c r="AT24" s="1188"/>
      <c r="AU24" s="1189">
        <f t="shared" si="32"/>
        <v>73.492999999999995</v>
      </c>
      <c r="AV24" s="1190">
        <f t="shared" si="33"/>
        <v>87.728999999999999</v>
      </c>
      <c r="AW24" s="1190">
        <f t="shared" si="34"/>
        <v>95.974999999999994</v>
      </c>
      <c r="AX24" s="1190">
        <f t="shared" si="35"/>
        <v>98.587999999999994</v>
      </c>
      <c r="AY24" s="1190">
        <f t="shared" si="36"/>
        <v>104.221</v>
      </c>
      <c r="AZ24" s="1191">
        <f t="shared" si="37"/>
        <v>110.55</v>
      </c>
      <c r="BA24" s="1192">
        <f t="shared" si="38"/>
        <v>181.04900000000001</v>
      </c>
      <c r="BB24" s="1193">
        <f t="shared" si="39"/>
        <v>250.529</v>
      </c>
      <c r="BC24" s="1193">
        <f t="shared" si="40"/>
        <v>427.81099999999998</v>
      </c>
      <c r="BD24" s="1193">
        <f t="shared" si="41"/>
        <v>631.02626584641212</v>
      </c>
      <c r="BE24" s="1193">
        <f t="shared" si="41"/>
        <v>604.44388813704779</v>
      </c>
    </row>
    <row r="25" spans="1:57" s="1209" customFormat="1" ht="12.75" customHeight="1">
      <c r="A25" s="1231" t="s">
        <v>317</v>
      </c>
      <c r="B25" s="1186">
        <v>0</v>
      </c>
      <c r="C25" s="1187">
        <v>0</v>
      </c>
      <c r="D25" s="1187">
        <v>0</v>
      </c>
      <c r="E25" s="1188">
        <v>0</v>
      </c>
      <c r="F25" s="1187">
        <v>0</v>
      </c>
      <c r="G25" s="1187">
        <v>0</v>
      </c>
      <c r="H25" s="1187">
        <v>0</v>
      </c>
      <c r="I25" s="1187">
        <v>0</v>
      </c>
      <c r="J25" s="1186">
        <v>0</v>
      </c>
      <c r="K25" s="1187">
        <v>0</v>
      </c>
      <c r="L25" s="1187">
        <v>0</v>
      </c>
      <c r="M25" s="1188">
        <v>0</v>
      </c>
      <c r="N25" s="1186">
        <v>0</v>
      </c>
      <c r="O25" s="1187">
        <v>0</v>
      </c>
      <c r="P25" s="1187">
        <v>0</v>
      </c>
      <c r="Q25" s="1188">
        <v>0</v>
      </c>
      <c r="R25" s="1186">
        <v>0</v>
      </c>
      <c r="S25" s="1187">
        <v>0</v>
      </c>
      <c r="T25" s="1187">
        <f>S25</f>
        <v>0</v>
      </c>
      <c r="U25" s="1188">
        <f t="shared" ref="U25" si="45">T25</f>
        <v>0</v>
      </c>
      <c r="V25" s="1187">
        <v>0</v>
      </c>
      <c r="W25" s="1187">
        <v>0</v>
      </c>
      <c r="X25" s="1187">
        <v>0</v>
      </c>
      <c r="Y25" s="1187">
        <v>0</v>
      </c>
      <c r="Z25" s="1186">
        <v>0</v>
      </c>
      <c r="AA25" s="1187">
        <v>0</v>
      </c>
      <c r="AB25" s="1187">
        <v>0</v>
      </c>
      <c r="AC25" s="1188">
        <v>0</v>
      </c>
      <c r="AD25" s="1186">
        <v>0</v>
      </c>
      <c r="AE25" s="1187">
        <v>0</v>
      </c>
      <c r="AF25" s="1187">
        <v>251.625</v>
      </c>
      <c r="AG25" s="1188">
        <v>290.113</v>
      </c>
      <c r="AH25" s="1186">
        <v>296.142</v>
      </c>
      <c r="AI25" s="1187">
        <v>251.148</v>
      </c>
      <c r="AJ25" s="1187">
        <v>0</v>
      </c>
      <c r="AK25" s="1188">
        <f t="shared" ref="AK25:AS25" si="46">AJ25</f>
        <v>0</v>
      </c>
      <c r="AL25" s="1186">
        <f t="shared" si="46"/>
        <v>0</v>
      </c>
      <c r="AM25" s="1187">
        <f t="shared" si="46"/>
        <v>0</v>
      </c>
      <c r="AN25" s="1187">
        <f t="shared" si="46"/>
        <v>0</v>
      </c>
      <c r="AO25" s="1188">
        <f t="shared" si="46"/>
        <v>0</v>
      </c>
      <c r="AP25" s="1186">
        <f t="shared" si="46"/>
        <v>0</v>
      </c>
      <c r="AQ25" s="1187">
        <f t="shared" si="46"/>
        <v>0</v>
      </c>
      <c r="AR25" s="1187">
        <f t="shared" si="46"/>
        <v>0</v>
      </c>
      <c r="AS25" s="1188">
        <f t="shared" si="46"/>
        <v>0</v>
      </c>
      <c r="AT25" s="1188"/>
      <c r="AU25" s="1189">
        <f t="shared" si="32"/>
        <v>0</v>
      </c>
      <c r="AV25" s="1190">
        <f t="shared" si="33"/>
        <v>0</v>
      </c>
      <c r="AW25" s="1190">
        <f t="shared" si="34"/>
        <v>0</v>
      </c>
      <c r="AX25" s="1190">
        <f t="shared" si="35"/>
        <v>0</v>
      </c>
      <c r="AY25" s="1190">
        <f t="shared" si="36"/>
        <v>0</v>
      </c>
      <c r="AZ25" s="1191">
        <f t="shared" si="37"/>
        <v>0</v>
      </c>
      <c r="BA25" s="1192">
        <f t="shared" si="38"/>
        <v>0</v>
      </c>
      <c r="BB25" s="1193">
        <f t="shared" si="39"/>
        <v>290.113</v>
      </c>
      <c r="BC25" s="1193">
        <f t="shared" si="40"/>
        <v>0</v>
      </c>
      <c r="BD25" s="1193">
        <f t="shared" si="41"/>
        <v>0</v>
      </c>
      <c r="BE25" s="1193">
        <f t="shared" si="41"/>
        <v>0</v>
      </c>
    </row>
    <row r="26" spans="1:57" s="1214" customFormat="1" ht="12" customHeight="1">
      <c r="A26" s="1232" t="s">
        <v>318</v>
      </c>
      <c r="B26" s="1227">
        <f>SUM(B22:B25)</f>
        <v>77.736999999999995</v>
      </c>
      <c r="C26" s="144">
        <f t="shared" ref="C26" si="47">SUM(C22:C25)</f>
        <v>89.573999999999998</v>
      </c>
      <c r="D26" s="144">
        <f>SUM(D22:D25)</f>
        <v>91.914999999999992</v>
      </c>
      <c r="E26" s="1228">
        <f>SUM(E22:E25)</f>
        <v>116.58099999999999</v>
      </c>
      <c r="F26" s="144">
        <f>SUM(F22:F25)</f>
        <v>105.154</v>
      </c>
      <c r="G26" s="144">
        <f>SUM(G22:G25)</f>
        <v>119.05500000000001</v>
      </c>
      <c r="H26" s="144">
        <f t="shared" ref="H26:AC26" si="48">SUM(H22:H25)</f>
        <v>121.79300000000001</v>
      </c>
      <c r="I26" s="144">
        <f t="shared" si="48"/>
        <v>146.34</v>
      </c>
      <c r="J26" s="1227">
        <f t="shared" si="48"/>
        <v>132.76900000000001</v>
      </c>
      <c r="K26" s="144">
        <f t="shared" si="48"/>
        <v>135.17099999999999</v>
      </c>
      <c r="L26" s="144">
        <f t="shared" si="48"/>
        <v>133.67099999999999</v>
      </c>
      <c r="M26" s="1228">
        <f t="shared" si="48"/>
        <v>159.57900000000001</v>
      </c>
      <c r="N26" s="1227">
        <f t="shared" si="48"/>
        <v>145.148</v>
      </c>
      <c r="O26" s="144">
        <f t="shared" si="48"/>
        <v>144.90100000000001</v>
      </c>
      <c r="P26" s="144">
        <f t="shared" si="48"/>
        <v>148.44200000000001</v>
      </c>
      <c r="Q26" s="1228">
        <f t="shared" si="48"/>
        <v>182.63599999999997</v>
      </c>
      <c r="R26" s="1227">
        <f t="shared" si="48"/>
        <v>179.25900000000001</v>
      </c>
      <c r="S26" s="144">
        <f t="shared" si="48"/>
        <v>181.56100000000001</v>
      </c>
      <c r="T26" s="144">
        <f t="shared" si="48"/>
        <v>181.61599999999999</v>
      </c>
      <c r="U26" s="1228">
        <f t="shared" si="48"/>
        <v>211.77100000000002</v>
      </c>
      <c r="V26" s="144">
        <f t="shared" si="48"/>
        <v>196.09399999999999</v>
      </c>
      <c r="W26" s="144">
        <f t="shared" si="48"/>
        <v>208.90800000000002</v>
      </c>
      <c r="X26" s="144">
        <f t="shared" si="48"/>
        <v>209.429</v>
      </c>
      <c r="Y26" s="144">
        <f t="shared" si="48"/>
        <v>228.74299999999999</v>
      </c>
      <c r="Z26" s="1227">
        <f t="shared" si="48"/>
        <v>217.34299999999999</v>
      </c>
      <c r="AA26" s="144">
        <f t="shared" si="48"/>
        <v>254.75</v>
      </c>
      <c r="AB26" s="144">
        <f>SUM(AB22:AB25)</f>
        <v>266.56100000000004</v>
      </c>
      <c r="AC26" s="1228">
        <f t="shared" si="48"/>
        <v>306.77800000000002</v>
      </c>
      <c r="AD26" s="1227">
        <f>SUM(AD22:AD25)</f>
        <v>297.18700000000001</v>
      </c>
      <c r="AE26" s="144">
        <f t="shared" ref="AE26:AS26" si="49">SUM(AE22:AE25)</f>
        <v>334.45299999999997</v>
      </c>
      <c r="AF26" s="147">
        <f t="shared" si="49"/>
        <v>593.97500000000002</v>
      </c>
      <c r="AG26" s="1228">
        <f t="shared" si="49"/>
        <v>709.88499999999999</v>
      </c>
      <c r="AH26" s="1227">
        <f t="shared" si="49"/>
        <v>710.10799999999995</v>
      </c>
      <c r="AI26" s="147">
        <f t="shared" si="49"/>
        <v>771.39800000000002</v>
      </c>
      <c r="AJ26" s="144">
        <f t="shared" si="49"/>
        <v>531.91300000000001</v>
      </c>
      <c r="AK26" s="1228">
        <f t="shared" si="49"/>
        <v>658.95699999999999</v>
      </c>
      <c r="AL26" s="1227">
        <f t="shared" si="49"/>
        <v>644.02273329449963</v>
      </c>
      <c r="AM26" s="144">
        <f t="shared" si="49"/>
        <v>735.46777967742719</v>
      </c>
      <c r="AN26" s="144">
        <f t="shared" si="49"/>
        <v>753.79674292617926</v>
      </c>
      <c r="AO26" s="1228">
        <f t="shared" si="49"/>
        <v>894.83331973168583</v>
      </c>
      <c r="AP26" s="1227">
        <f t="shared" si="49"/>
        <v>852.62286726026787</v>
      </c>
      <c r="AQ26" s="144">
        <f t="shared" si="49"/>
        <v>939.27439642117656</v>
      </c>
      <c r="AR26" s="144">
        <f t="shared" si="49"/>
        <v>944.04099334516923</v>
      </c>
      <c r="AS26" s="1228">
        <f t="shared" si="49"/>
        <v>1094.7028610547015</v>
      </c>
      <c r="AT26" s="1200"/>
      <c r="AU26" s="1201">
        <f t="shared" si="32"/>
        <v>116.58099999999999</v>
      </c>
      <c r="AV26" s="1202">
        <f t="shared" si="33"/>
        <v>146.34</v>
      </c>
      <c r="AW26" s="1202">
        <f t="shared" si="34"/>
        <v>159.57900000000001</v>
      </c>
      <c r="AX26" s="1202">
        <f t="shared" si="35"/>
        <v>182.63599999999997</v>
      </c>
      <c r="AY26" s="1202">
        <f t="shared" si="36"/>
        <v>211.77100000000002</v>
      </c>
      <c r="AZ26" s="1203">
        <f t="shared" si="37"/>
        <v>228.74299999999999</v>
      </c>
      <c r="BA26" s="153">
        <f t="shared" si="38"/>
        <v>306.77800000000002</v>
      </c>
      <c r="BB26" s="1204">
        <f t="shared" si="39"/>
        <v>709.88499999999999</v>
      </c>
      <c r="BC26" s="1204">
        <f t="shared" si="40"/>
        <v>658.95699999999999</v>
      </c>
      <c r="BD26" s="1204">
        <f t="shared" si="41"/>
        <v>894.83331973168583</v>
      </c>
      <c r="BE26" s="1204">
        <f t="shared" si="41"/>
        <v>852.62286726026787</v>
      </c>
    </row>
    <row r="27" spans="1:57" s="1209" customFormat="1" ht="12" customHeight="1">
      <c r="A27" s="1225"/>
      <c r="B27" s="1206"/>
      <c r="C27" s="1207"/>
      <c r="D27" s="1207"/>
      <c r="E27" s="1208"/>
      <c r="F27" s="1207"/>
      <c r="G27" s="1207"/>
      <c r="H27" s="1207"/>
      <c r="I27" s="1207"/>
      <c r="J27" s="1206"/>
      <c r="K27" s="1207"/>
      <c r="L27" s="1207"/>
      <c r="M27" s="1208"/>
      <c r="N27" s="1206"/>
      <c r="O27" s="1207"/>
      <c r="P27" s="1207"/>
      <c r="Q27" s="1208"/>
      <c r="R27" s="1206"/>
      <c r="S27" s="1207"/>
      <c r="T27" s="1207"/>
      <c r="U27" s="1208"/>
      <c r="V27" s="1207"/>
      <c r="W27" s="1207"/>
      <c r="X27" s="1207"/>
      <c r="Y27" s="1207"/>
      <c r="Z27" s="1206"/>
      <c r="AA27" s="1207"/>
      <c r="AB27" s="1207"/>
      <c r="AC27" s="1208"/>
      <c r="AD27" s="1206"/>
      <c r="AE27" s="1207"/>
      <c r="AF27" s="1187"/>
      <c r="AG27" s="1208"/>
      <c r="AH27" s="1206"/>
      <c r="AI27" s="1207"/>
      <c r="AJ27" s="1207"/>
      <c r="AK27" s="1208"/>
      <c r="AL27" s="1206"/>
      <c r="AM27" s="1207"/>
      <c r="AN27" s="1207"/>
      <c r="AO27" s="1208"/>
      <c r="AP27" s="1206"/>
      <c r="AQ27" s="1207"/>
      <c r="AR27" s="1207"/>
      <c r="AS27" s="1208"/>
      <c r="AT27" s="1188"/>
      <c r="AU27" s="1189"/>
      <c r="AV27" s="1190"/>
      <c r="AW27" s="1190"/>
      <c r="AX27" s="1190"/>
      <c r="AY27" s="1190"/>
      <c r="AZ27" s="1191"/>
      <c r="BA27" s="1192"/>
      <c r="BB27" s="1193"/>
      <c r="BC27" s="1193"/>
      <c r="BD27" s="1193"/>
      <c r="BE27" s="1193"/>
    </row>
    <row r="28" spans="1:57" ht="12" customHeight="1">
      <c r="A28" s="1226" t="s">
        <v>319</v>
      </c>
      <c r="B28" s="1206"/>
      <c r="C28" s="1207"/>
      <c r="D28" s="1207"/>
      <c r="E28" s="1208"/>
      <c r="F28" s="1207"/>
      <c r="G28" s="1207"/>
      <c r="H28" s="1207"/>
      <c r="I28" s="171"/>
      <c r="J28" s="1206"/>
      <c r="K28" s="1207"/>
      <c r="L28" s="171"/>
      <c r="M28" s="170"/>
      <c r="N28" s="1206"/>
      <c r="O28" s="1207"/>
      <c r="P28" s="171"/>
      <c r="Q28" s="170"/>
      <c r="R28" s="1206"/>
      <c r="S28" s="1207"/>
      <c r="T28" s="171"/>
      <c r="U28" s="170"/>
      <c r="V28" s="1207"/>
      <c r="W28" s="1207"/>
      <c r="X28" s="171"/>
      <c r="Y28" s="171"/>
      <c r="Z28" s="1206"/>
      <c r="AA28" s="1207"/>
      <c r="AB28" s="171"/>
      <c r="AC28" s="170"/>
      <c r="AD28" s="1206"/>
      <c r="AE28" s="1207"/>
      <c r="AF28" s="1233"/>
      <c r="AG28" s="170"/>
      <c r="AH28" s="1206"/>
      <c r="AI28" s="1207"/>
      <c r="AJ28" s="171"/>
      <c r="AK28" s="170"/>
      <c r="AL28" s="1206"/>
      <c r="AM28" s="1207"/>
      <c r="AN28" s="171"/>
      <c r="AO28" s="170"/>
      <c r="AP28" s="1206"/>
      <c r="AQ28" s="1207"/>
      <c r="AR28" s="171"/>
      <c r="AS28" s="170"/>
      <c r="AT28" s="1188"/>
      <c r="AU28" s="1189"/>
      <c r="AV28" s="1190"/>
      <c r="AW28" s="1190"/>
      <c r="AX28" s="1190"/>
      <c r="AY28" s="1190"/>
      <c r="AZ28" s="1191"/>
      <c r="BA28" s="1192"/>
      <c r="BB28" s="1193"/>
      <c r="BC28" s="1193"/>
      <c r="BD28" s="1193"/>
      <c r="BE28" s="1193"/>
    </row>
    <row r="29" spans="1:57" ht="12.6" customHeight="1">
      <c r="A29" s="1229" t="s">
        <v>320</v>
      </c>
      <c r="B29" s="1186">
        <v>0</v>
      </c>
      <c r="C29" s="1187">
        <v>0</v>
      </c>
      <c r="D29" s="1187">
        <v>0</v>
      </c>
      <c r="E29" s="1188">
        <v>0</v>
      </c>
      <c r="F29" s="1187">
        <v>0</v>
      </c>
      <c r="G29" s="1187">
        <v>0</v>
      </c>
      <c r="H29" s="1187">
        <v>0</v>
      </c>
      <c r="I29" s="1187">
        <v>0</v>
      </c>
      <c r="J29" s="1186">
        <v>0</v>
      </c>
      <c r="K29" s="1187">
        <v>0</v>
      </c>
      <c r="L29" s="1187">
        <v>0</v>
      </c>
      <c r="M29" s="1188">
        <v>0</v>
      </c>
      <c r="N29" s="1186">
        <v>0</v>
      </c>
      <c r="O29" s="1187">
        <v>215.14400000000001</v>
      </c>
      <c r="P29" s="1187">
        <v>216.791</v>
      </c>
      <c r="Q29" s="1188">
        <v>218.46</v>
      </c>
      <c r="R29" s="1186">
        <v>220.149</v>
      </c>
      <c r="S29" s="1187">
        <v>221.857</v>
      </c>
      <c r="T29" s="1187">
        <v>223.584</v>
      </c>
      <c r="U29" s="1188">
        <v>225.33</v>
      </c>
      <c r="V29" s="1187">
        <v>247.846</v>
      </c>
      <c r="W29" s="1187">
        <v>248.21600000000001</v>
      </c>
      <c r="X29" s="1187">
        <v>248.589</v>
      </c>
      <c r="Y29" s="1187">
        <v>248.96299999999999</v>
      </c>
      <c r="Z29" s="1186">
        <v>249.339</v>
      </c>
      <c r="AA29" s="1187">
        <v>249.71600000000001</v>
      </c>
      <c r="AB29" s="1187">
        <v>250.096</v>
      </c>
      <c r="AC29" s="1188">
        <v>250.477</v>
      </c>
      <c r="AD29" s="1186">
        <v>250.86</v>
      </c>
      <c r="AE29" s="1187">
        <v>251.239</v>
      </c>
      <c r="AF29" s="1187">
        <v>449.75900000000001</v>
      </c>
      <c r="AG29" s="1188">
        <v>450.24299999999999</v>
      </c>
      <c r="AH29" s="1186">
        <v>450.74599999999998</v>
      </c>
      <c r="AI29" s="1187">
        <v>451.24700000000001</v>
      </c>
      <c r="AJ29" s="1187">
        <v>451.75400000000002</v>
      </c>
      <c r="AK29" s="1188">
        <v>452.25900000000001</v>
      </c>
      <c r="AL29" s="1186">
        <f t="shared" ref="AL29:AS29" si="50">AK29</f>
        <v>452.25900000000001</v>
      </c>
      <c r="AM29" s="1187">
        <f t="shared" si="50"/>
        <v>452.25900000000001</v>
      </c>
      <c r="AN29" s="1187">
        <f t="shared" si="50"/>
        <v>452.25900000000001</v>
      </c>
      <c r="AO29" s="1188">
        <f t="shared" si="50"/>
        <v>452.25900000000001</v>
      </c>
      <c r="AP29" s="1186">
        <f t="shared" si="50"/>
        <v>452.25900000000001</v>
      </c>
      <c r="AQ29" s="1187">
        <f t="shared" si="50"/>
        <v>452.25900000000001</v>
      </c>
      <c r="AR29" s="1187">
        <f t="shared" si="50"/>
        <v>452.25900000000001</v>
      </c>
      <c r="AS29" s="1188">
        <f t="shared" si="50"/>
        <v>452.25900000000001</v>
      </c>
      <c r="AT29" s="1188"/>
      <c r="AU29" s="1189">
        <f t="shared" ref="AU29:AU33" si="51">E29</f>
        <v>0</v>
      </c>
      <c r="AV29" s="1190">
        <f t="shared" ref="AV29:AV33" si="52">I29</f>
        <v>0</v>
      </c>
      <c r="AW29" s="1190">
        <f t="shared" ref="AW29:AW33" si="53">M29</f>
        <v>0</v>
      </c>
      <c r="AX29" s="1190">
        <f t="shared" ref="AX29:AX33" si="54">Q29</f>
        <v>218.46</v>
      </c>
      <c r="AY29" s="1190">
        <f t="shared" ref="AY29:AY33" si="55">U29</f>
        <v>225.33</v>
      </c>
      <c r="AZ29" s="1191">
        <f t="shared" ref="AZ29:AZ33" si="56">Y29</f>
        <v>248.96299999999999</v>
      </c>
      <c r="BA29" s="1192">
        <f t="shared" ref="BA29:BA33" si="57">AC29</f>
        <v>250.477</v>
      </c>
      <c r="BB29" s="1193">
        <f t="shared" ref="BB29:BB33" si="58">AG29</f>
        <v>450.24299999999999</v>
      </c>
      <c r="BC29" s="1193">
        <f t="shared" ref="BC29:BC33" si="59">AK29</f>
        <v>452.25900000000001</v>
      </c>
      <c r="BD29" s="1193">
        <f t="shared" ref="BD29:BE33" si="60">AO29</f>
        <v>452.25900000000001</v>
      </c>
      <c r="BE29" s="1193">
        <f t="shared" si="60"/>
        <v>452.25900000000001</v>
      </c>
    </row>
    <row r="30" spans="1:57" ht="12.6" customHeight="1">
      <c r="A30" s="1229" t="s">
        <v>321</v>
      </c>
      <c r="B30" s="1186">
        <v>0</v>
      </c>
      <c r="C30" s="1187">
        <v>0</v>
      </c>
      <c r="D30" s="1187">
        <v>0</v>
      </c>
      <c r="E30" s="1188">
        <v>0</v>
      </c>
      <c r="F30" s="1187">
        <v>0</v>
      </c>
      <c r="G30" s="1187">
        <v>0</v>
      </c>
      <c r="H30" s="1187">
        <v>0</v>
      </c>
      <c r="I30" s="1187">
        <v>0</v>
      </c>
      <c r="J30" s="1186">
        <v>52.697000000000003</v>
      </c>
      <c r="K30" s="1187">
        <v>59.841999999999999</v>
      </c>
      <c r="L30" s="1187">
        <v>58.667000000000002</v>
      </c>
      <c r="M30" s="1188">
        <v>57.04</v>
      </c>
      <c r="N30" s="1186">
        <v>54.58</v>
      </c>
      <c r="O30" s="1187">
        <v>53.539000000000001</v>
      </c>
      <c r="P30" s="1187">
        <v>48.377000000000002</v>
      </c>
      <c r="Q30" s="1188">
        <v>54.54</v>
      </c>
      <c r="R30" s="1186">
        <v>54.383000000000003</v>
      </c>
      <c r="S30" s="1187">
        <v>52.72</v>
      </c>
      <c r="T30" s="1187">
        <v>70.317999999999998</v>
      </c>
      <c r="U30" s="1188">
        <v>68.694000000000003</v>
      </c>
      <c r="V30" s="1187">
        <v>65.786000000000001</v>
      </c>
      <c r="W30" s="1187">
        <v>61.981999999999999</v>
      </c>
      <c r="X30" s="1187">
        <v>58.866999999999997</v>
      </c>
      <c r="Y30" s="1187">
        <v>57.627000000000002</v>
      </c>
      <c r="Z30" s="1186">
        <v>55.993000000000002</v>
      </c>
      <c r="AA30" s="1187">
        <v>53.564999999999998</v>
      </c>
      <c r="AB30" s="1187">
        <v>51.433</v>
      </c>
      <c r="AC30" s="1188">
        <v>51.313000000000002</v>
      </c>
      <c r="AD30" s="1186">
        <v>48.009</v>
      </c>
      <c r="AE30" s="1187">
        <v>45.414000000000001</v>
      </c>
      <c r="AF30" s="1187">
        <v>43.654000000000003</v>
      </c>
      <c r="AG30" s="1188">
        <v>42.789000000000001</v>
      </c>
      <c r="AH30" s="1186">
        <v>40.558999999999997</v>
      </c>
      <c r="AI30" s="1187">
        <v>39.865000000000002</v>
      </c>
      <c r="AJ30" s="1187">
        <v>59.920999999999999</v>
      </c>
      <c r="AK30" s="1188">
        <v>59.749000000000002</v>
      </c>
      <c r="AL30" s="1186">
        <f t="shared" ref="AL30:AS30" si="61">AL54*AL69</f>
        <v>49.155780676317079</v>
      </c>
      <c r="AM30" s="1187">
        <f t="shared" si="61"/>
        <v>46.086630933500565</v>
      </c>
      <c r="AN30" s="1187">
        <f t="shared" si="61"/>
        <v>69.112302255632642</v>
      </c>
      <c r="AO30" s="1188">
        <f t="shared" si="61"/>
        <v>68.073919841879743</v>
      </c>
      <c r="AP30" s="1186">
        <f t="shared" si="61"/>
        <v>62.082702332921201</v>
      </c>
      <c r="AQ30" s="1187">
        <f t="shared" si="61"/>
        <v>56.744968245880706</v>
      </c>
      <c r="AR30" s="1187">
        <f t="shared" si="61"/>
        <v>83.561220748842672</v>
      </c>
      <c r="AS30" s="1188">
        <f t="shared" si="61"/>
        <v>80.604639042736238</v>
      </c>
      <c r="AT30" s="1188"/>
      <c r="AU30" s="1189">
        <f t="shared" si="51"/>
        <v>0</v>
      </c>
      <c r="AV30" s="1190">
        <f t="shared" si="52"/>
        <v>0</v>
      </c>
      <c r="AW30" s="1190">
        <f t="shared" si="53"/>
        <v>57.04</v>
      </c>
      <c r="AX30" s="1190">
        <f t="shared" si="54"/>
        <v>54.54</v>
      </c>
      <c r="AY30" s="1190">
        <f t="shared" si="55"/>
        <v>68.694000000000003</v>
      </c>
      <c r="AZ30" s="1191">
        <f t="shared" si="56"/>
        <v>57.627000000000002</v>
      </c>
      <c r="BA30" s="1192">
        <f t="shared" si="57"/>
        <v>51.313000000000002</v>
      </c>
      <c r="BB30" s="1193">
        <f t="shared" si="58"/>
        <v>42.789000000000001</v>
      </c>
      <c r="BC30" s="1193">
        <f t="shared" si="59"/>
        <v>59.749000000000002</v>
      </c>
      <c r="BD30" s="1193">
        <f t="shared" si="60"/>
        <v>68.073919841879743</v>
      </c>
      <c r="BE30" s="1193">
        <f t="shared" si="60"/>
        <v>62.082702332921201</v>
      </c>
    </row>
    <row r="31" spans="1:57" ht="12.75" customHeight="1">
      <c r="A31" s="1229" t="s">
        <v>316</v>
      </c>
      <c r="B31" s="1186">
        <v>4.2610000000000001</v>
      </c>
      <c r="C31" s="1187">
        <v>3.8889999999999998</v>
      </c>
      <c r="D31" s="1187">
        <v>5.0469999999999997</v>
      </c>
      <c r="E31" s="1188">
        <v>7.8070000000000004</v>
      </c>
      <c r="F31" s="1187">
        <v>6.2469999999999999</v>
      </c>
      <c r="G31" s="1187">
        <v>6.274</v>
      </c>
      <c r="H31" s="1187">
        <v>6.3739999999999997</v>
      </c>
      <c r="I31" s="1187">
        <v>6.4870000000000001</v>
      </c>
      <c r="J31" s="1186">
        <v>6.9880000000000004</v>
      </c>
      <c r="K31" s="1187">
        <v>6.1189999999999998</v>
      </c>
      <c r="L31" s="1187">
        <v>5.4889999999999999</v>
      </c>
      <c r="M31" s="1188">
        <v>5.46</v>
      </c>
      <c r="N31" s="1186">
        <v>4.5010000000000003</v>
      </c>
      <c r="O31" s="1187">
        <v>3.6920000000000002</v>
      </c>
      <c r="P31" s="1187">
        <v>3.3</v>
      </c>
      <c r="Q31" s="1188">
        <v>2.778</v>
      </c>
      <c r="R31" s="1186">
        <v>2.1520000000000001</v>
      </c>
      <c r="S31" s="1187">
        <v>2.052</v>
      </c>
      <c r="T31" s="1187">
        <v>1.8720000000000001</v>
      </c>
      <c r="U31" s="1188">
        <v>2.5659999999999998</v>
      </c>
      <c r="V31" s="1187">
        <v>2.3780000000000001</v>
      </c>
      <c r="W31" s="1187">
        <v>2.2770000000000001</v>
      </c>
      <c r="X31" s="1187">
        <v>2.125</v>
      </c>
      <c r="Y31" s="1187">
        <v>1.5029999999999999</v>
      </c>
      <c r="Z31" s="1186">
        <v>1.3819999999999999</v>
      </c>
      <c r="AA31" s="1187">
        <v>0.64800000000000002</v>
      </c>
      <c r="AB31" s="1187">
        <v>0.155</v>
      </c>
      <c r="AC31" s="1188">
        <v>0.88600000000000001</v>
      </c>
      <c r="AD31" s="1186">
        <v>0.40300000000000002</v>
      </c>
      <c r="AE31" s="1187">
        <v>2.1999999999999999E-2</v>
      </c>
      <c r="AF31" s="1187">
        <v>1.53</v>
      </c>
      <c r="AG31" s="1188">
        <v>2.2109999999999999</v>
      </c>
      <c r="AH31" s="1186">
        <v>0.126</v>
      </c>
      <c r="AI31" s="1187">
        <v>0.108</v>
      </c>
      <c r="AJ31" s="1187">
        <v>7.93</v>
      </c>
      <c r="AK31" s="1188">
        <v>14.406000000000001</v>
      </c>
      <c r="AL31" s="1186">
        <f t="shared" ref="AL31:AS31" si="62">AL80*AL83</f>
        <v>-9.7101423314184263</v>
      </c>
      <c r="AM31" s="1187">
        <f t="shared" si="62"/>
        <v>-11.031591638354318</v>
      </c>
      <c r="AN31" s="1187">
        <f t="shared" si="62"/>
        <v>-11.435944490687012</v>
      </c>
      <c r="AO31" s="1188">
        <f t="shared" si="62"/>
        <v>-13.752059956001041</v>
      </c>
      <c r="AP31" s="1186">
        <f t="shared" si="62"/>
        <v>-13.172745794581937</v>
      </c>
      <c r="AQ31" s="1187">
        <f t="shared" si="62"/>
        <v>-14.373920532732912</v>
      </c>
      <c r="AR31" s="1187">
        <f t="shared" si="62"/>
        <v>-14.593697837061391</v>
      </c>
      <c r="AS31" s="1188">
        <f t="shared" si="62"/>
        <v>-17.107279618505206</v>
      </c>
      <c r="AT31" s="1188"/>
      <c r="AU31" s="1189">
        <f t="shared" si="51"/>
        <v>7.8070000000000004</v>
      </c>
      <c r="AV31" s="1190">
        <f t="shared" si="52"/>
        <v>6.4870000000000001</v>
      </c>
      <c r="AW31" s="1190">
        <f t="shared" si="53"/>
        <v>5.46</v>
      </c>
      <c r="AX31" s="1190">
        <f t="shared" si="54"/>
        <v>2.778</v>
      </c>
      <c r="AY31" s="1190">
        <f t="shared" si="55"/>
        <v>2.5659999999999998</v>
      </c>
      <c r="AZ31" s="1191">
        <f t="shared" si="56"/>
        <v>1.5029999999999999</v>
      </c>
      <c r="BA31" s="1192">
        <f t="shared" si="57"/>
        <v>0.88600000000000001</v>
      </c>
      <c r="BB31" s="1193">
        <f t="shared" si="58"/>
        <v>2.2109999999999999</v>
      </c>
      <c r="BC31" s="1193">
        <f t="shared" si="59"/>
        <v>14.406000000000001</v>
      </c>
      <c r="BD31" s="1193">
        <f t="shared" si="60"/>
        <v>-13.752059956001041</v>
      </c>
      <c r="BE31" s="1193">
        <f t="shared" si="60"/>
        <v>-13.172745794581937</v>
      </c>
    </row>
    <row r="32" spans="1:57" ht="12.75" customHeight="1">
      <c r="A32" s="1234" t="s">
        <v>322</v>
      </c>
      <c r="B32" s="1186">
        <f>1.445+5.429</f>
        <v>6.8740000000000006</v>
      </c>
      <c r="C32" s="1187">
        <f>1.472+5.273</f>
        <v>6.7449999999999992</v>
      </c>
      <c r="D32" s="1187">
        <f>1.705+5.283</f>
        <v>6.9880000000000004</v>
      </c>
      <c r="E32" s="1188">
        <v>6.6079999999999997</v>
      </c>
      <c r="F32" s="1187">
        <v>8.0449999999999999</v>
      </c>
      <c r="G32" s="1187">
        <v>7.9329999999999998</v>
      </c>
      <c r="H32" s="1187">
        <v>7.6509999999999998</v>
      </c>
      <c r="I32" s="1187">
        <v>6.7809999999999997</v>
      </c>
      <c r="J32" s="1186">
        <v>2.9969999999999999</v>
      </c>
      <c r="K32" s="1187">
        <v>2.694</v>
      </c>
      <c r="L32" s="1187">
        <v>2.5550000000000002</v>
      </c>
      <c r="M32" s="1188">
        <v>2.7010000000000001</v>
      </c>
      <c r="N32" s="1186">
        <v>2.7120000000000002</v>
      </c>
      <c r="O32" s="1187">
        <v>2.4900000000000002</v>
      </c>
      <c r="P32" s="1187">
        <v>2.6890000000000001</v>
      </c>
      <c r="Q32" s="1188">
        <v>2.9969999999999999</v>
      </c>
      <c r="R32" s="1186">
        <v>3.274</v>
      </c>
      <c r="S32" s="1187">
        <v>3.7559999999999998</v>
      </c>
      <c r="T32" s="1187">
        <v>4.1219999999999999</v>
      </c>
      <c r="U32" s="1188">
        <v>3.5830000000000002</v>
      </c>
      <c r="V32" s="1187">
        <v>3.68</v>
      </c>
      <c r="W32" s="1187">
        <v>4.4720000000000004</v>
      </c>
      <c r="X32" s="1187">
        <v>7.1909999999999998</v>
      </c>
      <c r="Y32" s="1187">
        <v>4.7709999999999999</v>
      </c>
      <c r="Z32" s="1186">
        <v>5.9850000000000003</v>
      </c>
      <c r="AA32" s="1187">
        <v>7.5049999999999999</v>
      </c>
      <c r="AB32" s="1187">
        <v>7.891</v>
      </c>
      <c r="AC32" s="1188">
        <v>4.8079999999999998</v>
      </c>
      <c r="AD32" s="1186">
        <v>4.8460000000000001</v>
      </c>
      <c r="AE32" s="1187">
        <v>5.0810000000000004</v>
      </c>
      <c r="AF32" s="1187">
        <v>3.6760000000000002</v>
      </c>
      <c r="AG32" s="1188">
        <v>3.4910000000000001</v>
      </c>
      <c r="AH32" s="1186">
        <v>7.8120000000000003</v>
      </c>
      <c r="AI32" s="1187">
        <v>10.895</v>
      </c>
      <c r="AJ32" s="1187">
        <v>8.6530000000000005</v>
      </c>
      <c r="AK32" s="1188">
        <v>7.585</v>
      </c>
      <c r="AL32" s="1186">
        <f t="shared" ref="AL32:AS32" si="63">AL54*AL70</f>
        <v>9.4678113031235736</v>
      </c>
      <c r="AM32" s="1187">
        <f t="shared" si="63"/>
        <v>12.595355425071832</v>
      </c>
      <c r="AN32" s="1187">
        <f t="shared" si="63"/>
        <v>9.980286567613847</v>
      </c>
      <c r="AO32" s="1188">
        <f t="shared" si="63"/>
        <v>8.641829687537161</v>
      </c>
      <c r="AP32" s="1186">
        <f t="shared" si="63"/>
        <v>11.957643694982137</v>
      </c>
      <c r="AQ32" s="1187">
        <f t="shared" si="63"/>
        <v>15.50825107334429</v>
      </c>
      <c r="AR32" s="1187">
        <f t="shared" si="63"/>
        <v>12.066808683762549</v>
      </c>
      <c r="AS32" s="1188">
        <f t="shared" si="63"/>
        <v>10.232576062179355</v>
      </c>
      <c r="AT32" s="1188"/>
      <c r="AU32" s="1189">
        <f t="shared" si="51"/>
        <v>6.6079999999999997</v>
      </c>
      <c r="AV32" s="1190">
        <f t="shared" si="52"/>
        <v>6.7809999999999997</v>
      </c>
      <c r="AW32" s="1190">
        <f t="shared" si="53"/>
        <v>2.7010000000000001</v>
      </c>
      <c r="AX32" s="1190">
        <f t="shared" si="54"/>
        <v>2.9969999999999999</v>
      </c>
      <c r="AY32" s="1190">
        <f t="shared" si="55"/>
        <v>3.5830000000000002</v>
      </c>
      <c r="AZ32" s="1191">
        <f t="shared" si="56"/>
        <v>4.7709999999999999</v>
      </c>
      <c r="BA32" s="1192">
        <f t="shared" si="57"/>
        <v>4.8079999999999998</v>
      </c>
      <c r="BB32" s="1193">
        <f t="shared" si="58"/>
        <v>3.4910000000000001</v>
      </c>
      <c r="BC32" s="1193">
        <f t="shared" si="59"/>
        <v>7.585</v>
      </c>
      <c r="BD32" s="1193">
        <f t="shared" si="60"/>
        <v>8.641829687537161</v>
      </c>
      <c r="BE32" s="1193">
        <f t="shared" si="60"/>
        <v>11.957643694982137</v>
      </c>
    </row>
    <row r="33" spans="1:64" s="1205" customFormat="1" ht="12" customHeight="1">
      <c r="A33" s="1215" t="s">
        <v>323</v>
      </c>
      <c r="B33" s="1216">
        <f t="shared" ref="B33:T33" si="64">SUM(B26:B32)</f>
        <v>88.871999999999986</v>
      </c>
      <c r="C33" s="1217">
        <f t="shared" ref="C33" si="65">SUM(C26:C32)</f>
        <v>100.208</v>
      </c>
      <c r="D33" s="1217">
        <f t="shared" si="64"/>
        <v>103.94999999999999</v>
      </c>
      <c r="E33" s="1218">
        <f t="shared" si="64"/>
        <v>130.99599999999998</v>
      </c>
      <c r="F33" s="1217">
        <f t="shared" si="64"/>
        <v>119.446</v>
      </c>
      <c r="G33" s="1217">
        <f t="shared" si="64"/>
        <v>133.262</v>
      </c>
      <c r="H33" s="1217">
        <f t="shared" ref="H33" si="66">SUM(H26:H32)</f>
        <v>135.81800000000001</v>
      </c>
      <c r="I33" s="1217">
        <f t="shared" si="64"/>
        <v>159.608</v>
      </c>
      <c r="J33" s="1216">
        <f t="shared" si="64"/>
        <v>195.45100000000002</v>
      </c>
      <c r="K33" s="1217">
        <f t="shared" si="64"/>
        <v>203.82599999999996</v>
      </c>
      <c r="L33" s="1217">
        <f t="shared" si="64"/>
        <v>200.38200000000001</v>
      </c>
      <c r="M33" s="1218">
        <f t="shared" si="64"/>
        <v>224.78</v>
      </c>
      <c r="N33" s="1216">
        <f t="shared" si="64"/>
        <v>206.941</v>
      </c>
      <c r="O33" s="1217">
        <f t="shared" ref="O33" si="67">SUM(O26:O32)</f>
        <v>419.76600000000002</v>
      </c>
      <c r="P33" s="1217">
        <f t="shared" si="64"/>
        <v>419.59900000000005</v>
      </c>
      <c r="Q33" s="1218">
        <f t="shared" si="64"/>
        <v>461.41100000000006</v>
      </c>
      <c r="R33" s="1216">
        <f t="shared" si="64"/>
        <v>459.21699999999998</v>
      </c>
      <c r="S33" s="1217">
        <f t="shared" si="64"/>
        <v>461.94600000000003</v>
      </c>
      <c r="T33" s="1217">
        <f t="shared" si="64"/>
        <v>481.512</v>
      </c>
      <c r="U33" s="1218">
        <f t="shared" ref="U33:AC33" si="68">SUM(U26:U32)</f>
        <v>511.94400000000002</v>
      </c>
      <c r="V33" s="1217">
        <f t="shared" si="68"/>
        <v>515.78399999999999</v>
      </c>
      <c r="W33" s="1217">
        <f t="shared" si="68"/>
        <v>525.85500000000002</v>
      </c>
      <c r="X33" s="1217">
        <f t="shared" si="68"/>
        <v>526.20100000000002</v>
      </c>
      <c r="Y33" s="1217">
        <f t="shared" si="68"/>
        <v>541.60699999999997</v>
      </c>
      <c r="Z33" s="1216">
        <f t="shared" si="68"/>
        <v>530.04200000000003</v>
      </c>
      <c r="AA33" s="1217">
        <f t="shared" si="68"/>
        <v>566.18399999999997</v>
      </c>
      <c r="AB33" s="1217">
        <f t="shared" si="68"/>
        <v>576.13599999999997</v>
      </c>
      <c r="AC33" s="1218">
        <f t="shared" si="68"/>
        <v>614.26199999999994</v>
      </c>
      <c r="AD33" s="1216">
        <f>SUM(AD26:AD32)</f>
        <v>601.30500000000006</v>
      </c>
      <c r="AE33" s="1219">
        <f t="shared" ref="AE33:AS33" si="69">SUM(AE26:AE32)</f>
        <v>636.20900000000006</v>
      </c>
      <c r="AF33" s="1219">
        <f t="shared" si="69"/>
        <v>1092.5939999999998</v>
      </c>
      <c r="AG33" s="1218">
        <f t="shared" si="69"/>
        <v>1208.6189999999999</v>
      </c>
      <c r="AH33" s="1216">
        <f t="shared" si="69"/>
        <v>1209.3509999999997</v>
      </c>
      <c r="AI33" s="1219">
        <f t="shared" si="69"/>
        <v>1273.5129999999999</v>
      </c>
      <c r="AJ33" s="1217">
        <f t="shared" si="69"/>
        <v>1060.171</v>
      </c>
      <c r="AK33" s="1218">
        <f t="shared" si="69"/>
        <v>1192.9559999999999</v>
      </c>
      <c r="AL33" s="1216">
        <f t="shared" si="69"/>
        <v>1145.195182942522</v>
      </c>
      <c r="AM33" s="1217">
        <f t="shared" si="69"/>
        <v>1235.3771743976454</v>
      </c>
      <c r="AN33" s="1217">
        <f t="shared" si="69"/>
        <v>1273.7123872587388</v>
      </c>
      <c r="AO33" s="1218">
        <f t="shared" si="69"/>
        <v>1410.056009305102</v>
      </c>
      <c r="AP33" s="1216">
        <f t="shared" si="69"/>
        <v>1365.7494674935892</v>
      </c>
      <c r="AQ33" s="1217">
        <f t="shared" si="69"/>
        <v>1449.4126952076688</v>
      </c>
      <c r="AR33" s="1217">
        <f t="shared" si="69"/>
        <v>1477.334324940713</v>
      </c>
      <c r="AS33" s="1218">
        <f t="shared" si="69"/>
        <v>1620.6917965411119</v>
      </c>
      <c r="AT33" s="1200"/>
      <c r="AU33" s="1220">
        <f t="shared" si="51"/>
        <v>130.99599999999998</v>
      </c>
      <c r="AV33" s="1221">
        <f t="shared" si="52"/>
        <v>159.608</v>
      </c>
      <c r="AW33" s="1221">
        <f t="shared" si="53"/>
        <v>224.78</v>
      </c>
      <c r="AX33" s="1221">
        <f t="shared" si="54"/>
        <v>461.41100000000006</v>
      </c>
      <c r="AY33" s="1221">
        <f t="shared" si="55"/>
        <v>511.94400000000002</v>
      </c>
      <c r="AZ33" s="1222">
        <f t="shared" si="56"/>
        <v>541.60699999999997</v>
      </c>
      <c r="BA33" s="1223">
        <f t="shared" si="57"/>
        <v>614.26199999999994</v>
      </c>
      <c r="BB33" s="1224">
        <f t="shared" si="58"/>
        <v>1208.6189999999999</v>
      </c>
      <c r="BC33" s="1224">
        <f t="shared" si="59"/>
        <v>1192.9559999999999</v>
      </c>
      <c r="BD33" s="1224">
        <f t="shared" si="60"/>
        <v>1410.056009305102</v>
      </c>
      <c r="BE33" s="1224">
        <f t="shared" si="60"/>
        <v>1365.7494674935892</v>
      </c>
    </row>
    <row r="34" spans="1:64" s="1214" customFormat="1" ht="12" customHeight="1">
      <c r="A34" s="1235"/>
      <c r="B34" s="1236"/>
      <c r="C34" s="1237"/>
      <c r="D34" s="1237"/>
      <c r="E34" s="1238"/>
      <c r="F34" s="1237"/>
      <c r="G34" s="1237"/>
      <c r="H34" s="1237"/>
      <c r="I34" s="1237"/>
      <c r="J34" s="1236"/>
      <c r="K34" s="1237"/>
      <c r="L34" s="1237"/>
      <c r="M34" s="1238"/>
      <c r="N34" s="1239"/>
      <c r="O34" s="1237"/>
      <c r="P34" s="1240"/>
      <c r="Q34" s="1241"/>
      <c r="R34" s="1239"/>
      <c r="S34" s="1240"/>
      <c r="T34" s="1240"/>
      <c r="U34" s="1242"/>
      <c r="V34" s="1240"/>
      <c r="W34" s="1240"/>
      <c r="X34" s="1240"/>
      <c r="Y34" s="1240"/>
      <c r="Z34" s="1239"/>
      <c r="AA34" s="1240"/>
      <c r="AB34" s="1240"/>
      <c r="AC34" s="1241"/>
      <c r="AD34" s="1239"/>
      <c r="AE34" s="1243"/>
      <c r="AF34" s="1243"/>
      <c r="AG34" s="1241"/>
      <c r="AH34" s="1239"/>
      <c r="AI34" s="1240"/>
      <c r="AJ34" s="1240"/>
      <c r="AK34" s="1241"/>
      <c r="AL34" s="1239"/>
      <c r="AM34" s="1240"/>
      <c r="AN34" s="1240"/>
      <c r="AO34" s="1241"/>
      <c r="AP34" s="1239"/>
      <c r="AQ34" s="1240"/>
      <c r="AR34" s="1240"/>
      <c r="AS34" s="1241"/>
      <c r="AT34" s="1188"/>
      <c r="AU34" s="1244"/>
      <c r="AV34" s="1245"/>
      <c r="AW34" s="1245"/>
      <c r="AX34" s="1245"/>
      <c r="AY34" s="1245"/>
      <c r="AZ34" s="1246"/>
      <c r="BA34" s="1247"/>
      <c r="BB34" s="1248"/>
      <c r="BC34" s="1248"/>
      <c r="BD34" s="1248"/>
      <c r="BE34" s="1248"/>
    </row>
    <row r="35" spans="1:64" s="1214" customFormat="1" ht="12.75" customHeight="1">
      <c r="A35" s="1249" t="s">
        <v>324</v>
      </c>
      <c r="B35" s="1236"/>
      <c r="C35" s="1237"/>
      <c r="D35" s="1237"/>
      <c r="E35" s="1238"/>
      <c r="F35" s="1237"/>
      <c r="G35" s="1237"/>
      <c r="H35" s="1237"/>
      <c r="I35" s="1237"/>
      <c r="J35" s="1236"/>
      <c r="K35" s="1237"/>
      <c r="L35" s="1237"/>
      <c r="M35" s="1250"/>
      <c r="N35" s="1236"/>
      <c r="O35" s="1237"/>
      <c r="P35" s="1237"/>
      <c r="Q35" s="1250"/>
      <c r="R35" s="1236"/>
      <c r="S35" s="1237"/>
      <c r="T35" s="1237"/>
      <c r="U35" s="1250"/>
      <c r="V35" s="1237"/>
      <c r="W35" s="1237"/>
      <c r="X35" s="1237"/>
      <c r="Y35" s="1251"/>
      <c r="Z35" s="1236"/>
      <c r="AA35" s="1237"/>
      <c r="AB35" s="1237"/>
      <c r="AC35" s="1250"/>
      <c r="AD35" s="1236"/>
      <c r="AE35" s="1252"/>
      <c r="AF35" s="1252"/>
      <c r="AG35" s="1253"/>
      <c r="AH35" s="1236"/>
      <c r="AI35" s="1237"/>
      <c r="AJ35" s="1237"/>
      <c r="AK35" s="1250"/>
      <c r="AL35" s="1236"/>
      <c r="AM35" s="1237"/>
      <c r="AN35" s="1237"/>
      <c r="AO35" s="1250"/>
      <c r="AP35" s="1236"/>
      <c r="AQ35" s="1237"/>
      <c r="AR35" s="1237"/>
      <c r="AS35" s="1250"/>
      <c r="AT35" s="1188"/>
      <c r="AU35" s="1244"/>
      <c r="AV35" s="1190"/>
      <c r="AW35" s="1245"/>
      <c r="AX35" s="1245"/>
      <c r="AY35" s="1245"/>
      <c r="AZ35" s="1246"/>
      <c r="BA35" s="1247"/>
      <c r="BB35" s="1248"/>
      <c r="BC35" s="1248"/>
      <c r="BD35" s="1248"/>
      <c r="BE35" s="1248"/>
    </row>
    <row r="36" spans="1:64" s="1214" customFormat="1" ht="12.75" customHeight="1">
      <c r="A36" s="1229" t="s">
        <v>325</v>
      </c>
      <c r="B36" s="1186">
        <v>2.7E-2</v>
      </c>
      <c r="C36" s="1187">
        <v>2.7E-2</v>
      </c>
      <c r="D36" s="1187">
        <v>2.8000000000000001E-2</v>
      </c>
      <c r="E36" s="1188">
        <v>2.8000000000000001E-2</v>
      </c>
      <c r="F36" s="1187">
        <v>2.9000000000000001E-2</v>
      </c>
      <c r="G36" s="1187">
        <v>2.9000000000000001E-2</v>
      </c>
      <c r="H36" s="1187">
        <v>2.9000000000000001E-2</v>
      </c>
      <c r="I36" s="1187">
        <v>0.03</v>
      </c>
      <c r="J36" s="1186">
        <v>0.03</v>
      </c>
      <c r="K36" s="1187">
        <v>0.03</v>
      </c>
      <c r="L36" s="1187">
        <v>0.03</v>
      </c>
      <c r="M36" s="1188">
        <v>3.1E-2</v>
      </c>
      <c r="N36" s="1186">
        <v>3.1E-2</v>
      </c>
      <c r="O36" s="1187">
        <v>3.2000000000000001E-2</v>
      </c>
      <c r="P36" s="1187">
        <v>3.2000000000000001E-2</v>
      </c>
      <c r="Q36" s="1188">
        <v>3.2000000000000001E-2</v>
      </c>
      <c r="R36" s="1186">
        <v>0.106</v>
      </c>
      <c r="S36" s="1187">
        <v>0.107</v>
      </c>
      <c r="T36" s="1187">
        <v>0.107</v>
      </c>
      <c r="U36" s="1188">
        <v>0.108</v>
      </c>
      <c r="V36" s="1187">
        <v>0.11</v>
      </c>
      <c r="W36" s="1187">
        <v>0.11</v>
      </c>
      <c r="X36" s="1187">
        <v>0.11</v>
      </c>
      <c r="Y36" s="1187">
        <v>0.108</v>
      </c>
      <c r="Z36" s="1186">
        <v>0.11</v>
      </c>
      <c r="AA36" s="1187">
        <v>0.11</v>
      </c>
      <c r="AB36" s="1187">
        <v>0.109</v>
      </c>
      <c r="AC36" s="1188">
        <v>0.109</v>
      </c>
      <c r="AD36" s="1186">
        <v>0.112</v>
      </c>
      <c r="AE36" s="1187">
        <v>0.112</v>
      </c>
      <c r="AF36" s="1187">
        <v>0.112</v>
      </c>
      <c r="AG36" s="1188">
        <v>0.113</v>
      </c>
      <c r="AH36" s="1186">
        <v>0.113</v>
      </c>
      <c r="AI36" s="1187">
        <v>0.112</v>
      </c>
      <c r="AJ36" s="1187">
        <v>0.11799999999999999</v>
      </c>
      <c r="AK36" s="1188">
        <v>0.11799999999999999</v>
      </c>
      <c r="AL36" s="1186">
        <f t="shared" ref="AL36:AS38" si="70">AK36</f>
        <v>0.11799999999999999</v>
      </c>
      <c r="AM36" s="1187">
        <f t="shared" si="70"/>
        <v>0.11799999999999999</v>
      </c>
      <c r="AN36" s="1187">
        <f t="shared" si="70"/>
        <v>0.11799999999999999</v>
      </c>
      <c r="AO36" s="1188">
        <f t="shared" si="70"/>
        <v>0.11799999999999999</v>
      </c>
      <c r="AP36" s="1186">
        <f t="shared" si="70"/>
        <v>0.11799999999999999</v>
      </c>
      <c r="AQ36" s="1187">
        <f t="shared" si="70"/>
        <v>0.11799999999999999</v>
      </c>
      <c r="AR36" s="1187">
        <f t="shared" si="70"/>
        <v>0.11799999999999999</v>
      </c>
      <c r="AS36" s="1188">
        <f t="shared" si="70"/>
        <v>0.11799999999999999</v>
      </c>
      <c r="AT36" s="1188"/>
      <c r="AU36" s="1189">
        <f t="shared" ref="AU36:AU41" si="71">E36</f>
        <v>2.8000000000000001E-2</v>
      </c>
      <c r="AV36" s="1190">
        <f t="shared" ref="AV36:AV41" si="72">I36</f>
        <v>0.03</v>
      </c>
      <c r="AW36" s="1190">
        <f t="shared" ref="AW36:AW41" si="73">M36</f>
        <v>3.1E-2</v>
      </c>
      <c r="AX36" s="1190">
        <f t="shared" ref="AX36:AX41" si="74">Q36</f>
        <v>3.2000000000000001E-2</v>
      </c>
      <c r="AY36" s="1190">
        <f t="shared" ref="AY36:AY41" si="75">U36</f>
        <v>0.108</v>
      </c>
      <c r="AZ36" s="1191">
        <f t="shared" ref="AZ36:AZ41" si="76">Y36</f>
        <v>0.108</v>
      </c>
      <c r="BA36" s="1192">
        <f t="shared" ref="BA36:BA41" si="77">AC36</f>
        <v>0.109</v>
      </c>
      <c r="BB36" s="1193">
        <f t="shared" ref="BB36:BB41" si="78">AG36</f>
        <v>0.113</v>
      </c>
      <c r="BC36" s="1193">
        <f t="shared" ref="BC36:BC41" si="79">AK36</f>
        <v>0.11799999999999999</v>
      </c>
      <c r="BD36" s="1193">
        <f t="shared" ref="BD36:BE41" si="80">AO36</f>
        <v>0.11799999999999999</v>
      </c>
      <c r="BE36" s="1193">
        <f t="shared" si="80"/>
        <v>0.11799999999999999</v>
      </c>
    </row>
    <row r="37" spans="1:64" ht="12.75" customHeight="1">
      <c r="A37" s="1231" t="s">
        <v>326</v>
      </c>
      <c r="B37" s="1186">
        <v>1.645</v>
      </c>
      <c r="C37" s="1187">
        <v>2.1280000000000001</v>
      </c>
      <c r="D37" s="1187">
        <v>1.0089999999999999</v>
      </c>
      <c r="E37" s="1188">
        <v>0.13600000000000001</v>
      </c>
      <c r="F37" s="1187">
        <v>-1.9730000000000001</v>
      </c>
      <c r="G37" s="1187">
        <v>-2.8380000000000001</v>
      </c>
      <c r="H37" s="1187">
        <v>-1.742</v>
      </c>
      <c r="I37" s="1187">
        <v>-3.633</v>
      </c>
      <c r="J37" s="1186">
        <v>-0.68799999999999994</v>
      </c>
      <c r="K37" s="1187">
        <v>0.25800000000000001</v>
      </c>
      <c r="L37" s="1187">
        <v>0.77100000000000002</v>
      </c>
      <c r="M37" s="1188">
        <v>-0.44900000000000001</v>
      </c>
      <c r="N37" s="1186">
        <v>0.29099999999999998</v>
      </c>
      <c r="O37" s="1187">
        <v>3.536</v>
      </c>
      <c r="P37" s="1187">
        <v>3.665</v>
      </c>
      <c r="Q37" s="1188">
        <v>9.3710000000000004</v>
      </c>
      <c r="R37" s="1186">
        <v>4.1909999999999998</v>
      </c>
      <c r="S37" s="1187">
        <v>3.093</v>
      </c>
      <c r="T37" s="1187">
        <v>2.528</v>
      </c>
      <c r="U37" s="1188">
        <v>6.0830000000000002</v>
      </c>
      <c r="V37" s="1187">
        <v>2.8940000000000001</v>
      </c>
      <c r="W37" s="1187">
        <v>-7.9189999999999996</v>
      </c>
      <c r="X37" s="1187">
        <v>-12.356999999999999</v>
      </c>
      <c r="Y37" s="1187">
        <v>-9.5570000000000004</v>
      </c>
      <c r="Z37" s="1186">
        <v>-14.381</v>
      </c>
      <c r="AA37" s="1187">
        <v>-18.018999999999998</v>
      </c>
      <c r="AB37" s="1187">
        <v>-23.12</v>
      </c>
      <c r="AC37" s="1188">
        <v>-8.6489999999999991</v>
      </c>
      <c r="AD37" s="1186">
        <v>-9.1050000000000004</v>
      </c>
      <c r="AE37" s="1187">
        <v>-10.625</v>
      </c>
      <c r="AF37" s="1187">
        <v>-4.3810000000000002</v>
      </c>
      <c r="AG37" s="1188">
        <v>2.6760000000000002</v>
      </c>
      <c r="AH37" s="1186">
        <v>-1.1619999999999999</v>
      </c>
      <c r="AI37" s="1187">
        <v>14.497</v>
      </c>
      <c r="AJ37" s="1187">
        <v>18.382000000000001</v>
      </c>
      <c r="AK37" s="1188">
        <v>23.132000000000001</v>
      </c>
      <c r="AL37" s="1186">
        <f t="shared" si="70"/>
        <v>23.132000000000001</v>
      </c>
      <c r="AM37" s="1187">
        <f t="shared" si="70"/>
        <v>23.132000000000001</v>
      </c>
      <c r="AN37" s="1187">
        <f t="shared" si="70"/>
        <v>23.132000000000001</v>
      </c>
      <c r="AO37" s="1188">
        <f t="shared" si="70"/>
        <v>23.132000000000001</v>
      </c>
      <c r="AP37" s="1186">
        <f t="shared" si="70"/>
        <v>23.132000000000001</v>
      </c>
      <c r="AQ37" s="1187">
        <f t="shared" si="70"/>
        <v>23.132000000000001</v>
      </c>
      <c r="AR37" s="1187">
        <f t="shared" si="70"/>
        <v>23.132000000000001</v>
      </c>
      <c r="AS37" s="1188">
        <f t="shared" si="70"/>
        <v>23.132000000000001</v>
      </c>
      <c r="AT37" s="1188"/>
      <c r="AU37" s="1189">
        <f>E37</f>
        <v>0.13600000000000001</v>
      </c>
      <c r="AV37" s="1190">
        <f>I37</f>
        <v>-3.633</v>
      </c>
      <c r="AW37" s="1190">
        <f>M37</f>
        <v>-0.44900000000000001</v>
      </c>
      <c r="AX37" s="1190">
        <f>Q37</f>
        <v>9.3710000000000004</v>
      </c>
      <c r="AY37" s="1190">
        <f>U37</f>
        <v>6.0830000000000002</v>
      </c>
      <c r="AZ37" s="1191">
        <f>Y37</f>
        <v>-9.5570000000000004</v>
      </c>
      <c r="BA37" s="1192">
        <f>AC37</f>
        <v>-8.6489999999999991</v>
      </c>
      <c r="BB37" s="1193">
        <f t="shared" si="78"/>
        <v>2.6760000000000002</v>
      </c>
      <c r="BC37" s="1193">
        <f t="shared" si="79"/>
        <v>23.132000000000001</v>
      </c>
      <c r="BD37" s="1193">
        <f t="shared" si="80"/>
        <v>23.132000000000001</v>
      </c>
      <c r="BE37" s="1193">
        <f t="shared" si="80"/>
        <v>23.132000000000001</v>
      </c>
    </row>
    <row r="38" spans="1:64" s="1214" customFormat="1" ht="12.75" customHeight="1">
      <c r="A38" s="1231" t="s">
        <v>327</v>
      </c>
      <c r="B38" s="1186">
        <v>197.23699999999999</v>
      </c>
      <c r="C38" s="1187">
        <v>204.751</v>
      </c>
      <c r="D38" s="1187">
        <v>213.995</v>
      </c>
      <c r="E38" s="1188">
        <v>223.86799999999999</v>
      </c>
      <c r="F38" s="1187">
        <v>231.86</v>
      </c>
      <c r="G38" s="1187">
        <v>243.733</v>
      </c>
      <c r="H38" s="1187">
        <v>256.20999999999998</v>
      </c>
      <c r="I38" s="1187">
        <v>266.94099999999997</v>
      </c>
      <c r="J38" s="1186">
        <v>271.26</v>
      </c>
      <c r="K38" s="1187">
        <v>285.00099999999998</v>
      </c>
      <c r="L38" s="1187">
        <v>299.05099999999999</v>
      </c>
      <c r="M38" s="1188">
        <v>310.68200000000002</v>
      </c>
      <c r="N38" s="1186">
        <v>327.88099999999997</v>
      </c>
      <c r="O38" s="1187">
        <v>347.447</v>
      </c>
      <c r="P38" s="1187">
        <v>370.93299999999999</v>
      </c>
      <c r="Q38" s="1188">
        <v>395.41</v>
      </c>
      <c r="R38" s="1186">
        <v>920.69100000000003</v>
      </c>
      <c r="S38" s="1187">
        <v>946.53200000000004</v>
      </c>
      <c r="T38" s="1187">
        <v>976.995</v>
      </c>
      <c r="U38" s="1188">
        <v>1018.005</v>
      </c>
      <c r="V38" s="1187">
        <v>1000.4930000000001</v>
      </c>
      <c r="W38" s="1187">
        <v>1038.25</v>
      </c>
      <c r="X38" s="1187">
        <v>1077.28</v>
      </c>
      <c r="Y38" s="1187">
        <v>1055.048</v>
      </c>
      <c r="Z38" s="1186">
        <v>1077.327</v>
      </c>
      <c r="AA38" s="1187">
        <v>1109.0930000000001</v>
      </c>
      <c r="AB38" s="1187">
        <v>1111.076</v>
      </c>
      <c r="AC38" s="1188">
        <v>1142.578</v>
      </c>
      <c r="AD38" s="1186">
        <v>1146.222</v>
      </c>
      <c r="AE38" s="1187">
        <v>1177.9469999999999</v>
      </c>
      <c r="AF38" s="1187">
        <v>1159.99</v>
      </c>
      <c r="AG38" s="1188">
        <v>1193.0219999999999</v>
      </c>
      <c r="AH38" s="1186">
        <v>1144.73</v>
      </c>
      <c r="AI38" s="1187">
        <v>1138.652</v>
      </c>
      <c r="AJ38" s="1187">
        <v>1428.039</v>
      </c>
      <c r="AK38" s="1188">
        <v>1444.885</v>
      </c>
      <c r="AL38" s="1186">
        <f t="shared" si="70"/>
        <v>1444.885</v>
      </c>
      <c r="AM38" s="1187">
        <f t="shared" si="70"/>
        <v>1444.885</v>
      </c>
      <c r="AN38" s="1187">
        <f t="shared" si="70"/>
        <v>1444.885</v>
      </c>
      <c r="AO38" s="1188">
        <f t="shared" si="70"/>
        <v>1444.885</v>
      </c>
      <c r="AP38" s="1186">
        <f t="shared" si="70"/>
        <v>1444.885</v>
      </c>
      <c r="AQ38" s="1187">
        <f t="shared" si="70"/>
        <v>1444.885</v>
      </c>
      <c r="AR38" s="1187">
        <f t="shared" si="70"/>
        <v>1444.885</v>
      </c>
      <c r="AS38" s="1188">
        <f t="shared" si="70"/>
        <v>1444.885</v>
      </c>
      <c r="AT38" s="1188"/>
      <c r="AU38" s="1189">
        <f t="shared" si="71"/>
        <v>223.86799999999999</v>
      </c>
      <c r="AV38" s="1190">
        <f t="shared" si="72"/>
        <v>266.94099999999997</v>
      </c>
      <c r="AW38" s="1190">
        <f t="shared" si="73"/>
        <v>310.68200000000002</v>
      </c>
      <c r="AX38" s="1190">
        <f t="shared" si="74"/>
        <v>395.41</v>
      </c>
      <c r="AY38" s="1190">
        <f t="shared" si="75"/>
        <v>1018.005</v>
      </c>
      <c r="AZ38" s="1191">
        <f t="shared" si="76"/>
        <v>1055.048</v>
      </c>
      <c r="BA38" s="1192">
        <f t="shared" si="77"/>
        <v>1142.578</v>
      </c>
      <c r="BB38" s="1193">
        <f t="shared" si="78"/>
        <v>1193.0219999999999</v>
      </c>
      <c r="BC38" s="1193">
        <f t="shared" si="79"/>
        <v>1444.885</v>
      </c>
      <c r="BD38" s="1193">
        <f t="shared" si="80"/>
        <v>1444.885</v>
      </c>
      <c r="BE38" s="1193">
        <f t="shared" si="80"/>
        <v>1444.885</v>
      </c>
    </row>
    <row r="39" spans="1:64" s="1254" customFormat="1" ht="12.6" customHeight="1">
      <c r="A39" s="1230" t="s">
        <v>328</v>
      </c>
      <c r="B39" s="1206">
        <v>-119.639</v>
      </c>
      <c r="C39" s="1207">
        <v>-124.67400000000001</v>
      </c>
      <c r="D39" s="1207">
        <v>-127.988</v>
      </c>
      <c r="E39" s="1208">
        <v>-109.39</v>
      </c>
      <c r="F39" s="1207">
        <v>-124.437</v>
      </c>
      <c r="G39" s="1207">
        <v>-137.119</v>
      </c>
      <c r="H39" s="1207">
        <v>-144.43600000000001</v>
      </c>
      <c r="I39" s="1207">
        <v>-137.96799999999999</v>
      </c>
      <c r="J39" s="1206">
        <v>-160.607</v>
      </c>
      <c r="K39" s="1207">
        <v>-185.095</v>
      </c>
      <c r="L39" s="1207">
        <v>-202.08199999999999</v>
      </c>
      <c r="M39" s="1208">
        <v>-216.732</v>
      </c>
      <c r="N39" s="1206">
        <v>-248.16200000000001</v>
      </c>
      <c r="O39" s="1207">
        <v>-272.48500000000001</v>
      </c>
      <c r="P39" s="1207">
        <v>-291.70999999999998</v>
      </c>
      <c r="Q39" s="1208">
        <v>-310.74200000000002</v>
      </c>
      <c r="R39" s="1206">
        <v>-346.39800000000002</v>
      </c>
      <c r="S39" s="1207">
        <v>-379.346</v>
      </c>
      <c r="T39" s="1187">
        <v>-402.66</v>
      </c>
      <c r="U39" s="1188">
        <v>-427.60300000000001</v>
      </c>
      <c r="V39" s="1187">
        <v>-467.71899999999999</v>
      </c>
      <c r="W39" s="1187">
        <v>-504.00900000000001</v>
      </c>
      <c r="X39" s="1187">
        <v>-532.726</v>
      </c>
      <c r="Y39" s="1187">
        <v>-543.47400000000005</v>
      </c>
      <c r="Z39" s="1186">
        <v>-581.77800000000002</v>
      </c>
      <c r="AA39" s="1187">
        <v>-620.47500000000002</v>
      </c>
      <c r="AB39" s="1187">
        <v>-643.49199999999996</v>
      </c>
      <c r="AC39" s="1188">
        <v>-644.39</v>
      </c>
      <c r="AD39" s="1186">
        <v>-684.88</v>
      </c>
      <c r="AE39" s="1187">
        <v>-708.82799999999997</v>
      </c>
      <c r="AF39" s="1187">
        <v>-727.16099999999994</v>
      </c>
      <c r="AG39" s="1188">
        <v>-740.15499999999997</v>
      </c>
      <c r="AH39" s="1186">
        <v>-775.93799999999999</v>
      </c>
      <c r="AI39" s="1187">
        <v>-811.76199999999994</v>
      </c>
      <c r="AJ39" s="1187">
        <v>-841.70399999999995</v>
      </c>
      <c r="AK39" s="1188">
        <v>-869.47900000000004</v>
      </c>
      <c r="AL39" s="1186">
        <f t="shared" ref="AL39:AS39" si="81">AL19-AL33-AL36-AL37-AL38</f>
        <v>-896.90494117508979</v>
      </c>
      <c r="AM39" s="1187">
        <f t="shared" si="81"/>
        <v>-919.15257911472986</v>
      </c>
      <c r="AN39" s="1187">
        <f t="shared" si="81"/>
        <v>-943.61281279099785</v>
      </c>
      <c r="AO39" s="1188">
        <f t="shared" si="81"/>
        <v>-974.6103920233561</v>
      </c>
      <c r="AP39" s="1186">
        <f t="shared" si="81"/>
        <v>-993.59480977743738</v>
      </c>
      <c r="AQ39" s="1187">
        <f t="shared" si="81"/>
        <v>-1009.2343193032057</v>
      </c>
      <c r="AR39" s="1187">
        <f t="shared" si="81"/>
        <v>-1022.4337762703783</v>
      </c>
      <c r="AS39" s="1188">
        <f t="shared" si="81"/>
        <v>-1039.7512538724759</v>
      </c>
      <c r="AT39" s="1208"/>
      <c r="AU39" s="1189">
        <f t="shared" si="71"/>
        <v>-109.39</v>
      </c>
      <c r="AV39" s="1190">
        <f t="shared" si="72"/>
        <v>-137.96799999999999</v>
      </c>
      <c r="AW39" s="1190">
        <f t="shared" si="73"/>
        <v>-216.732</v>
      </c>
      <c r="AX39" s="1190">
        <f t="shared" si="74"/>
        <v>-310.74200000000002</v>
      </c>
      <c r="AY39" s="1190">
        <f t="shared" si="75"/>
        <v>-427.60300000000001</v>
      </c>
      <c r="AZ39" s="1191">
        <f t="shared" si="76"/>
        <v>-543.47400000000005</v>
      </c>
      <c r="BA39" s="1192">
        <f t="shared" si="77"/>
        <v>-644.39</v>
      </c>
      <c r="BB39" s="1193">
        <f t="shared" si="78"/>
        <v>-740.15499999999997</v>
      </c>
      <c r="BC39" s="1193">
        <f t="shared" si="79"/>
        <v>-869.47900000000004</v>
      </c>
      <c r="BD39" s="1193">
        <f t="shared" si="80"/>
        <v>-974.6103920233561</v>
      </c>
      <c r="BE39" s="1193">
        <f t="shared" si="80"/>
        <v>-993.59480977743738</v>
      </c>
    </row>
    <row r="40" spans="1:64" s="1209" customFormat="1" ht="12.6" customHeight="1">
      <c r="A40" s="1255" t="s">
        <v>329</v>
      </c>
      <c r="B40" s="1256">
        <f>SUM(B36:B39)</f>
        <v>79.27</v>
      </c>
      <c r="C40" s="1257">
        <f t="shared" ref="C40" si="82">SUM(C36:C39)</f>
        <v>82.231999999999999</v>
      </c>
      <c r="D40" s="1257">
        <f>SUM(D36:D39)</f>
        <v>87.044000000000011</v>
      </c>
      <c r="E40" s="1258">
        <f>SUM(E36:E39)</f>
        <v>114.64199999999998</v>
      </c>
      <c r="F40" s="1257">
        <f>SUM(F36:F39)</f>
        <v>105.47900000000003</v>
      </c>
      <c r="G40" s="1257">
        <f>SUM(G36:G39)</f>
        <v>103.80500000000001</v>
      </c>
      <c r="H40" s="1257">
        <f t="shared" ref="H40:AS40" si="83">SUM(H36:H39)</f>
        <v>110.06099999999998</v>
      </c>
      <c r="I40" s="1257">
        <f t="shared" si="83"/>
        <v>125.36999999999998</v>
      </c>
      <c r="J40" s="1256">
        <f t="shared" si="83"/>
        <v>109.99499999999998</v>
      </c>
      <c r="K40" s="1257">
        <f t="shared" si="83"/>
        <v>100.19399999999999</v>
      </c>
      <c r="L40" s="1257">
        <f t="shared" si="83"/>
        <v>97.769999999999982</v>
      </c>
      <c r="M40" s="1257">
        <f t="shared" si="83"/>
        <v>93.532000000000011</v>
      </c>
      <c r="N40" s="1256">
        <f t="shared" si="83"/>
        <v>80.040999999999968</v>
      </c>
      <c r="O40" s="1257">
        <f t="shared" si="83"/>
        <v>78.529999999999973</v>
      </c>
      <c r="P40" s="1257">
        <f t="shared" si="83"/>
        <v>82.920000000000016</v>
      </c>
      <c r="Q40" s="1258">
        <f t="shared" si="83"/>
        <v>94.071000000000026</v>
      </c>
      <c r="R40" s="1256">
        <f t="shared" si="83"/>
        <v>578.59</v>
      </c>
      <c r="S40" s="1257">
        <f t="shared" si="83"/>
        <v>570.38600000000008</v>
      </c>
      <c r="T40" s="1257">
        <f t="shared" si="83"/>
        <v>576.97</v>
      </c>
      <c r="U40" s="1258">
        <f t="shared" si="83"/>
        <v>596.59299999999985</v>
      </c>
      <c r="V40" s="1257">
        <f t="shared" si="83"/>
        <v>535.77800000000002</v>
      </c>
      <c r="W40" s="1257">
        <f t="shared" si="83"/>
        <v>526.43200000000002</v>
      </c>
      <c r="X40" s="1257">
        <f t="shared" si="83"/>
        <v>532.3069999999999</v>
      </c>
      <c r="Y40" s="1257">
        <f t="shared" si="83"/>
        <v>502.12499999999989</v>
      </c>
      <c r="Z40" s="1256">
        <f t="shared" si="83"/>
        <v>481.27800000000002</v>
      </c>
      <c r="AA40" s="1257">
        <f t="shared" si="83"/>
        <v>470.70899999999995</v>
      </c>
      <c r="AB40" s="1257">
        <f t="shared" si="83"/>
        <v>444.57300000000009</v>
      </c>
      <c r="AC40" s="1258">
        <f t="shared" si="83"/>
        <v>489.64800000000002</v>
      </c>
      <c r="AD40" s="1256">
        <f t="shared" si="83"/>
        <v>452.34900000000005</v>
      </c>
      <c r="AE40" s="1257">
        <f t="shared" si="83"/>
        <v>458.60599999999999</v>
      </c>
      <c r="AF40" s="1259">
        <f t="shared" si="83"/>
        <v>428.56000000000006</v>
      </c>
      <c r="AG40" s="1258">
        <f t="shared" si="83"/>
        <v>455.65599999999995</v>
      </c>
      <c r="AH40" s="1256">
        <f t="shared" si="83"/>
        <v>367.74300000000005</v>
      </c>
      <c r="AI40" s="1257">
        <f t="shared" si="83"/>
        <v>341.49900000000002</v>
      </c>
      <c r="AJ40" s="1257">
        <f t="shared" si="83"/>
        <v>604.83500000000004</v>
      </c>
      <c r="AK40" s="1258">
        <f t="shared" si="83"/>
        <v>598.65599999999995</v>
      </c>
      <c r="AL40" s="1256">
        <f t="shared" si="83"/>
        <v>571.2300588249102</v>
      </c>
      <c r="AM40" s="1257">
        <f t="shared" si="83"/>
        <v>548.98242088527013</v>
      </c>
      <c r="AN40" s="1257">
        <f t="shared" si="83"/>
        <v>524.52218720900214</v>
      </c>
      <c r="AO40" s="1258">
        <f t="shared" si="83"/>
        <v>493.52460797664389</v>
      </c>
      <c r="AP40" s="1256">
        <f t="shared" si="83"/>
        <v>474.54019022256261</v>
      </c>
      <c r="AQ40" s="1257">
        <f t="shared" si="83"/>
        <v>458.90068069679432</v>
      </c>
      <c r="AR40" s="1257">
        <f t="shared" si="83"/>
        <v>445.70122372962169</v>
      </c>
      <c r="AS40" s="1258">
        <f t="shared" si="83"/>
        <v>428.38374612752409</v>
      </c>
      <c r="AT40" s="1188"/>
      <c r="AU40" s="1260">
        <f t="shared" si="71"/>
        <v>114.64199999999998</v>
      </c>
      <c r="AV40" s="1261">
        <f t="shared" si="72"/>
        <v>125.36999999999998</v>
      </c>
      <c r="AW40" s="1261">
        <f t="shared" si="73"/>
        <v>93.532000000000011</v>
      </c>
      <c r="AX40" s="1261">
        <f t="shared" si="74"/>
        <v>94.071000000000026</v>
      </c>
      <c r="AY40" s="1261">
        <f t="shared" si="75"/>
        <v>596.59299999999985</v>
      </c>
      <c r="AZ40" s="1262">
        <f t="shared" si="76"/>
        <v>502.12499999999989</v>
      </c>
      <c r="BA40" s="1263">
        <f t="shared" si="77"/>
        <v>489.64800000000002</v>
      </c>
      <c r="BB40" s="1264">
        <f t="shared" si="78"/>
        <v>455.65599999999995</v>
      </c>
      <c r="BC40" s="1264">
        <f t="shared" si="79"/>
        <v>598.65599999999995</v>
      </c>
      <c r="BD40" s="1264">
        <f t="shared" si="80"/>
        <v>493.52460797664389</v>
      </c>
      <c r="BE40" s="1264">
        <f t="shared" si="80"/>
        <v>474.54019022256261</v>
      </c>
    </row>
    <row r="41" spans="1:64" s="1280" customFormat="1" ht="12.6" customHeight="1">
      <c r="A41" s="1265" t="s">
        <v>330</v>
      </c>
      <c r="B41" s="1266">
        <f>B40+B33</f>
        <v>168.142</v>
      </c>
      <c r="C41" s="1266">
        <f t="shared" ref="C41" si="84">C40+C33</f>
        <v>182.44</v>
      </c>
      <c r="D41" s="1266">
        <f>D40+D33</f>
        <v>190.994</v>
      </c>
      <c r="E41" s="1266">
        <f>E40+E33</f>
        <v>245.63799999999998</v>
      </c>
      <c r="F41" s="1267">
        <f>F40+F33</f>
        <v>224.92500000000001</v>
      </c>
      <c r="G41" s="1267">
        <f>G40+G33</f>
        <v>237.06700000000001</v>
      </c>
      <c r="H41" s="1267">
        <f t="shared" ref="H41:AS41" si="85">H40+H33</f>
        <v>245.87899999999999</v>
      </c>
      <c r="I41" s="1267">
        <f t="shared" si="85"/>
        <v>284.97799999999995</v>
      </c>
      <c r="J41" s="1268">
        <f t="shared" si="85"/>
        <v>305.44600000000003</v>
      </c>
      <c r="K41" s="1269">
        <f t="shared" si="85"/>
        <v>304.02</v>
      </c>
      <c r="L41" s="1269">
        <f t="shared" si="85"/>
        <v>298.15199999999999</v>
      </c>
      <c r="M41" s="1270">
        <f t="shared" si="85"/>
        <v>318.31200000000001</v>
      </c>
      <c r="N41" s="1271">
        <f t="shared" si="85"/>
        <v>286.98199999999997</v>
      </c>
      <c r="O41" s="1269">
        <f t="shared" si="85"/>
        <v>498.29599999999999</v>
      </c>
      <c r="P41" s="1272">
        <f t="shared" si="85"/>
        <v>502.51900000000006</v>
      </c>
      <c r="Q41" s="1273">
        <f t="shared" si="85"/>
        <v>555.48200000000008</v>
      </c>
      <c r="R41" s="1268">
        <f t="shared" si="85"/>
        <v>1037.807</v>
      </c>
      <c r="S41" s="1269">
        <f t="shared" si="85"/>
        <v>1032.3320000000001</v>
      </c>
      <c r="T41" s="1269">
        <f t="shared" si="85"/>
        <v>1058.482</v>
      </c>
      <c r="U41" s="1270">
        <f t="shared" si="85"/>
        <v>1108.5369999999998</v>
      </c>
      <c r="V41" s="1272">
        <f t="shared" si="85"/>
        <v>1051.5619999999999</v>
      </c>
      <c r="W41" s="1272">
        <f t="shared" si="85"/>
        <v>1052.287</v>
      </c>
      <c r="X41" s="1272">
        <f t="shared" si="85"/>
        <v>1058.5079999999998</v>
      </c>
      <c r="Y41" s="1272">
        <f t="shared" si="85"/>
        <v>1043.732</v>
      </c>
      <c r="Z41" s="1271">
        <f t="shared" si="85"/>
        <v>1011.32</v>
      </c>
      <c r="AA41" s="1272">
        <f t="shared" si="85"/>
        <v>1036.893</v>
      </c>
      <c r="AB41" s="1272">
        <f t="shared" si="85"/>
        <v>1020.7090000000001</v>
      </c>
      <c r="AC41" s="1273">
        <f t="shared" si="85"/>
        <v>1103.9099999999999</v>
      </c>
      <c r="AD41" s="1271">
        <f t="shared" si="85"/>
        <v>1053.654</v>
      </c>
      <c r="AE41" s="1272">
        <f t="shared" si="85"/>
        <v>1094.8150000000001</v>
      </c>
      <c r="AF41" s="1274">
        <f t="shared" si="85"/>
        <v>1521.154</v>
      </c>
      <c r="AG41" s="1273">
        <f t="shared" si="85"/>
        <v>1664.2749999999999</v>
      </c>
      <c r="AH41" s="1271">
        <f t="shared" si="85"/>
        <v>1577.0939999999996</v>
      </c>
      <c r="AI41" s="1272">
        <f t="shared" si="85"/>
        <v>1615.0119999999999</v>
      </c>
      <c r="AJ41" s="1272">
        <f t="shared" si="85"/>
        <v>1665.0060000000001</v>
      </c>
      <c r="AK41" s="1273">
        <f t="shared" si="85"/>
        <v>1791.6119999999999</v>
      </c>
      <c r="AL41" s="1271">
        <f t="shared" si="85"/>
        <v>1716.4252417674322</v>
      </c>
      <c r="AM41" s="1272">
        <f t="shared" si="85"/>
        <v>1784.3595952829155</v>
      </c>
      <c r="AN41" s="1272">
        <f t="shared" si="85"/>
        <v>1798.2345744677409</v>
      </c>
      <c r="AO41" s="1273">
        <f t="shared" si="85"/>
        <v>1903.5806172817458</v>
      </c>
      <c r="AP41" s="1271">
        <f t="shared" si="85"/>
        <v>1840.2896577161519</v>
      </c>
      <c r="AQ41" s="1272">
        <f t="shared" si="85"/>
        <v>1908.3133759044631</v>
      </c>
      <c r="AR41" s="1272">
        <f t="shared" si="85"/>
        <v>1923.0355486703347</v>
      </c>
      <c r="AS41" s="1273">
        <f t="shared" si="85"/>
        <v>2049.075542668636</v>
      </c>
      <c r="AT41" s="1188"/>
      <c r="AU41" s="1275">
        <f t="shared" si="71"/>
        <v>245.63799999999998</v>
      </c>
      <c r="AV41" s="1276">
        <f t="shared" si="72"/>
        <v>284.97799999999995</v>
      </c>
      <c r="AW41" s="1276">
        <f t="shared" si="73"/>
        <v>318.31200000000001</v>
      </c>
      <c r="AX41" s="1276">
        <f t="shared" si="74"/>
        <v>555.48200000000008</v>
      </c>
      <c r="AY41" s="1276">
        <f t="shared" si="75"/>
        <v>1108.5369999999998</v>
      </c>
      <c r="AZ41" s="1277">
        <f t="shared" si="76"/>
        <v>1043.732</v>
      </c>
      <c r="BA41" s="1278">
        <f t="shared" si="77"/>
        <v>1103.9099999999999</v>
      </c>
      <c r="BB41" s="1279">
        <f t="shared" si="78"/>
        <v>1664.2749999999999</v>
      </c>
      <c r="BC41" s="1279">
        <f t="shared" si="79"/>
        <v>1791.6119999999999</v>
      </c>
      <c r="BD41" s="1279">
        <f t="shared" si="80"/>
        <v>1903.5806172817458</v>
      </c>
      <c r="BE41" s="1279">
        <f t="shared" si="80"/>
        <v>1840.2896577161519</v>
      </c>
    </row>
    <row r="42" spans="1:64" s="1214" customFormat="1" ht="12.6" customHeight="1">
      <c r="A42" s="1281"/>
      <c r="B42" s="359"/>
      <c r="C42" s="359"/>
      <c r="D42" s="359"/>
      <c r="E42" s="359"/>
      <c r="F42" s="359"/>
      <c r="G42" s="359"/>
      <c r="H42" s="359"/>
      <c r="I42" s="359"/>
      <c r="J42" s="359"/>
      <c r="K42" s="359"/>
      <c r="L42" s="1282"/>
      <c r="M42" s="1254"/>
      <c r="N42" s="359"/>
      <c r="O42" s="1254"/>
      <c r="P42" s="1254"/>
      <c r="Q42" s="1254"/>
      <c r="R42" s="1254"/>
      <c r="S42" s="1254"/>
      <c r="T42" s="1254"/>
      <c r="U42" s="1254"/>
      <c r="V42" s="1254"/>
      <c r="W42" s="1254"/>
      <c r="X42" s="1254"/>
      <c r="Y42" s="1254"/>
      <c r="Z42" s="1254"/>
      <c r="AA42" s="1254"/>
      <c r="AB42" s="1254"/>
      <c r="AC42" s="1254"/>
      <c r="AD42" s="1254"/>
      <c r="AE42" s="1254"/>
      <c r="AF42" s="359"/>
      <c r="AG42" s="1254"/>
      <c r="AH42" s="1254"/>
      <c r="AI42" s="1254"/>
      <c r="AJ42" s="1254"/>
      <c r="AK42" s="1254"/>
      <c r="AL42" s="1254"/>
      <c r="AM42" s="1254"/>
      <c r="AN42" s="1254"/>
      <c r="AO42" s="1254"/>
      <c r="AP42" s="1254"/>
      <c r="AQ42" s="1254"/>
      <c r="AR42" s="1254"/>
      <c r="AS42" s="1254"/>
      <c r="AT42" s="359"/>
      <c r="AU42" s="359"/>
      <c r="AV42" s="359"/>
      <c r="AW42" s="359"/>
      <c r="AX42" s="359"/>
      <c r="AY42" s="359"/>
      <c r="AZ42" s="359"/>
      <c r="BA42" s="359"/>
      <c r="BB42" s="359"/>
      <c r="BC42" s="359"/>
      <c r="BD42" s="359"/>
      <c r="BE42" s="359"/>
    </row>
    <row r="43" spans="1:64" s="31" customFormat="1" ht="11.65" collapsed="1">
      <c r="A43" s="1283" t="s">
        <v>331</v>
      </c>
      <c r="B43" s="472">
        <f t="shared" ref="B43:AA43" si="86">B6+B7+B8+B13-B29-B25</f>
        <v>121.32</v>
      </c>
      <c r="C43" s="470">
        <f t="shared" si="86"/>
        <v>121.578</v>
      </c>
      <c r="D43" s="470">
        <f t="shared" si="86"/>
        <v>128.441</v>
      </c>
      <c r="E43" s="1284">
        <f t="shared" si="86"/>
        <v>136.55699999999999</v>
      </c>
      <c r="F43" s="472">
        <f t="shared" si="86"/>
        <v>153.67000000000002</v>
      </c>
      <c r="G43" s="470">
        <f t="shared" si="86"/>
        <v>158.68099999999998</v>
      </c>
      <c r="H43" s="470">
        <f t="shared" si="86"/>
        <v>158.08199999999999</v>
      </c>
      <c r="I43" s="1284">
        <f t="shared" si="86"/>
        <v>158.91500000000002</v>
      </c>
      <c r="J43" s="472">
        <f t="shared" si="86"/>
        <v>163.631</v>
      </c>
      <c r="K43" s="470">
        <f t="shared" si="86"/>
        <v>146.33199999999999</v>
      </c>
      <c r="L43" s="470">
        <f t="shared" si="86"/>
        <v>131.381</v>
      </c>
      <c r="M43" s="1284">
        <f t="shared" si="86"/>
        <v>120.46000000000001</v>
      </c>
      <c r="N43" s="472">
        <f t="shared" si="86"/>
        <v>126.27000000000001</v>
      </c>
      <c r="O43" s="470">
        <f t="shared" si="86"/>
        <v>110.95100000000002</v>
      </c>
      <c r="P43" s="470">
        <f t="shared" si="86"/>
        <v>108.779</v>
      </c>
      <c r="Q43" s="1284">
        <f t="shared" si="86"/>
        <v>79.801999999999992</v>
      </c>
      <c r="R43" s="472">
        <f t="shared" si="86"/>
        <v>603.82100000000003</v>
      </c>
      <c r="S43" s="470">
        <f t="shared" si="86"/>
        <v>591.81099999999992</v>
      </c>
      <c r="T43" s="470">
        <f t="shared" si="86"/>
        <v>589.846</v>
      </c>
      <c r="U43" s="1284">
        <f t="shared" si="86"/>
        <v>582.28099999999995</v>
      </c>
      <c r="V43" s="472">
        <f t="shared" si="86"/>
        <v>556.245</v>
      </c>
      <c r="W43" s="470">
        <f t="shared" si="86"/>
        <v>540.54700000000003</v>
      </c>
      <c r="X43" s="470">
        <f t="shared" si="86"/>
        <v>541.76199999999994</v>
      </c>
      <c r="Y43" s="1284">
        <f t="shared" si="86"/>
        <v>483.52500000000009</v>
      </c>
      <c r="Z43" s="472">
        <f t="shared" si="86"/>
        <v>506.93099999999998</v>
      </c>
      <c r="AA43" s="470">
        <f t="shared" si="86"/>
        <v>504.03800000000001</v>
      </c>
      <c r="AB43" s="470">
        <f>AB6+AB7+AB8+AB13-AB29-AB25</f>
        <v>481.43100000000004</v>
      </c>
      <c r="AC43" s="1284">
        <f t="shared" ref="AC43:AS43" si="87">AC6+AC7+AC8+AC13-AC29-AC25</f>
        <v>494.30100000000004</v>
      </c>
      <c r="AD43" s="472">
        <f t="shared" si="87"/>
        <v>523.57999999999993</v>
      </c>
      <c r="AE43" s="470">
        <f t="shared" si="87"/>
        <v>539.04699999999991</v>
      </c>
      <c r="AF43" s="1285">
        <f t="shared" si="87"/>
        <v>509.90499999999997</v>
      </c>
      <c r="AG43" s="1284">
        <f t="shared" si="87"/>
        <v>486.95799999999991</v>
      </c>
      <c r="AH43" s="472">
        <f t="shared" si="87"/>
        <v>454.03299999999984</v>
      </c>
      <c r="AI43" s="470">
        <f t="shared" si="87"/>
        <v>469.25599999999974</v>
      </c>
      <c r="AJ43" s="470">
        <f t="shared" si="87"/>
        <v>651.81799999999987</v>
      </c>
      <c r="AK43" s="1284">
        <f t="shared" si="87"/>
        <v>655.90900000000011</v>
      </c>
      <c r="AL43" s="472">
        <f t="shared" si="87"/>
        <v>714.87456522630828</v>
      </c>
      <c r="AM43" s="470">
        <f t="shared" si="87"/>
        <v>724.37350304983102</v>
      </c>
      <c r="AN43" s="470">
        <f t="shared" si="87"/>
        <v>730.93412288172749</v>
      </c>
      <c r="AO43" s="1284">
        <f t="shared" si="87"/>
        <v>703.24198451999132</v>
      </c>
      <c r="AP43" s="472">
        <f t="shared" si="87"/>
        <v>777.10161696440082</v>
      </c>
      <c r="AQ43" s="470">
        <f t="shared" si="87"/>
        <v>785.47715684302989</v>
      </c>
      <c r="AR43" s="470">
        <f t="shared" si="87"/>
        <v>801.14323416892012</v>
      </c>
      <c r="AS43" s="1284">
        <f t="shared" si="87"/>
        <v>786.80930222465554</v>
      </c>
      <c r="AT43" s="246"/>
      <c r="AU43" s="1286">
        <f t="shared" ref="AU43:BC43" si="88">AU6+AU7+AU8+AU13-AU29-AU25</f>
        <v>136.55699999999999</v>
      </c>
      <c r="AV43" s="1287">
        <f t="shared" si="88"/>
        <v>158.91500000000002</v>
      </c>
      <c r="AW43" s="1287">
        <f t="shared" si="88"/>
        <v>120.46000000000001</v>
      </c>
      <c r="AX43" s="1287">
        <f t="shared" si="88"/>
        <v>79.801999999999992</v>
      </c>
      <c r="AY43" s="1287">
        <f t="shared" si="88"/>
        <v>582.28099999999995</v>
      </c>
      <c r="AZ43" s="1287">
        <f t="shared" si="88"/>
        <v>483.52500000000009</v>
      </c>
      <c r="BA43" s="1287">
        <f t="shared" si="88"/>
        <v>494.30100000000004</v>
      </c>
      <c r="BB43" s="1287">
        <f t="shared" si="88"/>
        <v>486.95799999999991</v>
      </c>
      <c r="BC43" s="1287">
        <f t="shared" si="88"/>
        <v>655.90900000000011</v>
      </c>
      <c r="BD43" s="1287">
        <f t="shared" ref="BD43" si="89">AO43</f>
        <v>703.24198451999132</v>
      </c>
      <c r="BE43" s="1287">
        <f>AS43</f>
        <v>786.80930222465554</v>
      </c>
      <c r="BF43" s="1288"/>
      <c r="BG43" s="1288"/>
      <c r="BH43" s="1288"/>
      <c r="BI43" s="1288"/>
      <c r="BJ43" s="1288"/>
      <c r="BK43" s="1288"/>
      <c r="BL43" s="1288"/>
    </row>
    <row r="44" spans="1:64" s="56" customFormat="1" ht="12" customHeight="1">
      <c r="A44" s="651" t="s">
        <v>105</v>
      </c>
      <c r="B44" s="876"/>
      <c r="C44" s="652"/>
      <c r="D44" s="652"/>
      <c r="E44" s="874"/>
      <c r="F44" s="876">
        <f t="shared" ref="F44:H44" si="90">F43/B43-1</f>
        <v>0.26665018133860885</v>
      </c>
      <c r="G44" s="652">
        <f t="shared" si="90"/>
        <v>0.30517856849100977</v>
      </c>
      <c r="H44" s="652">
        <f t="shared" si="90"/>
        <v>0.23077521975070248</v>
      </c>
      <c r="I44" s="874">
        <f>I43/E43-1</f>
        <v>0.16372650248614162</v>
      </c>
      <c r="J44" s="876">
        <f t="shared" ref="J44:L44" si="91">J43/F43-1</f>
        <v>6.4820719724083986E-2</v>
      </c>
      <c r="K44" s="652">
        <f t="shared" si="91"/>
        <v>-7.7822801721693202E-2</v>
      </c>
      <c r="L44" s="652">
        <f t="shared" si="91"/>
        <v>-0.16890601080451917</v>
      </c>
      <c r="M44" s="874">
        <f>M43/I43-1</f>
        <v>-0.24198470880659473</v>
      </c>
      <c r="N44" s="876">
        <f t="shared" ref="N44:P44" si="92">N43/J43-1</f>
        <v>-0.22832470619870315</v>
      </c>
      <c r="O44" s="652">
        <f t="shared" si="92"/>
        <v>-0.24178580214853873</v>
      </c>
      <c r="P44" s="652">
        <f t="shared" si="92"/>
        <v>-0.17203400796157742</v>
      </c>
      <c r="Q44" s="874">
        <f>Q43/M43-1</f>
        <v>-0.33752282915490628</v>
      </c>
      <c r="R44" s="876">
        <f t="shared" ref="R44:T44" si="93">R43/N43-1</f>
        <v>3.7819830521897515</v>
      </c>
      <c r="S44" s="652">
        <f t="shared" si="93"/>
        <v>4.3339852727780714</v>
      </c>
      <c r="T44" s="652">
        <f t="shared" si="93"/>
        <v>4.4224252842920055</v>
      </c>
      <c r="U44" s="874">
        <f>U43/Q43-1</f>
        <v>6.2965715144983836</v>
      </c>
      <c r="V44" s="876">
        <f t="shared" ref="V44:X44" si="94">V43/R43-1</f>
        <v>-7.8791562400115311E-2</v>
      </c>
      <c r="W44" s="652">
        <f t="shared" si="94"/>
        <v>-8.6622249332979462E-2</v>
      </c>
      <c r="X44" s="652">
        <f t="shared" si="94"/>
        <v>-8.1519583077616975E-2</v>
      </c>
      <c r="Y44" s="874">
        <f>Y43/U43-1</f>
        <v>-0.1696019619393383</v>
      </c>
      <c r="Z44" s="876">
        <f t="shared" ref="Z44:AB44" si="95">Z43/V43-1</f>
        <v>-8.8655178922956601E-2</v>
      </c>
      <c r="AA44" s="652">
        <f t="shared" si="95"/>
        <v>-6.7540842886927521E-2</v>
      </c>
      <c r="AB44" s="652">
        <f t="shared" si="95"/>
        <v>-0.11136070820766297</v>
      </c>
      <c r="AC44" s="874">
        <f>AC43/Y43-1</f>
        <v>2.2286334729331392E-2</v>
      </c>
      <c r="AD44" s="876">
        <f t="shared" ref="AD44:AF44" si="96">AD43/Z43-1</f>
        <v>3.2842734021000686E-2</v>
      </c>
      <c r="AE44" s="652">
        <f t="shared" si="96"/>
        <v>6.9457064745118258E-2</v>
      </c>
      <c r="AF44" s="652">
        <f t="shared" si="96"/>
        <v>5.9144508766572734E-2</v>
      </c>
      <c r="AG44" s="874">
        <f>AG43/AC43-1</f>
        <v>-1.4855320948167439E-2</v>
      </c>
      <c r="AH44" s="876">
        <f t="shared" ref="AH44:AJ44" si="97">AH43/AD43-1</f>
        <v>-0.13282974903548661</v>
      </c>
      <c r="AI44" s="652">
        <f t="shared" si="97"/>
        <v>-0.12947108508163518</v>
      </c>
      <c r="AJ44" s="652">
        <f t="shared" si="97"/>
        <v>0.27831262686186631</v>
      </c>
      <c r="AK44" s="874">
        <f>AK43/AG43-1</f>
        <v>0.34695189318175323</v>
      </c>
      <c r="AL44" s="876">
        <f t="shared" ref="AL44:AN44" si="98">AL43/AH43-1</f>
        <v>0.57449913382134898</v>
      </c>
      <c r="AM44" s="652">
        <f t="shared" si="98"/>
        <v>0.54366380621628996</v>
      </c>
      <c r="AN44" s="652">
        <f t="shared" si="98"/>
        <v>0.12137762823629861</v>
      </c>
      <c r="AO44" s="874">
        <f>AO43/AK43-1</f>
        <v>7.2163950365052409E-2</v>
      </c>
      <c r="AP44" s="876">
        <f t="shared" ref="AP44:AR44" si="99">AP43/AL43-1</f>
        <v>8.7046112374124407E-2</v>
      </c>
      <c r="AQ44" s="652">
        <f t="shared" si="99"/>
        <v>8.4353794742538346E-2</v>
      </c>
      <c r="AR44" s="652">
        <f t="shared" si="99"/>
        <v>9.605395218161572E-2</v>
      </c>
      <c r="AS44" s="874">
        <f>AS43/AO43-1</f>
        <v>0.11883152534145758</v>
      </c>
      <c r="AT44" s="825"/>
      <c r="AU44" s="1289" t="str">
        <f t="shared" ref="AU44:BC44" si="100">IF(ISERROR(AU43/AT43-1),"NA",AU43/AT43-1)</f>
        <v>NA</v>
      </c>
      <c r="AV44" s="762">
        <f t="shared" si="100"/>
        <v>0.16372650248614162</v>
      </c>
      <c r="AW44" s="762">
        <f t="shared" si="100"/>
        <v>-0.24198470880659473</v>
      </c>
      <c r="AX44" s="762">
        <f t="shared" si="100"/>
        <v>-0.33752282915490628</v>
      </c>
      <c r="AY44" s="762">
        <f t="shared" si="100"/>
        <v>6.2965715144983836</v>
      </c>
      <c r="AZ44" s="762">
        <f t="shared" si="100"/>
        <v>-0.1696019619393383</v>
      </c>
      <c r="BA44" s="762">
        <f t="shared" si="100"/>
        <v>2.2286334729331392E-2</v>
      </c>
      <c r="BB44" s="762">
        <f t="shared" si="100"/>
        <v>-1.4855320948167439E-2</v>
      </c>
      <c r="BC44" s="762">
        <f t="shared" si="100"/>
        <v>0.34695189318175323</v>
      </c>
      <c r="BD44" s="762">
        <f>IF(ISERROR(BD43/BC43-1),"NA",BD43/BC43-1)</f>
        <v>7.2163950365052409E-2</v>
      </c>
      <c r="BE44" s="762">
        <f>IF(ISERROR(BE43/BD43-1),"NA",BE43/BD43-1)</f>
        <v>0.11883152534145758</v>
      </c>
    </row>
    <row r="45" spans="1:64" s="56" customFormat="1" ht="5.65" customHeight="1">
      <c r="A45" s="651"/>
      <c r="B45" s="805"/>
      <c r="C45" s="535"/>
      <c r="D45" s="535"/>
      <c r="E45" s="1290"/>
      <c r="F45" s="805"/>
      <c r="G45" s="535"/>
      <c r="H45" s="535"/>
      <c r="I45" s="1290"/>
      <c r="J45" s="805"/>
      <c r="K45" s="535"/>
      <c r="L45" s="535"/>
      <c r="M45" s="1290"/>
      <c r="N45" s="805"/>
      <c r="O45" s="535"/>
      <c r="P45" s="535"/>
      <c r="Q45" s="1290"/>
      <c r="R45" s="805"/>
      <c r="S45" s="535"/>
      <c r="T45" s="535"/>
      <c r="U45" s="1290"/>
      <c r="V45" s="805"/>
      <c r="W45" s="535"/>
      <c r="X45" s="535"/>
      <c r="Y45" s="1290"/>
      <c r="Z45" s="805"/>
      <c r="AA45" s="535"/>
      <c r="AB45" s="535"/>
      <c r="AC45" s="1290"/>
      <c r="AD45" s="805"/>
      <c r="AE45" s="535"/>
      <c r="AF45" s="535"/>
      <c r="AG45" s="1290"/>
      <c r="AH45" s="805"/>
      <c r="AI45" s="535"/>
      <c r="AJ45" s="535"/>
      <c r="AK45" s="1290"/>
      <c r="AL45" s="805"/>
      <c r="AM45" s="535"/>
      <c r="AN45" s="535"/>
      <c r="AO45" s="1290"/>
      <c r="AP45" s="805"/>
      <c r="AQ45" s="535"/>
      <c r="AR45" s="535"/>
      <c r="AS45" s="1290"/>
      <c r="AT45" s="825"/>
      <c r="AU45" s="1291"/>
      <c r="AV45" s="1291"/>
      <c r="AW45" s="1291"/>
      <c r="AX45" s="1291"/>
      <c r="AY45" s="1291"/>
      <c r="AZ45" s="1292"/>
      <c r="BA45" s="1292"/>
      <c r="BB45" s="1292"/>
      <c r="BC45" s="1292"/>
      <c r="BD45" s="1292"/>
      <c r="BE45" s="1292"/>
    </row>
    <row r="46" spans="1:64" s="31" customFormat="1" ht="11.65">
      <c r="A46" s="107" t="s">
        <v>332</v>
      </c>
      <c r="B46" s="1293">
        <f>B43/'Income Statement'!B46</f>
        <v>4.5014684872160631</v>
      </c>
      <c r="C46" s="184">
        <f>C43/'Income Statement'!C46</f>
        <v>3.980263226817581</v>
      </c>
      <c r="D46" s="184">
        <f>D43/'Income Statement'!D46</f>
        <v>4.1685178032523602</v>
      </c>
      <c r="E46" s="185">
        <f>E43/'Income Statement'!E46</f>
        <v>4.3878237657544679</v>
      </c>
      <c r="F46" s="1293">
        <f>F43/'Income Statement'!F46</f>
        <v>5.4180736458191827</v>
      </c>
      <c r="G46" s="184">
        <f>G43/'Income Statement'!G46</f>
        <v>5.4868353089112372</v>
      </c>
      <c r="H46" s="184">
        <f>H43/'Income Statement'!H46</f>
        <v>4.8603138626031734</v>
      </c>
      <c r="I46" s="185">
        <f>I43/'Income Statement'!I46</f>
        <v>4.8887262953763422</v>
      </c>
      <c r="J46" s="1293">
        <f>J43/'Income Statement'!J46</f>
        <v>5.4858321196776432</v>
      </c>
      <c r="K46" s="184">
        <f>K43/'Income Statement'!K46</f>
        <v>4.8319233179330059</v>
      </c>
      <c r="L46" s="184">
        <f>L43/'Income Statement'!L46</f>
        <v>4.3245666233291642</v>
      </c>
      <c r="M46" s="185">
        <f>M43/'Income Statement'!M46</f>
        <v>3.9463131063656203</v>
      </c>
      <c r="N46" s="1293">
        <f>N43/'Income Statement'!N46</f>
        <v>1.3624445667303273</v>
      </c>
      <c r="O46" s="184">
        <f>O43/'Income Statement'!O46</f>
        <v>1.1742974835238131</v>
      </c>
      <c r="P46" s="184">
        <f>P43/'Income Statement'!P46</f>
        <v>1.0249261060397468</v>
      </c>
      <c r="Q46" s="185">
        <f>Q43/'Income Statement'!Q46</f>
        <v>0.73637293449569563</v>
      </c>
      <c r="R46" s="1293">
        <f>R43/'Income Statement'!R46</f>
        <v>5.1830128755364813</v>
      </c>
      <c r="S46" s="184">
        <f>S43/'Income Statement'!S46</f>
        <v>5.0153474576271178</v>
      </c>
      <c r="T46" s="184">
        <f>T43/'Income Statement'!T46</f>
        <v>4.9537497536440753</v>
      </c>
      <c r="U46" s="185">
        <f>U43/'Income Statement'!U46</f>
        <v>4.907552780543428</v>
      </c>
      <c r="V46" s="1293">
        <f>V43/'Income Statement'!V46</f>
        <v>4.4464028776978424</v>
      </c>
      <c r="W46" s="184">
        <f>W43/'Income Statement'!W46</f>
        <v>4.2596296296296297</v>
      </c>
      <c r="X46" s="184">
        <f>X43/'Income Statement'!X46</f>
        <v>4.2678643448066209</v>
      </c>
      <c r="Y46" s="185">
        <f>Y43/'Income Statement'!Y46</f>
        <v>3.8371897662527878</v>
      </c>
      <c r="Z46" s="1293">
        <f>Z43/'Income Statement'!Z46</f>
        <v>4.01688589540412</v>
      </c>
      <c r="AA46" s="184">
        <f>AA43/'Income Statement'!AA46</f>
        <v>3.9596093420284513</v>
      </c>
      <c r="AB46" s="184">
        <f>AB43/'Income Statement'!AB46</f>
        <v>3.7983139633109659</v>
      </c>
      <c r="AC46" s="185">
        <f>AC43/'Income Statement'!AC46</f>
        <v>3.9210984568220231</v>
      </c>
      <c r="AD46" s="1293">
        <f>AD43/'Income Statement'!AD46</f>
        <v>4.1320517496273368</v>
      </c>
      <c r="AE46" s="184">
        <f>AE43/'Income Statement'!AE46</f>
        <v>4.2105269571183808</v>
      </c>
      <c r="AF46" s="184">
        <f>AF43/'Income Statement'!AF46</f>
        <v>3.7851196121700106</v>
      </c>
      <c r="AG46" s="185">
        <f>AG43/'Income Statement'!AG46</f>
        <v>3.6044960395533328</v>
      </c>
      <c r="AH46" s="1293">
        <f>AH43/'Income Statement'!AH46</f>
        <v>3.3204377344006537</v>
      </c>
      <c r="AI46" s="184">
        <f>AI43/'Income Statement'!AI46</f>
        <v>3.4719014561704684</v>
      </c>
      <c r="AJ46" s="184">
        <f>AJ43/'Income Statement'!AJ46</f>
        <v>4.8658307731693098</v>
      </c>
      <c r="AK46" s="185">
        <f>AK43/'Income Statement'!AK46</f>
        <v>4.9206256360237735</v>
      </c>
      <c r="AL46" s="1293">
        <f>AL43/'Income Statement'!AL46</f>
        <v>6.0430036694257119</v>
      </c>
      <c r="AM46" s="184">
        <f>AM43/'Income Statement'!AM46</f>
        <v>5.4342459535748757</v>
      </c>
      <c r="AN46" s="184">
        <f>AN43/'Income Statement'!AN46</f>
        <v>5.2472735848586671</v>
      </c>
      <c r="AO46" s="185">
        <f>AO43/'Income Statement'!AO46</f>
        <v>4.8400014552172479</v>
      </c>
      <c r="AP46" s="1293">
        <f>AP43/'Income Statement'!AP46</f>
        <v>5.3318208103037605</v>
      </c>
      <c r="AQ46" s="184">
        <f>AQ43/'Income Statement'!AQ46</f>
        <v>5.372698422399429</v>
      </c>
      <c r="AR46" s="184">
        <f>AR43/'Income Statement'!AR46</f>
        <v>5.4630397379603588</v>
      </c>
      <c r="AS46" s="185">
        <f>AS43/'Income Statement'!AS46</f>
        <v>5.3488824229314442</v>
      </c>
      <c r="AT46" s="246"/>
      <c r="AU46" s="1294">
        <f>E46</f>
        <v>4.3878237657544679</v>
      </c>
      <c r="AV46" s="366">
        <f>I46</f>
        <v>4.8887262953763422</v>
      </c>
      <c r="AW46" s="366">
        <f t="shared" ref="AW46" si="101">M46</f>
        <v>3.9463131063656203</v>
      </c>
      <c r="AX46" s="366">
        <f t="shared" ref="AX46" si="102">Q46</f>
        <v>0.73637293449569563</v>
      </c>
      <c r="AY46" s="187">
        <f>+U46</f>
        <v>4.907552780543428</v>
      </c>
      <c r="AZ46" s="187">
        <f>+Y46</f>
        <v>3.8371897662527878</v>
      </c>
      <c r="BA46" s="187">
        <f>+AC46</f>
        <v>3.9210984568220231</v>
      </c>
      <c r="BB46" s="187">
        <f>AG46</f>
        <v>3.6044960395533328</v>
      </c>
      <c r="BC46" s="187">
        <f t="shared" ref="BC46" si="103">AK46</f>
        <v>4.9206256360237735</v>
      </c>
      <c r="BD46" s="187">
        <f>AO46</f>
        <v>4.8400014552172479</v>
      </c>
      <c r="BE46" s="187">
        <f>AS46</f>
        <v>5.3488824229314442</v>
      </c>
      <c r="BF46" s="1288"/>
      <c r="BG46" s="1288"/>
      <c r="BH46" s="1288"/>
      <c r="BI46" s="1288"/>
      <c r="BJ46" s="1288"/>
      <c r="BK46" s="1288"/>
      <c r="BL46" s="1288"/>
    </row>
    <row r="47" spans="1:64" s="56" customFormat="1" ht="11.65" customHeight="1">
      <c r="A47" s="1295" t="s">
        <v>105</v>
      </c>
      <c r="B47" s="1296"/>
      <c r="C47" s="1297"/>
      <c r="D47" s="1297"/>
      <c r="E47" s="1298"/>
      <c r="F47" s="1296">
        <f t="shared" ref="F47:I47" si="104">F46/B46-1</f>
        <v>0.20362358665982683</v>
      </c>
      <c r="G47" s="1297">
        <f t="shared" si="104"/>
        <v>0.37851066531050392</v>
      </c>
      <c r="H47" s="1297">
        <f t="shared" si="104"/>
        <v>0.16595732392244078</v>
      </c>
      <c r="I47" s="1298">
        <f t="shared" si="104"/>
        <v>0.11415739472748543</v>
      </c>
      <c r="J47" s="1296">
        <f>J46/F46-1</f>
        <v>1.2506008276713887E-2</v>
      </c>
      <c r="K47" s="1297">
        <f t="shared" ref="K47:M47" si="105">K46/G46-1</f>
        <v>-0.11936060663504522</v>
      </c>
      <c r="L47" s="1297">
        <f t="shared" si="105"/>
        <v>-0.11022893879266149</v>
      </c>
      <c r="M47" s="1298">
        <f t="shared" si="105"/>
        <v>-0.19277274530628496</v>
      </c>
      <c r="N47" s="1296">
        <f>N46/J46-1</f>
        <v>-0.75164304393434722</v>
      </c>
      <c r="O47" s="1297">
        <f t="shared" ref="O47:Q47" si="106">O46/K46-1</f>
        <v>-0.75697100176122978</v>
      </c>
      <c r="P47" s="1297">
        <f t="shared" si="106"/>
        <v>-0.76299911752758898</v>
      </c>
      <c r="Q47" s="1298">
        <f t="shared" si="106"/>
        <v>-0.81340230370776068</v>
      </c>
      <c r="R47" s="1296">
        <f>R46/N46-1</f>
        <v>2.8042009209776313</v>
      </c>
      <c r="S47" s="1297">
        <f t="shared" ref="S47:U47" si="107">S46/O46-1</f>
        <v>3.2709343484047526</v>
      </c>
      <c r="T47" s="1297">
        <f t="shared" si="107"/>
        <v>3.8332750277823138</v>
      </c>
      <c r="U47" s="1298">
        <f t="shared" si="107"/>
        <v>5.6644936969395285</v>
      </c>
      <c r="V47" s="1296">
        <f>V46/R46-1</f>
        <v>-0.1421200401248075</v>
      </c>
      <c r="W47" s="1297">
        <f t="shared" ref="W47:Y47" si="108">W46/S46-1</f>
        <v>-0.1506810513892165</v>
      </c>
      <c r="X47" s="1297">
        <f t="shared" si="108"/>
        <v>-0.13845782345644397</v>
      </c>
      <c r="Y47" s="1298">
        <f t="shared" si="108"/>
        <v>-0.21810524759595462</v>
      </c>
      <c r="Z47" s="1296">
        <f>Z46/V46-1</f>
        <v>-9.6598755017923144E-2</v>
      </c>
      <c r="AA47" s="1297">
        <f t="shared" ref="AA47:AC47" si="109">AA46/W46-1</f>
        <v>-7.0433421139308061E-2</v>
      </c>
      <c r="AB47" s="1297">
        <f t="shared" si="109"/>
        <v>-0.11001998741291541</v>
      </c>
      <c r="AC47" s="1298">
        <f t="shared" si="109"/>
        <v>2.186722463069013E-2</v>
      </c>
      <c r="AD47" s="1296">
        <f>AD46/Z46-1</f>
        <v>2.8670432076495445E-2</v>
      </c>
      <c r="AE47" s="1297">
        <f t="shared" ref="AE47:AG47" si="110">AE46/AA46-1</f>
        <v>6.3369285557192789E-2</v>
      </c>
      <c r="AF47" s="1297">
        <f t="shared" si="110"/>
        <v>-3.4737389453329826E-3</v>
      </c>
      <c r="AG47" s="1298">
        <f t="shared" si="110"/>
        <v>-8.0743297000833492E-2</v>
      </c>
      <c r="AH47" s="1296">
        <f>AH46/AD46-1</f>
        <v>-0.19641913131893407</v>
      </c>
      <c r="AI47" s="1297">
        <f t="shared" ref="AI47:AK47" si="111">AI46/AE46-1</f>
        <v>-0.17542352975538633</v>
      </c>
      <c r="AJ47" s="1297">
        <f t="shared" si="111"/>
        <v>0.28551572254799296</v>
      </c>
      <c r="AK47" s="1298">
        <f t="shared" si="111"/>
        <v>0.36513553684845634</v>
      </c>
      <c r="AL47" s="1296">
        <f>AL46/AH46-1</f>
        <v>0.81994187297009713</v>
      </c>
      <c r="AM47" s="1297">
        <f t="shared" ref="AM47:AO47" si="112">AM46/AI46-1</f>
        <v>0.56520742946687408</v>
      </c>
      <c r="AN47" s="1297">
        <f t="shared" si="112"/>
        <v>7.8392124484203629E-2</v>
      </c>
      <c r="AO47" s="1298">
        <f t="shared" si="112"/>
        <v>-1.6384945080210489E-2</v>
      </c>
      <c r="AP47" s="1296">
        <f>AP46/AL46-1</f>
        <v>-0.11768698118125376</v>
      </c>
      <c r="AQ47" s="1297">
        <f t="shared" ref="AQ47:AS47" si="113">AQ46/AM46-1</f>
        <v>-1.1325864103548411E-2</v>
      </c>
      <c r="AR47" s="1297">
        <f t="shared" si="113"/>
        <v>4.111966902665376E-2</v>
      </c>
      <c r="AS47" s="1298">
        <f t="shared" si="113"/>
        <v>0.10514066419662993</v>
      </c>
      <c r="AT47" s="825"/>
      <c r="AU47" s="854" t="str">
        <f t="shared" ref="AU47:BE47" si="114">IF(ISERROR(AU46/AT46-1),"NA",AU46/AT46-1)</f>
        <v>NA</v>
      </c>
      <c r="AV47" s="853">
        <f t="shared" si="114"/>
        <v>0.11415739472748543</v>
      </c>
      <c r="AW47" s="853">
        <f t="shared" si="114"/>
        <v>-0.19277274530628496</v>
      </c>
      <c r="AX47" s="853">
        <f t="shared" si="114"/>
        <v>-0.81340230370776068</v>
      </c>
      <c r="AY47" s="853">
        <f t="shared" si="114"/>
        <v>5.6644936969395285</v>
      </c>
      <c r="AZ47" s="853">
        <f t="shared" si="114"/>
        <v>-0.21810524759595462</v>
      </c>
      <c r="BA47" s="853">
        <f t="shared" si="114"/>
        <v>2.186722463069013E-2</v>
      </c>
      <c r="BB47" s="853">
        <f t="shared" si="114"/>
        <v>-8.0743297000833492E-2</v>
      </c>
      <c r="BC47" s="853">
        <f t="shared" si="114"/>
        <v>0.36513553684845634</v>
      </c>
      <c r="BD47" s="853">
        <f t="shared" si="114"/>
        <v>-1.6384945080210489E-2</v>
      </c>
      <c r="BE47" s="853">
        <f t="shared" si="114"/>
        <v>0.10514066419662993</v>
      </c>
    </row>
    <row r="48" spans="1:64" ht="12.6" customHeight="1">
      <c r="A48" s="44" t="s">
        <v>333</v>
      </c>
    </row>
    <row r="49" spans="1:57" ht="12.6" customHeight="1">
      <c r="A49" s="44"/>
    </row>
    <row r="50" spans="1:57" ht="12.6" customHeight="1">
      <c r="A50" s="1299" t="s">
        <v>334</v>
      </c>
      <c r="B50" s="1300" t="str">
        <f t="shared" ref="B50:AB50" si="115">IF((B19=B41)*AND(B19&gt;0),"—","X")</f>
        <v>—</v>
      </c>
      <c r="C50" s="1300" t="str">
        <f t="shared" si="115"/>
        <v>—</v>
      </c>
      <c r="D50" s="1300" t="str">
        <f t="shared" si="115"/>
        <v>—</v>
      </c>
      <c r="E50" s="1300" t="str">
        <f t="shared" si="115"/>
        <v>—</v>
      </c>
      <c r="F50" s="1300" t="str">
        <f t="shared" si="115"/>
        <v>—</v>
      </c>
      <c r="G50" s="1300" t="str">
        <f t="shared" si="115"/>
        <v>—</v>
      </c>
      <c r="H50" s="1300" t="str">
        <f t="shared" si="115"/>
        <v>—</v>
      </c>
      <c r="I50" s="1300" t="str">
        <f t="shared" si="115"/>
        <v>—</v>
      </c>
      <c r="J50" s="1300" t="str">
        <f t="shared" si="115"/>
        <v>—</v>
      </c>
      <c r="K50" s="1300" t="str">
        <f t="shared" si="115"/>
        <v>—</v>
      </c>
      <c r="L50" s="1300" t="str">
        <f t="shared" si="115"/>
        <v>—</v>
      </c>
      <c r="M50" s="1300" t="str">
        <f t="shared" si="115"/>
        <v>—</v>
      </c>
      <c r="N50" s="1300" t="str">
        <f t="shared" si="115"/>
        <v>—</v>
      </c>
      <c r="O50" s="1300" t="str">
        <f t="shared" si="115"/>
        <v>—</v>
      </c>
      <c r="P50" s="1300" t="str">
        <f t="shared" si="115"/>
        <v>—</v>
      </c>
      <c r="Q50" s="1300" t="str">
        <f t="shared" si="115"/>
        <v>—</v>
      </c>
      <c r="R50" s="1300" t="str">
        <f t="shared" si="115"/>
        <v>—</v>
      </c>
      <c r="S50" s="1300" t="str">
        <f t="shared" si="115"/>
        <v>—</v>
      </c>
      <c r="T50" s="1300" t="str">
        <f t="shared" si="115"/>
        <v>—</v>
      </c>
      <c r="U50" s="1300" t="str">
        <f t="shared" si="115"/>
        <v>—</v>
      </c>
      <c r="V50" s="1300" t="str">
        <f t="shared" si="115"/>
        <v>—</v>
      </c>
      <c r="W50" s="1300" t="str">
        <f t="shared" si="115"/>
        <v>—</v>
      </c>
      <c r="X50" s="1300" t="str">
        <f t="shared" si="115"/>
        <v>—</v>
      </c>
      <c r="Y50" s="1300" t="str">
        <f t="shared" si="115"/>
        <v>—</v>
      </c>
      <c r="Z50" s="1300" t="str">
        <f t="shared" si="115"/>
        <v>—</v>
      </c>
      <c r="AA50" s="1300" t="str">
        <f t="shared" si="115"/>
        <v>—</v>
      </c>
      <c r="AB50" s="1300" t="str">
        <f t="shared" si="115"/>
        <v>—</v>
      </c>
      <c r="AC50" s="1300" t="str">
        <f>IF((AC19=AC41)*AND(AC19&gt;0),"—","X")</f>
        <v>—</v>
      </c>
      <c r="AD50" s="1300" t="str">
        <f t="shared" ref="AD50:AS50" si="116">IF((AD19=AD41)*AND(AD19&gt;0),"—","X")</f>
        <v>—</v>
      </c>
      <c r="AE50" s="1300" t="str">
        <f t="shared" si="116"/>
        <v>—</v>
      </c>
      <c r="AF50" s="1300" t="str">
        <f t="shared" si="116"/>
        <v>—</v>
      </c>
      <c r="AG50" s="1300" t="str">
        <f t="shared" si="116"/>
        <v>—</v>
      </c>
      <c r="AH50" s="1300" t="str">
        <f t="shared" si="116"/>
        <v>—</v>
      </c>
      <c r="AI50" s="1300" t="str">
        <f t="shared" si="116"/>
        <v>—</v>
      </c>
      <c r="AJ50" s="1300" t="str">
        <f t="shared" si="116"/>
        <v>—</v>
      </c>
      <c r="AK50" s="1300" t="str">
        <f t="shared" si="116"/>
        <v>—</v>
      </c>
      <c r="AL50" s="1300" t="str">
        <f t="shared" si="116"/>
        <v>—</v>
      </c>
      <c r="AM50" s="1300" t="str">
        <f t="shared" si="116"/>
        <v>—</v>
      </c>
      <c r="AN50" s="1300" t="str">
        <f t="shared" si="116"/>
        <v>—</v>
      </c>
      <c r="AO50" s="1300" t="str">
        <f t="shared" si="116"/>
        <v>—</v>
      </c>
      <c r="AP50" s="1300" t="str">
        <f t="shared" si="116"/>
        <v>—</v>
      </c>
      <c r="AQ50" s="1300" t="str">
        <f t="shared" si="116"/>
        <v>—</v>
      </c>
      <c r="AR50" s="1300" t="str">
        <f t="shared" si="116"/>
        <v>—</v>
      </c>
      <c r="AS50" s="1300" t="str">
        <f t="shared" si="116"/>
        <v>—</v>
      </c>
      <c r="AT50" s="1301"/>
      <c r="AU50" s="1300" t="str">
        <f t="shared" ref="AU50:BE50" si="117">IF((AU19=AU41)*AND(AU19&gt;0),"—","X")</f>
        <v>—</v>
      </c>
      <c r="AV50" s="1300" t="str">
        <f t="shared" si="117"/>
        <v>—</v>
      </c>
      <c r="AW50" s="1300" t="str">
        <f t="shared" si="117"/>
        <v>—</v>
      </c>
      <c r="AX50" s="1300" t="str">
        <f t="shared" si="117"/>
        <v>—</v>
      </c>
      <c r="AY50" s="1300" t="str">
        <f t="shared" si="117"/>
        <v>—</v>
      </c>
      <c r="AZ50" s="1300" t="str">
        <f t="shared" si="117"/>
        <v>—</v>
      </c>
      <c r="BA50" s="1300" t="str">
        <f t="shared" si="117"/>
        <v>—</v>
      </c>
      <c r="BB50" s="1300" t="str">
        <f t="shared" si="117"/>
        <v>—</v>
      </c>
      <c r="BC50" s="1300" t="str">
        <f t="shared" si="117"/>
        <v>—</v>
      </c>
      <c r="BD50" s="1300" t="str">
        <f t="shared" si="117"/>
        <v>—</v>
      </c>
      <c r="BE50" s="1300" t="str">
        <f t="shared" si="117"/>
        <v>—</v>
      </c>
    </row>
    <row r="51" spans="1:57" ht="12.6" customHeight="1">
      <c r="A51" s="1299"/>
      <c r="B51" s="1302">
        <f t="shared" ref="B51:AS51" si="118">+B19-B41</f>
        <v>0</v>
      </c>
      <c r="C51" s="1302">
        <f t="shared" si="118"/>
        <v>0</v>
      </c>
      <c r="D51" s="1302">
        <f t="shared" si="118"/>
        <v>0</v>
      </c>
      <c r="E51" s="1302">
        <f t="shared" si="118"/>
        <v>0</v>
      </c>
      <c r="F51" s="1302">
        <f t="shared" si="118"/>
        <v>0</v>
      </c>
      <c r="G51" s="1302">
        <f t="shared" si="118"/>
        <v>0</v>
      </c>
      <c r="H51" s="1302">
        <f t="shared" si="118"/>
        <v>0</v>
      </c>
      <c r="I51" s="1302">
        <f t="shared" si="118"/>
        <v>0</v>
      </c>
      <c r="J51" s="1302">
        <f t="shared" si="118"/>
        <v>0</v>
      </c>
      <c r="K51" s="1302">
        <f t="shared" si="118"/>
        <v>0</v>
      </c>
      <c r="L51" s="1302">
        <f t="shared" si="118"/>
        <v>0</v>
      </c>
      <c r="M51" s="1302">
        <f t="shared" si="118"/>
        <v>0</v>
      </c>
      <c r="N51" s="1302">
        <f t="shared" si="118"/>
        <v>0</v>
      </c>
      <c r="O51" s="1302">
        <f t="shared" si="118"/>
        <v>0</v>
      </c>
      <c r="P51" s="1300">
        <f t="shared" si="118"/>
        <v>0</v>
      </c>
      <c r="Q51" s="1300">
        <f t="shared" si="118"/>
        <v>0</v>
      </c>
      <c r="R51" s="1300">
        <f t="shared" si="118"/>
        <v>0</v>
      </c>
      <c r="S51" s="1303">
        <f t="shared" si="118"/>
        <v>0</v>
      </c>
      <c r="T51" s="1303">
        <f t="shared" si="118"/>
        <v>0</v>
      </c>
      <c r="U51" s="1303">
        <f t="shared" si="118"/>
        <v>0</v>
      </c>
      <c r="V51" s="1303">
        <f t="shared" si="118"/>
        <v>0</v>
      </c>
      <c r="W51" s="1303">
        <f t="shared" si="118"/>
        <v>0</v>
      </c>
      <c r="X51" s="1303">
        <f t="shared" si="118"/>
        <v>0</v>
      </c>
      <c r="Y51" s="1303">
        <f t="shared" si="118"/>
        <v>0</v>
      </c>
      <c r="Z51" s="1303">
        <f t="shared" si="118"/>
        <v>0</v>
      </c>
      <c r="AA51" s="1303">
        <f t="shared" si="118"/>
        <v>0</v>
      </c>
      <c r="AB51" s="1303">
        <f t="shared" si="118"/>
        <v>0</v>
      </c>
      <c r="AC51" s="1303">
        <f t="shared" si="118"/>
        <v>0</v>
      </c>
      <c r="AD51" s="1303">
        <f t="shared" si="118"/>
        <v>0</v>
      </c>
      <c r="AE51" s="1303">
        <f t="shared" si="118"/>
        <v>0</v>
      </c>
      <c r="AF51" s="1303">
        <f t="shared" si="118"/>
        <v>0</v>
      </c>
      <c r="AG51" s="1303">
        <f t="shared" si="118"/>
        <v>0</v>
      </c>
      <c r="AH51" s="1303">
        <f t="shared" si="118"/>
        <v>0</v>
      </c>
      <c r="AI51" s="1303">
        <f t="shared" si="118"/>
        <v>0</v>
      </c>
      <c r="AJ51" s="1303">
        <f t="shared" si="118"/>
        <v>0</v>
      </c>
      <c r="AK51" s="1303">
        <f t="shared" si="118"/>
        <v>0</v>
      </c>
      <c r="AL51" s="1303">
        <f t="shared" si="118"/>
        <v>0</v>
      </c>
      <c r="AM51" s="1303">
        <f t="shared" si="118"/>
        <v>0</v>
      </c>
      <c r="AN51" s="1303">
        <f t="shared" si="118"/>
        <v>0</v>
      </c>
      <c r="AO51" s="1303">
        <f t="shared" si="118"/>
        <v>0</v>
      </c>
      <c r="AP51" s="1303">
        <f t="shared" si="118"/>
        <v>0</v>
      </c>
      <c r="AQ51" s="1303">
        <f t="shared" si="118"/>
        <v>0</v>
      </c>
      <c r="AR51" s="1303">
        <f t="shared" si="118"/>
        <v>0</v>
      </c>
      <c r="AS51" s="1303">
        <f t="shared" si="118"/>
        <v>0</v>
      </c>
      <c r="AT51" s="1301"/>
      <c r="AU51" s="1300"/>
      <c r="AV51" s="1300"/>
      <c r="AW51" s="1300"/>
      <c r="AX51" s="1300"/>
      <c r="AY51" s="1300"/>
      <c r="AZ51" s="1300"/>
      <c r="BA51" s="1300"/>
      <c r="BB51" s="1300"/>
      <c r="BC51" s="1300"/>
      <c r="BD51" s="1300"/>
      <c r="BE51" s="1300"/>
    </row>
    <row r="52" spans="1:57" s="1187" customFormat="1" ht="12.6" customHeight="1">
      <c r="A52" s="407"/>
      <c r="T52" s="1304"/>
      <c r="U52" s="1304"/>
      <c r="V52" s="1304"/>
      <c r="W52" s="1304"/>
      <c r="X52" s="1304"/>
      <c r="Y52" s="1304"/>
      <c r="Z52" s="1304"/>
      <c r="AA52" s="1304"/>
      <c r="AB52" s="1304"/>
      <c r="AC52" s="1304"/>
      <c r="AD52" s="1304"/>
      <c r="AE52" s="1304"/>
      <c r="AF52" s="1304"/>
      <c r="AG52" s="1304"/>
      <c r="AH52" s="1304"/>
      <c r="AI52" s="1304"/>
      <c r="AJ52" s="1304"/>
      <c r="AK52" s="1304"/>
      <c r="AL52" s="1304"/>
      <c r="AM52" s="1304"/>
      <c r="AN52" s="1304"/>
      <c r="AO52" s="1304"/>
      <c r="AP52" s="1304"/>
      <c r="AQ52" s="1304"/>
      <c r="AR52" s="1304"/>
      <c r="AS52" s="1304"/>
    </row>
    <row r="53" spans="1:57" s="1187" customFormat="1" ht="12.6" customHeight="1">
      <c r="A53" s="40" t="s">
        <v>14</v>
      </c>
      <c r="AU53" s="287">
        <f>'Income Statement'!AU$4</f>
        <v>2017</v>
      </c>
      <c r="AV53" s="1305">
        <f>'Income Statement'!AV$4</f>
        <v>2018</v>
      </c>
      <c r="AW53" s="1305">
        <f>'Income Statement'!AW$4</f>
        <v>2019</v>
      </c>
      <c r="AX53" s="1305">
        <f>'Income Statement'!AX$4</f>
        <v>2020</v>
      </c>
      <c r="AY53" s="1305">
        <f>'Income Statement'!AY$4</f>
        <v>2021</v>
      </c>
      <c r="AZ53" s="1306">
        <f>'Income Statement'!AZ$4</f>
        <v>2022</v>
      </c>
      <c r="BA53" s="287">
        <f>'Income Statement'!BA$4</f>
        <v>2023</v>
      </c>
      <c r="BB53" s="1305">
        <f>'Income Statement'!BB$4</f>
        <v>2024</v>
      </c>
      <c r="BC53" s="1305">
        <f>'Income Statement'!BC$4</f>
        <v>2025</v>
      </c>
      <c r="BD53" s="1305" t="str">
        <f>'Income Statement'!BD$4</f>
        <v>2026E</v>
      </c>
      <c r="BE53" s="1305" t="str">
        <f>'Income Statement'!BE$4</f>
        <v>2027E</v>
      </c>
    </row>
    <row r="54" spans="1:57" s="1187" customFormat="1" ht="12.6" customHeight="1">
      <c r="A54" s="1307" t="s">
        <v>135</v>
      </c>
      <c r="B54" s="1308">
        <f>+'Income Statement'!B8</f>
        <v>39.593000000000004</v>
      </c>
      <c r="C54" s="1309">
        <f>+'Income Statement'!C8</f>
        <v>49.430999999999997</v>
      </c>
      <c r="D54" s="1309">
        <f>+'Income Statement'!D8</f>
        <v>53.364999999999995</v>
      </c>
      <c r="E54" s="1310">
        <f>+'Income Statement'!E8</f>
        <v>73.001000000000005</v>
      </c>
      <c r="F54" s="1308">
        <f>+'Income Statement'!F8</f>
        <v>53.527999999999999</v>
      </c>
      <c r="G54" s="1309">
        <f>+'Income Statement'!G8</f>
        <v>62.19</v>
      </c>
      <c r="H54" s="1309">
        <f>+'Income Statement'!H8</f>
        <v>67.052000000000007</v>
      </c>
      <c r="I54" s="1310">
        <f>+'Income Statement'!I8</f>
        <v>87.518000000000001</v>
      </c>
      <c r="J54" s="1308">
        <f>+'Income Statement'!J8</f>
        <v>56.36</v>
      </c>
      <c r="K54" s="1309">
        <f>+'Income Statement'!K8</f>
        <v>59.621000000000002</v>
      </c>
      <c r="L54" s="1309">
        <f>+'Income Statement'!L8</f>
        <v>65.649000000000001</v>
      </c>
      <c r="M54" s="1310">
        <f>+'Income Statement'!M8</f>
        <v>72.56</v>
      </c>
      <c r="N54" s="1308">
        <f>+'Income Statement'!N8</f>
        <v>54.176000000000002</v>
      </c>
      <c r="O54" s="1309">
        <f>+'Income Statement'!O8</f>
        <v>66.564999999999998</v>
      </c>
      <c r="P54" s="1309">
        <f>+'Income Statement'!P8</f>
        <v>76.751000000000005</v>
      </c>
      <c r="Q54" s="1310">
        <f>+'Income Statement'!Q8</f>
        <v>95.197000000000003</v>
      </c>
      <c r="R54" s="1308">
        <f>+'Income Statement'!R8</f>
        <v>74.784999999999997</v>
      </c>
      <c r="S54" s="1309">
        <f>+'Income Statement'!S8</f>
        <v>88.418000000000006</v>
      </c>
      <c r="T54" s="1309">
        <f>+'Income Statement'!T8</f>
        <v>100.35299999999999</v>
      </c>
      <c r="U54" s="1310">
        <f>+'Income Statement'!U8</f>
        <v>126.578</v>
      </c>
      <c r="V54" s="1309">
        <f>+'Income Statement'!V8</f>
        <v>96.260999999999996</v>
      </c>
      <c r="W54" s="1309">
        <f>+'Income Statement'!W8</f>
        <v>111.44799999999999</v>
      </c>
      <c r="X54" s="1309">
        <f>+'Income Statement'!X8</f>
        <v>123.30800000000001</v>
      </c>
      <c r="Y54" s="1309">
        <f>+'Income Statement'!Y8</f>
        <v>142.61700000000002</v>
      </c>
      <c r="Z54" s="1308">
        <f>+'Income Statement'!Z8</f>
        <v>107.33500000000001</v>
      </c>
      <c r="AA54" s="1309">
        <f>+'Income Statement'!AA8</f>
        <v>115.41800000000001</v>
      </c>
      <c r="AB54" s="1309">
        <f>+'Income Statement'!AB8</f>
        <v>122.30800000000001</v>
      </c>
      <c r="AC54" s="1309">
        <f>+'Income Statement'!AC8</f>
        <v>154.09899999999999</v>
      </c>
      <c r="AD54" s="1308">
        <f>+'Income Statement'!AD8</f>
        <v>114.02200000000001</v>
      </c>
      <c r="AE54" s="1309">
        <f>+'Income Statement'!AE8</f>
        <v>130.346</v>
      </c>
      <c r="AF54" s="1309">
        <f>+'Income Statement'!AF8</f>
        <v>148.06800000000001</v>
      </c>
      <c r="AG54" s="1310">
        <f>+'Income Statement'!AG8</f>
        <v>158.51400000000001</v>
      </c>
      <c r="AH54" s="1308">
        <f>+'Income Statement'!AH8</f>
        <v>136.423</v>
      </c>
      <c r="AI54" s="1309">
        <f>+'Income Statement'!AI8</f>
        <v>152.16300000000001</v>
      </c>
      <c r="AJ54" s="1309">
        <f>+'Income Statement'!AJ8</f>
        <v>161.577</v>
      </c>
      <c r="AK54" s="1310">
        <f>+'Income Statement'!AK8</f>
        <v>173.369</v>
      </c>
      <c r="AL54" s="1308">
        <f>+'Income Statement'!AL8</f>
        <v>165.33886602739724</v>
      </c>
      <c r="AM54" s="1309">
        <f>+'Income Statement'!AM8</f>
        <v>175.91069917808218</v>
      </c>
      <c r="AN54" s="1309">
        <f>+'Income Statement'!AN8</f>
        <v>186.36135013698629</v>
      </c>
      <c r="AO54" s="1310">
        <f>+'Income Statement'!AO8</f>
        <v>197.52476876712328</v>
      </c>
      <c r="AP54" s="1308">
        <f>+'Income Statement'!AP8</f>
        <v>208.8194605479452</v>
      </c>
      <c r="AQ54" s="1309">
        <f>+'Income Statement'!AQ8</f>
        <v>216.59311684931507</v>
      </c>
      <c r="AR54" s="1309">
        <f>+'Income Statement'!AR8</f>
        <v>225.32286452054794</v>
      </c>
      <c r="AS54" s="1310">
        <f>+'Income Statement'!AS8</f>
        <v>233.88417657534245</v>
      </c>
      <c r="AU54" s="1311"/>
      <c r="AV54" s="1181"/>
      <c r="AW54" s="1181"/>
      <c r="AX54" s="1181"/>
      <c r="AY54" s="1181"/>
      <c r="AZ54" s="1182"/>
      <c r="BA54" s="1312"/>
      <c r="BB54" s="1184"/>
      <c r="BC54" s="1184"/>
      <c r="BD54" s="1184"/>
      <c r="BE54" s="1184"/>
    </row>
    <row r="55" spans="1:57" s="1187" customFormat="1" ht="12.6" customHeight="1">
      <c r="A55" s="243" t="s">
        <v>335</v>
      </c>
      <c r="B55" s="1313">
        <f>+'Income Statement'!B15</f>
        <v>4.4329999999999989</v>
      </c>
      <c r="C55" s="1187">
        <f>+'Income Statement'!C15</f>
        <v>4.596000000000001</v>
      </c>
      <c r="D55" s="1187">
        <f>+'Income Statement'!D15</f>
        <v>5.1149999999999993</v>
      </c>
      <c r="E55" s="1188">
        <f>+'Income Statement'!E15</f>
        <v>5.4009999999999998</v>
      </c>
      <c r="F55" s="1313">
        <f>+'Income Statement'!F15</f>
        <v>5.8129999999999997</v>
      </c>
      <c r="G55" s="1187">
        <f>+'Income Statement'!G15</f>
        <v>5.8940000000000001</v>
      </c>
      <c r="H55" s="1187">
        <f>+'Income Statement'!H15</f>
        <v>6.5709999999999997</v>
      </c>
      <c r="I55" s="1188">
        <f>+'Income Statement'!I15</f>
        <v>7.2850000000000001</v>
      </c>
      <c r="J55" s="1313">
        <f>+'Income Statement'!J15</f>
        <v>7.5850000000000009</v>
      </c>
      <c r="K55" s="1187">
        <f>+'Income Statement'!K15</f>
        <v>7.6</v>
      </c>
      <c r="L55" s="1187">
        <f>+'Income Statement'!L15</f>
        <v>8.1210000000000004</v>
      </c>
      <c r="M55" s="1188">
        <f>+'Income Statement'!M15</f>
        <v>9.0419999999999998</v>
      </c>
      <c r="N55" s="1313">
        <f>+'Income Statement'!N15</f>
        <v>9.1280000000000001</v>
      </c>
      <c r="O55" s="1187">
        <f>+'Income Statement'!O15</f>
        <v>8.9780000000000015</v>
      </c>
      <c r="P55" s="1187">
        <f>+'Income Statement'!P15</f>
        <v>9.7910000000000004</v>
      </c>
      <c r="Q55" s="1188">
        <f>+'Income Statement'!Q15</f>
        <v>10.789</v>
      </c>
      <c r="R55" s="1313">
        <f>+'Income Statement'!R15</f>
        <v>10.946999999999999</v>
      </c>
      <c r="S55" s="1187">
        <f>+'Income Statement'!S15</f>
        <v>11.558000000000002</v>
      </c>
      <c r="T55" s="1187">
        <f>+'Income Statement'!T15</f>
        <v>12.090999999999999</v>
      </c>
      <c r="U55" s="1188">
        <f>+'Income Statement'!U15</f>
        <v>13.224</v>
      </c>
      <c r="V55" s="1187">
        <f>+'Income Statement'!V15</f>
        <v>13.903</v>
      </c>
      <c r="W55" s="1187">
        <f>+'Income Statement'!W15</f>
        <v>14.312999999999999</v>
      </c>
      <c r="X55" s="1187">
        <f>+'Income Statement'!X15</f>
        <v>14.428000000000001</v>
      </c>
      <c r="Y55" s="1187">
        <f>+'Income Statement'!Y15</f>
        <v>14.352</v>
      </c>
      <c r="Z55" s="1313">
        <f>+'Income Statement'!Z15</f>
        <v>14.47</v>
      </c>
      <c r="AA55" s="1187">
        <f>+'Income Statement'!AA15</f>
        <v>14.9</v>
      </c>
      <c r="AB55" s="1187">
        <f>+'Income Statement'!AB15</f>
        <v>15.559000000000001</v>
      </c>
      <c r="AC55" s="1187">
        <f>+'Income Statement'!AC15</f>
        <v>17.671000000000003</v>
      </c>
      <c r="AD55" s="1313">
        <f>+'Income Statement'!AD15</f>
        <v>18.999000000000002</v>
      </c>
      <c r="AE55" s="1187">
        <f>+'Income Statement'!AE15</f>
        <v>20.747999999999998</v>
      </c>
      <c r="AF55" s="1187">
        <f>+'Income Statement'!AF15</f>
        <v>22.254000000000001</v>
      </c>
      <c r="AG55" s="1188">
        <f>+'Income Statement'!AG15</f>
        <v>24.754999999999999</v>
      </c>
      <c r="AH55" s="1313">
        <f>+'Income Statement'!AH15</f>
        <v>26.998000000000001</v>
      </c>
      <c r="AI55" s="1187">
        <f>+'Income Statement'!AI15</f>
        <v>29.585999999999995</v>
      </c>
      <c r="AJ55" s="1187">
        <f>+'Income Statement'!AJ15</f>
        <v>33.309000000000005</v>
      </c>
      <c r="AK55" s="1188">
        <f>+'Income Statement'!AK15</f>
        <v>34.684999999999995</v>
      </c>
      <c r="AL55" s="1313">
        <f>+'Income Statement'!AL15</f>
        <v>36.374550526027392</v>
      </c>
      <c r="AM55" s="1187">
        <f>+'Income Statement'!AM15</f>
        <v>38.348532420821911</v>
      </c>
      <c r="AN55" s="1187">
        <f>+'Income Statement'!AN15</f>
        <v>40.254051629589036</v>
      </c>
      <c r="AO55" s="1188">
        <f>+'Income Statement'!AO15</f>
        <v>42.270300516164376</v>
      </c>
      <c r="AP55" s="1313">
        <f>+'Income Statement'!AP15</f>
        <v>44.269725636164374</v>
      </c>
      <c r="AQ55" s="1187">
        <f>+'Income Statement'!AQ15</f>
        <v>45.484554538356157</v>
      </c>
      <c r="AR55" s="1187">
        <f>+'Income Statement'!AR15</f>
        <v>46.867155820273965</v>
      </c>
      <c r="AS55" s="1188">
        <f>+'Income Statement'!AS15</f>
        <v>48.180140374520533</v>
      </c>
      <c r="AU55" s="1314"/>
      <c r="AV55" s="1190"/>
      <c r="AW55" s="1190"/>
      <c r="AX55" s="1190"/>
      <c r="AY55" s="1190"/>
      <c r="AZ55" s="1191"/>
      <c r="BA55" s="1315"/>
      <c r="BB55" s="1193"/>
      <c r="BC55" s="1193"/>
      <c r="BD55" s="1193"/>
      <c r="BE55" s="1193"/>
    </row>
    <row r="56" spans="1:57" s="1187" customFormat="1" ht="12.6" customHeight="1">
      <c r="A56" s="243" t="s">
        <v>336</v>
      </c>
      <c r="B56" s="1313">
        <f>+'Income Statement'!B20</f>
        <v>9.2639999999999993</v>
      </c>
      <c r="C56" s="1187">
        <f>+'Income Statement'!C20</f>
        <v>10.183999999999999</v>
      </c>
      <c r="D56" s="1187">
        <f>+'Income Statement'!D20</f>
        <v>10.502000000000001</v>
      </c>
      <c r="E56" s="1188">
        <f>+'Income Statement'!E20</f>
        <v>12.142999999999999</v>
      </c>
      <c r="F56" s="1313">
        <f>+'Income Statement'!F20</f>
        <v>13.401</v>
      </c>
      <c r="G56" s="1187">
        <f>+'Income Statement'!G20</f>
        <v>14.627999999999998</v>
      </c>
      <c r="H56" s="1187">
        <f>+'Income Statement'!H20</f>
        <v>15.154</v>
      </c>
      <c r="I56" s="1188">
        <f>+'Income Statement'!I20</f>
        <v>16.963000000000001</v>
      </c>
      <c r="J56" s="1313">
        <f>+'Income Statement'!J20</f>
        <v>16.033999999999999</v>
      </c>
      <c r="K56" s="1187">
        <f>+'Income Statement'!K20</f>
        <v>16.182000000000002</v>
      </c>
      <c r="L56" s="1187">
        <f>+'Income Statement'!L20</f>
        <v>16.888999999999999</v>
      </c>
      <c r="M56" s="1188">
        <f>+'Income Statement'!M20</f>
        <v>18.309000000000001</v>
      </c>
      <c r="N56" s="1313">
        <f>+'Income Statement'!N20</f>
        <v>18.506999999999998</v>
      </c>
      <c r="O56" s="1187">
        <f>+'Income Statement'!O20</f>
        <v>18.343</v>
      </c>
      <c r="P56" s="1187">
        <f>+'Income Statement'!P20</f>
        <v>18.518000000000001</v>
      </c>
      <c r="Q56" s="1188">
        <f>+'Income Statement'!Q20</f>
        <v>20.783000000000001</v>
      </c>
      <c r="R56" s="1313">
        <f>+'Income Statement'!R20</f>
        <v>21.436</v>
      </c>
      <c r="S56" s="1187">
        <f>+'Income Statement'!S20</f>
        <v>23.040999999999997</v>
      </c>
      <c r="T56" s="1187">
        <f>+'Income Statement'!T20</f>
        <v>24.586000000000002</v>
      </c>
      <c r="U56" s="1188">
        <f>+'Income Statement'!U20</f>
        <v>27.175000000000001</v>
      </c>
      <c r="V56" s="1187">
        <f>+'Income Statement'!V20</f>
        <v>30.292000000000002</v>
      </c>
      <c r="W56" s="1187">
        <f>+'Income Statement'!W20</f>
        <v>30.555</v>
      </c>
      <c r="X56" s="1187">
        <f>+'Income Statement'!X20</f>
        <v>31.380000000000003</v>
      </c>
      <c r="Y56" s="1187">
        <f>+'Income Statement'!Y20</f>
        <v>32.268000000000001</v>
      </c>
      <c r="Z56" s="1313">
        <f>+'Income Statement'!Z20</f>
        <v>31.690000000000005</v>
      </c>
      <c r="AA56" s="1187">
        <f>+'Income Statement'!AA20</f>
        <v>32.048999999999999</v>
      </c>
      <c r="AB56" s="1187">
        <f>+'Income Statement'!AB20</f>
        <v>33.007999999999996</v>
      </c>
      <c r="AC56" s="1187">
        <f>+'Income Statement'!AC20</f>
        <v>36.683999999999997</v>
      </c>
      <c r="AD56" s="1313">
        <f>+'Income Statement'!AD20</f>
        <v>35.754999999999995</v>
      </c>
      <c r="AE56" s="1187">
        <f>+'Income Statement'!AE20</f>
        <v>36.010999999999996</v>
      </c>
      <c r="AF56" s="1187">
        <f>+'Income Statement'!AF20</f>
        <v>42.830000000000005</v>
      </c>
      <c r="AG56" s="1188">
        <f>+'Income Statement'!AG20</f>
        <v>39.799000000000007</v>
      </c>
      <c r="AH56" s="1313">
        <f>+'Income Statement'!AH20</f>
        <v>42.04</v>
      </c>
      <c r="AI56" s="1187">
        <f>+'Income Statement'!AI20</f>
        <v>44.913000000000004</v>
      </c>
      <c r="AJ56" s="1187">
        <f>+'Income Statement'!AJ20</f>
        <v>48.542000000000002</v>
      </c>
      <c r="AK56" s="1188">
        <f>+'Income Statement'!AK20</f>
        <v>51.862000000000009</v>
      </c>
      <c r="AL56" s="1313">
        <f>+'Income Statement'!AL20</f>
        <v>52.908437128767119</v>
      </c>
      <c r="AM56" s="1187">
        <f>+'Income Statement'!AM20</f>
        <v>46.792245981369867</v>
      </c>
      <c r="AN56" s="1187">
        <f>+'Income Statement'!AN20</f>
        <v>51.249371287671231</v>
      </c>
      <c r="AO56" s="1188">
        <f>+'Income Statement'!AO20</f>
        <v>49.381192191780819</v>
      </c>
      <c r="AP56" s="1313">
        <f>+'Income Statement'!AP20</f>
        <v>60.557643558904104</v>
      </c>
      <c r="AQ56" s="1187">
        <f>+'Income Statement'!AQ20</f>
        <v>57.397175965068499</v>
      </c>
      <c r="AR56" s="1187">
        <f>+'Income Statement'!AR20</f>
        <v>60.837173420547948</v>
      </c>
      <c r="AS56" s="1188">
        <f>+'Income Statement'!AS20</f>
        <v>56.132202378082184</v>
      </c>
      <c r="AU56" s="1314"/>
      <c r="AV56" s="1190"/>
      <c r="AW56" s="1190"/>
      <c r="AX56" s="1190"/>
      <c r="AY56" s="1190"/>
      <c r="AZ56" s="1191"/>
      <c r="BA56" s="1315"/>
      <c r="BB56" s="1193"/>
      <c r="BC56" s="1193"/>
      <c r="BD56" s="1193"/>
      <c r="BE56" s="1193"/>
    </row>
    <row r="57" spans="1:57" s="1187" customFormat="1" ht="12.6" customHeight="1">
      <c r="A57" s="243" t="s">
        <v>337</v>
      </c>
      <c r="B57" s="1313">
        <f>+'Income Statement'!B24</f>
        <v>-7.1259999999999977</v>
      </c>
      <c r="C57" s="1187">
        <f>+'Income Statement'!C24</f>
        <v>-0.64900000000000091</v>
      </c>
      <c r="D57" s="1187">
        <f>+'Income Statement'!D24</f>
        <v>1.9279999999999973</v>
      </c>
      <c r="E57" s="1188">
        <f>+'Income Statement'!E24</f>
        <v>13.421000000000014</v>
      </c>
      <c r="F57" s="1313">
        <f>+'Income Statement'!F24</f>
        <v>-6.7020000000000124</v>
      </c>
      <c r="G57" s="1187">
        <f>+'Income Statement'!G24</f>
        <v>-1.0239999999999938</v>
      </c>
      <c r="H57" s="1187">
        <f>+'Income Statement'!H24</f>
        <v>1.9960000000000093</v>
      </c>
      <c r="I57" s="1188">
        <f>+'Income Statement'!I24</f>
        <v>15.531000000000006</v>
      </c>
      <c r="J57" s="1313">
        <f>+'Income Statement'!J24</f>
        <v>-11.14500000000001</v>
      </c>
      <c r="K57" s="1187">
        <f>+'Income Statement'!K24</f>
        <v>-8.9489999999999981</v>
      </c>
      <c r="L57" s="1187">
        <f>+'Income Statement'!L24</f>
        <v>-4.7310000000000016</v>
      </c>
      <c r="M57" s="1188">
        <f>+'Income Statement'!M24</f>
        <v>-2.3749999999999858</v>
      </c>
      <c r="N57" s="1313">
        <f>+'Income Statement'!N24</f>
        <v>-17.422999999999995</v>
      </c>
      <c r="O57" s="1187">
        <f>+'Income Statement'!O24</f>
        <v>-3.9830000000000041</v>
      </c>
      <c r="P57" s="1187">
        <f>+'Income Statement'!P24</f>
        <v>3.0790000000000006</v>
      </c>
      <c r="Q57" s="1188">
        <f>+'Income Statement'!Q24</f>
        <v>13.878999999999991</v>
      </c>
      <c r="R57" s="1313">
        <f>+'Income Statement'!R24</f>
        <v>-6.2790000000000106</v>
      </c>
      <c r="S57" s="1187">
        <f>+'Income Statement'!S24</f>
        <v>1.062000000000026</v>
      </c>
      <c r="T57" s="1187">
        <f>+'Income Statement'!T24</f>
        <v>8.0829999999999984</v>
      </c>
      <c r="U57" s="1188">
        <f>+'Income Statement'!U24</f>
        <v>22.375</v>
      </c>
      <c r="V57" s="1187">
        <f>+'Income Statement'!V24</f>
        <v>-7.896000000000015</v>
      </c>
      <c r="W57" s="1187">
        <f>+'Income Statement'!W24</f>
        <v>1.6599999999999824</v>
      </c>
      <c r="X57" s="1187">
        <f>+'Income Statement'!X24</f>
        <v>9.796999999999997</v>
      </c>
      <c r="Y57" s="1187">
        <f>+'Income Statement'!Y24</f>
        <v>25.973000000000013</v>
      </c>
      <c r="Z57" s="1313">
        <f>+'Income Statement'!Z24</f>
        <v>-4.2809999999999917</v>
      </c>
      <c r="AA57" s="1187">
        <f>+'Income Statement'!AA24</f>
        <v>0.91300000000001091</v>
      </c>
      <c r="AB57" s="1187">
        <f>+'Income Statement'!AB24</f>
        <v>4.8660000000000281</v>
      </c>
      <c r="AC57" s="1187">
        <f>+'Income Statement'!AC24</f>
        <v>27.245000000000005</v>
      </c>
      <c r="AD57" s="1313">
        <f>+'Income Statement'!AD24</f>
        <v>-10.572000000000003</v>
      </c>
      <c r="AE57" s="1187">
        <f>+'Income Statement'!AE24</f>
        <v>2.0680000000000121</v>
      </c>
      <c r="AF57" s="1187">
        <f>+'Income Statement'!AF24</f>
        <v>9.0729999999999933</v>
      </c>
      <c r="AG57" s="1188">
        <f>+'Income Statement'!AG24</f>
        <v>15.342000000000013</v>
      </c>
      <c r="AH57" s="1313">
        <f>+'Income Statement'!AH24</f>
        <v>-6.4579999999999984</v>
      </c>
      <c r="AI57" s="1187">
        <f>+'Income Statement'!AI24</f>
        <v>-1.902000000000001</v>
      </c>
      <c r="AJ57" s="1187">
        <f>+'Income Statement'!AJ24</f>
        <v>0.16100000000000136</v>
      </c>
      <c r="AK57" s="1188">
        <f>+'Income Statement'!AK24</f>
        <v>4.5529999999999973</v>
      </c>
      <c r="AL57" s="1313">
        <f>+'Income Statement'!AL24</f>
        <v>-10.747026291780799</v>
      </c>
      <c r="AM57" s="1187">
        <f>+'Income Statement'!AM24</f>
        <v>2.8145711868493493</v>
      </c>
      <c r="AN57" s="1187">
        <f>+'Income Statement'!AN24</f>
        <v>2.6090589019178196</v>
      </c>
      <c r="AO57" s="1188">
        <f>+'Income Statement'!AO24</f>
        <v>8.0985155194520644</v>
      </c>
      <c r="AP57" s="1313">
        <f>+'Income Statement'!AP24</f>
        <v>-0.41763892109585754</v>
      </c>
      <c r="AQ57" s="1187">
        <f>+'Income Statement'!AQ24</f>
        <v>9.7466902582191892</v>
      </c>
      <c r="AR57" s="1187">
        <f>+'Income Statement'!AR24</f>
        <v>12.618080413150693</v>
      </c>
      <c r="AS57" s="1188">
        <f>+'Income Statement'!AS24</f>
        <v>21.985112598082196</v>
      </c>
      <c r="AU57" s="1314"/>
      <c r="AV57" s="1190"/>
      <c r="AW57" s="1190"/>
      <c r="AX57" s="1190"/>
      <c r="AY57" s="1190"/>
      <c r="AZ57" s="1191"/>
      <c r="BA57" s="1315"/>
      <c r="BB57" s="1193"/>
      <c r="BC57" s="1193"/>
      <c r="BD57" s="1193"/>
      <c r="BE57" s="1193"/>
    </row>
    <row r="58" spans="1:57" s="1187" customFormat="1" ht="13.15" customHeight="1">
      <c r="A58" s="243" t="s">
        <v>338</v>
      </c>
      <c r="B58" s="1313">
        <f>+'Income Statement'!B36</f>
        <v>-6.8569999999999975</v>
      </c>
      <c r="C58" s="1187">
        <f>+'Income Statement'!C36</f>
        <v>-0.27900000000000091</v>
      </c>
      <c r="D58" s="1187">
        <f>+'Income Statement'!D36</f>
        <v>1.7909999999999973</v>
      </c>
      <c r="E58" s="1188">
        <f>+'Income Statement'!E36</f>
        <v>12.494000000000014</v>
      </c>
      <c r="F58" s="1313">
        <f>+'Income Statement'!F36</f>
        <v>-6.9760000000000124</v>
      </c>
      <c r="G58" s="1187">
        <f>+'Income Statement'!G36</f>
        <v>-1.2699999999999938</v>
      </c>
      <c r="H58" s="1187">
        <f>+'Income Statement'!H36</f>
        <v>1.8490000000000093</v>
      </c>
      <c r="I58" s="1188">
        <f>+'Income Statement'!I36</f>
        <v>17.329000000000004</v>
      </c>
      <c r="J58" s="1313">
        <f>+'Income Statement'!J36</f>
        <v>-11.061000000000011</v>
      </c>
      <c r="K58" s="1187">
        <f>+'Income Statement'!K36</f>
        <v>-9.004999999999999</v>
      </c>
      <c r="L58" s="1187">
        <f>+'Income Statement'!L36</f>
        <v>-4.849000000000002</v>
      </c>
      <c r="M58" s="1188">
        <f>+'Income Statement'!M36</f>
        <v>-2.836999999999986</v>
      </c>
      <c r="N58" s="1313">
        <f>+'Income Statement'!N36</f>
        <v>-17.421999999999997</v>
      </c>
      <c r="O58" s="1187">
        <f>+'Income Statement'!O36</f>
        <v>-4.6630000000000047</v>
      </c>
      <c r="P58" s="1187">
        <f>+'Income Statement'!P36</f>
        <v>2.1260000000000003</v>
      </c>
      <c r="Q58" s="1188">
        <f>+'Income Statement'!Q36</f>
        <v>12.303999999999991</v>
      </c>
      <c r="R58" s="1313">
        <f>+'Income Statement'!R36</f>
        <v>-7.735000000000011</v>
      </c>
      <c r="S58" s="1187">
        <f>+'Income Statement'!S36</f>
        <v>-0.77099999999997393</v>
      </c>
      <c r="T58" s="1187">
        <f>+'Income Statement'!T36</f>
        <v>5.6499999999999986</v>
      </c>
      <c r="U58" s="1188">
        <f>+'Income Statement'!U36</f>
        <v>18.498000000000001</v>
      </c>
      <c r="V58" s="1187">
        <f>+'Income Statement'!V36</f>
        <v>-10.168000000000015</v>
      </c>
      <c r="W58" s="1187">
        <f>+'Income Statement'!W36</f>
        <v>-0.10600000000001764</v>
      </c>
      <c r="X58" s="1187">
        <f>+'Income Statement'!X36</f>
        <v>6.7319999999999967</v>
      </c>
      <c r="Y58" s="1187">
        <f>+'Income Statement'!Y36</f>
        <v>26.124000000000009</v>
      </c>
      <c r="Z58" s="1313">
        <f>+'Income Statement'!Z36</f>
        <v>-7.699999999999152E-2</v>
      </c>
      <c r="AA58" s="1187">
        <f>+'Income Statement'!AA36</f>
        <v>1.0900000000000123</v>
      </c>
      <c r="AB58" s="1187">
        <f>+'Income Statement'!AB36</f>
        <v>10.37300000000003</v>
      </c>
      <c r="AC58" s="1187">
        <f>+'Income Statement'!AC36</f>
        <v>34.262</v>
      </c>
      <c r="AD58" s="1313">
        <f>+'Income Statement'!AD36</f>
        <v>-3.727000000000003</v>
      </c>
      <c r="AE58" s="1187">
        <f>+'Income Statement'!AE36</f>
        <v>6.7620000000000129</v>
      </c>
      <c r="AF58" s="1187">
        <f>+'Income Statement'!AF36</f>
        <v>13.823999999999995</v>
      </c>
      <c r="AG58" s="1188">
        <f>+'Income Statement'!AG36</f>
        <v>23.909000000000013</v>
      </c>
      <c r="AH58" s="1313">
        <f>+'Income Statement'!AH36</f>
        <v>0.66800000000000281</v>
      </c>
      <c r="AI58" s="1187">
        <f>+'Income Statement'!AI36</f>
        <v>3.828999999999998</v>
      </c>
      <c r="AJ58" s="1187">
        <f>+'Income Statement'!AJ36</f>
        <v>8.4190000000000005</v>
      </c>
      <c r="AK58" s="1188">
        <f>+'Income Statement'!AK36</f>
        <v>11.141999999999998</v>
      </c>
      <c r="AL58" s="1313">
        <f>+'Income Statement'!AL36</f>
        <v>-7.6750262917807976</v>
      </c>
      <c r="AM58" s="1187">
        <f>+'Income Statement'!AM36</f>
        <v>5.8865711868493502</v>
      </c>
      <c r="AN58" s="1187">
        <f>+'Income Statement'!AN36</f>
        <v>3.6810589019178206</v>
      </c>
      <c r="AO58" s="1188">
        <f>+'Income Statement'!AO36</f>
        <v>8.1705155194520671</v>
      </c>
      <c r="AP58" s="1313">
        <f>+'Income Statement'!AP36</f>
        <v>1.1543610789041434</v>
      </c>
      <c r="AQ58" s="1187">
        <f>+'Income Statement'!AQ36</f>
        <v>12.818690258219192</v>
      </c>
      <c r="AR58" s="1187">
        <f>+'Income Statement'!AR36</f>
        <v>15.190080413150696</v>
      </c>
      <c r="AS58" s="1188">
        <f>+'Income Statement'!AS36</f>
        <v>22.057112598082199</v>
      </c>
      <c r="AU58" s="1314"/>
      <c r="AV58" s="1190"/>
      <c r="AW58" s="1190"/>
      <c r="AX58" s="1190"/>
      <c r="AY58" s="1190"/>
      <c r="AZ58" s="1191"/>
      <c r="BA58" s="1315"/>
      <c r="BB58" s="1193"/>
      <c r="BC58" s="1193"/>
      <c r="BD58" s="1193"/>
      <c r="BE58" s="1193"/>
    </row>
    <row r="59" spans="1:57" s="1187" customFormat="1" ht="13.15" customHeight="1">
      <c r="A59" s="243"/>
      <c r="B59" s="1316"/>
      <c r="C59" s="1317"/>
      <c r="D59" s="1317"/>
      <c r="E59" s="1318"/>
      <c r="F59" s="1316"/>
      <c r="G59" s="1317"/>
      <c r="H59" s="1317"/>
      <c r="I59" s="1318"/>
      <c r="J59" s="1316"/>
      <c r="K59" s="1317"/>
      <c r="L59" s="1317"/>
      <c r="M59" s="1318"/>
      <c r="N59" s="1316"/>
      <c r="O59" s="1317"/>
      <c r="P59" s="1317"/>
      <c r="Q59" s="1318"/>
      <c r="R59" s="1316"/>
      <c r="S59" s="1317"/>
      <c r="U59" s="1188"/>
      <c r="V59" s="1317"/>
      <c r="W59" s="1317"/>
      <c r="X59" s="1317"/>
      <c r="Y59" s="1317"/>
      <c r="Z59" s="1316"/>
      <c r="AA59" s="1317"/>
      <c r="AB59" s="1317"/>
      <c r="AC59" s="1317"/>
      <c r="AD59" s="1316"/>
      <c r="AE59" s="1317"/>
      <c r="AF59" s="1317"/>
      <c r="AG59" s="1317"/>
      <c r="AH59" s="1316"/>
      <c r="AI59" s="1317"/>
      <c r="AJ59" s="1317"/>
      <c r="AK59" s="1317"/>
      <c r="AL59" s="1316"/>
      <c r="AM59" s="1317"/>
      <c r="AN59" s="1317"/>
      <c r="AO59" s="1318"/>
      <c r="AP59" s="1316"/>
      <c r="AQ59" s="1317"/>
      <c r="AR59" s="1317"/>
      <c r="AS59" s="1318"/>
      <c r="AU59" s="1314"/>
      <c r="AV59" s="1190"/>
      <c r="AW59" s="1190"/>
      <c r="AX59" s="1190"/>
      <c r="AY59" s="1190"/>
      <c r="AZ59" s="1191"/>
      <c r="BA59" s="1315"/>
      <c r="BB59" s="1193"/>
      <c r="BC59" s="1193"/>
      <c r="BD59" s="1193"/>
      <c r="BE59" s="1193"/>
    </row>
    <row r="60" spans="1:57" s="1187" customFormat="1" ht="13.15" customHeight="1">
      <c r="A60" s="435" t="s">
        <v>339</v>
      </c>
      <c r="B60" s="1313"/>
      <c r="E60" s="1188"/>
      <c r="F60" s="1313"/>
      <c r="I60" s="1188"/>
      <c r="J60" s="1313"/>
      <c r="M60" s="1188"/>
      <c r="N60" s="1313"/>
      <c r="Q60" s="1188"/>
      <c r="R60" s="1313"/>
      <c r="U60" s="1188"/>
      <c r="Z60" s="1313"/>
      <c r="AD60" s="1313"/>
      <c r="AG60" s="1188"/>
      <c r="AH60" s="1313"/>
      <c r="AK60" s="1188"/>
      <c r="AL60" s="1313"/>
      <c r="AO60" s="1188"/>
      <c r="AP60" s="1313"/>
      <c r="AS60" s="1188"/>
      <c r="AU60" s="1314"/>
      <c r="AV60" s="1190"/>
      <c r="AW60" s="1190"/>
      <c r="AX60" s="1190"/>
      <c r="AY60" s="1190"/>
      <c r="AZ60" s="1191"/>
      <c r="BA60" s="1315"/>
      <c r="BB60" s="1193"/>
      <c r="BC60" s="1193"/>
      <c r="BD60" s="1193"/>
      <c r="BE60" s="1193"/>
    </row>
    <row r="61" spans="1:57" s="1187" customFormat="1" ht="12.6" customHeight="1">
      <c r="A61" s="386" t="s">
        <v>340</v>
      </c>
      <c r="B61" s="1319">
        <f t="shared" ref="B61:AK61" si="119">+(B9/B54)*(365/4)</f>
        <v>63.300899148839441</v>
      </c>
      <c r="C61" s="1320">
        <f t="shared" si="119"/>
        <v>76.264110578382002</v>
      </c>
      <c r="D61" s="1320">
        <f t="shared" si="119"/>
        <v>76.399325400543432</v>
      </c>
      <c r="E61" s="1321">
        <f t="shared" si="119"/>
        <v>94.493705565677189</v>
      </c>
      <c r="F61" s="1319">
        <f t="shared" si="119"/>
        <v>55.348696009565103</v>
      </c>
      <c r="G61" s="1320">
        <f t="shared" si="119"/>
        <v>60.735025727608942</v>
      </c>
      <c r="H61" s="1320">
        <f t="shared" si="119"/>
        <v>72.042481954304122</v>
      </c>
      <c r="I61" s="1321">
        <f t="shared" si="119"/>
        <v>86.771849790900148</v>
      </c>
      <c r="J61" s="1319">
        <f t="shared" si="119"/>
        <v>67.670067423704751</v>
      </c>
      <c r="K61" s="1320">
        <f t="shared" si="119"/>
        <v>69.734216970530511</v>
      </c>
      <c r="L61" s="1320">
        <f t="shared" si="119"/>
        <v>72.092072994257336</v>
      </c>
      <c r="M61" s="1321">
        <f t="shared" si="119"/>
        <v>94.381374035281141</v>
      </c>
      <c r="N61" s="1319">
        <f t="shared" si="119"/>
        <v>64.450702340519783</v>
      </c>
      <c r="O61" s="1320">
        <f t="shared" si="119"/>
        <v>66.850409374295793</v>
      </c>
      <c r="P61" s="1320">
        <f t="shared" si="119"/>
        <v>71.466544409844815</v>
      </c>
      <c r="Q61" s="1321">
        <f t="shared" si="119"/>
        <v>90.322134626091156</v>
      </c>
      <c r="R61" s="1319">
        <f t="shared" si="119"/>
        <v>62.59687771611955</v>
      </c>
      <c r="S61" s="1320">
        <f t="shared" si="119"/>
        <v>62.071424936098985</v>
      </c>
      <c r="T61" s="1320">
        <f t="shared" si="119"/>
        <v>64.906953454306304</v>
      </c>
      <c r="U61" s="1321">
        <f t="shared" si="119"/>
        <v>84.47426685521971</v>
      </c>
      <c r="V61" s="1320">
        <f t="shared" si="119"/>
        <v>60.293005474699001</v>
      </c>
      <c r="W61" s="1320">
        <f t="shared" si="119"/>
        <v>68.718337251453605</v>
      </c>
      <c r="X61" s="1320">
        <f t="shared" si="119"/>
        <v>67.84844657280955</v>
      </c>
      <c r="Y61" s="1320">
        <f t="shared" si="119"/>
        <v>87.002838020712815</v>
      </c>
      <c r="Z61" s="1319">
        <f t="shared" si="119"/>
        <v>64.09476172730237</v>
      </c>
      <c r="AA61" s="1320">
        <f t="shared" si="119"/>
        <v>81.960396125387717</v>
      </c>
      <c r="AB61" s="1320">
        <f t="shared" si="119"/>
        <v>82.876140563168391</v>
      </c>
      <c r="AC61" s="1320">
        <f t="shared" si="119"/>
        <v>100.14234355836184</v>
      </c>
      <c r="AD61" s="1319">
        <f t="shared" si="119"/>
        <v>80.381340881584251</v>
      </c>
      <c r="AE61" s="1320">
        <f t="shared" si="119"/>
        <v>85.695725223635563</v>
      </c>
      <c r="AF61" s="1320">
        <f t="shared" si="119"/>
        <v>73.461340397655135</v>
      </c>
      <c r="AG61" s="1320">
        <f t="shared" si="119"/>
        <v>111.00546323984001</v>
      </c>
      <c r="AH61" s="1319">
        <f t="shared" si="119"/>
        <v>82.658963297977607</v>
      </c>
      <c r="AI61" s="1320">
        <f t="shared" si="119"/>
        <v>89.774772776561974</v>
      </c>
      <c r="AJ61" s="1320">
        <f t="shared" si="119"/>
        <v>80.548623875922928</v>
      </c>
      <c r="AK61" s="1320">
        <f t="shared" si="119"/>
        <v>127.80547560405839</v>
      </c>
      <c r="AL61" s="1322">
        <f>AH61</f>
        <v>82.658963297977607</v>
      </c>
      <c r="AM61" s="1323">
        <f t="shared" ref="AM61:AO62" si="120">AI61</f>
        <v>89.774772776561974</v>
      </c>
      <c r="AN61" s="1323">
        <f t="shared" si="120"/>
        <v>80.548623875922928</v>
      </c>
      <c r="AO61" s="1323">
        <v>127</v>
      </c>
      <c r="AP61" s="1322">
        <f t="shared" ref="AP61:AS62" si="121">AL61</f>
        <v>82.658963297977607</v>
      </c>
      <c r="AQ61" s="1323">
        <f t="shared" si="121"/>
        <v>89.774772776561974</v>
      </c>
      <c r="AR61" s="1323">
        <f t="shared" si="121"/>
        <v>80.548623875922928</v>
      </c>
      <c r="AS61" s="1323">
        <v>125</v>
      </c>
      <c r="AT61" s="1319"/>
      <c r="AU61" s="1314"/>
      <c r="AV61" s="1190"/>
      <c r="AW61" s="1190"/>
      <c r="AX61" s="1190"/>
      <c r="AY61" s="1190"/>
      <c r="AZ61" s="1191"/>
      <c r="BA61" s="1315"/>
      <c r="BB61" s="1193"/>
      <c r="BC61" s="1193"/>
      <c r="BD61" s="1193"/>
      <c r="BE61" s="1193"/>
    </row>
    <row r="62" spans="1:57" s="1187" customFormat="1" ht="12.6" customHeight="1">
      <c r="A62" s="386" t="s">
        <v>341</v>
      </c>
      <c r="B62" s="1319">
        <f t="shared" ref="B62:AK62" si="122">+(B22/B55)*(365/4)</f>
        <v>32.56429054816153</v>
      </c>
      <c r="C62" s="1320">
        <f t="shared" si="122"/>
        <v>26.763489991296773</v>
      </c>
      <c r="D62" s="1320">
        <f t="shared" si="122"/>
        <v>24.369012707722387</v>
      </c>
      <c r="E62" s="1321">
        <f t="shared" si="122"/>
        <v>10.728337344936124</v>
      </c>
      <c r="F62" s="1319">
        <f t="shared" si="122"/>
        <v>7.5819284362635475</v>
      </c>
      <c r="G62" s="1320">
        <f t="shared" si="122"/>
        <v>29.400025449609771</v>
      </c>
      <c r="H62" s="1320">
        <f t="shared" si="122"/>
        <v>43.673908080961809</v>
      </c>
      <c r="I62" s="1321">
        <f t="shared" si="122"/>
        <v>32.817433081674679</v>
      </c>
      <c r="J62" s="1319">
        <f t="shared" si="122"/>
        <v>7.5069215557020428</v>
      </c>
      <c r="K62" s="1320">
        <f t="shared" si="122"/>
        <v>27.603124999999999</v>
      </c>
      <c r="L62" s="1320">
        <f t="shared" si="122"/>
        <v>33.697666543529117</v>
      </c>
      <c r="M62" s="1321">
        <f t="shared" si="122"/>
        <v>10.061518469365184</v>
      </c>
      <c r="N62" s="1319">
        <f t="shared" si="122"/>
        <v>8.2272951358457487</v>
      </c>
      <c r="O62" s="1320">
        <f t="shared" si="122"/>
        <v>6.8910113611049226</v>
      </c>
      <c r="P62" s="1320">
        <f t="shared" si="122"/>
        <v>7.1482739250331937</v>
      </c>
      <c r="Q62" s="1321">
        <f t="shared" si="122"/>
        <v>7.1890351283714891</v>
      </c>
      <c r="R62" s="1319">
        <f t="shared" si="122"/>
        <v>5.3097880697908106</v>
      </c>
      <c r="S62" s="1320">
        <f t="shared" si="122"/>
        <v>25.003352656168882</v>
      </c>
      <c r="T62" s="1320">
        <f t="shared" si="122"/>
        <v>26.006740550822929</v>
      </c>
      <c r="U62" s="1321">
        <f t="shared" si="122"/>
        <v>36.73737144585602</v>
      </c>
      <c r="V62" s="1320">
        <f t="shared" si="122"/>
        <v>31.313655326188591</v>
      </c>
      <c r="W62" s="1320">
        <f t="shared" si="122"/>
        <v>30.327412142807241</v>
      </c>
      <c r="X62" s="1320">
        <f t="shared" si="122"/>
        <v>37.877477820903799</v>
      </c>
      <c r="Y62" s="1320">
        <f t="shared" si="122"/>
        <v>18.832392697881829</v>
      </c>
      <c r="Z62" s="1319">
        <f t="shared" si="122"/>
        <v>4.464754664823773</v>
      </c>
      <c r="AA62" s="1320">
        <f t="shared" si="122"/>
        <v>4.1644295302013425</v>
      </c>
      <c r="AB62" s="1320">
        <f t="shared" si="122"/>
        <v>7.7884182788096918</v>
      </c>
      <c r="AC62" s="1320">
        <f t="shared" si="122"/>
        <v>3.4700922415256632</v>
      </c>
      <c r="AD62" s="1319">
        <f t="shared" si="122"/>
        <v>13.923561766408758</v>
      </c>
      <c r="AE62" s="1320">
        <f t="shared" si="122"/>
        <v>11.135772122614229</v>
      </c>
      <c r="AF62" s="1320">
        <f t="shared" si="122"/>
        <v>6.1054754201491868</v>
      </c>
      <c r="AG62" s="1320">
        <f t="shared" si="122"/>
        <v>15.898252878206423</v>
      </c>
      <c r="AH62" s="1319">
        <f t="shared" si="122"/>
        <v>21.205367064226976</v>
      </c>
      <c r="AI62" s="1320">
        <f t="shared" si="122"/>
        <v>21.944289528831209</v>
      </c>
      <c r="AJ62" s="1320">
        <f t="shared" si="122"/>
        <v>14.412508631300847</v>
      </c>
      <c r="AK62" s="1320">
        <f t="shared" si="122"/>
        <v>15.087754072365579</v>
      </c>
      <c r="AL62" s="1322">
        <f t="shared" ref="AL62" si="123">AH62</f>
        <v>21.205367064226976</v>
      </c>
      <c r="AM62" s="1323">
        <f t="shared" si="120"/>
        <v>21.944289528831209</v>
      </c>
      <c r="AN62" s="1323">
        <f t="shared" si="120"/>
        <v>14.412508631300847</v>
      </c>
      <c r="AO62" s="1323">
        <f t="shared" si="120"/>
        <v>15.087754072365579</v>
      </c>
      <c r="AP62" s="1322">
        <f t="shared" si="121"/>
        <v>21.205367064226976</v>
      </c>
      <c r="AQ62" s="1323">
        <f t="shared" si="121"/>
        <v>21.944289528831209</v>
      </c>
      <c r="AR62" s="1323">
        <f t="shared" si="121"/>
        <v>14.412508631300847</v>
      </c>
      <c r="AS62" s="1323">
        <f t="shared" si="121"/>
        <v>15.087754072365579</v>
      </c>
      <c r="AT62" s="1324"/>
      <c r="AU62" s="1314"/>
      <c r="AV62" s="1190"/>
      <c r="AW62" s="1190"/>
      <c r="AX62" s="1190"/>
      <c r="AY62" s="1190"/>
      <c r="AZ62" s="1191"/>
      <c r="BA62" s="1315"/>
      <c r="BB62" s="1193"/>
      <c r="BC62" s="1193"/>
      <c r="BD62" s="1193"/>
      <c r="BE62" s="1193"/>
    </row>
    <row r="63" spans="1:57" s="1187" customFormat="1" ht="12.6" customHeight="1">
      <c r="A63" s="435"/>
      <c r="B63" s="1313"/>
      <c r="E63" s="1188"/>
      <c r="F63" s="1313"/>
      <c r="I63" s="1188"/>
      <c r="J63" s="1313"/>
      <c r="M63" s="1188"/>
      <c r="N63" s="1313"/>
      <c r="Q63" s="1188"/>
      <c r="R63" s="1313"/>
      <c r="U63" s="1188"/>
      <c r="Z63" s="1313"/>
      <c r="AD63" s="1313"/>
      <c r="AH63" s="1313"/>
      <c r="AL63" s="1313"/>
      <c r="AO63" s="1188"/>
      <c r="AP63" s="1313"/>
      <c r="AS63" s="1188"/>
      <c r="AU63" s="1314"/>
      <c r="AV63" s="1190"/>
      <c r="AW63" s="1190"/>
      <c r="AX63" s="1190"/>
      <c r="AY63" s="1190"/>
      <c r="AZ63" s="1191"/>
      <c r="BA63" s="1315"/>
      <c r="BB63" s="1193"/>
      <c r="BC63" s="1193"/>
      <c r="BD63" s="1193"/>
      <c r="BE63" s="1193"/>
    </row>
    <row r="64" spans="1:57" s="1187" customFormat="1" ht="13.35" customHeight="1">
      <c r="A64" s="1325" t="str">
        <f>A10</f>
        <v>Prepaid Expenses &amp; Other Current Assets</v>
      </c>
      <c r="B64" s="1326">
        <f t="shared" ref="B64:AK64" si="124">B10/B54</f>
        <v>0.19680246508221147</v>
      </c>
      <c r="C64" s="1327">
        <f t="shared" si="124"/>
        <v>0.15316299488175436</v>
      </c>
      <c r="D64" s="1327">
        <f t="shared" si="124"/>
        <v>0.1030638058652675</v>
      </c>
      <c r="E64" s="1328">
        <f t="shared" si="124"/>
        <v>0.19651785591978191</v>
      </c>
      <c r="F64" s="1326">
        <f t="shared" si="124"/>
        <v>0.3537027350171873</v>
      </c>
      <c r="G64" s="1327">
        <f t="shared" si="124"/>
        <v>0.27218202283325293</v>
      </c>
      <c r="H64" s="1327">
        <f t="shared" si="124"/>
        <v>0.21871085127960385</v>
      </c>
      <c r="I64" s="1328">
        <f t="shared" si="124"/>
        <v>0.19369729655613704</v>
      </c>
      <c r="J64" s="1326">
        <f t="shared" si="124"/>
        <v>0.2643541518807665</v>
      </c>
      <c r="K64" s="1327">
        <f t="shared" si="124"/>
        <v>0.2555307693597893</v>
      </c>
      <c r="L64" s="1327">
        <f t="shared" si="124"/>
        <v>0.22924949351856083</v>
      </c>
      <c r="M64" s="1328">
        <f t="shared" si="124"/>
        <v>0.17980981256890849</v>
      </c>
      <c r="N64" s="1326">
        <f t="shared" si="124"/>
        <v>0.23560248080330773</v>
      </c>
      <c r="O64" s="1327">
        <f t="shared" si="124"/>
        <v>0.23387666190941186</v>
      </c>
      <c r="P64" s="1327">
        <f t="shared" si="124"/>
        <v>0.20130030879076491</v>
      </c>
      <c r="Q64" s="1328">
        <f t="shared" si="124"/>
        <v>0.2873725012342826</v>
      </c>
      <c r="R64" s="1326">
        <f t="shared" si="124"/>
        <v>0.32846158989102092</v>
      </c>
      <c r="S64" s="1327">
        <f t="shared" si="124"/>
        <v>0.26174534597027754</v>
      </c>
      <c r="T64" s="1327">
        <f t="shared" si="124"/>
        <v>0.26642950385140451</v>
      </c>
      <c r="U64" s="1328">
        <f t="shared" si="124"/>
        <v>0.27190349033797345</v>
      </c>
      <c r="V64" s="1327">
        <f t="shared" si="124"/>
        <v>0.37203020953449473</v>
      </c>
      <c r="W64" s="1327">
        <f t="shared" si="124"/>
        <v>0.30417773311320079</v>
      </c>
      <c r="X64" s="1327">
        <f t="shared" si="124"/>
        <v>0.28024945664514872</v>
      </c>
      <c r="Y64" s="1327">
        <f t="shared" si="124"/>
        <v>0.26076835159903794</v>
      </c>
      <c r="Z64" s="1326">
        <f t="shared" si="124"/>
        <v>0.41348115712488931</v>
      </c>
      <c r="AA64" s="1327">
        <f t="shared" si="124"/>
        <v>0.41503058448422253</v>
      </c>
      <c r="AB64" s="1327">
        <f t="shared" si="124"/>
        <v>0.40807633188344178</v>
      </c>
      <c r="AC64" s="1327">
        <f t="shared" si="124"/>
        <v>0.41743294894840327</v>
      </c>
      <c r="AD64" s="1326">
        <f t="shared" si="124"/>
        <v>0.51958393994141483</v>
      </c>
      <c r="AE64" s="1327">
        <f t="shared" si="124"/>
        <v>0.50955150138861194</v>
      </c>
      <c r="AF64" s="1327">
        <f t="shared" si="124"/>
        <v>0.51466893589431884</v>
      </c>
      <c r="AG64" s="1327">
        <f t="shared" si="124"/>
        <v>0.73699483957252976</v>
      </c>
      <c r="AH64" s="1326">
        <f t="shared" si="124"/>
        <v>0.62520249518043147</v>
      </c>
      <c r="AI64" s="1327">
        <f t="shared" si="124"/>
        <v>0.73087412840177968</v>
      </c>
      <c r="AJ64" s="1327">
        <f t="shared" si="124"/>
        <v>0.68597015664358174</v>
      </c>
      <c r="AK64" s="1327">
        <f t="shared" si="124"/>
        <v>0.77734197001770788</v>
      </c>
      <c r="AL64" s="1329">
        <f>+AH64</f>
        <v>0.62520249518043147</v>
      </c>
      <c r="AM64" s="1330">
        <f t="shared" ref="AM64:AO66" si="125">+AI64</f>
        <v>0.73087412840177968</v>
      </c>
      <c r="AN64" s="1330">
        <f t="shared" si="125"/>
        <v>0.68597015664358174</v>
      </c>
      <c r="AO64" s="1330">
        <f t="shared" si="125"/>
        <v>0.77734197001770788</v>
      </c>
      <c r="AP64" s="1329">
        <f>+AL64-0.05</f>
        <v>0.57520249518043143</v>
      </c>
      <c r="AQ64" s="1330">
        <f t="shared" ref="AQ64:AS66" si="126">+AM64-0.05</f>
        <v>0.68087412840177963</v>
      </c>
      <c r="AR64" s="1330">
        <f t="shared" si="126"/>
        <v>0.6359701566435817</v>
      </c>
      <c r="AS64" s="1330">
        <f t="shared" si="126"/>
        <v>0.72734197001770784</v>
      </c>
      <c r="AT64" s="1313"/>
      <c r="AU64" s="1314"/>
      <c r="AV64" s="1190"/>
      <c r="AW64" s="1190"/>
      <c r="AX64" s="1190"/>
      <c r="AY64" s="1190"/>
      <c r="AZ64" s="1191"/>
      <c r="BA64" s="1315"/>
      <c r="BB64" s="1193"/>
      <c r="BC64" s="1193"/>
      <c r="BD64" s="1193"/>
      <c r="BE64" s="1193"/>
    </row>
    <row r="65" spans="1:57" s="1187" customFormat="1" ht="13.15" customHeight="1">
      <c r="A65" s="1325" t="str">
        <f>A14</f>
        <v>Operating Lease right-of-use Assets</v>
      </c>
      <c r="B65" s="1326">
        <f t="shared" ref="B65:AK65" si="127">B14/B54</f>
        <v>0</v>
      </c>
      <c r="C65" s="1327">
        <f t="shared" si="127"/>
        <v>0</v>
      </c>
      <c r="D65" s="1327">
        <f t="shared" si="127"/>
        <v>0</v>
      </c>
      <c r="E65" s="1327">
        <f t="shared" si="127"/>
        <v>0</v>
      </c>
      <c r="F65" s="1326">
        <f t="shared" si="127"/>
        <v>0</v>
      </c>
      <c r="G65" s="1327">
        <f t="shared" si="127"/>
        <v>0</v>
      </c>
      <c r="H65" s="1327">
        <f t="shared" si="127"/>
        <v>0</v>
      </c>
      <c r="I65" s="1327">
        <f t="shared" si="127"/>
        <v>0</v>
      </c>
      <c r="J65" s="1326">
        <f t="shared" si="127"/>
        <v>0.9204222853087296</v>
      </c>
      <c r="K65" s="1327">
        <f t="shared" si="127"/>
        <v>0.99612552624075412</v>
      </c>
      <c r="L65" s="1327">
        <f t="shared" si="127"/>
        <v>0.86895459184450641</v>
      </c>
      <c r="M65" s="1327">
        <f t="shared" si="127"/>
        <v>0.75877894156560088</v>
      </c>
      <c r="N65" s="1326">
        <f t="shared" si="127"/>
        <v>0.99320732427643232</v>
      </c>
      <c r="O65" s="1327">
        <f t="shared" si="127"/>
        <v>0.77058514234207165</v>
      </c>
      <c r="P65" s="1327">
        <f t="shared" si="127"/>
        <v>0.56915219345676271</v>
      </c>
      <c r="Q65" s="1327">
        <f t="shared" si="127"/>
        <v>0.50341922539575823</v>
      </c>
      <c r="R65" s="1326">
        <f t="shared" si="127"/>
        <v>0.72206993381025608</v>
      </c>
      <c r="S65" s="1327">
        <f t="shared" si="127"/>
        <v>0.59438123459024184</v>
      </c>
      <c r="T65" s="1327">
        <f t="shared" si="127"/>
        <v>0.64993572688409917</v>
      </c>
      <c r="U65" s="1328">
        <f t="shared" si="127"/>
        <v>0.50363412283335174</v>
      </c>
      <c r="V65" s="1327">
        <f t="shared" si="127"/>
        <v>0.63734014813891404</v>
      </c>
      <c r="W65" s="1327">
        <f t="shared" si="127"/>
        <v>0.54296174000430697</v>
      </c>
      <c r="X65" s="1327">
        <f t="shared" si="127"/>
        <v>0.47650598501313779</v>
      </c>
      <c r="Y65" s="1327">
        <f t="shared" si="127"/>
        <v>0.39807316098361339</v>
      </c>
      <c r="Z65" s="1326">
        <f t="shared" si="127"/>
        <v>0.51886150836167133</v>
      </c>
      <c r="AA65" s="1327">
        <f t="shared" si="127"/>
        <v>0.46716283421996563</v>
      </c>
      <c r="AB65" s="1327">
        <f t="shared" si="127"/>
        <v>0.4307077214900088</v>
      </c>
      <c r="AC65" s="1327">
        <f t="shared" si="127"/>
        <v>0.33639413623709435</v>
      </c>
      <c r="AD65" s="1326">
        <f t="shared" si="127"/>
        <v>0.43167108101945234</v>
      </c>
      <c r="AE65" s="1327">
        <f t="shared" si="127"/>
        <v>0.36218219201202956</v>
      </c>
      <c r="AF65" s="1327">
        <f t="shared" si="127"/>
        <v>0.30654834265337544</v>
      </c>
      <c r="AG65" s="1327">
        <f t="shared" si="127"/>
        <v>0.28762759125376941</v>
      </c>
      <c r="AH65" s="1326">
        <f t="shared" si="127"/>
        <v>0.31911774407541249</v>
      </c>
      <c r="AI65" s="1327">
        <f t="shared" si="127"/>
        <v>0.2743308162956829</v>
      </c>
      <c r="AJ65" s="1327">
        <f t="shared" si="127"/>
        <v>0.36613503159484334</v>
      </c>
      <c r="AK65" s="1327">
        <f t="shared" si="127"/>
        <v>0.33268346705581736</v>
      </c>
      <c r="AL65" s="1329">
        <f t="shared" ref="AL65:AL66" si="128">+AH65</f>
        <v>0.31911774407541249</v>
      </c>
      <c r="AM65" s="1330">
        <f t="shared" si="125"/>
        <v>0.2743308162956829</v>
      </c>
      <c r="AN65" s="1330">
        <f t="shared" si="125"/>
        <v>0.36613503159484334</v>
      </c>
      <c r="AO65" s="1330">
        <f t="shared" si="125"/>
        <v>0.33268346705581736</v>
      </c>
      <c r="AP65" s="1329">
        <f t="shared" ref="AP65:AP66" si="129">+AL65-0.05</f>
        <v>0.2691177440754125</v>
      </c>
      <c r="AQ65" s="1330">
        <f t="shared" si="126"/>
        <v>0.22433081629568291</v>
      </c>
      <c r="AR65" s="1330">
        <f t="shared" si="126"/>
        <v>0.31613503159484335</v>
      </c>
      <c r="AS65" s="1330">
        <f t="shared" si="126"/>
        <v>0.28268346705581737</v>
      </c>
      <c r="AT65" s="1313"/>
      <c r="AU65" s="1314"/>
      <c r="AV65" s="1190"/>
      <c r="AW65" s="1190"/>
      <c r="AX65" s="1190"/>
      <c r="AY65" s="1190"/>
      <c r="AZ65" s="1191"/>
      <c r="BA65" s="1315"/>
      <c r="BB65" s="1193"/>
      <c r="BC65" s="1193"/>
      <c r="BD65" s="1193"/>
      <c r="BE65" s="1193"/>
    </row>
    <row r="66" spans="1:57" s="1187" customFormat="1" ht="13.15" customHeight="1">
      <c r="A66" s="1325" t="str">
        <f>A18</f>
        <v>Other Long-Term Assets</v>
      </c>
      <c r="B66" s="1326">
        <f t="shared" ref="B66:AA66" si="130">+B18/B54</f>
        <v>1.9649938120374813E-2</v>
      </c>
      <c r="C66" s="1327">
        <f t="shared" si="130"/>
        <v>1.6548319880237097E-2</v>
      </c>
      <c r="D66" s="1327">
        <f t="shared" si="130"/>
        <v>1.6134170336362785E-2</v>
      </c>
      <c r="E66" s="1328">
        <f t="shared" si="130"/>
        <v>9.9217818933987206E-2</v>
      </c>
      <c r="F66" s="1326">
        <f t="shared" si="130"/>
        <v>0.1433642205948289</v>
      </c>
      <c r="G66" s="1327">
        <f t="shared" si="130"/>
        <v>0.12420003215951118</v>
      </c>
      <c r="H66" s="1327">
        <f t="shared" si="130"/>
        <v>0.11335978046888981</v>
      </c>
      <c r="I66" s="1328">
        <f t="shared" si="130"/>
        <v>9.7865581937430002E-2</v>
      </c>
      <c r="J66" s="1326">
        <f t="shared" si="130"/>
        <v>0.21611071682044003</v>
      </c>
      <c r="K66" s="1327">
        <f t="shared" si="130"/>
        <v>0.22054309723084145</v>
      </c>
      <c r="L66" s="1327">
        <f t="shared" si="130"/>
        <v>0.2379472650002285</v>
      </c>
      <c r="M66" s="1328">
        <f t="shared" si="130"/>
        <v>0.25303197353914003</v>
      </c>
      <c r="N66" s="1326">
        <f t="shared" si="130"/>
        <v>0.35118871825162434</v>
      </c>
      <c r="O66" s="1327">
        <f t="shared" si="130"/>
        <v>0.30056335912266208</v>
      </c>
      <c r="P66" s="1327">
        <f t="shared" si="130"/>
        <v>0.28255006449427367</v>
      </c>
      <c r="Q66" s="1328">
        <f t="shared" si="130"/>
        <v>0.22654075233463239</v>
      </c>
      <c r="R66" s="1326">
        <f t="shared" si="130"/>
        <v>0.25999866283345591</v>
      </c>
      <c r="S66" s="1327">
        <f t="shared" si="130"/>
        <v>0.22606256644574632</v>
      </c>
      <c r="T66" s="1327">
        <f t="shared" si="130"/>
        <v>0.19647643817324842</v>
      </c>
      <c r="U66" s="1328">
        <f t="shared" si="130"/>
        <v>0.15670179652072241</v>
      </c>
      <c r="V66" s="1327">
        <f t="shared" si="130"/>
        <v>0.20925400733422675</v>
      </c>
      <c r="W66" s="1327">
        <f t="shared" si="130"/>
        <v>0.16924484961596439</v>
      </c>
      <c r="X66" s="1327">
        <f t="shared" si="130"/>
        <v>0.15137703960813573</v>
      </c>
      <c r="Y66" s="1327">
        <f t="shared" si="130"/>
        <v>0.11455156117433404</v>
      </c>
      <c r="Z66" s="1326">
        <f t="shared" si="130"/>
        <v>0.1527926584990916</v>
      </c>
      <c r="AA66" s="1327">
        <f t="shared" si="130"/>
        <v>0.13765617148105147</v>
      </c>
      <c r="AB66" s="1327">
        <f>+AB18/AB54</f>
        <v>0.13353991562285375</v>
      </c>
      <c r="AC66" s="1327">
        <f t="shared" ref="AC66:AK66" si="131">+AC18/AC54</f>
        <v>0.10051979571574118</v>
      </c>
      <c r="AD66" s="1326">
        <f t="shared" si="131"/>
        <v>0.1276946554173756</v>
      </c>
      <c r="AE66" s="1327">
        <f t="shared" si="131"/>
        <v>0.1133905144768539</v>
      </c>
      <c r="AF66" s="1327">
        <f t="shared" si="131"/>
        <v>0.1141637625955642</v>
      </c>
      <c r="AG66" s="1327">
        <f t="shared" si="131"/>
        <v>0.1752652762532016</v>
      </c>
      <c r="AH66" s="1326">
        <f t="shared" si="131"/>
        <v>0.34396692639804138</v>
      </c>
      <c r="AI66" s="1327">
        <f t="shared" si="131"/>
        <v>0.40759580187036271</v>
      </c>
      <c r="AJ66" s="1327">
        <f t="shared" si="131"/>
        <v>0.38100719780661851</v>
      </c>
      <c r="AK66" s="1327">
        <f t="shared" si="131"/>
        <v>0.3471381850273117</v>
      </c>
      <c r="AL66" s="1329">
        <f t="shared" si="128"/>
        <v>0.34396692639804138</v>
      </c>
      <c r="AM66" s="1330">
        <f t="shared" si="125"/>
        <v>0.40759580187036271</v>
      </c>
      <c r="AN66" s="1330">
        <f t="shared" si="125"/>
        <v>0.38100719780661851</v>
      </c>
      <c r="AO66" s="1330">
        <f t="shared" si="125"/>
        <v>0.3471381850273117</v>
      </c>
      <c r="AP66" s="1329">
        <f t="shared" si="129"/>
        <v>0.29396692639804139</v>
      </c>
      <c r="AQ66" s="1330">
        <f t="shared" si="126"/>
        <v>0.35759580187036272</v>
      </c>
      <c r="AR66" s="1330">
        <f t="shared" si="126"/>
        <v>0.33100719780661852</v>
      </c>
      <c r="AS66" s="1330">
        <f t="shared" si="126"/>
        <v>0.29713818502731171</v>
      </c>
      <c r="AT66" s="1313"/>
      <c r="AU66" s="1314"/>
      <c r="AV66" s="1190"/>
      <c r="AW66" s="1190"/>
      <c r="AX66" s="1190"/>
      <c r="AY66" s="1190"/>
      <c r="AZ66" s="1191"/>
      <c r="BA66" s="1315"/>
      <c r="BB66" s="1193"/>
      <c r="BC66" s="1193"/>
      <c r="BD66" s="1193"/>
      <c r="BE66" s="1193"/>
    </row>
    <row r="67" spans="1:57" s="1187" customFormat="1" ht="13.15" customHeight="1">
      <c r="A67" s="1325"/>
      <c r="B67" s="1326"/>
      <c r="C67" s="1327"/>
      <c r="D67" s="1327"/>
      <c r="E67" s="1328"/>
      <c r="F67" s="1326"/>
      <c r="G67" s="1327"/>
      <c r="H67" s="1327"/>
      <c r="I67" s="1328"/>
      <c r="J67" s="1326"/>
      <c r="K67" s="1327"/>
      <c r="L67" s="1327"/>
      <c r="M67" s="1328"/>
      <c r="N67" s="1326"/>
      <c r="O67" s="1327"/>
      <c r="P67" s="1327"/>
      <c r="Q67" s="1328"/>
      <c r="R67" s="1326"/>
      <c r="S67" s="1327"/>
      <c r="T67" s="1327"/>
      <c r="U67" s="1328"/>
      <c r="V67" s="1327"/>
      <c r="W67" s="1327"/>
      <c r="X67" s="1327"/>
      <c r="Y67" s="1327"/>
      <c r="Z67" s="1326"/>
      <c r="AA67" s="1327"/>
      <c r="AB67" s="1327"/>
      <c r="AC67" s="1327"/>
      <c r="AD67" s="1326"/>
      <c r="AE67" s="1327"/>
      <c r="AF67" s="1327"/>
      <c r="AG67" s="1327"/>
      <c r="AH67" s="1326"/>
      <c r="AI67" s="1327"/>
      <c r="AJ67" s="1327"/>
      <c r="AK67" s="1327"/>
      <c r="AL67" s="1329"/>
      <c r="AM67" s="1330"/>
      <c r="AN67" s="1330"/>
      <c r="AO67" s="1330"/>
      <c r="AP67" s="1329"/>
      <c r="AQ67" s="1330"/>
      <c r="AR67" s="1330"/>
      <c r="AS67" s="1330"/>
      <c r="AT67" s="1313"/>
      <c r="AU67" s="1314"/>
      <c r="AV67" s="1190"/>
      <c r="AW67" s="1190"/>
      <c r="AX67" s="1190"/>
      <c r="AY67" s="1190"/>
      <c r="AZ67" s="1191"/>
      <c r="BA67" s="1315"/>
      <c r="BB67" s="1193"/>
      <c r="BC67" s="1193"/>
      <c r="BD67" s="1193"/>
      <c r="BE67" s="1193"/>
    </row>
    <row r="68" spans="1:57" s="1187" customFormat="1" ht="13.15" customHeight="1">
      <c r="A68" s="1325" t="str">
        <f>A23</f>
        <v>Accrued Expenses &amp; Other Current Liabilities</v>
      </c>
      <c r="B68" s="1326">
        <f t="shared" ref="B68:AK68" si="132">+B23/B54</f>
        <v>0.54502058444674562</v>
      </c>
      <c r="C68" s="1327">
        <f t="shared" si="132"/>
        <v>0.62246363617972522</v>
      </c>
      <c r="D68" s="1327">
        <f t="shared" si="132"/>
        <v>0.60275461444767164</v>
      </c>
      <c r="E68" s="1328">
        <f t="shared" si="132"/>
        <v>0.58153997890439857</v>
      </c>
      <c r="F68" s="1326">
        <f t="shared" si="132"/>
        <v>0.67609475414736209</v>
      </c>
      <c r="G68" s="1327">
        <f t="shared" si="132"/>
        <v>0.73151632095192154</v>
      </c>
      <c r="H68" s="1327">
        <f t="shared" si="132"/>
        <v>0.6875857543399152</v>
      </c>
      <c r="I68" s="1328">
        <f t="shared" si="132"/>
        <v>0.63976553394730229</v>
      </c>
      <c r="J68" s="1326">
        <f t="shared" si="132"/>
        <v>0.89249467707594043</v>
      </c>
      <c r="K68" s="1327">
        <f t="shared" si="132"/>
        <v>0.90226598010768011</v>
      </c>
      <c r="L68" s="1327">
        <f t="shared" si="132"/>
        <v>0.81789516976648546</v>
      </c>
      <c r="M68" s="1328">
        <f t="shared" si="132"/>
        <v>0.86283076074972431</v>
      </c>
      <c r="N68" s="1326">
        <f t="shared" si="132"/>
        <v>1.1073907265209686</v>
      </c>
      <c r="O68" s="1327">
        <f t="shared" si="132"/>
        <v>0.97790129948170956</v>
      </c>
      <c r="P68" s="1327">
        <f t="shared" si="132"/>
        <v>0.86621672681789164</v>
      </c>
      <c r="Q68" s="1328">
        <f t="shared" si="132"/>
        <v>0.8739561120623548</v>
      </c>
      <c r="R68" s="1326">
        <f t="shared" si="132"/>
        <v>1.1636825566624323</v>
      </c>
      <c r="S68" s="1327">
        <f t="shared" si="132"/>
        <v>1.0402067452328712</v>
      </c>
      <c r="T68" s="1327">
        <f t="shared" si="132"/>
        <v>0.91593674329616459</v>
      </c>
      <c r="U68" s="1328">
        <f t="shared" si="132"/>
        <v>0.80761269730916907</v>
      </c>
      <c r="V68" s="1327">
        <f t="shared" si="132"/>
        <v>0.96155244595422873</v>
      </c>
      <c r="W68" s="1327">
        <f t="shared" si="132"/>
        <v>0.9491601464360061</v>
      </c>
      <c r="X68" s="1327">
        <f t="shared" si="132"/>
        <v>0.88599279852077717</v>
      </c>
      <c r="Y68" s="1327">
        <f t="shared" si="132"/>
        <v>0.80797520632182684</v>
      </c>
      <c r="Z68" s="1326">
        <f t="shared" si="132"/>
        <v>1.0000279498765545</v>
      </c>
      <c r="AA68" s="1327">
        <f t="shared" si="132"/>
        <v>1.0686634667036337</v>
      </c>
      <c r="AB68" s="1327">
        <f t="shared" si="132"/>
        <v>0.97933086960787519</v>
      </c>
      <c r="AC68" s="1327">
        <f t="shared" si="132"/>
        <v>0.8115367393688474</v>
      </c>
      <c r="AD68" s="1326">
        <f t="shared" si="132"/>
        <v>0.95772745610496213</v>
      </c>
      <c r="AE68" s="1327">
        <f t="shared" si="132"/>
        <v>0.94374971230417504</v>
      </c>
      <c r="AF68" s="1327">
        <f t="shared" si="132"/>
        <v>0.83242834373396002</v>
      </c>
      <c r="AG68" s="1327">
        <f t="shared" si="132"/>
        <v>1.0404759201080032</v>
      </c>
      <c r="AH68" s="1326">
        <f t="shared" si="132"/>
        <v>1.1492197063545004</v>
      </c>
      <c r="AI68" s="1327">
        <f t="shared" si="132"/>
        <v>1.2509217089568423</v>
      </c>
      <c r="AJ68" s="1327">
        <f t="shared" si="132"/>
        <v>1.1949349226684491</v>
      </c>
      <c r="AK68" s="1327">
        <f t="shared" si="132"/>
        <v>1.3001805397735466</v>
      </c>
      <c r="AL68" s="1329">
        <f>+AH68</f>
        <v>1.1492197063545004</v>
      </c>
      <c r="AM68" s="1330">
        <f t="shared" ref="AM68:AS70" si="133">+AI68</f>
        <v>1.2509217089568423</v>
      </c>
      <c r="AN68" s="1330">
        <f t="shared" si="133"/>
        <v>1.1949349226684491</v>
      </c>
      <c r="AO68" s="1330">
        <f t="shared" si="133"/>
        <v>1.3001805397735466</v>
      </c>
      <c r="AP68" s="1329">
        <f>+AL68-0.01</f>
        <v>1.1392197063545004</v>
      </c>
      <c r="AQ68" s="1330">
        <f t="shared" ref="AQ68:AS68" si="134">+AM68-0.01</f>
        <v>1.2409217089568423</v>
      </c>
      <c r="AR68" s="1330">
        <f t="shared" si="134"/>
        <v>1.1849349226684491</v>
      </c>
      <c r="AS68" s="1330">
        <f t="shared" si="134"/>
        <v>1.2901805397735466</v>
      </c>
      <c r="AT68" s="1313"/>
      <c r="AU68" s="1314"/>
      <c r="AV68" s="1190"/>
      <c r="AW68" s="1190"/>
      <c r="AX68" s="1190"/>
      <c r="AY68" s="1190"/>
      <c r="AZ68" s="1191"/>
      <c r="BA68" s="1315"/>
      <c r="BB68" s="1193"/>
      <c r="BC68" s="1193"/>
      <c r="BD68" s="1193"/>
      <c r="BE68" s="1193"/>
    </row>
    <row r="69" spans="1:57" s="1187" customFormat="1" ht="13.15" customHeight="1">
      <c r="A69" s="1325" t="str">
        <f>A30</f>
        <v>Operating Lease Liability</v>
      </c>
      <c r="B69" s="1326">
        <f t="shared" ref="B69:AK69" si="135">B30/B54</f>
        <v>0</v>
      </c>
      <c r="C69" s="1327">
        <f t="shared" si="135"/>
        <v>0</v>
      </c>
      <c r="D69" s="1327">
        <f t="shared" si="135"/>
        <v>0</v>
      </c>
      <c r="E69" s="1327">
        <f t="shared" si="135"/>
        <v>0</v>
      </c>
      <c r="F69" s="1326">
        <f t="shared" si="135"/>
        <v>0</v>
      </c>
      <c r="G69" s="1327">
        <f t="shared" si="135"/>
        <v>0</v>
      </c>
      <c r="H69" s="1327">
        <f t="shared" si="135"/>
        <v>0</v>
      </c>
      <c r="I69" s="1327">
        <f t="shared" si="135"/>
        <v>0</v>
      </c>
      <c r="J69" s="1326">
        <f t="shared" si="135"/>
        <v>0.93500709723207953</v>
      </c>
      <c r="K69" s="1327">
        <f t="shared" si="135"/>
        <v>1.0037067476224819</v>
      </c>
      <c r="L69" s="1327">
        <f t="shared" si="135"/>
        <v>0.89364651403677131</v>
      </c>
      <c r="M69" s="1327">
        <f t="shared" si="135"/>
        <v>0.78610804851157656</v>
      </c>
      <c r="N69" s="1326">
        <f t="shared" si="135"/>
        <v>1.0074571766095688</v>
      </c>
      <c r="O69" s="1327">
        <f t="shared" si="135"/>
        <v>0.80431157515210705</v>
      </c>
      <c r="P69" s="1327">
        <f t="shared" si="135"/>
        <v>0.63031100571979515</v>
      </c>
      <c r="Q69" s="1327">
        <f t="shared" si="135"/>
        <v>0.57291721377774507</v>
      </c>
      <c r="R69" s="1326">
        <f t="shared" si="135"/>
        <v>0.72719128167413261</v>
      </c>
      <c r="S69" s="1327">
        <f t="shared" si="135"/>
        <v>0.59625868035920282</v>
      </c>
      <c r="T69" s="1327">
        <f t="shared" si="135"/>
        <v>0.7007065060337011</v>
      </c>
      <c r="U69" s="1328">
        <f t="shared" si="135"/>
        <v>0.54270094329188323</v>
      </c>
      <c r="V69" s="1327">
        <f t="shared" si="135"/>
        <v>0.68341280477036392</v>
      </c>
      <c r="W69" s="1327">
        <f t="shared" si="135"/>
        <v>0.55615174790036614</v>
      </c>
      <c r="X69" s="1327">
        <f t="shared" si="135"/>
        <v>0.47739806014208319</v>
      </c>
      <c r="Y69" s="1327">
        <f t="shared" si="135"/>
        <v>0.40406823870927022</v>
      </c>
      <c r="Z69" s="1326">
        <f t="shared" si="135"/>
        <v>0.52166581264266076</v>
      </c>
      <c r="AA69" s="1327">
        <f t="shared" si="135"/>
        <v>0.46409572163787272</v>
      </c>
      <c r="AB69" s="1327">
        <f t="shared" si="135"/>
        <v>0.42052032573502957</v>
      </c>
      <c r="AC69" s="1327">
        <f t="shared" si="135"/>
        <v>0.33298723547849113</v>
      </c>
      <c r="AD69" s="1326">
        <f t="shared" si="135"/>
        <v>0.42105032362175721</v>
      </c>
      <c r="AE69" s="1327">
        <f t="shared" si="135"/>
        <v>0.34841115185736427</v>
      </c>
      <c r="AF69" s="1327">
        <f t="shared" si="135"/>
        <v>0.29482399978388307</v>
      </c>
      <c r="AG69" s="1327">
        <f t="shared" si="135"/>
        <v>0.26993830197963586</v>
      </c>
      <c r="AH69" s="1326">
        <f t="shared" si="135"/>
        <v>0.29730324065590114</v>
      </c>
      <c r="AI69" s="1327">
        <f t="shared" si="135"/>
        <v>0.26198878833882089</v>
      </c>
      <c r="AJ69" s="1327">
        <f t="shared" si="135"/>
        <v>0.37085104934489438</v>
      </c>
      <c r="AK69" s="1327">
        <f t="shared" si="135"/>
        <v>0.34463485398196914</v>
      </c>
      <c r="AL69" s="1329">
        <f t="shared" ref="AL69:AL70" si="136">+AH69</f>
        <v>0.29730324065590114</v>
      </c>
      <c r="AM69" s="1330">
        <f t="shared" si="133"/>
        <v>0.26198878833882089</v>
      </c>
      <c r="AN69" s="1330">
        <f t="shared" si="133"/>
        <v>0.37085104934489438</v>
      </c>
      <c r="AO69" s="1330">
        <f t="shared" si="133"/>
        <v>0.34463485398196914</v>
      </c>
      <c r="AP69" s="1329">
        <f t="shared" si="133"/>
        <v>0.29730324065590114</v>
      </c>
      <c r="AQ69" s="1330">
        <f t="shared" si="133"/>
        <v>0.26198878833882089</v>
      </c>
      <c r="AR69" s="1330">
        <f t="shared" si="133"/>
        <v>0.37085104934489438</v>
      </c>
      <c r="AS69" s="1330">
        <f t="shared" si="133"/>
        <v>0.34463485398196914</v>
      </c>
      <c r="AT69" s="1313"/>
      <c r="AU69" s="1314"/>
      <c r="AV69" s="1190"/>
      <c r="AW69" s="1190"/>
      <c r="AX69" s="1190"/>
      <c r="AY69" s="1190"/>
      <c r="AZ69" s="1191"/>
      <c r="BA69" s="1315"/>
      <c r="BB69" s="1193"/>
      <c r="BC69" s="1193"/>
      <c r="BD69" s="1193"/>
      <c r="BE69" s="1193"/>
    </row>
    <row r="70" spans="1:57" s="1187" customFormat="1" ht="13.15" customHeight="1">
      <c r="A70" s="1331" t="str">
        <f>A32</f>
        <v>Other Liabilities</v>
      </c>
      <c r="B70" s="1332">
        <f t="shared" ref="B70:AK70" si="137">+B32/B54</f>
        <v>0.17361654837976409</v>
      </c>
      <c r="C70" s="1333">
        <f t="shared" si="137"/>
        <v>0.13645283324229734</v>
      </c>
      <c r="D70" s="1333">
        <f t="shared" si="137"/>
        <v>0.1309472500702708</v>
      </c>
      <c r="E70" s="1334">
        <f t="shared" si="137"/>
        <v>9.0519307954685546E-2</v>
      </c>
      <c r="F70" s="1332">
        <f t="shared" si="137"/>
        <v>0.15029517261993725</v>
      </c>
      <c r="G70" s="1333">
        <f t="shared" si="137"/>
        <v>0.12756070107734363</v>
      </c>
      <c r="H70" s="1333">
        <f t="shared" si="137"/>
        <v>0.11410547038119667</v>
      </c>
      <c r="I70" s="1334">
        <f t="shared" si="137"/>
        <v>7.7481203866633139E-2</v>
      </c>
      <c r="J70" s="1332">
        <f t="shared" si="137"/>
        <v>5.3176011355571325E-2</v>
      </c>
      <c r="K70" s="1333">
        <f t="shared" si="137"/>
        <v>4.5185421244192482E-2</v>
      </c>
      <c r="L70" s="1333">
        <f t="shared" si="137"/>
        <v>3.8919100062453353E-2</v>
      </c>
      <c r="M70" s="1334">
        <f t="shared" si="137"/>
        <v>3.7224366041896363E-2</v>
      </c>
      <c r="N70" s="1332">
        <f t="shared" si="137"/>
        <v>5.0059066745422327E-2</v>
      </c>
      <c r="O70" s="1333">
        <f t="shared" si="137"/>
        <v>3.7407045744760767E-2</v>
      </c>
      <c r="P70" s="1333">
        <f t="shared" si="137"/>
        <v>3.5035374131933132E-2</v>
      </c>
      <c r="Q70" s="1334">
        <f t="shared" si="137"/>
        <v>3.1482084519470148E-2</v>
      </c>
      <c r="R70" s="1332">
        <f t="shared" si="137"/>
        <v>4.3778832653607012E-2</v>
      </c>
      <c r="S70" s="1333">
        <f t="shared" si="137"/>
        <v>4.2480038001311941E-2</v>
      </c>
      <c r="T70" s="1333">
        <f t="shared" si="137"/>
        <v>4.1075005231532694E-2</v>
      </c>
      <c r="U70" s="1334">
        <f t="shared" si="137"/>
        <v>2.8306656764998658E-2</v>
      </c>
      <c r="V70" s="1327">
        <f t="shared" si="137"/>
        <v>3.8229397159805119E-2</v>
      </c>
      <c r="W70" s="1327">
        <f t="shared" si="137"/>
        <v>4.0126336946378585E-2</v>
      </c>
      <c r="X70" s="1327">
        <f t="shared" si="137"/>
        <v>5.8317384111330972E-2</v>
      </c>
      <c r="Y70" s="1327">
        <f t="shared" si="137"/>
        <v>3.3453234887846468E-2</v>
      </c>
      <c r="Z70" s="1326">
        <f t="shared" si="137"/>
        <v>5.5760003726650208E-2</v>
      </c>
      <c r="AA70" s="1327">
        <f t="shared" si="137"/>
        <v>6.5024519572337069E-2</v>
      </c>
      <c r="AB70" s="1327">
        <f t="shared" si="137"/>
        <v>6.4517447754848412E-2</v>
      </c>
      <c r="AC70" s="1327">
        <f t="shared" si="137"/>
        <v>3.1200721614027347E-2</v>
      </c>
      <c r="AD70" s="1326">
        <f t="shared" si="137"/>
        <v>4.2500570065425972E-2</v>
      </c>
      <c r="AE70" s="1327">
        <f t="shared" si="137"/>
        <v>3.8980866309668114E-2</v>
      </c>
      <c r="AF70" s="1327">
        <f t="shared" si="137"/>
        <v>2.482643109922468E-2</v>
      </c>
      <c r="AG70" s="1327">
        <f t="shared" si="137"/>
        <v>2.2023291318117012E-2</v>
      </c>
      <c r="AH70" s="1326">
        <f t="shared" si="137"/>
        <v>5.7263071476217356E-2</v>
      </c>
      <c r="AI70" s="1327">
        <f t="shared" si="137"/>
        <v>7.1600849089463264E-2</v>
      </c>
      <c r="AJ70" s="1327">
        <f t="shared" si="137"/>
        <v>5.3553414161669054E-2</v>
      </c>
      <c r="AK70" s="1327">
        <f t="shared" si="137"/>
        <v>4.3750612854662599E-2</v>
      </c>
      <c r="AL70" s="1329">
        <f t="shared" si="136"/>
        <v>5.7263071476217356E-2</v>
      </c>
      <c r="AM70" s="1330">
        <f t="shared" si="133"/>
        <v>7.1600849089463264E-2</v>
      </c>
      <c r="AN70" s="1330">
        <f t="shared" si="133"/>
        <v>5.3553414161669054E-2</v>
      </c>
      <c r="AO70" s="1330">
        <f t="shared" si="133"/>
        <v>4.3750612854662599E-2</v>
      </c>
      <c r="AP70" s="1329">
        <f t="shared" si="133"/>
        <v>5.7263071476217356E-2</v>
      </c>
      <c r="AQ70" s="1330">
        <f t="shared" si="133"/>
        <v>7.1600849089463264E-2</v>
      </c>
      <c r="AR70" s="1330">
        <f t="shared" si="133"/>
        <v>5.3553414161669054E-2</v>
      </c>
      <c r="AS70" s="1330">
        <f t="shared" si="133"/>
        <v>4.3750612854662599E-2</v>
      </c>
      <c r="AT70" s="1313"/>
      <c r="AU70" s="1314"/>
      <c r="AV70" s="1190"/>
      <c r="AW70" s="1190"/>
      <c r="AX70" s="1190"/>
      <c r="AY70" s="1190"/>
      <c r="AZ70" s="1191"/>
      <c r="BA70" s="1315"/>
      <c r="BB70" s="1193"/>
      <c r="BC70" s="1193"/>
      <c r="BD70" s="1193"/>
      <c r="BE70" s="1193"/>
    </row>
    <row r="71" spans="1:57" s="1187" customFormat="1" ht="13.15" customHeight="1">
      <c r="A71" s="1331"/>
      <c r="B71" s="1332"/>
      <c r="C71" s="1333"/>
      <c r="D71" s="1333"/>
      <c r="E71" s="1334"/>
      <c r="F71" s="1332"/>
      <c r="G71" s="1333"/>
      <c r="H71" s="1333"/>
      <c r="I71" s="1334"/>
      <c r="J71" s="1332"/>
      <c r="K71" s="1333"/>
      <c r="L71" s="1333"/>
      <c r="M71" s="1334"/>
      <c r="N71" s="1332"/>
      <c r="O71" s="1333"/>
      <c r="P71" s="1333"/>
      <c r="Q71" s="1334"/>
      <c r="R71" s="1332"/>
      <c r="S71" s="1333"/>
      <c r="T71" s="1333"/>
      <c r="U71" s="1334"/>
      <c r="V71" s="1333"/>
      <c r="W71" s="1335"/>
      <c r="X71" s="1333"/>
      <c r="Y71" s="1333"/>
      <c r="Z71" s="1332"/>
      <c r="AA71" s="1335"/>
      <c r="AB71" s="1335"/>
      <c r="AC71" s="1335"/>
      <c r="AD71" s="1336"/>
      <c r="AE71" s="1335"/>
      <c r="AF71" s="1335"/>
      <c r="AG71" s="1335"/>
      <c r="AH71" s="1336"/>
      <c r="AI71" s="1335"/>
      <c r="AJ71" s="1335"/>
      <c r="AK71" s="1335"/>
      <c r="AL71" s="1336"/>
      <c r="AM71" s="1335"/>
      <c r="AN71" s="1335"/>
      <c r="AO71" s="1335"/>
      <c r="AP71" s="1336"/>
      <c r="AQ71" s="1335"/>
      <c r="AR71" s="1335"/>
      <c r="AS71" s="1335"/>
      <c r="AT71" s="1313"/>
      <c r="AU71" s="1314"/>
      <c r="AV71" s="1190"/>
      <c r="AW71" s="1190"/>
      <c r="AX71" s="1190"/>
      <c r="AY71" s="1190"/>
      <c r="AZ71" s="1191"/>
      <c r="BA71" s="1315"/>
      <c r="BB71" s="1193"/>
      <c r="BC71" s="1193"/>
      <c r="BD71" s="1193"/>
      <c r="BE71" s="1193"/>
    </row>
    <row r="72" spans="1:57" s="1187" customFormat="1" ht="13.15" customHeight="1">
      <c r="A72" s="243"/>
      <c r="B72" s="1313"/>
      <c r="E72" s="1188"/>
      <c r="F72" s="1316"/>
      <c r="G72" s="1317"/>
      <c r="H72" s="1317"/>
      <c r="I72" s="1318"/>
      <c r="J72" s="1316"/>
      <c r="K72" s="1317"/>
      <c r="L72" s="1317"/>
      <c r="M72" s="1318"/>
      <c r="N72" s="1316"/>
      <c r="O72" s="1317"/>
      <c r="P72" s="1317"/>
      <c r="Q72" s="1318"/>
      <c r="R72" s="1337"/>
      <c r="S72" s="1338"/>
      <c r="T72" s="1339"/>
      <c r="U72" s="1340"/>
      <c r="V72" s="1338"/>
      <c r="W72" s="1338"/>
      <c r="X72" s="1339"/>
      <c r="Y72" s="1339"/>
      <c r="Z72" s="1337"/>
      <c r="AA72" s="1338"/>
      <c r="AB72" s="1338"/>
      <c r="AC72" s="1341"/>
      <c r="AD72" s="1337"/>
      <c r="AE72" s="1338"/>
      <c r="AF72" s="1338"/>
      <c r="AG72" s="1341"/>
      <c r="AH72" s="1337"/>
      <c r="AI72" s="1338"/>
      <c r="AJ72" s="1338"/>
      <c r="AK72" s="1341"/>
      <c r="AL72" s="1337"/>
      <c r="AM72" s="1338"/>
      <c r="AN72" s="1338"/>
      <c r="AO72" s="1341"/>
      <c r="AP72" s="1337"/>
      <c r="AQ72" s="1338"/>
      <c r="AR72" s="1338"/>
      <c r="AS72" s="1341"/>
      <c r="AU72" s="1314"/>
      <c r="AV72" s="1190"/>
      <c r="AW72" s="1190"/>
      <c r="AX72" s="1190"/>
      <c r="AY72" s="1190"/>
      <c r="AZ72" s="1191"/>
      <c r="BA72" s="1315"/>
      <c r="BB72" s="1193"/>
      <c r="BC72" s="1193"/>
      <c r="BD72" s="1193"/>
      <c r="BE72" s="1193"/>
    </row>
    <row r="73" spans="1:57" s="1187" customFormat="1" ht="11.65">
      <c r="A73" s="1342" t="s">
        <v>342</v>
      </c>
      <c r="B73" s="1343">
        <f>'Cash Flow'!B22</f>
        <v>164.28831770466422</v>
      </c>
      <c r="C73" s="1344">
        <f>'Cash Flow'!C22</f>
        <v>-156.90431770466418</v>
      </c>
      <c r="D73" s="1344">
        <f>'Cash Flow'!D22</f>
        <v>3.4619999999999962</v>
      </c>
      <c r="E73" s="1345">
        <f>'Cash Flow'!E22</f>
        <v>5.5050000000000026</v>
      </c>
      <c r="F73" s="1346">
        <f>'Cash Flow'!F22</f>
        <v>17.443999999999999</v>
      </c>
      <c r="G73" s="1347">
        <f>'Cash Flow'!G22</f>
        <v>2.9390000000000045</v>
      </c>
      <c r="H73" s="1347">
        <f>'Cash Flow'!H22</f>
        <v>-4.1180000000000048</v>
      </c>
      <c r="I73" s="1348">
        <f>'Cash Flow'!I22</f>
        <v>7.2799999999999985</v>
      </c>
      <c r="J73" s="1346">
        <f>'Cash Flow'!J22</f>
        <v>14.055000000000001</v>
      </c>
      <c r="K73" s="1347">
        <f>'Cash Flow'!K22</f>
        <v>-11.102000000000002</v>
      </c>
      <c r="L73" s="1347">
        <f>'Cash Flow'!L22</f>
        <v>-13.628999999999998</v>
      </c>
      <c r="M73" s="1348">
        <f>'Cash Flow'!M22</f>
        <v>-6.9999999999947882E-3</v>
      </c>
      <c r="N73" s="1347">
        <f>'Cash Flow'!N22</f>
        <v>3.8739999999999921</v>
      </c>
      <c r="O73" s="1347">
        <f>'Cash Flow'!O22</f>
        <v>-14.677999999999999</v>
      </c>
      <c r="P73" s="1347">
        <f>'Cash Flow'!P22</f>
        <v>-2.6919999999999971</v>
      </c>
      <c r="Q73" s="1348">
        <f>'Cash Flow'!Q22</f>
        <v>7.6539999999999893</v>
      </c>
      <c r="R73" s="1346">
        <f>'Cash Flow'!R22</f>
        <v>20.382999999999996</v>
      </c>
      <c r="S73" s="1347">
        <f>'Cash Flow'!S22</f>
        <v>-9.2379999999999978</v>
      </c>
      <c r="T73" s="1347">
        <f>'Cash Flow'!T22</f>
        <v>-4.3050000000000104</v>
      </c>
      <c r="U73" s="1348">
        <f>'Cash Flow'!U22</f>
        <v>0.33800000000000519</v>
      </c>
      <c r="V73" s="1347">
        <f>'Cash Flow'!V22</f>
        <v>24.542000000000005</v>
      </c>
      <c r="W73" s="1347">
        <f>'Cash Flow'!W22</f>
        <v>-14.467000000000002</v>
      </c>
      <c r="X73" s="1347">
        <f>'Cash Flow'!X22</f>
        <v>-1.6380000000000021</v>
      </c>
      <c r="Y73" s="1347">
        <f>'Cash Flow'!Y22</f>
        <v>3.4339999999999993</v>
      </c>
      <c r="Z73" s="1346">
        <f>'Cash Flow'!Z22</f>
        <v>36.830000000000005</v>
      </c>
      <c r="AA73" s="1347">
        <f>'Cash Flow'!AA22</f>
        <v>5.8059999999999903</v>
      </c>
      <c r="AB73" s="1347">
        <f>'Cash Flow'!AB22</f>
        <v>6.3330000000000108</v>
      </c>
      <c r="AC73" s="1348">
        <f>'Cash Flow'!AC22</f>
        <v>10.447000000000003</v>
      </c>
      <c r="AD73" s="1346">
        <f>'Cash Flow'!AD22</f>
        <v>56.722999999999999</v>
      </c>
      <c r="AE73" s="1347">
        <f>'Cash Flow'!AE22</f>
        <v>11.724000000000006</v>
      </c>
      <c r="AF73" s="1347">
        <f>'Cash Flow'!AF22</f>
        <v>22.478999999999992</v>
      </c>
      <c r="AG73" s="1348">
        <f>'Cash Flow'!AG22</f>
        <v>24.273999999999994</v>
      </c>
      <c r="AH73" s="1346">
        <f>'Cash Flow'!AH22</f>
        <v>68.000000000000014</v>
      </c>
      <c r="AI73" s="1347">
        <f>'Cash Flow'!AI22</f>
        <v>21.349000000000007</v>
      </c>
      <c r="AJ73" s="1347">
        <f>'Cash Flow'!AJ22</f>
        <v>33.397999999999989</v>
      </c>
      <c r="AK73" s="1348">
        <f>'Cash Flow'!AK22</f>
        <v>24.684000000000005</v>
      </c>
      <c r="AL73" s="1346">
        <f>'Cash Flow'!AL22</f>
        <v>76.629565226308245</v>
      </c>
      <c r="AM73" s="1347">
        <f>'Cash Flow'!AM22</f>
        <v>28.525937823522614</v>
      </c>
      <c r="AN73" s="1347">
        <f>'Cash Flow'!AN22</f>
        <v>23.556619831896569</v>
      </c>
      <c r="AO73" s="1348">
        <f>'Cash Flow'!AO22</f>
        <v>-5.8581383617361613</v>
      </c>
      <c r="AP73" s="1346">
        <f>'Cash Flow'!AP22</f>
        <v>92.823632444409498</v>
      </c>
      <c r="AQ73" s="1347">
        <f>'Cash Flow'!AQ22</f>
        <v>28.702539878629146</v>
      </c>
      <c r="AR73" s="1347">
        <f>'Cash Flow'!AR22</f>
        <v>33.962077325890121</v>
      </c>
      <c r="AS73" s="1348">
        <f>'Cash Flow'!AS22</f>
        <v>8.8000680557354407</v>
      </c>
      <c r="AT73" s="1349"/>
      <c r="AU73" s="1350">
        <f>SUM(B73:E73)</f>
        <v>16.351000000000042</v>
      </c>
      <c r="AV73" s="1351">
        <f>SUM(F73:I73)</f>
        <v>23.544999999999995</v>
      </c>
      <c r="AW73" s="1352">
        <f>SUM(J73:M73)</f>
        <v>-10.682999999999993</v>
      </c>
      <c r="AX73" s="1352">
        <f>SUM(N73:Q73)</f>
        <v>-5.8420000000000147</v>
      </c>
      <c r="AY73" s="1352">
        <f>SUM(R73:U73)</f>
        <v>7.1779999999999928</v>
      </c>
      <c r="AZ73" s="1353">
        <f>SUM(V73:Y73)</f>
        <v>11.871</v>
      </c>
      <c r="BA73" s="1354">
        <f>SUM(Z73:AC73)</f>
        <v>59.416000000000011</v>
      </c>
      <c r="BB73" s="1355">
        <f>SUM(AD73:AG73)</f>
        <v>115.19999999999999</v>
      </c>
      <c r="BC73" s="1355">
        <f>SUM(AH73:AK73)</f>
        <v>147.43100000000001</v>
      </c>
      <c r="BD73" s="1355">
        <f>SUM(AL73:AO73)</f>
        <v>122.85398451999126</v>
      </c>
      <c r="BE73" s="1355">
        <f>SUM(AP73:AS73)</f>
        <v>164.28831770466422</v>
      </c>
    </row>
    <row r="74" spans="1:57" s="147" customFormat="1" ht="11.65">
      <c r="A74" s="1356" t="s">
        <v>343</v>
      </c>
      <c r="B74" s="1357">
        <f>'Cash Flow'!B51</f>
        <v>143.56731770466422</v>
      </c>
      <c r="C74" s="1358">
        <f>'Cash Flow'!C51</f>
        <v>-138.71731770466417</v>
      </c>
      <c r="D74" s="1358">
        <f>'Cash Flow'!D51</f>
        <v>2.4239999999999959</v>
      </c>
      <c r="E74" s="1359">
        <f>'Cash Flow'!E51</f>
        <v>3.7630000000000026</v>
      </c>
      <c r="F74" s="1360">
        <f>'Cash Flow'!F51</f>
        <v>16.363</v>
      </c>
      <c r="G74" s="1361">
        <f>'Cash Flow'!G51</f>
        <v>1.9480000000000044</v>
      </c>
      <c r="H74" s="1361">
        <f>'Cash Flow'!H51</f>
        <v>-5.2230000000000043</v>
      </c>
      <c r="I74" s="1362">
        <f>'Cash Flow'!I51</f>
        <v>0.87399999999999789</v>
      </c>
      <c r="J74" s="1360">
        <f>'Cash Flow'!J51</f>
        <v>8.9520000000000017</v>
      </c>
      <c r="K74" s="1361">
        <f>'Cash Flow'!K51</f>
        <v>-15.877000000000002</v>
      </c>
      <c r="L74" s="1361">
        <f>'Cash Flow'!L51</f>
        <v>-17.97</v>
      </c>
      <c r="M74" s="1362">
        <f>'Cash Flow'!M51</f>
        <v>-11.179999999999994</v>
      </c>
      <c r="N74" s="1361">
        <f>'Cash Flow'!N51</f>
        <v>1.2649999999999921</v>
      </c>
      <c r="O74" s="1361">
        <f>'Cash Flow'!O51</f>
        <v>-16.504999999999999</v>
      </c>
      <c r="P74" s="1361">
        <f>'Cash Flow'!P51</f>
        <v>-5.2569999999999979</v>
      </c>
      <c r="Q74" s="1362">
        <f>'Cash Flow'!Q51</f>
        <v>4.5389999999999899</v>
      </c>
      <c r="R74" s="1360">
        <f>'Cash Flow'!R51</f>
        <v>19.266999999999996</v>
      </c>
      <c r="S74" s="1361">
        <f>'Cash Flow'!S51</f>
        <v>-10.267999999999997</v>
      </c>
      <c r="T74" s="1361">
        <f>'Cash Flow'!T51</f>
        <v>-6.2790000000000106</v>
      </c>
      <c r="U74" s="1362">
        <f>'Cash Flow'!U51</f>
        <v>-6.0319999999999947</v>
      </c>
      <c r="V74" s="1361">
        <f>'Cash Flow'!V51</f>
        <v>21.047000000000004</v>
      </c>
      <c r="W74" s="1361">
        <f>'Cash Flow'!W51</f>
        <v>-17.106000000000002</v>
      </c>
      <c r="X74" s="1361">
        <f>'Cash Flow'!X51</f>
        <v>-3.1380000000000021</v>
      </c>
      <c r="Y74" s="1361">
        <f>'Cash Flow'!Y51</f>
        <v>-0.32800000000000118</v>
      </c>
      <c r="Z74" s="1360">
        <f>'Cash Flow'!Z51</f>
        <v>35.720000000000006</v>
      </c>
      <c r="AA74" s="1361">
        <f>'Cash Flow'!AA51</f>
        <v>4.31299999999999</v>
      </c>
      <c r="AB74" s="1361">
        <f>'Cash Flow'!AB51</f>
        <v>5.9910000000000112</v>
      </c>
      <c r="AC74" s="1361">
        <f>'Cash Flow'!AC51</f>
        <v>8.2930000000000028</v>
      </c>
      <c r="AD74" s="1360">
        <f>'Cash Flow'!AD51</f>
        <v>56.426000000000002</v>
      </c>
      <c r="AE74" s="1361">
        <f>'Cash Flow'!AE51</f>
        <v>10.905000000000005</v>
      </c>
      <c r="AF74" s="1361">
        <f>'Cash Flow'!AF51</f>
        <v>21.252999999999993</v>
      </c>
      <c r="AG74" s="1361">
        <f>'Cash Flow'!AG51</f>
        <v>19.921999999999993</v>
      </c>
      <c r="AH74" s="1360">
        <f>'Cash Flow'!AH51</f>
        <v>65.336000000000013</v>
      </c>
      <c r="AI74" s="1361">
        <f>'Cash Flow'!AI51</f>
        <v>17.32200000000001</v>
      </c>
      <c r="AJ74" s="1361">
        <f>'Cash Flow'!AJ51</f>
        <v>31.40199999999999</v>
      </c>
      <c r="AK74" s="1361">
        <f>'Cash Flow'!AK51</f>
        <v>17.850000000000001</v>
      </c>
      <c r="AL74" s="1360">
        <f>'Cash Flow'!AL51</f>
        <v>73.965565226308243</v>
      </c>
      <c r="AM74" s="1361">
        <f>'Cash Flow'!AM51</f>
        <v>24.498937823522617</v>
      </c>
      <c r="AN74" s="1361">
        <f>'Cash Flow'!AN51</f>
        <v>21.56061983189657</v>
      </c>
      <c r="AO74" s="1361">
        <f>'Cash Flow'!AO51</f>
        <v>-12.692138361736163</v>
      </c>
      <c r="AP74" s="1360">
        <f>'Cash Flow'!AP51</f>
        <v>88.859632444409499</v>
      </c>
      <c r="AQ74" s="1361">
        <f>'Cash Flow'!AQ51</f>
        <v>23.375539878629148</v>
      </c>
      <c r="AR74" s="1361">
        <f>'Cash Flow'!AR51</f>
        <v>30.666077325890122</v>
      </c>
      <c r="AS74" s="1361">
        <f>'Cash Flow'!AS51</f>
        <v>0.66606805573543859</v>
      </c>
      <c r="AT74" s="1363"/>
      <c r="AU74" s="1364">
        <f t="shared" ref="AU74" si="138">SUM(B74:E74)</f>
        <v>11.037000000000049</v>
      </c>
      <c r="AV74" s="1365">
        <f t="shared" ref="AV74" si="139">SUM(F74:I74)</f>
        <v>13.961999999999996</v>
      </c>
      <c r="AW74" s="1366">
        <f t="shared" ref="AW74" si="140">SUM(J74:M74)</f>
        <v>-36.074999999999996</v>
      </c>
      <c r="AX74" s="1366">
        <f t="shared" ref="AX74" si="141">SUM(N74:Q74)</f>
        <v>-15.958000000000016</v>
      </c>
      <c r="AY74" s="1366">
        <f t="shared" ref="AY74" si="142">SUM(R74:U74)</f>
        <v>-3.3120000000000065</v>
      </c>
      <c r="AZ74" s="1367">
        <f t="shared" ref="AZ74" si="143">SUM(V74:Y74)</f>
        <v>0.4749999999999992</v>
      </c>
      <c r="BA74" s="1368">
        <f>SUM(Z74:AC74)</f>
        <v>54.317000000000007</v>
      </c>
      <c r="BB74" s="1369">
        <f>SUM(AD74:AG74)</f>
        <v>108.506</v>
      </c>
      <c r="BC74" s="1369">
        <f>SUM(AH74:AK74)</f>
        <v>131.91</v>
      </c>
      <c r="BD74" s="1369">
        <f>SUM(AL74:AO74)</f>
        <v>107.33298451999127</v>
      </c>
      <c r="BE74" s="1369">
        <f>SUM(AP74:AS74)</f>
        <v>143.56731770466422</v>
      </c>
    </row>
    <row r="75" spans="1:57" s="1187" customFormat="1" ht="12" hidden="1" customHeight="1" outlineLevel="1">
      <c r="A75" s="1370" t="s">
        <v>344</v>
      </c>
      <c r="B75" s="1371"/>
      <c r="C75" s="1372"/>
      <c r="D75" s="1372"/>
      <c r="E75" s="1373"/>
      <c r="F75" s="1374"/>
      <c r="G75" s="1375"/>
      <c r="H75" s="1375"/>
      <c r="I75" s="1376"/>
      <c r="J75" s="1377">
        <f>'Cash Flow'!J53</f>
        <v>11.064292795138149</v>
      </c>
      <c r="K75" s="1377">
        <f>'Cash Flow'!K53</f>
        <v>-7.6260627342318417</v>
      </c>
      <c r="L75" s="1377">
        <f>'Cash Flow'!L53</f>
        <v>-6.2091837919184982</v>
      </c>
      <c r="M75" s="1378">
        <f>'Cash Flow'!M53</f>
        <v>0.56065301618265828</v>
      </c>
      <c r="N75" s="1377">
        <f>'Cash Flow'!N53</f>
        <v>7.1408153899068774</v>
      </c>
      <c r="O75" s="1377">
        <f>'Cash Flow'!O53</f>
        <v>-15.645370639279566</v>
      </c>
      <c r="P75" s="1377">
        <f>'Cash Flow'!P53</f>
        <v>-7.5817995898569013</v>
      </c>
      <c r="Q75" s="1378">
        <f>'Cash Flow'!Q53</f>
        <v>7.443622914383524</v>
      </c>
      <c r="R75" s="1379">
        <f>'Cash Flow'!R53</f>
        <v>13.643773749131137</v>
      </c>
      <c r="S75" s="1377">
        <f>'Cash Flow'!S53</f>
        <v>-14.516188291200109</v>
      </c>
      <c r="T75" s="1377">
        <f>'Cash Flow'!T53</f>
        <v>-8.1021376750723313</v>
      </c>
      <c r="U75" s="1378">
        <f>'Cash Flow'!U53</f>
        <v>5.3881190110745143</v>
      </c>
      <c r="V75" s="1377">
        <f>'Cash Flow'!V53</f>
        <v>23.911539144497777</v>
      </c>
      <c r="W75" s="1377">
        <f>'Cash Flow'!W53</f>
        <v>-10.325214430567438</v>
      </c>
      <c r="X75" s="1377">
        <f>'Cash Flow'!X53</f>
        <v>1.4753477399761106</v>
      </c>
      <c r="Y75" s="1377">
        <f>'Cash Flow'!Y53</f>
        <v>4.4735297573418951</v>
      </c>
      <c r="Z75" s="1380">
        <f>'Cash Flow'!Z53</f>
        <v>24.757781292981491</v>
      </c>
      <c r="AA75" s="1381">
        <f>'Cash Flow'!AA53</f>
        <v>-11.692748255846036</v>
      </c>
      <c r="AB75" s="1381">
        <f>'Cash Flow'!AB53</f>
        <v>0.87576683937685051</v>
      </c>
      <c r="AC75" s="1382">
        <f>'Cash Flow'!AC53</f>
        <v>-0.76008878828121551</v>
      </c>
      <c r="AD75" s="1380">
        <f>'Cash Flow'!AD53</f>
        <v>49.767270489551592</v>
      </c>
      <c r="AE75" s="1381">
        <f>'Cash Flow'!AE53</f>
        <v>5.6124068332741412</v>
      </c>
      <c r="AF75" s="1381">
        <f>'Cash Flow'!AF53</f>
        <v>10.734093278230496</v>
      </c>
      <c r="AG75" s="1382">
        <f>'Cash Flow'!AG53</f>
        <v>9.580791533294013</v>
      </c>
      <c r="AH75" s="1380">
        <f>'Cash Flow'!AH53</f>
        <v>61.365310046042467</v>
      </c>
      <c r="AI75" s="1381">
        <f>'Cash Flow'!AI53</f>
        <v>14.840009426170246</v>
      </c>
      <c r="AJ75" s="1381">
        <f>'Cash Flow'!AJ53</f>
        <v>21.956653310078938</v>
      </c>
      <c r="AK75" s="1382">
        <f>'Cash Flow'!AK53</f>
        <v>9.9047407926739179</v>
      </c>
      <c r="AL75" s="1380">
        <f>'Cash Flow'!AL53</f>
        <v>56.795293960501532</v>
      </c>
      <c r="AM75" s="1381">
        <f>'Cash Flow'!AM53</f>
        <v>14.886226069673913</v>
      </c>
      <c r="AN75" s="1381">
        <f>'Cash Flow'!AN53</f>
        <v>19.951852877126814</v>
      </c>
      <c r="AO75" s="1382">
        <f>'Cash Flow'!AO53</f>
        <v>11.484265216098857</v>
      </c>
      <c r="AP75" s="1380">
        <f>'Cash Flow'!AP53</f>
        <v>68.546409894956099</v>
      </c>
      <c r="AQ75" s="1381">
        <f>'Cash Flow'!AQ53</f>
        <v>21.960099498307478</v>
      </c>
      <c r="AR75" s="1381">
        <f>'Cash Flow'!AR53</f>
        <v>31.70668709068298</v>
      </c>
      <c r="AS75" s="1382">
        <f>'Cash Flow'!AS53</f>
        <v>34.535038579550815</v>
      </c>
      <c r="AT75" s="1383"/>
      <c r="AU75" s="1384">
        <f>'Cash Flow'!AU53</f>
        <v>11.581280916756265</v>
      </c>
      <c r="AV75" s="1384">
        <f>'Cash Flow'!AV53</f>
        <v>16.386978046419568</v>
      </c>
      <c r="AW75" s="1384">
        <f>'Cash Flow'!AW53</f>
        <v>-18.336754557557729</v>
      </c>
      <c r="AX75" s="1384">
        <f>'Cash Flow'!AX53</f>
        <v>-14.01867708561649</v>
      </c>
      <c r="AY75" s="1384">
        <f>'Cash Flow'!AY53</f>
        <v>7.5965190110745153</v>
      </c>
      <c r="AZ75" s="1385">
        <f>'Cash Flow'!AZ53</f>
        <v>5.2822570300691671</v>
      </c>
      <c r="BA75" s="1384">
        <f>'Cash Flow'!BA53</f>
        <v>45.055911211718801</v>
      </c>
      <c r="BB75" s="1384">
        <f>'Cash Flow'!BB53</f>
        <v>97.650208199960701</v>
      </c>
      <c r="BC75" s="1384">
        <f>'Cash Flow'!BC53</f>
        <v>122.66309793553124</v>
      </c>
      <c r="BD75" s="1386">
        <f>'Cash Flow'!BD53</f>
        <v>103.11763812340106</v>
      </c>
      <c r="BE75" s="1386">
        <f>'Cash Flow'!BE53</f>
        <v>156.74823506349736</v>
      </c>
    </row>
    <row r="76" spans="1:57" s="147" customFormat="1" ht="12" customHeight="1" collapsed="1">
      <c r="A76" s="1356" t="s">
        <v>345</v>
      </c>
      <c r="B76" s="1387"/>
      <c r="C76" s="1388"/>
      <c r="D76" s="1388"/>
      <c r="E76" s="1389"/>
      <c r="F76" s="1390"/>
      <c r="G76" s="1391"/>
      <c r="H76" s="1391"/>
      <c r="I76" s="1392"/>
      <c r="J76" s="1393"/>
      <c r="K76" s="1393"/>
      <c r="L76" s="1393"/>
      <c r="M76" s="1394"/>
      <c r="N76" s="1393"/>
      <c r="O76" s="1393"/>
      <c r="P76" s="1393"/>
      <c r="Q76" s="1394"/>
      <c r="R76" s="1395">
        <f>'Cash Flow'!R58</f>
        <v>0.25763187805041116</v>
      </c>
      <c r="S76" s="1396">
        <f>'Cash Flow'!S58</f>
        <v>-0.11613019973308598</v>
      </c>
      <c r="T76" s="1396">
        <f>'Cash Flow'!T58</f>
        <v>-6.2569130967684183E-2</v>
      </c>
      <c r="U76" s="1396">
        <f>'Cash Flow'!U58</f>
        <v>-4.765441071908226E-2</v>
      </c>
      <c r="V76" s="1395">
        <f>'Cash Flow'!V58</f>
        <v>0.21864514185391803</v>
      </c>
      <c r="W76" s="1396">
        <f>'Cash Flow'!W58</f>
        <v>-0.15348862249659037</v>
      </c>
      <c r="X76" s="1396">
        <f>'Cash Flow'!X58</f>
        <v>-2.5448470496642568E-2</v>
      </c>
      <c r="Y76" s="1396">
        <f>'Cash Flow'!Y58</f>
        <v>-2.2998660748718676E-3</v>
      </c>
      <c r="Z76" s="1395">
        <f>'Cash Flow'!Z58</f>
        <v>0.33278986351143619</v>
      </c>
      <c r="AA76" s="1396">
        <f>'Cash Flow'!AA58</f>
        <v>3.7368521374482225E-2</v>
      </c>
      <c r="AB76" s="1396">
        <f>'Cash Flow'!AB58</f>
        <v>4.8982895640514203E-2</v>
      </c>
      <c r="AC76" s="1396">
        <f>'Cash Flow'!AC58</f>
        <v>5.3816053316374561E-2</v>
      </c>
      <c r="AD76" s="1395">
        <f>'Cash Flow'!AD58</f>
        <v>0.49486941116626615</v>
      </c>
      <c r="AE76" s="1396">
        <f>'Cash Flow'!AE58</f>
        <v>8.3661945897841164E-2</v>
      </c>
      <c r="AF76" s="1396">
        <f>'Cash Flow'!AF58</f>
        <v>0.14353540265283513</v>
      </c>
      <c r="AG76" s="1396">
        <f>'Cash Flow'!AG58</f>
        <v>0.12567975068448209</v>
      </c>
      <c r="AH76" s="1395">
        <f>'Cash Flow'!AH58</f>
        <v>0.47892217587943392</v>
      </c>
      <c r="AI76" s="1396">
        <f>'Cash Flow'!AI58</f>
        <v>0.11383844955738261</v>
      </c>
      <c r="AJ76" s="1396">
        <f>'Cash Flow'!AJ58</f>
        <v>0.18977420073104095</v>
      </c>
      <c r="AK76" s="1396">
        <f>'Cash Flow'!AK58</f>
        <v>0.10295958331650988</v>
      </c>
      <c r="AL76" s="1395">
        <f>'Cash Flow'!AL58</f>
        <v>0.44735740000812563</v>
      </c>
      <c r="AM76" s="1396">
        <f>'Cash Flow'!AM58</f>
        <v>0.13926917429121954</v>
      </c>
      <c r="AN76" s="1396">
        <f>'Cash Flow'!AN58</f>
        <v>0.11569255007032454</v>
      </c>
      <c r="AO76" s="1396">
        <f>'Cash Flow'!AO58</f>
        <v>-6.4255933273360127E-2</v>
      </c>
      <c r="AP76" s="1395">
        <f>'Cash Flow'!AP58</f>
        <v>0.42553329182654037</v>
      </c>
      <c r="AQ76" s="1396">
        <f>'Cash Flow'!AQ58</f>
        <v>0.10792374300099125</v>
      </c>
      <c r="AR76" s="1396">
        <f>'Cash Flow'!AR58</f>
        <v>0.13609838216437897</v>
      </c>
      <c r="AS76" s="1396">
        <f>'Cash Flow'!AS58</f>
        <v>2.8478542904798619E-3</v>
      </c>
      <c r="AT76" s="1397"/>
      <c r="AU76" s="1398"/>
      <c r="AV76" s="1399"/>
      <c r="AW76" s="1399"/>
      <c r="AX76" s="1399"/>
      <c r="AY76" s="1400">
        <f>'Cash Flow'!AY58</f>
        <v>-8.4893908246910198E-3</v>
      </c>
      <c r="AZ76" s="1400">
        <f>'Cash Flow'!AZ58</f>
        <v>1.002884083490626E-3</v>
      </c>
      <c r="BA76" s="1400">
        <f>'Cash Flow'!BA58</f>
        <v>0.10881681224457089</v>
      </c>
      <c r="BB76" s="1400">
        <f>'Cash Flow'!BB58</f>
        <v>0.19694346129412832</v>
      </c>
      <c r="BC76" s="1400">
        <f>'Cash Flow'!BC58</f>
        <v>0.21155289544081135</v>
      </c>
      <c r="BD76" s="1401">
        <f>'Cash Flow'!BD58</f>
        <v>0.14801779428602793</v>
      </c>
      <c r="BE76" s="1401">
        <f>'Cash Flow'!BE58</f>
        <v>0.16229271282635002</v>
      </c>
    </row>
    <row r="77" spans="1:57" s="1207" customFormat="1" ht="11.65">
      <c r="A77" s="1402"/>
      <c r="B77" s="1403"/>
      <c r="C77" s="1404"/>
      <c r="D77" s="1404"/>
      <c r="E77" s="1405"/>
      <c r="F77" s="1406"/>
      <c r="G77" s="1407"/>
      <c r="H77" s="1407"/>
      <c r="I77" s="1408"/>
      <c r="J77" s="1406"/>
      <c r="K77" s="1407"/>
      <c r="L77" s="1407"/>
      <c r="M77" s="1408"/>
      <c r="N77" s="1406"/>
      <c r="O77" s="1407"/>
      <c r="P77" s="1407"/>
      <c r="Q77" s="1408"/>
      <c r="R77" s="1406"/>
      <c r="S77" s="1407"/>
      <c r="T77" s="1407"/>
      <c r="U77" s="1408"/>
      <c r="V77" s="1407"/>
      <c r="W77" s="1407"/>
      <c r="X77" s="1407"/>
      <c r="Y77" s="1407"/>
      <c r="Z77" s="1406"/>
      <c r="AA77" s="1407"/>
      <c r="AB77" s="1407"/>
      <c r="AC77" s="1409"/>
      <c r="AD77" s="1406"/>
      <c r="AE77" s="1407"/>
      <c r="AF77" s="1407"/>
      <c r="AG77" s="1409"/>
      <c r="AH77" s="1406"/>
      <c r="AI77" s="1407"/>
      <c r="AJ77" s="1407"/>
      <c r="AK77" s="1409"/>
      <c r="AL77" s="1406"/>
      <c r="AM77" s="1407"/>
      <c r="AN77" s="1407"/>
      <c r="AO77" s="1409"/>
      <c r="AP77" s="1406"/>
      <c r="AQ77" s="1407"/>
      <c r="AR77" s="1407"/>
      <c r="AS77" s="1409"/>
      <c r="AT77" s="1410"/>
      <c r="AU77" s="1314"/>
      <c r="AV77" s="1190"/>
      <c r="AW77" s="1190"/>
      <c r="AX77" s="1190"/>
      <c r="AY77" s="1190"/>
      <c r="AZ77" s="1191"/>
      <c r="BA77" s="1192"/>
      <c r="BB77" s="1193"/>
      <c r="BC77" s="1193"/>
      <c r="BD77" s="1193"/>
      <c r="BE77" s="1193"/>
    </row>
    <row r="78" spans="1:57" s="147" customFormat="1" ht="13.15" customHeight="1">
      <c r="A78" s="435" t="s">
        <v>346</v>
      </c>
      <c r="B78" s="150">
        <f>'[2]Revenue Build_old'!B69</f>
        <v>36.390000000000008</v>
      </c>
      <c r="C78" s="147">
        <f>'[2]Revenue Build_old'!C69</f>
        <v>51.94</v>
      </c>
      <c r="D78" s="147">
        <f>'[2]Revenue Build_old'!D69</f>
        <v>55.448999999999991</v>
      </c>
      <c r="E78" s="1411">
        <f>'[2]Revenue Build_old'!E69</f>
        <v>90.871000000000009</v>
      </c>
      <c r="F78" s="150">
        <f>'[2]Revenue Build_old'!F69</f>
        <v>46.955999999999996</v>
      </c>
      <c r="G78" s="147">
        <f>'[2]Revenue Build_old'!G69</f>
        <v>65.399000000000001</v>
      </c>
      <c r="H78" s="147">
        <f>'[2]Revenue Build_old'!H69</f>
        <v>68.033000000000001</v>
      </c>
      <c r="I78" s="1411">
        <f>'[2]Revenue Build_old'!I69</f>
        <v>102.816</v>
      </c>
      <c r="J78" s="150">
        <f>'[2]Revenue Build_old'!J69</f>
        <v>50.975999999999999</v>
      </c>
      <c r="K78" s="147">
        <f>'[2]Revenue Build_old'!K69</f>
        <v>55.986000000000011</v>
      </c>
      <c r="L78" s="147">
        <f>'[2]Revenue Build_old'!L69</f>
        <v>62.918999999999997</v>
      </c>
      <c r="M78" s="1411">
        <f>'[2]Revenue Build_old'!M69</f>
        <v>91.527999999999992</v>
      </c>
      <c r="N78" s="150">
        <f>'[2]Revenue Build_old'!N69</f>
        <v>41.573000000000022</v>
      </c>
      <c r="O78" s="147">
        <f>'[2]Revenue Build_old'!O69</f>
        <v>60.553999999999988</v>
      </c>
      <c r="P78" s="147">
        <f>'[2]Revenue Build_old'!P69</f>
        <v>78.421999999999997</v>
      </c>
      <c r="Q78" s="1411">
        <f>'[2]Revenue Build_old'!Q69</f>
        <v>112.07100000000001</v>
      </c>
      <c r="R78" s="150">
        <f>'[2]Revenue Build_old'!R69</f>
        <v>67.167000000000002</v>
      </c>
      <c r="S78" s="147">
        <f>'[2]Revenue Build_old'!S69</f>
        <v>83.143000000000015</v>
      </c>
      <c r="T78" s="147">
        <f>'[2]Revenue Build_old'!T69</f>
        <v>100.00499999999998</v>
      </c>
      <c r="U78" s="1412">
        <f>'[2]Revenue Build_old'!U69</f>
        <v>145.24</v>
      </c>
      <c r="V78" s="144">
        <f>'[2]Revenue Build_old'!V69</f>
        <v>90.614999999999995</v>
      </c>
      <c r="W78" s="147">
        <f>'[2]Revenue Build_old'!W69</f>
        <v>110.95299999999999</v>
      </c>
      <c r="X78" s="147">
        <f>'[2]Revenue Build_old'!X69</f>
        <v>118.977</v>
      </c>
      <c r="Y78" s="144">
        <f>'[2]Revenue Build_old'!Y69</f>
        <v>158.35500000000002</v>
      </c>
      <c r="Z78" s="146">
        <f>'[2]Revenue Build_old'!Z69</f>
        <v>105.96100000000001</v>
      </c>
      <c r="AA78" s="147">
        <f>'[2]Revenue Build_old'!AA69</f>
        <v>136.114</v>
      </c>
      <c r="AB78" s="147">
        <f>'[2]Revenue Build_old'!AB69</f>
        <v>136.541</v>
      </c>
      <c r="AC78" s="144">
        <f>'[2]Revenue Build_old'!AC69</f>
        <v>190.42599999999999</v>
      </c>
      <c r="AD78" s="146">
        <f>'[2]Revenue Build_old'!AD69</f>
        <v>117.57600000000001</v>
      </c>
      <c r="AE78" s="147">
        <f>'[2]Revenue Build_old'!AE69</f>
        <v>153.786</v>
      </c>
      <c r="AF78" s="144">
        <f>'[2]Revenue Build_old'!AF69</f>
        <v>158.274</v>
      </c>
      <c r="AG78" s="1412">
        <f>'[2]Revenue Build_old'!AG69</f>
        <v>192.11900000000003</v>
      </c>
      <c r="AH78" s="146">
        <f>'[2]Revenue Build_old'!AH69</f>
        <v>134.721</v>
      </c>
      <c r="AI78" s="147">
        <f>'[2]Revenue Build_old'!AI69</f>
        <v>224.024</v>
      </c>
      <c r="AJ78" s="144">
        <f>'[2]Revenue Build_old'!AJ69</f>
        <v>179.245305</v>
      </c>
      <c r="AK78" s="1412">
        <f>'[2]Revenue Build_old'!AK69</f>
        <v>249.75470000000004</v>
      </c>
      <c r="AL78" s="146">
        <f>'Revenue Build'!AL76</f>
        <v>158.97077999999999</v>
      </c>
      <c r="AM78" s="144">
        <f>'Revenue Build'!AM76</f>
        <v>235.2252</v>
      </c>
      <c r="AN78" s="144">
        <f>'Revenue Build'!AN76</f>
        <v>204.51110999999997</v>
      </c>
      <c r="AO78" s="1412">
        <f>'Revenue Build'!AO76</f>
        <v>301.48579999999998</v>
      </c>
      <c r="AP78" s="146">
        <f>'Revenue Build'!AP76</f>
        <v>182.81639699999997</v>
      </c>
      <c r="AQ78" s="144">
        <f>'Revenue Build'!AQ76</f>
        <v>270.50898000000001</v>
      </c>
      <c r="AR78" s="144">
        <f>'Revenue Build'!AR76</f>
        <v>235.18777649999996</v>
      </c>
      <c r="AS78" s="1412">
        <f>'Revenue Build'!AS76</f>
        <v>346.70866999999993</v>
      </c>
      <c r="AU78" s="1314"/>
      <c r="AV78" s="1190"/>
      <c r="AW78" s="1190"/>
      <c r="AX78" s="1190"/>
      <c r="AY78" s="1190"/>
      <c r="AZ78" s="1191"/>
      <c r="BA78" s="1192"/>
      <c r="BB78" s="1193"/>
      <c r="BC78" s="1193"/>
      <c r="BD78" s="1193"/>
      <c r="BE78" s="1193"/>
    </row>
    <row r="79" spans="1:57" s="1187" customFormat="1" ht="13.15" customHeight="1">
      <c r="A79" s="386" t="s">
        <v>347</v>
      </c>
      <c r="B79" s="1313">
        <f>'[2]Revenue Build_old'!B68</f>
        <v>-3.2029999999999959</v>
      </c>
      <c r="C79" s="1187">
        <f>'[2]Revenue Build_old'!C68</f>
        <v>2.5090000000000003</v>
      </c>
      <c r="D79" s="1187">
        <f>'[2]Revenue Build_old'!D68</f>
        <v>2.0839999999999961</v>
      </c>
      <c r="E79" s="1413">
        <f>'[2]Revenue Build_old'!E68</f>
        <v>17.869999999999997</v>
      </c>
      <c r="F79" s="1313">
        <f>'[2]Revenue Build_old'!F68</f>
        <v>-6.5720000000000027</v>
      </c>
      <c r="G79" s="1187">
        <f>'[2]Revenue Build_old'!G68</f>
        <v>3.2090000000000032</v>
      </c>
      <c r="H79" s="1187">
        <f>'[2]Revenue Build_old'!H68</f>
        <v>0.98099999999999454</v>
      </c>
      <c r="I79" s="1413">
        <f>'[2]Revenue Build_old'!I68</f>
        <v>15.298000000000002</v>
      </c>
      <c r="J79" s="1313">
        <f>'[2]Revenue Build_old'!J68</f>
        <v>-5.3840000000000003</v>
      </c>
      <c r="K79" s="1187">
        <f>'[2]Revenue Build_old'!K68</f>
        <v>-3.6349999999999909</v>
      </c>
      <c r="L79" s="1187">
        <f>'[2]Revenue Build_old'!L68</f>
        <v>-2.730000000000004</v>
      </c>
      <c r="M79" s="1413">
        <f>'[2]Revenue Build_old'!M68</f>
        <v>18.967999999999989</v>
      </c>
      <c r="N79" s="1313">
        <f>'[2]Revenue Build_old'!N68</f>
        <v>-12.60299999999998</v>
      </c>
      <c r="O79" s="1187">
        <f>'[2]Revenue Build_old'!O68</f>
        <v>-6.0110000000000099</v>
      </c>
      <c r="P79" s="1187">
        <f>'[2]Revenue Build_old'!P68</f>
        <v>1.6709999999999923</v>
      </c>
      <c r="Q79" s="1413">
        <f>'[2]Revenue Build_old'!Q68</f>
        <v>16.874000000000009</v>
      </c>
      <c r="R79" s="1313">
        <f>'[2]Revenue Build_old'!R68</f>
        <v>-7.617999999999995</v>
      </c>
      <c r="S79" s="1187">
        <f>'[2]Revenue Build_old'!S68</f>
        <v>-5.2749999999999915</v>
      </c>
      <c r="T79" s="1187">
        <f>'[2]Revenue Build_old'!T68</f>
        <v>-0.34800000000001319</v>
      </c>
      <c r="U79" s="1414">
        <f>'[2]Revenue Build_old'!U68</f>
        <v>18.662000000000006</v>
      </c>
      <c r="V79" s="1207">
        <f>'[2]Revenue Build_old'!V68</f>
        <v>-5.6460000000000008</v>
      </c>
      <c r="W79" s="1187">
        <f>'[2]Revenue Build_old'!W68</f>
        <v>-0.49500000000000455</v>
      </c>
      <c r="X79" s="1187">
        <f>'[2]Revenue Build_old'!X68</f>
        <v>-4.3310000000000031</v>
      </c>
      <c r="Y79" s="1207">
        <f>'[2]Revenue Build_old'!Y68</f>
        <v>15.738</v>
      </c>
      <c r="Z79" s="1415">
        <f>'[2]Revenue Build_old'!Z68</f>
        <v>-1.3739999999999952</v>
      </c>
      <c r="AA79" s="1187">
        <f>'[2]Revenue Build_old'!AA68</f>
        <v>20.695999999999998</v>
      </c>
      <c r="AB79" s="1187">
        <f>'[2]Revenue Build_old'!AB68</f>
        <v>14.233000000000004</v>
      </c>
      <c r="AC79" s="1207">
        <f>'[2]Revenue Build_old'!AC68</f>
        <v>36.326999999999998</v>
      </c>
      <c r="AD79" s="1415">
        <f>'[2]Revenue Build_old'!AD68</f>
        <v>3.554000000000002</v>
      </c>
      <c r="AE79" s="1187">
        <f>'[2]Revenue Build_old'!AE68</f>
        <v>23.439999999999998</v>
      </c>
      <c r="AF79" s="1207">
        <f>'[2]Revenue Build_old'!AF68</f>
        <v>10.205999999999989</v>
      </c>
      <c r="AG79" s="1414">
        <f>'[2]Revenue Build_old'!AG68</f>
        <v>33.605000000000018</v>
      </c>
      <c r="AH79" s="1415">
        <f>'[2]Revenue Build_old'!AH68</f>
        <v>-1.7019999999999982</v>
      </c>
      <c r="AI79" s="1187">
        <f>'[2]Revenue Build_old'!AI68</f>
        <v>71.86099999999999</v>
      </c>
      <c r="AJ79" s="1207">
        <f>'[2]Revenue Build_old'!AJ68</f>
        <v>13.774972999999989</v>
      </c>
      <c r="AK79" s="1414">
        <f>'[2]Revenue Build_old'!AK68</f>
        <v>81.813670999999999</v>
      </c>
      <c r="AL79" s="1415">
        <f>'Revenue Build'!AL75</f>
        <v>-6.3680860273972542</v>
      </c>
      <c r="AM79" s="1207">
        <f>'Revenue Build'!AM75</f>
        <v>59.314500821917818</v>
      </c>
      <c r="AN79" s="1207">
        <f>'Revenue Build'!AN75</f>
        <v>18.149759863013685</v>
      </c>
      <c r="AO79" s="1414">
        <f>'Revenue Build'!AO75</f>
        <v>103.96103123287671</v>
      </c>
      <c r="AP79" s="1415">
        <f>'Revenue Build'!AP75</f>
        <v>-26.003063547945231</v>
      </c>
      <c r="AQ79" s="1207">
        <f>'Revenue Build'!AQ75</f>
        <v>53.915863150684942</v>
      </c>
      <c r="AR79" s="1207">
        <f>'Revenue Build'!AR75</f>
        <v>9.8649119794520175</v>
      </c>
      <c r="AS79" s="1414">
        <f>'Revenue Build'!AS75</f>
        <v>112.82449342465748</v>
      </c>
      <c r="AU79" s="1314"/>
      <c r="AV79" s="1190"/>
      <c r="AW79" s="1190"/>
      <c r="AX79" s="1190"/>
      <c r="AY79" s="1190"/>
      <c r="AZ79" s="1191"/>
      <c r="BA79" s="1192"/>
      <c r="BB79" s="1193"/>
      <c r="BC79" s="1193"/>
      <c r="BD79" s="1193"/>
      <c r="BE79" s="1193"/>
    </row>
    <row r="80" spans="1:57" s="1187" customFormat="1" ht="13.15" customHeight="1">
      <c r="A80" s="386" t="s">
        <v>348</v>
      </c>
      <c r="B80" s="1313">
        <f>'[2]Revenue Build_old'!B67</f>
        <v>58.837000000000003</v>
      </c>
      <c r="C80" s="1187">
        <f>'[2]Revenue Build_old'!C67</f>
        <v>61.346000000000004</v>
      </c>
      <c r="D80" s="1187">
        <f>'[2]Revenue Build_old'!D67</f>
        <v>63.43</v>
      </c>
      <c r="E80" s="1413">
        <f>'[2]Revenue Build_old'!E67</f>
        <v>81.3</v>
      </c>
      <c r="F80" s="1313">
        <f>'[2]Revenue Build_old'!F67</f>
        <v>74.727999999999994</v>
      </c>
      <c r="G80" s="1187">
        <f>'[2]Revenue Build_old'!G67</f>
        <v>77.936999999999998</v>
      </c>
      <c r="H80" s="1187">
        <f>'[2]Revenue Build_old'!H67</f>
        <v>78.917999999999992</v>
      </c>
      <c r="I80" s="1413">
        <f>'[2]Revenue Build_old'!I67</f>
        <v>94.215999999999994</v>
      </c>
      <c r="J80" s="1313">
        <f>'[2]Revenue Build_old'!J67</f>
        <v>88.831999999999994</v>
      </c>
      <c r="K80" s="1187">
        <f>'[2]Revenue Build_old'!K67</f>
        <v>85.197000000000003</v>
      </c>
      <c r="L80" s="1187">
        <f>'[2]Revenue Build_old'!L67</f>
        <v>82.466999999999999</v>
      </c>
      <c r="M80" s="1413">
        <f>'[2]Revenue Build_old'!M67</f>
        <v>101.43499999999999</v>
      </c>
      <c r="N80" s="1313">
        <f>'[2]Revenue Build_old'!N67</f>
        <v>88.832000000000008</v>
      </c>
      <c r="O80" s="1187">
        <f>'[2]Revenue Build_old'!O67</f>
        <v>82.820999999999998</v>
      </c>
      <c r="P80" s="1187">
        <f>'[2]Revenue Build_old'!P67</f>
        <v>84.49199999999999</v>
      </c>
      <c r="Q80" s="1413">
        <f>'[2]Revenue Build_old'!Q67</f>
        <v>101.366</v>
      </c>
      <c r="R80" s="1313">
        <f>'[2]Revenue Build_old'!R67</f>
        <v>93.748000000000005</v>
      </c>
      <c r="S80" s="1187">
        <f>'[2]Revenue Build_old'!S67</f>
        <v>88.473000000000013</v>
      </c>
      <c r="T80" s="1187">
        <f>'[2]Revenue Build_old'!T67</f>
        <v>88.125</v>
      </c>
      <c r="U80" s="1414">
        <f>'[2]Revenue Build_old'!U67</f>
        <v>106.78700000000001</v>
      </c>
      <c r="V80" s="1207">
        <f>'[2]Revenue Build_old'!V67</f>
        <v>101.14100000000001</v>
      </c>
      <c r="W80" s="1187">
        <f>'[2]Revenue Build_old'!W67</f>
        <v>100.646</v>
      </c>
      <c r="X80" s="1187">
        <f>'[2]Revenue Build_old'!X67</f>
        <v>96.314999999999998</v>
      </c>
      <c r="Y80" s="1207">
        <f>'[2]Revenue Build_old'!Y67</f>
        <v>112.053</v>
      </c>
      <c r="Z80" s="1415">
        <f>'[2]Revenue Build_old'!Z67</f>
        <v>110.679</v>
      </c>
      <c r="AA80" s="1187">
        <f>'[2]Revenue Build_old'!AA67</f>
        <v>131.375</v>
      </c>
      <c r="AB80" s="1187">
        <f>'[2]Revenue Build_old'!AB67</f>
        <v>145.608</v>
      </c>
      <c r="AC80" s="1207">
        <f>'[2]Revenue Build_old'!AC67</f>
        <v>181.935</v>
      </c>
      <c r="AD80" s="1415">
        <f>'[2]Revenue Build_old'!AD67</f>
        <v>185.489</v>
      </c>
      <c r="AE80" s="1187">
        <f>'[2]Revenue Build_old'!AE67</f>
        <v>208.929</v>
      </c>
      <c r="AF80" s="1207">
        <f>'[2]Revenue Build_old'!AF67</f>
        <v>219.13499999999999</v>
      </c>
      <c r="AG80" s="1414">
        <f>'[2]Revenue Build_old'!AG67</f>
        <v>252.74</v>
      </c>
      <c r="AH80" s="1415">
        <f>'[2]Revenue Build_old'!AH67</f>
        <v>251.03800000000001</v>
      </c>
      <c r="AI80" s="1187">
        <f>'[2]Revenue Build_old'!AI67</f>
        <v>322.899</v>
      </c>
      <c r="AJ80" s="1207">
        <f>'[2]Revenue Build_old'!AJ67</f>
        <v>336.67397299999999</v>
      </c>
      <c r="AK80" s="1414">
        <f>'[2]Revenue Build_old'!AK67</f>
        <v>418.48764399999999</v>
      </c>
      <c r="AL80" s="1415">
        <f>'Revenue Build'!AL74</f>
        <v>435.84891397260276</v>
      </c>
      <c r="AM80" s="1207">
        <f>'Revenue Build'!AM74</f>
        <v>495.16341479452058</v>
      </c>
      <c r="AN80" s="1207">
        <f>'Revenue Build'!AN74</f>
        <v>513.31317465753432</v>
      </c>
      <c r="AO80" s="1414">
        <f>'Revenue Build'!AO74</f>
        <v>617.27420589041105</v>
      </c>
      <c r="AP80" s="1415">
        <f>'Revenue Build'!AP74</f>
        <v>591.27114234246585</v>
      </c>
      <c r="AQ80" s="1207">
        <f>'Revenue Build'!AQ74</f>
        <v>645.18700549315076</v>
      </c>
      <c r="AR80" s="1207">
        <f>'Revenue Build'!AR74</f>
        <v>655.05191747260278</v>
      </c>
      <c r="AS80" s="1414">
        <f>'Revenue Build'!AS74</f>
        <v>767.87641089726026</v>
      </c>
      <c r="AU80" s="1314"/>
      <c r="AV80" s="1190"/>
      <c r="AW80" s="1190"/>
      <c r="AX80" s="1190"/>
      <c r="AY80" s="1190"/>
      <c r="AZ80" s="1191"/>
      <c r="BA80" s="1192"/>
      <c r="BB80" s="1193"/>
      <c r="BC80" s="1193"/>
      <c r="BD80" s="1193"/>
      <c r="BE80" s="1193"/>
    </row>
    <row r="81" spans="1:57" s="1187" customFormat="1" ht="13.15" customHeight="1">
      <c r="A81" s="243"/>
      <c r="B81" s="1313"/>
      <c r="E81" s="1413"/>
      <c r="F81" s="1313"/>
      <c r="I81" s="1413"/>
      <c r="J81" s="1313"/>
      <c r="M81" s="1413"/>
      <c r="N81" s="1313"/>
      <c r="Q81" s="1413"/>
      <c r="R81" s="1313"/>
      <c r="U81" s="1413"/>
      <c r="Z81" s="1313"/>
      <c r="AD81" s="1313"/>
      <c r="AG81" s="1413"/>
      <c r="AH81" s="1313"/>
      <c r="AK81" s="1413"/>
      <c r="AL81" s="1313"/>
      <c r="AO81" s="1413"/>
      <c r="AP81" s="1313"/>
      <c r="AS81" s="1413"/>
      <c r="AU81" s="1314"/>
      <c r="AV81" s="1190"/>
      <c r="AW81" s="1190"/>
      <c r="AX81" s="1190"/>
      <c r="AY81" s="1190"/>
      <c r="AZ81" s="1191"/>
      <c r="BA81" s="1192"/>
      <c r="BB81" s="1193"/>
      <c r="BC81" s="1193"/>
      <c r="BD81" s="1193"/>
      <c r="BE81" s="1193"/>
    </row>
    <row r="82" spans="1:57" s="1187" customFormat="1" ht="13.15" customHeight="1">
      <c r="A82" s="243" t="s">
        <v>349</v>
      </c>
      <c r="B82" s="1326">
        <f t="shared" ref="B82:AK82" si="144">B24/B80</f>
        <v>0.92757958427520093</v>
      </c>
      <c r="C82" s="1327">
        <f t="shared" si="144"/>
        <v>0.93660548365011564</v>
      </c>
      <c r="D82" s="1327">
        <f t="shared" si="144"/>
        <v>0.92043197225287721</v>
      </c>
      <c r="E82" s="1416">
        <f t="shared" si="144"/>
        <v>0.9039729397293973</v>
      </c>
      <c r="F82" s="1326">
        <f t="shared" si="144"/>
        <v>0.91640348999036503</v>
      </c>
      <c r="G82" s="1327">
        <f t="shared" si="144"/>
        <v>0.91949908259235025</v>
      </c>
      <c r="H82" s="1327">
        <f t="shared" si="144"/>
        <v>0.91923262120175375</v>
      </c>
      <c r="I82" s="1416">
        <f t="shared" si="144"/>
        <v>0.93114757578330654</v>
      </c>
      <c r="J82" s="1326">
        <f t="shared" si="144"/>
        <v>0.92133465417867433</v>
      </c>
      <c r="K82" s="1327">
        <f t="shared" si="144"/>
        <v>0.92817822223787227</v>
      </c>
      <c r="L82" s="1327">
        <f t="shared" si="144"/>
        <v>0.93344004268374015</v>
      </c>
      <c r="M82" s="1416">
        <f t="shared" si="144"/>
        <v>0.94617242569132953</v>
      </c>
      <c r="N82" s="1326">
        <f t="shared" si="144"/>
        <v>0.94933132204610948</v>
      </c>
      <c r="O82" s="1327">
        <f t="shared" si="144"/>
        <v>0.95542193405054276</v>
      </c>
      <c r="P82" s="1327">
        <f t="shared" si="144"/>
        <v>0.96094304786251961</v>
      </c>
      <c r="Q82" s="1416">
        <f t="shared" si="144"/>
        <v>0.97259436102835262</v>
      </c>
      <c r="R82" s="1326">
        <f t="shared" si="144"/>
        <v>0.97704484362333066</v>
      </c>
      <c r="S82" s="1327">
        <f t="shared" si="144"/>
        <v>0.97680648333389841</v>
      </c>
      <c r="T82" s="1327">
        <f t="shared" si="144"/>
        <v>0.97875744680851062</v>
      </c>
      <c r="U82" s="1416">
        <f t="shared" si="144"/>
        <v>0.97597085787595861</v>
      </c>
      <c r="V82" s="1327">
        <f t="shared" si="144"/>
        <v>0.97648826885239415</v>
      </c>
      <c r="W82" s="1327">
        <f t="shared" si="144"/>
        <v>0.97737615007054424</v>
      </c>
      <c r="X82" s="1327">
        <f t="shared" si="144"/>
        <v>0.97793697762549969</v>
      </c>
      <c r="Y82" s="1327">
        <f t="shared" si="144"/>
        <v>0.98658670450590347</v>
      </c>
      <c r="Z82" s="1326">
        <f t="shared" si="144"/>
        <v>0.98751343976725481</v>
      </c>
      <c r="AA82" s="1327">
        <f t="shared" si="144"/>
        <v>0.99506755470980024</v>
      </c>
      <c r="AB82" s="1327">
        <f t="shared" si="144"/>
        <v>0.99893549804955772</v>
      </c>
      <c r="AC82" s="1327">
        <f t="shared" si="144"/>
        <v>0.99513012889218677</v>
      </c>
      <c r="AD82" s="1326">
        <f t="shared" si="144"/>
        <v>0.9978273644259229</v>
      </c>
      <c r="AE82" s="1327">
        <f t="shared" si="144"/>
        <v>0.99989470107069867</v>
      </c>
      <c r="AF82" s="1327">
        <f t="shared" si="144"/>
        <v>0.99301800260113626</v>
      </c>
      <c r="AG82" s="1327">
        <f t="shared" si="144"/>
        <v>0.99125187940175674</v>
      </c>
      <c r="AH82" s="1326">
        <f t="shared" si="144"/>
        <v>0.99949808395541706</v>
      </c>
      <c r="AI82" s="1327">
        <f t="shared" si="144"/>
        <v>0.99966553008835579</v>
      </c>
      <c r="AJ82" s="1327">
        <f t="shared" si="144"/>
        <v>0.99080424016025725</v>
      </c>
      <c r="AK82" s="1327">
        <f t="shared" si="144"/>
        <v>1.0222786888302968</v>
      </c>
      <c r="AL82" s="1329">
        <f t="shared" ref="AL82:AS82" si="145">AK82</f>
        <v>1.0222786888302968</v>
      </c>
      <c r="AM82" s="1330">
        <f t="shared" si="145"/>
        <v>1.0222786888302968</v>
      </c>
      <c r="AN82" s="1330">
        <f t="shared" si="145"/>
        <v>1.0222786888302968</v>
      </c>
      <c r="AO82" s="1417">
        <f t="shared" si="145"/>
        <v>1.0222786888302968</v>
      </c>
      <c r="AP82" s="1329">
        <f t="shared" si="145"/>
        <v>1.0222786888302968</v>
      </c>
      <c r="AQ82" s="1330">
        <f t="shared" si="145"/>
        <v>1.0222786888302968</v>
      </c>
      <c r="AR82" s="1330">
        <f t="shared" si="145"/>
        <v>1.0222786888302968</v>
      </c>
      <c r="AS82" s="1417">
        <f t="shared" si="145"/>
        <v>1.0222786888302968</v>
      </c>
      <c r="AU82" s="1314"/>
      <c r="AV82" s="1190"/>
      <c r="AW82" s="1190"/>
      <c r="AX82" s="1190"/>
      <c r="AY82" s="1190"/>
      <c r="AZ82" s="1191"/>
      <c r="BA82" s="1192"/>
      <c r="BB82" s="1193"/>
      <c r="BC82" s="1193"/>
      <c r="BD82" s="1193"/>
      <c r="BE82" s="1193"/>
    </row>
    <row r="83" spans="1:57" s="1187" customFormat="1" ht="13.15" customHeight="1">
      <c r="A83" s="1418" t="s">
        <v>350</v>
      </c>
      <c r="B83" s="1419">
        <f t="shared" ref="B83:AK83" si="146">B31/B80</f>
        <v>7.2420415724799014E-2</v>
      </c>
      <c r="C83" s="1420">
        <f t="shared" si="146"/>
        <v>6.3394516349884258E-2</v>
      </c>
      <c r="D83" s="1420">
        <f t="shared" si="146"/>
        <v>7.9568027747122808E-2</v>
      </c>
      <c r="E83" s="1421">
        <f t="shared" si="146"/>
        <v>9.6027060270602718E-2</v>
      </c>
      <c r="F83" s="1419">
        <f t="shared" si="146"/>
        <v>8.3596510009634944E-2</v>
      </c>
      <c r="G83" s="1420">
        <f t="shared" si="146"/>
        <v>8.0500917407649766E-2</v>
      </c>
      <c r="H83" s="1420">
        <f t="shared" si="146"/>
        <v>8.0767378798246289E-2</v>
      </c>
      <c r="I83" s="1421">
        <f t="shared" si="146"/>
        <v>6.8852424216693561E-2</v>
      </c>
      <c r="J83" s="1419">
        <f t="shared" si="146"/>
        <v>7.8665345821325658E-2</v>
      </c>
      <c r="K83" s="1420">
        <f t="shared" si="146"/>
        <v>7.1821777762127767E-2</v>
      </c>
      <c r="L83" s="1420">
        <f t="shared" si="146"/>
        <v>6.6559957316259841E-2</v>
      </c>
      <c r="M83" s="1421">
        <f t="shared" si="146"/>
        <v>5.3827574308670585E-2</v>
      </c>
      <c r="N83" s="1419">
        <f t="shared" si="146"/>
        <v>5.066867795389049E-2</v>
      </c>
      <c r="O83" s="1420">
        <f t="shared" si="146"/>
        <v>4.457806594945727E-2</v>
      </c>
      <c r="P83" s="1420">
        <f t="shared" si="146"/>
        <v>3.9056952137480477E-2</v>
      </c>
      <c r="Q83" s="1421">
        <f t="shared" si="146"/>
        <v>2.7405638971647297E-2</v>
      </c>
      <c r="R83" s="1419">
        <f t="shared" si="146"/>
        <v>2.295515637666937E-2</v>
      </c>
      <c r="S83" s="1420">
        <f t="shared" si="146"/>
        <v>2.3193516666101519E-2</v>
      </c>
      <c r="T83" s="1420">
        <f t="shared" si="146"/>
        <v>2.1242553191489363E-2</v>
      </c>
      <c r="U83" s="1421">
        <f t="shared" si="146"/>
        <v>2.4029142124041312E-2</v>
      </c>
      <c r="V83" s="1420">
        <f t="shared" si="146"/>
        <v>2.3511731147605817E-2</v>
      </c>
      <c r="W83" s="1420">
        <f t="shared" si="146"/>
        <v>2.2623849929455719E-2</v>
      </c>
      <c r="X83" s="1420">
        <f t="shared" si="146"/>
        <v>2.2063022374500339E-2</v>
      </c>
      <c r="Y83" s="1420">
        <f t="shared" si="146"/>
        <v>1.3413295494096544E-2</v>
      </c>
      <c r="Z83" s="1419">
        <f t="shared" si="146"/>
        <v>1.2486560232745145E-2</v>
      </c>
      <c r="AA83" s="1420">
        <f t="shared" si="146"/>
        <v>4.9324452901998101E-3</v>
      </c>
      <c r="AB83" s="1420">
        <f t="shared" si="146"/>
        <v>1.0645019504422833E-3</v>
      </c>
      <c r="AC83" s="1420">
        <f t="shared" si="146"/>
        <v>4.8698711078132301E-3</v>
      </c>
      <c r="AD83" s="1419">
        <f t="shared" si="146"/>
        <v>2.1726355740771691E-3</v>
      </c>
      <c r="AE83" s="1420">
        <f t="shared" si="146"/>
        <v>1.052989293013416E-4</v>
      </c>
      <c r="AF83" s="1420">
        <f t="shared" si="146"/>
        <v>6.9819973988637148E-3</v>
      </c>
      <c r="AG83" s="1420">
        <f t="shared" si="146"/>
        <v>8.7481205982432534E-3</v>
      </c>
      <c r="AH83" s="1419">
        <f t="shared" si="146"/>
        <v>5.0191604458289178E-4</v>
      </c>
      <c r="AI83" s="1420">
        <f t="shared" si="146"/>
        <v>3.3446991164419834E-4</v>
      </c>
      <c r="AJ83" s="1420">
        <f t="shared" si="146"/>
        <v>2.3553944278312242E-2</v>
      </c>
      <c r="AK83" s="1420">
        <f t="shared" si="146"/>
        <v>3.4423955417904765E-2</v>
      </c>
      <c r="AL83" s="1422">
        <f t="shared" ref="AL83:AS83" si="147">1-AL82</f>
        <v>-2.2278688830296822E-2</v>
      </c>
      <c r="AM83" s="1423">
        <f t="shared" si="147"/>
        <v>-2.2278688830296822E-2</v>
      </c>
      <c r="AN83" s="1423">
        <f t="shared" si="147"/>
        <v>-2.2278688830296822E-2</v>
      </c>
      <c r="AO83" s="1424">
        <f t="shared" si="147"/>
        <v>-2.2278688830296822E-2</v>
      </c>
      <c r="AP83" s="1422">
        <f t="shared" si="147"/>
        <v>-2.2278688830296822E-2</v>
      </c>
      <c r="AQ83" s="1423">
        <f t="shared" si="147"/>
        <v>-2.2278688830296822E-2</v>
      </c>
      <c r="AR83" s="1423">
        <f t="shared" si="147"/>
        <v>-2.2278688830296822E-2</v>
      </c>
      <c r="AS83" s="1424">
        <f t="shared" si="147"/>
        <v>-2.2278688830296822E-2</v>
      </c>
      <c r="AU83" s="1425"/>
      <c r="AV83" s="1426"/>
      <c r="AW83" s="1426"/>
      <c r="AX83" s="1426"/>
      <c r="AY83" s="1426"/>
      <c r="AZ83" s="1427"/>
      <c r="BA83" s="1428"/>
      <c r="BB83" s="1429"/>
      <c r="BC83" s="1429"/>
      <c r="BD83" s="1429"/>
      <c r="BE83" s="1429"/>
    </row>
    <row r="84" spans="1:57" s="1187" customFormat="1" ht="13.15" customHeight="1">
      <c r="A84" s="44" t="s">
        <v>333</v>
      </c>
    </row>
    <row r="85" spans="1:57">
      <c r="E85" s="359" t="s">
        <v>351</v>
      </c>
    </row>
    <row r="89" spans="1:57">
      <c r="K89" s="359" t="s">
        <v>351</v>
      </c>
    </row>
    <row r="94" spans="1:57">
      <c r="A94" s="359"/>
    </row>
  </sheetData>
  <mergeCells count="11">
    <mergeCell ref="Z3:AC3"/>
    <mergeCell ref="AD3:AG3"/>
    <mergeCell ref="AH3:AK3"/>
    <mergeCell ref="AL3:AO3"/>
    <mergeCell ref="AP3:AS3"/>
    <mergeCell ref="V3:Y3"/>
    <mergeCell ref="B3:E3"/>
    <mergeCell ref="F3:I3"/>
    <mergeCell ref="J3:M3"/>
    <mergeCell ref="N3:Q3"/>
    <mergeCell ref="R3:U3"/>
  </mergeCells>
  <pageMargins left="0.7" right="0.7" top="0.75" bottom="0.75" header="0.3" footer="0.3"/>
  <pageSetup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7C35-3B34-4F87-91C6-05A46A7B63D2}">
  <sheetPr>
    <tabColor rgb="FF008000"/>
    <pageSetUpPr fitToPage="1"/>
  </sheetPr>
  <dimension ref="A1:FT103"/>
  <sheetViews>
    <sheetView showGridLines="0" zoomScaleNormal="100" workbookViewId="0">
      <pane xSplit="1" ySplit="4" topLeftCell="AD37" activePane="bottomRight" state="frozen"/>
      <selection activeCell="C9" sqref="C9"/>
      <selection pane="topRight" activeCell="C9" sqref="C9"/>
      <selection pane="bottomLeft" activeCell="C9" sqref="C9"/>
      <selection pane="bottomRight" activeCell="C9" sqref="C9"/>
    </sheetView>
  </sheetViews>
  <sheetFormatPr defaultColWidth="9.265625" defaultRowHeight="10.15" outlineLevelRow="1" outlineLevelCol="1"/>
  <cols>
    <col min="1" max="1" width="49.73046875" style="33" customWidth="1"/>
    <col min="2" max="3" width="8.59765625" style="33" hidden="1" customWidth="1" outlineLevel="1"/>
    <col min="4" max="5" width="7.59765625" style="33" hidden="1" customWidth="1" outlineLevel="1"/>
    <col min="6" max="7" width="8.59765625" style="33" hidden="1" customWidth="1" outlineLevel="1"/>
    <col min="8" max="9" width="7.59765625" style="33" hidden="1" customWidth="1" outlineLevel="1"/>
    <col min="10" max="11" width="8.59765625" style="33" hidden="1" customWidth="1" outlineLevel="1"/>
    <col min="12" max="12" width="7.59765625" style="33" hidden="1" customWidth="1" outlineLevel="1"/>
    <col min="13" max="13" width="8.3984375" style="33" hidden="1" customWidth="1" outlineLevel="1"/>
    <col min="14" max="14" width="7.59765625" style="33" hidden="1" customWidth="1" outlineLevel="1"/>
    <col min="15" max="15" width="8.3984375" style="33" hidden="1" customWidth="1" outlineLevel="1"/>
    <col min="16" max="17" width="7.59765625" style="33" hidden="1" customWidth="1" outlineLevel="1"/>
    <col min="18" max="18" width="7.59765625" style="33" hidden="1" customWidth="1" outlineLevel="1" collapsed="1"/>
    <col min="19" max="19" width="8.3984375" style="33" hidden="1" customWidth="1" outlineLevel="1"/>
    <col min="20" max="24" width="7.59765625" style="33" hidden="1" customWidth="1" outlineLevel="1"/>
    <col min="25" max="25" width="8.59765625" style="33" hidden="1" customWidth="1" outlineLevel="1"/>
    <col min="26" max="26" width="7.59765625" style="33" hidden="1" customWidth="1" outlineLevel="1" collapsed="1"/>
    <col min="27" max="27" width="7.59765625" style="33" hidden="1" customWidth="1" outlineLevel="1"/>
    <col min="28" max="28" width="8.59765625" style="33" hidden="1" customWidth="1" outlineLevel="1"/>
    <col min="29" max="29" width="7.73046875" style="33" hidden="1" customWidth="1" outlineLevel="1"/>
    <col min="30" max="30" width="7.59765625" style="33" customWidth="1" collapsed="1"/>
    <col min="31" max="31" width="7.59765625" style="33" customWidth="1"/>
    <col min="32" max="32" width="8.59765625" style="33" customWidth="1"/>
    <col min="33" max="35" width="7.59765625" style="33" customWidth="1"/>
    <col min="36" max="36" width="8.59765625" style="33" customWidth="1"/>
    <col min="37" max="39" width="7.59765625" style="33" customWidth="1"/>
    <col min="40" max="40" width="8.59765625" style="33" customWidth="1"/>
    <col min="41" max="43" width="7.59765625" style="33" customWidth="1"/>
    <col min="44" max="44" width="8.59765625" style="33" customWidth="1"/>
    <col min="45" max="45" width="7.59765625" style="33" customWidth="1"/>
    <col min="46" max="46" width="2.59765625" style="33" customWidth="1"/>
    <col min="47" max="47" width="9.265625" style="33" hidden="1" customWidth="1" outlineLevel="1" collapsed="1"/>
    <col min="48" max="50" width="9.265625" style="33" hidden="1" customWidth="1" outlineLevel="1"/>
    <col min="51" max="51" width="9.265625" style="33" hidden="1" customWidth="1" outlineLevel="1" collapsed="1"/>
    <col min="52" max="52" width="9.265625" style="33" hidden="1" customWidth="1" outlineLevel="1"/>
    <col min="53" max="53" width="9.265625" style="33" hidden="1" customWidth="1" outlineLevel="1" collapsed="1"/>
    <col min="54" max="54" width="9.265625" style="33" customWidth="1" collapsed="1"/>
    <col min="55" max="58" width="9.265625" style="33" customWidth="1"/>
    <col min="59" max="74" width="9.265625" style="33" hidden="1" customWidth="1" outlineLevel="1"/>
    <col min="75" max="75" width="9.265625" style="33" hidden="1" customWidth="1" outlineLevel="1" collapsed="1"/>
    <col min="76" max="78" width="9.265625" style="33" hidden="1" customWidth="1" outlineLevel="1"/>
    <col min="79" max="79" width="9.265625" style="33" customWidth="1" collapsed="1"/>
    <col min="80" max="82" width="9.265625" style="33" customWidth="1"/>
    <col min="83" max="16384" width="9.265625" style="33"/>
  </cols>
  <sheetData>
    <row r="1" spans="1:94" s="1432" customFormat="1" ht="15.75">
      <c r="A1" s="28" t="str">
        <f>+'Income Statement'!A1</f>
        <v>Varonis Systems, Inc. (VRNS)</v>
      </c>
      <c r="B1" s="1430"/>
      <c r="C1" s="1430"/>
      <c r="D1" s="1430"/>
      <c r="E1" s="1430"/>
      <c r="F1" s="1430"/>
      <c r="G1" s="1430"/>
      <c r="H1" s="1430"/>
      <c r="I1" s="1430"/>
      <c r="J1" s="1430"/>
      <c r="K1" s="1430"/>
      <c r="L1" s="1430"/>
      <c r="M1" s="1430"/>
      <c r="N1" s="1430"/>
      <c r="O1" s="1430"/>
      <c r="P1" s="1430"/>
      <c r="Q1" s="1430"/>
      <c r="R1" s="1430"/>
      <c r="S1" s="1430"/>
      <c r="T1" s="1430"/>
      <c r="U1" s="1430"/>
      <c r="V1" s="1430"/>
      <c r="W1" s="1430"/>
      <c r="X1" s="1430"/>
      <c r="Y1" s="1430"/>
      <c r="Z1" s="1430"/>
      <c r="AA1" s="1430"/>
      <c r="AB1" s="1430"/>
      <c r="AC1" s="1430"/>
      <c r="AD1" s="1430"/>
      <c r="AE1" s="1430"/>
      <c r="AF1" s="1430"/>
      <c r="AG1" s="1430"/>
      <c r="AH1" s="1430"/>
      <c r="AI1" s="1430"/>
      <c r="AJ1" s="1430"/>
      <c r="AK1" s="1430"/>
      <c r="AL1" s="1430"/>
      <c r="AM1" s="1430"/>
      <c r="AN1" s="1430"/>
      <c r="AO1" s="1430"/>
      <c r="AP1" s="1430"/>
      <c r="AQ1" s="1430"/>
      <c r="AR1" s="1430"/>
      <c r="AS1" s="1430"/>
      <c r="AT1" s="1430"/>
      <c r="AU1" s="1431"/>
      <c r="AV1" s="1431"/>
      <c r="AW1" s="1431"/>
      <c r="AX1" s="1431"/>
      <c r="AY1" s="1431"/>
      <c r="AZ1" s="1431"/>
      <c r="BA1" s="1431"/>
      <c r="BB1" s="1431"/>
      <c r="BC1" s="1431"/>
      <c r="BD1" s="1431"/>
      <c r="BE1" s="1431"/>
    </row>
    <row r="2" spans="1:94" s="1432" customFormat="1" ht="15.75">
      <c r="A2" s="28" t="s">
        <v>352</v>
      </c>
      <c r="B2" s="37"/>
      <c r="C2" s="37"/>
      <c r="D2" s="37"/>
      <c r="E2" s="35"/>
      <c r="F2" s="35"/>
      <c r="G2" s="35"/>
      <c r="H2" s="35"/>
      <c r="I2" s="35"/>
      <c r="J2" s="35"/>
      <c r="K2" s="35"/>
      <c r="L2" s="35"/>
      <c r="M2" s="35"/>
      <c r="N2" s="35" t="str">
        <f>'Income Statement'!N2</f>
        <v>2019/1F</v>
      </c>
      <c r="O2" s="35" t="str">
        <f>'Income Statement'!O2</f>
        <v>2019/2F</v>
      </c>
      <c r="P2" s="35" t="str">
        <f>'Income Statement'!P2</f>
        <v>2019/3F</v>
      </c>
      <c r="Q2" s="35" t="str">
        <f>'Income Statement'!Q2</f>
        <v>2019/4F</v>
      </c>
      <c r="R2" s="35" t="str">
        <f>'Income Statement'!R2</f>
        <v>2021/1F</v>
      </c>
      <c r="S2" s="35" t="str">
        <f>'Income Statement'!S2</f>
        <v>2021/2F</v>
      </c>
      <c r="T2" s="35" t="str">
        <f>'Income Statement'!T2</f>
        <v>2021/3F</v>
      </c>
      <c r="U2" s="35" t="str">
        <f>'Income Statement'!U2</f>
        <v>2021/4F</v>
      </c>
      <c r="V2" s="35" t="str">
        <f>'Income Statement'!V2</f>
        <v>2022/1F</v>
      </c>
      <c r="W2" s="35" t="str">
        <f>'Income Statement'!W2</f>
        <v>2022/2F</v>
      </c>
      <c r="X2" s="35" t="str">
        <f>'Income Statement'!X2</f>
        <v>2022/3F</v>
      </c>
      <c r="Y2" s="35" t="str">
        <f>'Income Statement'!Y2</f>
        <v>2022/4F</v>
      </c>
      <c r="Z2" s="35" t="str">
        <f>'Income Statement'!Z2</f>
        <v>2023/1F</v>
      </c>
      <c r="AA2" s="35" t="str">
        <f>'Income Statement'!AA2</f>
        <v>2023/2F</v>
      </c>
      <c r="AB2" s="35" t="str">
        <f>'Income Statement'!AB2</f>
        <v>2023/3F</v>
      </c>
      <c r="AC2" s="35" t="str">
        <f>'Income Statement'!AC2</f>
        <v>2023/4F</v>
      </c>
      <c r="AD2" s="35" t="str">
        <f>'Income Statement'!AD2</f>
        <v>2024/1F</v>
      </c>
      <c r="AE2" s="35" t="str">
        <f>'Income Statement'!AE2</f>
        <v>2024/2F</v>
      </c>
      <c r="AF2" s="35" t="str">
        <f>'Income Statement'!AF2</f>
        <v>2024/3F</v>
      </c>
      <c r="AG2" s="35" t="str">
        <f>'Income Statement'!AG2</f>
        <v>2024/4F</v>
      </c>
      <c r="AH2" s="35" t="str">
        <f>'Income Statement'!AH2</f>
        <v>2025/1F</v>
      </c>
      <c r="AI2" s="35" t="str">
        <f>'Income Statement'!AI2</f>
        <v>2025/2F</v>
      </c>
      <c r="AJ2" s="35" t="str">
        <f>'Income Statement'!AJ2</f>
        <v>2025/3F</v>
      </c>
      <c r="AK2" s="35" t="str">
        <f>'Income Statement'!AK2</f>
        <v>2025/4F</v>
      </c>
      <c r="AL2" s="35" t="str">
        <f>'Income Statement'!AL2</f>
        <v>2026/1F</v>
      </c>
      <c r="AM2" s="35" t="str">
        <f>'Income Statement'!AM2</f>
        <v>2026/2F</v>
      </c>
      <c r="AN2" s="35" t="str">
        <f>'Income Statement'!AN2</f>
        <v>2026/3F</v>
      </c>
      <c r="AO2" s="35" t="str">
        <f>'Income Statement'!AO2</f>
        <v>2026/4F</v>
      </c>
      <c r="AP2" s="35" t="str">
        <f>'Income Statement'!AP2</f>
        <v>2027/1F</v>
      </c>
      <c r="AQ2" s="35" t="str">
        <f>'Income Statement'!AQ2</f>
        <v>2027/2F</v>
      </c>
      <c r="AR2" s="35" t="str">
        <f>'Income Statement'!AR2</f>
        <v>2027/3F</v>
      </c>
      <c r="AS2" s="35" t="str">
        <f>'Income Statement'!AS2</f>
        <v>2027/4F</v>
      </c>
      <c r="AT2" s="36"/>
      <c r="AU2" s="38">
        <f>+'Income Statement'!AU2</f>
        <v>2017</v>
      </c>
      <c r="AV2" s="38">
        <f>+'Income Statement'!AV2</f>
        <v>2018</v>
      </c>
      <c r="AW2" s="38">
        <f>+'Income Statement'!AW2</f>
        <v>2019</v>
      </c>
      <c r="AX2" s="35">
        <f>'Income Statement'!AX2</f>
        <v>2020</v>
      </c>
      <c r="AY2" s="35">
        <f>'Income Statement'!AY2</f>
        <v>2021</v>
      </c>
      <c r="AZ2" s="35">
        <f>'Income Statement'!AZ2</f>
        <v>2022</v>
      </c>
      <c r="BA2" s="35">
        <f>'Income Statement'!BA2</f>
        <v>2023</v>
      </c>
      <c r="BB2" s="35">
        <f>'Income Statement'!BB2</f>
        <v>2024</v>
      </c>
      <c r="BC2" s="35">
        <f>'Income Statement'!BC2</f>
        <v>2025</v>
      </c>
      <c r="BD2" s="35">
        <f>'Income Statement'!BD2</f>
        <v>2026</v>
      </c>
      <c r="BE2" s="35">
        <f>'Income Statement'!BE2</f>
        <v>2027</v>
      </c>
      <c r="BG2" s="1433" t="s">
        <v>353</v>
      </c>
      <c r="BH2" s="1434"/>
      <c r="BI2" s="1434"/>
      <c r="BJ2" s="1434"/>
      <c r="BK2" s="1433" t="s">
        <v>353</v>
      </c>
      <c r="BL2" s="1434"/>
      <c r="BM2" s="1434"/>
      <c r="BN2" s="1434"/>
      <c r="BO2" s="1433" t="s">
        <v>353</v>
      </c>
      <c r="BP2" s="1434"/>
      <c r="BQ2" s="1434"/>
      <c r="BR2" s="1434"/>
      <c r="BS2" s="1433" t="s">
        <v>353</v>
      </c>
      <c r="BT2" s="1434"/>
      <c r="BU2" s="1434"/>
      <c r="BV2" s="1434"/>
      <c r="BW2" s="1433" t="s">
        <v>353</v>
      </c>
      <c r="BX2" s="1434"/>
      <c r="BY2" s="1434"/>
      <c r="BZ2" s="1434"/>
      <c r="CA2" s="1433" t="s">
        <v>353</v>
      </c>
      <c r="CB2" s="1434"/>
      <c r="CC2" s="1434"/>
      <c r="CD2" s="1434"/>
      <c r="CE2" s="1433" t="s">
        <v>353</v>
      </c>
      <c r="CF2" s="1434"/>
      <c r="CG2" s="1434"/>
      <c r="CH2" s="1434"/>
      <c r="CI2" s="1433" t="s">
        <v>353</v>
      </c>
      <c r="CJ2" s="1434"/>
      <c r="CK2" s="1434"/>
      <c r="CL2" s="1434"/>
      <c r="CM2" s="1433" t="s">
        <v>353</v>
      </c>
    </row>
    <row r="3" spans="1:94" s="44" customFormat="1" ht="12.75" customHeight="1">
      <c r="A3" s="39"/>
      <c r="B3" s="1697">
        <f>'Income Statement'!B3</f>
        <v>2017</v>
      </c>
      <c r="C3" s="1697"/>
      <c r="D3" s="1697"/>
      <c r="E3" s="1697"/>
      <c r="F3" s="1697">
        <f>'Income Statement'!F3</f>
        <v>2018</v>
      </c>
      <c r="G3" s="1697"/>
      <c r="H3" s="1697"/>
      <c r="I3" s="1698"/>
      <c r="J3" s="1687">
        <f>'Income Statement'!J3</f>
        <v>2019</v>
      </c>
      <c r="K3" s="1684"/>
      <c r="L3" s="1684"/>
      <c r="M3" s="1686"/>
      <c r="N3" s="1699">
        <f>'Income Statement'!N3</f>
        <v>2020</v>
      </c>
      <c r="O3" s="1697"/>
      <c r="P3" s="1697"/>
      <c r="Q3" s="1698"/>
      <c r="R3" s="1687">
        <f>'Income Statement'!R3</f>
        <v>2021</v>
      </c>
      <c r="S3" s="1684"/>
      <c r="T3" s="1684"/>
      <c r="U3" s="1686"/>
      <c r="V3" s="1683">
        <f>'Income Statement'!V3</f>
        <v>2022</v>
      </c>
      <c r="W3" s="1684"/>
      <c r="X3" s="1684"/>
      <c r="Y3" s="1685"/>
      <c r="Z3" s="1687">
        <f>'Income Statement'!Z3</f>
        <v>2023</v>
      </c>
      <c r="AA3" s="1684"/>
      <c r="AB3" s="1684"/>
      <c r="AC3" s="1686"/>
      <c r="AD3" s="1687">
        <f>'Income Statement'!AD3</f>
        <v>2024</v>
      </c>
      <c r="AE3" s="1684"/>
      <c r="AF3" s="1684"/>
      <c r="AG3" s="1686"/>
      <c r="AH3" s="1687">
        <f>'Income Statement'!AH3</f>
        <v>2025</v>
      </c>
      <c r="AI3" s="1684"/>
      <c r="AJ3" s="1684"/>
      <c r="AK3" s="1686"/>
      <c r="AL3" s="1687">
        <f>'Income Statement'!AL3</f>
        <v>2026</v>
      </c>
      <c r="AM3" s="1684"/>
      <c r="AN3" s="1684"/>
      <c r="AO3" s="1686"/>
      <c r="AP3" s="1687">
        <f>'Income Statement'!AP3</f>
        <v>2027</v>
      </c>
      <c r="AQ3" s="1684"/>
      <c r="AR3" s="1684"/>
      <c r="AS3" s="1686"/>
      <c r="AT3" s="623"/>
      <c r="AU3" s="505"/>
      <c r="AV3" s="505"/>
      <c r="AW3" s="505"/>
      <c r="AX3" s="505"/>
      <c r="AY3" s="505"/>
      <c r="AZ3" s="505"/>
      <c r="BA3" s="506"/>
      <c r="BB3" s="505"/>
      <c r="BC3" s="505"/>
      <c r="BD3" s="505"/>
      <c r="BE3" s="507"/>
      <c r="BG3" s="1687">
        <v>2017</v>
      </c>
      <c r="BH3" s="1684"/>
      <c r="BI3" s="1684"/>
      <c r="BJ3" s="1686"/>
      <c r="BK3" s="1683">
        <v>2018</v>
      </c>
      <c r="BL3" s="1684"/>
      <c r="BM3" s="1684"/>
      <c r="BN3" s="1686"/>
      <c r="BO3" s="1687">
        <v>2019</v>
      </c>
      <c r="BP3" s="1684"/>
      <c r="BQ3" s="1684"/>
      <c r="BR3" s="1686"/>
      <c r="BS3" s="1687">
        <v>2020</v>
      </c>
      <c r="BT3" s="1684"/>
      <c r="BU3" s="1684"/>
      <c r="BV3" s="1686"/>
      <c r="BW3" s="1687">
        <v>2021</v>
      </c>
      <c r="BX3" s="1684"/>
      <c r="BY3" s="1684"/>
      <c r="BZ3" s="1686"/>
      <c r="CA3" s="1687">
        <v>2022</v>
      </c>
      <c r="CB3" s="1684"/>
      <c r="CC3" s="1684"/>
      <c r="CD3" s="1686"/>
      <c r="CE3" s="1687">
        <v>2023</v>
      </c>
      <c r="CF3" s="1684"/>
      <c r="CG3" s="1684"/>
      <c r="CH3" s="1686"/>
      <c r="CI3" s="1687">
        <v>2024</v>
      </c>
      <c r="CJ3" s="1684"/>
      <c r="CK3" s="1684"/>
      <c r="CL3" s="1686"/>
      <c r="CM3" s="1687">
        <v>2025</v>
      </c>
      <c r="CN3" s="1684"/>
      <c r="CO3" s="1684"/>
      <c r="CP3" s="1686"/>
    </row>
    <row r="4" spans="1:94" s="56" customFormat="1" ht="11.65">
      <c r="A4" s="45" t="str">
        <f>'Income Statement'!A4</f>
        <v>($ in millions, unless otherwise stated)</v>
      </c>
      <c r="B4" s="866">
        <f>'Income Statement'!B4</f>
        <v>42825</v>
      </c>
      <c r="C4" s="46">
        <f>'Income Statement'!C4</f>
        <v>42916</v>
      </c>
      <c r="D4" s="46">
        <f>'Income Statement'!D4</f>
        <v>43008</v>
      </c>
      <c r="E4" s="234">
        <f>'Income Statement'!E4</f>
        <v>43100</v>
      </c>
      <c r="F4" s="866">
        <f>'Income Statement'!F4</f>
        <v>43190</v>
      </c>
      <c r="G4" s="46">
        <f>'Income Statement'!G4</f>
        <v>43281</v>
      </c>
      <c r="H4" s="46">
        <f>'Income Statement'!H4</f>
        <v>43373</v>
      </c>
      <c r="I4" s="46">
        <f>'Income Statement'!I4</f>
        <v>43465</v>
      </c>
      <c r="J4" s="49">
        <f>'Income Statement'!J4</f>
        <v>43555</v>
      </c>
      <c r="K4" s="46">
        <f>'Income Statement'!K4</f>
        <v>43646</v>
      </c>
      <c r="L4" s="46">
        <f>'Income Statement'!L4</f>
        <v>43738</v>
      </c>
      <c r="M4" s="235">
        <f>'Income Statement'!M4</f>
        <v>43830</v>
      </c>
      <c r="N4" s="46">
        <f>'Income Statement'!N4</f>
        <v>43921</v>
      </c>
      <c r="O4" s="46">
        <f>'Income Statement'!O4</f>
        <v>44012</v>
      </c>
      <c r="P4" s="46">
        <f>'Income Statement'!P4</f>
        <v>44104</v>
      </c>
      <c r="Q4" s="46">
        <f>'Income Statement'!Q4</f>
        <v>44196</v>
      </c>
      <c r="R4" s="49">
        <f>'Income Statement'!R4</f>
        <v>44286</v>
      </c>
      <c r="S4" s="46">
        <f>'Income Statement'!S4</f>
        <v>44377</v>
      </c>
      <c r="T4" s="46">
        <f>'Income Statement'!T4</f>
        <v>44469</v>
      </c>
      <c r="U4" s="235">
        <f>'Income Statement'!U4</f>
        <v>44561</v>
      </c>
      <c r="V4" s="46">
        <f>'Income Statement'!V4</f>
        <v>44651</v>
      </c>
      <c r="W4" s="46">
        <f>'Income Statement'!W4</f>
        <v>44742</v>
      </c>
      <c r="X4" s="46">
        <f>'Income Statement'!X4</f>
        <v>44834</v>
      </c>
      <c r="Y4" s="46">
        <f>'Income Statement'!Y4</f>
        <v>44926</v>
      </c>
      <c r="Z4" s="49">
        <f>'Income Statement'!Z4</f>
        <v>45016</v>
      </c>
      <c r="AA4" s="46">
        <f>'Income Statement'!AA4</f>
        <v>45107</v>
      </c>
      <c r="AB4" s="46">
        <f>'Income Statement'!AB4</f>
        <v>45199</v>
      </c>
      <c r="AC4" s="235">
        <f>'Income Statement'!AC4</f>
        <v>45291</v>
      </c>
      <c r="AD4" s="49">
        <f>'Income Statement'!AD4</f>
        <v>45382</v>
      </c>
      <c r="AE4" s="46">
        <f>'Income Statement'!AE4</f>
        <v>45473</v>
      </c>
      <c r="AF4" s="46" t="str">
        <f>'Income Statement'!AF4</f>
        <v>Sep-24</v>
      </c>
      <c r="AG4" s="235" t="str">
        <f>'Income Statement'!AG4</f>
        <v>Dec-24</v>
      </c>
      <c r="AH4" s="49" t="str">
        <f>'Income Statement'!AH4</f>
        <v>Mar-25</v>
      </c>
      <c r="AI4" s="46" t="str">
        <f>'Income Statement'!AI4</f>
        <v>Jun-25</v>
      </c>
      <c r="AJ4" s="46" t="str">
        <f>'Income Statement'!AJ4</f>
        <v>Sep-25</v>
      </c>
      <c r="AK4" s="235" t="str">
        <f>'Income Statement'!AK4</f>
        <v>Dec-25</v>
      </c>
      <c r="AL4" s="49" t="str">
        <f>'Income Statement'!AL4</f>
        <v>Mar-26E</v>
      </c>
      <c r="AM4" s="46" t="str">
        <f>'Income Statement'!AM4</f>
        <v>Jun-26E</v>
      </c>
      <c r="AN4" s="46" t="str">
        <f>'Income Statement'!AN4</f>
        <v>Sep-26E</v>
      </c>
      <c r="AO4" s="235" t="str">
        <f>'Income Statement'!AO4</f>
        <v>Dec-26E</v>
      </c>
      <c r="AP4" s="49" t="str">
        <f>'Income Statement'!AP4</f>
        <v>Mar-27E</v>
      </c>
      <c r="AQ4" s="46" t="str">
        <f>'Income Statement'!AQ4</f>
        <v>Jun-27E</v>
      </c>
      <c r="AR4" s="46" t="str">
        <f>'Income Statement'!AR4</f>
        <v>Sep-27E</v>
      </c>
      <c r="AS4" s="235" t="str">
        <f>'Income Statement'!AS4</f>
        <v>Dec-27E</v>
      </c>
      <c r="AT4" s="235"/>
      <c r="AU4" s="1435">
        <f>'Income Statement'!AU4</f>
        <v>2017</v>
      </c>
      <c r="AV4" s="1435">
        <f>'Income Statement'!AV4</f>
        <v>2018</v>
      </c>
      <c r="AW4" s="1435">
        <f>'Income Statement'!AW4</f>
        <v>2019</v>
      </c>
      <c r="AX4" s="1435">
        <f>'Income Statement'!AX4</f>
        <v>2020</v>
      </c>
      <c r="AY4" s="1435">
        <f>'Income Statement'!AY4</f>
        <v>2021</v>
      </c>
      <c r="AZ4" s="1435">
        <f>'Income Statement'!AZ4</f>
        <v>2022</v>
      </c>
      <c r="BA4" s="1436">
        <f>'Income Statement'!BA4</f>
        <v>2023</v>
      </c>
      <c r="BB4" s="1437">
        <f>'Income Statement'!BB4</f>
        <v>2024</v>
      </c>
      <c r="BC4" s="1437">
        <f>'Income Statement'!BC4</f>
        <v>2025</v>
      </c>
      <c r="BD4" s="1437" t="str">
        <f>'Income Statement'!BD4</f>
        <v>2026E</v>
      </c>
      <c r="BE4" s="1437" t="str">
        <f>'Income Statement'!BE4</f>
        <v>2027E</v>
      </c>
      <c r="BG4" s="49">
        <f t="shared" ref="BG4:CP4" si="0">B4</f>
        <v>42825</v>
      </c>
      <c r="BH4" s="46">
        <f t="shared" si="0"/>
        <v>42916</v>
      </c>
      <c r="BI4" s="46">
        <f t="shared" si="0"/>
        <v>43008</v>
      </c>
      <c r="BJ4" s="235">
        <f t="shared" si="0"/>
        <v>43100</v>
      </c>
      <c r="BK4" s="46">
        <f t="shared" si="0"/>
        <v>43190</v>
      </c>
      <c r="BL4" s="46">
        <f t="shared" si="0"/>
        <v>43281</v>
      </c>
      <c r="BM4" s="46">
        <f t="shared" si="0"/>
        <v>43373</v>
      </c>
      <c r="BN4" s="235">
        <f t="shared" si="0"/>
        <v>43465</v>
      </c>
      <c r="BO4" s="49">
        <f t="shared" si="0"/>
        <v>43555</v>
      </c>
      <c r="BP4" s="46">
        <f t="shared" si="0"/>
        <v>43646</v>
      </c>
      <c r="BQ4" s="46">
        <f t="shared" si="0"/>
        <v>43738</v>
      </c>
      <c r="BR4" s="235">
        <f t="shared" si="0"/>
        <v>43830</v>
      </c>
      <c r="BS4" s="49">
        <f t="shared" si="0"/>
        <v>43921</v>
      </c>
      <c r="BT4" s="46">
        <f t="shared" si="0"/>
        <v>44012</v>
      </c>
      <c r="BU4" s="46">
        <f t="shared" si="0"/>
        <v>44104</v>
      </c>
      <c r="BV4" s="235">
        <f t="shared" si="0"/>
        <v>44196</v>
      </c>
      <c r="BW4" s="49">
        <f t="shared" si="0"/>
        <v>44286</v>
      </c>
      <c r="BX4" s="46">
        <f t="shared" si="0"/>
        <v>44377</v>
      </c>
      <c r="BY4" s="46">
        <f t="shared" si="0"/>
        <v>44469</v>
      </c>
      <c r="BZ4" s="235">
        <f t="shared" si="0"/>
        <v>44561</v>
      </c>
      <c r="CA4" s="49">
        <f t="shared" si="0"/>
        <v>44651</v>
      </c>
      <c r="CB4" s="46">
        <f t="shared" si="0"/>
        <v>44742</v>
      </c>
      <c r="CC4" s="46">
        <f t="shared" si="0"/>
        <v>44834</v>
      </c>
      <c r="CD4" s="235">
        <f t="shared" si="0"/>
        <v>44926</v>
      </c>
      <c r="CE4" s="49">
        <f t="shared" si="0"/>
        <v>45016</v>
      </c>
      <c r="CF4" s="46">
        <f t="shared" si="0"/>
        <v>45107</v>
      </c>
      <c r="CG4" s="46">
        <f t="shared" si="0"/>
        <v>45199</v>
      </c>
      <c r="CH4" s="235">
        <f t="shared" si="0"/>
        <v>45291</v>
      </c>
      <c r="CI4" s="49">
        <f t="shared" si="0"/>
        <v>45382</v>
      </c>
      <c r="CJ4" s="46">
        <f t="shared" si="0"/>
        <v>45473</v>
      </c>
      <c r="CK4" s="46" t="str">
        <f t="shared" si="0"/>
        <v>Sep-24</v>
      </c>
      <c r="CL4" s="235" t="str">
        <f t="shared" si="0"/>
        <v>Dec-24</v>
      </c>
      <c r="CM4" s="49" t="str">
        <f t="shared" si="0"/>
        <v>Mar-25</v>
      </c>
      <c r="CN4" s="46" t="str">
        <f t="shared" si="0"/>
        <v>Jun-25</v>
      </c>
      <c r="CO4" s="46" t="str">
        <f t="shared" si="0"/>
        <v>Sep-25</v>
      </c>
      <c r="CP4" s="235" t="str">
        <f t="shared" si="0"/>
        <v>Dec-25</v>
      </c>
    </row>
    <row r="5" spans="1:94" ht="12" customHeight="1">
      <c r="A5" s="1438" t="s">
        <v>354</v>
      </c>
      <c r="B5" s="1439"/>
      <c r="C5" s="437"/>
      <c r="D5" s="437"/>
      <c r="E5" s="1440"/>
      <c r="F5" s="1439"/>
      <c r="G5" s="437"/>
      <c r="H5" s="437"/>
      <c r="I5" s="437"/>
      <c r="J5" s="436"/>
      <c r="K5" s="437"/>
      <c r="L5" s="437"/>
      <c r="M5" s="438"/>
      <c r="N5" s="437"/>
      <c r="O5" s="437"/>
      <c r="P5" s="437"/>
      <c r="Q5" s="437"/>
      <c r="R5" s="436"/>
      <c r="S5" s="437"/>
      <c r="T5" s="437"/>
      <c r="U5" s="438"/>
      <c r="V5" s="437"/>
      <c r="W5" s="437"/>
      <c r="X5" s="437"/>
      <c r="Y5" s="437"/>
      <c r="Z5" s="436"/>
      <c r="AA5" s="437"/>
      <c r="AB5" s="437"/>
      <c r="AC5" s="438"/>
      <c r="AD5" s="436"/>
      <c r="AE5" s="437"/>
      <c r="AF5" s="437"/>
      <c r="AG5" s="438"/>
      <c r="AH5" s="436"/>
      <c r="AI5" s="437"/>
      <c r="AJ5" s="437"/>
      <c r="AK5" s="438"/>
      <c r="AL5" s="436"/>
      <c r="AM5" s="437"/>
      <c r="AN5" s="437"/>
      <c r="AO5" s="438"/>
      <c r="AP5" s="436"/>
      <c r="AQ5" s="437"/>
      <c r="AR5" s="437"/>
      <c r="AS5" s="438"/>
      <c r="AT5" s="439"/>
      <c r="AU5" s="1441"/>
      <c r="AV5" s="1442"/>
      <c r="AW5" s="1442"/>
      <c r="AX5" s="1442"/>
      <c r="AY5" s="1442"/>
      <c r="AZ5" s="1443"/>
      <c r="BA5" s="370"/>
      <c r="BB5" s="1444"/>
      <c r="BC5" s="1444"/>
      <c r="BD5" s="1444"/>
      <c r="BE5" s="1444"/>
      <c r="BF5" s="1445"/>
      <c r="BG5" s="407"/>
      <c r="BH5" s="407"/>
      <c r="BI5" s="407"/>
      <c r="BJ5" s="1446"/>
      <c r="BK5" s="407"/>
      <c r="BL5" s="407"/>
      <c r="BM5" s="407"/>
      <c r="BN5" s="1446"/>
      <c r="BO5" s="243"/>
      <c r="BP5" s="407"/>
      <c r="BQ5" s="407"/>
      <c r="BR5" s="1446"/>
      <c r="BS5" s="243"/>
      <c r="BT5" s="407"/>
      <c r="BU5" s="407"/>
      <c r="BV5" s="1446"/>
      <c r="BW5" s="243"/>
      <c r="BX5" s="407"/>
      <c r="BY5" s="407"/>
      <c r="BZ5" s="1446"/>
      <c r="CA5" s="243"/>
      <c r="CB5" s="407"/>
      <c r="CC5" s="407"/>
      <c r="CD5" s="1446"/>
      <c r="CE5" s="243"/>
      <c r="CF5" s="407"/>
      <c r="CG5" s="407"/>
      <c r="CH5" s="1446"/>
      <c r="CI5" s="243"/>
      <c r="CJ5" s="407"/>
      <c r="CK5" s="407"/>
      <c r="CL5" s="1446"/>
      <c r="CM5" s="243"/>
      <c r="CN5" s="407"/>
      <c r="CO5" s="407"/>
      <c r="CP5" s="1446"/>
    </row>
    <row r="6" spans="1:94" ht="12" customHeight="1">
      <c r="A6" s="246" t="s">
        <v>355</v>
      </c>
      <c r="B6" s="1191">
        <f t="shared" ref="B6:B12" si="1">BE6</f>
        <v>-149.6449857986351</v>
      </c>
      <c r="C6" s="1207">
        <f t="shared" ref="C6:C12" si="2">BH6-BE6</f>
        <v>132.2449857986351</v>
      </c>
      <c r="D6" s="1207">
        <f>BI6-BH6</f>
        <v>-3.2640000000000029</v>
      </c>
      <c r="E6" s="1208">
        <f t="shared" ref="E6:E12" si="3">BJ6-BI6</f>
        <v>6.8200000000000021</v>
      </c>
      <c r="F6" s="1191">
        <f>BK6</f>
        <v>-15.045999999999999</v>
      </c>
      <c r="G6" s="1207">
        <f>BL6-BK6</f>
        <v>-12.683</v>
      </c>
      <c r="H6" s="1207">
        <f>BM6-BL6</f>
        <v>-7.3170000000000002</v>
      </c>
      <c r="I6" s="1207">
        <f t="shared" ref="I6:I12" si="4">BN6-BM6</f>
        <v>6.468</v>
      </c>
      <c r="J6" s="1415">
        <f>BO6</f>
        <v>-22.638999999999999</v>
      </c>
      <c r="K6" s="1207">
        <f>BP6-BO6</f>
        <v>-24.488000000000003</v>
      </c>
      <c r="L6" s="1207">
        <f>BQ6-BP6</f>
        <v>-16.987000000000002</v>
      </c>
      <c r="M6" s="1208">
        <f t="shared" ref="M6:M12" si="5">BR6-BQ6</f>
        <v>-14.649999999999991</v>
      </c>
      <c r="N6" s="1207">
        <f>BS6</f>
        <v>-31.43</v>
      </c>
      <c r="O6" s="1207">
        <f>BT6-BS6</f>
        <v>-24.323</v>
      </c>
      <c r="P6" s="1207">
        <f>BU6-BT6</f>
        <v>-19.224999999999994</v>
      </c>
      <c r="Q6" s="1207">
        <f t="shared" ref="Q6:Q12" si="6">BV6-BU6</f>
        <v>-19.032000000000011</v>
      </c>
      <c r="R6" s="1415">
        <f>BW6</f>
        <v>-35.655999999999999</v>
      </c>
      <c r="S6" s="1207">
        <f>BX6-BW6</f>
        <v>-32.948</v>
      </c>
      <c r="T6" s="1207">
        <f>BY6-BX6</f>
        <v>-23.314000000000007</v>
      </c>
      <c r="U6" s="1208">
        <f t="shared" ref="U6:U12" si="7">BZ6-BY6</f>
        <v>-24.942999999999998</v>
      </c>
      <c r="V6" s="1207">
        <f>CA6</f>
        <v>-48.762999999999998</v>
      </c>
      <c r="W6" s="1207">
        <f>CB6-CA6</f>
        <v>-36.29</v>
      </c>
      <c r="X6" s="1207">
        <f>CC6-CB6</f>
        <v>-28.716999999999999</v>
      </c>
      <c r="Y6" s="1207">
        <f t="shared" ref="Y6:Y12" si="8">CD6-CC6</f>
        <v>-10.748000000000005</v>
      </c>
      <c r="Z6" s="1415">
        <f>CE6</f>
        <v>-38.304000000000002</v>
      </c>
      <c r="AA6" s="1207">
        <f>CF6-CE6</f>
        <v>-38.697000000000003</v>
      </c>
      <c r="AB6" s="1207">
        <f t="shared" ref="AB6:AC12" si="9">CG6-CF6</f>
        <v>-23.016999999999996</v>
      </c>
      <c r="AC6" s="1208">
        <f t="shared" si="9"/>
        <v>-0.89799999999999613</v>
      </c>
      <c r="AD6" s="1415">
        <f t="shared" ref="AD6:AD12" si="10">CI6</f>
        <v>-40.49</v>
      </c>
      <c r="AE6" s="1207">
        <f>CJ6-CI6</f>
        <v>-23.948</v>
      </c>
      <c r="AF6" s="1207">
        <f>CK6-CJ6</f>
        <v>-18.332999999999998</v>
      </c>
      <c r="AG6" s="1208">
        <f t="shared" ref="AG6:AG12" si="11">CL6-CK6</f>
        <v>-12.994</v>
      </c>
      <c r="AH6" s="1415">
        <f t="shared" ref="AH6:AH12" si="12">CM6</f>
        <v>-35.783000000000001</v>
      </c>
      <c r="AI6" s="1207">
        <f>CN6-CM6</f>
        <v>-35.823999999999998</v>
      </c>
      <c r="AJ6" s="1207">
        <f>CO6-CN6</f>
        <v>-29.942000000000007</v>
      </c>
      <c r="AK6" s="1208">
        <f t="shared" ref="AK6:AK12" si="13">CP6-CO6</f>
        <v>-27.775000000000006</v>
      </c>
      <c r="AL6" s="1415">
        <f>'Income Statement'!AL92</f>
        <v>-53.148238841268778</v>
      </c>
      <c r="AM6" s="1207">
        <f>'Income Statement'!AM92</f>
        <v>-39.529820469429481</v>
      </c>
      <c r="AN6" s="1207">
        <f>'Income Statement'!AN92</f>
        <v>-38.734085239987479</v>
      </c>
      <c r="AO6" s="1208">
        <f>'Income Statement'!AO92</f>
        <v>-34.891474268561026</v>
      </c>
      <c r="AP6" s="1415">
        <f>'Income Statement'!AP92</f>
        <v>-52.463994413789095</v>
      </c>
      <c r="AQ6" s="1207">
        <f>'Income Statement'!AQ92</f>
        <v>-39.401505205520465</v>
      </c>
      <c r="AR6" s="1207">
        <f>'Income Statement'!AR92</f>
        <v>-32.438204573642494</v>
      </c>
      <c r="AS6" s="1208">
        <f>'Income Statement'!AS92</f>
        <v>-25.341281605683061</v>
      </c>
      <c r="AT6" s="1446"/>
      <c r="AU6" s="1447">
        <f>SUM(B6:E6)</f>
        <v>-13.844000000000007</v>
      </c>
      <c r="AV6" s="1448">
        <f t="shared" ref="AV6:AV12" si="14">SUM(F6:I6)</f>
        <v>-28.577999999999999</v>
      </c>
      <c r="AW6" s="1448">
        <f t="shared" ref="AW6:AW12" si="15">SUM(J6:M6)</f>
        <v>-78.763999999999996</v>
      </c>
      <c r="AX6" s="1448">
        <f t="shared" ref="AX6:AX12" si="16">SUM(N6:Q6)</f>
        <v>-94.01</v>
      </c>
      <c r="AY6" s="1448">
        <f t="shared" ref="AY6:AY12" si="17">SUM(R6:U6)</f>
        <v>-116.861</v>
      </c>
      <c r="AZ6" s="1449">
        <f>SUM(V6:Y6)</f>
        <v>-124.518</v>
      </c>
      <c r="BA6" s="1450">
        <f>SUM(Z6:AC6)</f>
        <v>-100.916</v>
      </c>
      <c r="BB6" s="1451">
        <f>SUM(AD6:AG6)</f>
        <v>-95.765000000000001</v>
      </c>
      <c r="BC6" s="1451">
        <f>SUM(AH6:AK6)</f>
        <v>-129.32400000000001</v>
      </c>
      <c r="BD6" s="1451">
        <f>SUM(AL6:AO6)</f>
        <v>-166.30361881924676</v>
      </c>
      <c r="BE6" s="1451">
        <f t="shared" ref="BE6:BE12" si="18">SUM(AP6:AS6)</f>
        <v>-149.6449857986351</v>
      </c>
      <c r="BF6" s="1445"/>
      <c r="BG6" s="1313">
        <v>-11.663</v>
      </c>
      <c r="BH6" s="1187">
        <v>-17.399999999999999</v>
      </c>
      <c r="BI6" s="1187">
        <v>-20.664000000000001</v>
      </c>
      <c r="BJ6" s="1188">
        <v>-13.843999999999999</v>
      </c>
      <c r="BK6" s="1187">
        <v>-15.045999999999999</v>
      </c>
      <c r="BL6" s="1187">
        <v>-27.728999999999999</v>
      </c>
      <c r="BM6" s="1187">
        <v>-35.045999999999999</v>
      </c>
      <c r="BN6" s="1188">
        <v>-28.577999999999999</v>
      </c>
      <c r="BO6" s="1191">
        <v>-22.638999999999999</v>
      </c>
      <c r="BP6" s="1187">
        <v>-47.127000000000002</v>
      </c>
      <c r="BQ6" s="1187">
        <v>-64.114000000000004</v>
      </c>
      <c r="BR6" s="1188">
        <v>-78.763999999999996</v>
      </c>
      <c r="BS6" s="1191">
        <v>-31.43</v>
      </c>
      <c r="BT6" s="1187">
        <v>-55.753</v>
      </c>
      <c r="BU6" s="1187">
        <v>-74.977999999999994</v>
      </c>
      <c r="BV6" s="1188">
        <v>-94.01</v>
      </c>
      <c r="BW6" s="1415">
        <v>-35.655999999999999</v>
      </c>
      <c r="BX6" s="1187">
        <v>-68.603999999999999</v>
      </c>
      <c r="BY6" s="1187">
        <v>-91.918000000000006</v>
      </c>
      <c r="BZ6" s="1188">
        <v>-116.861</v>
      </c>
      <c r="CA6" s="1415">
        <v>-48.762999999999998</v>
      </c>
      <c r="CB6" s="1187">
        <v>-85.052999999999997</v>
      </c>
      <c r="CC6" s="1187">
        <v>-113.77</v>
      </c>
      <c r="CD6" s="1188">
        <v>-124.518</v>
      </c>
      <c r="CE6" s="1415">
        <v>-38.304000000000002</v>
      </c>
      <c r="CF6" s="1187">
        <v>-77.001000000000005</v>
      </c>
      <c r="CG6" s="1187">
        <v>-100.018</v>
      </c>
      <c r="CH6" s="1188">
        <v>-100.916</v>
      </c>
      <c r="CI6" s="1415">
        <v>-40.49</v>
      </c>
      <c r="CJ6" s="1187">
        <v>-64.438000000000002</v>
      </c>
      <c r="CK6" s="1187">
        <v>-82.771000000000001</v>
      </c>
      <c r="CL6" s="1188">
        <v>-95.765000000000001</v>
      </c>
      <c r="CM6" s="1415">
        <v>-35.783000000000001</v>
      </c>
      <c r="CN6" s="1187">
        <v>-71.606999999999999</v>
      </c>
      <c r="CO6" s="1187">
        <v>-101.54900000000001</v>
      </c>
      <c r="CP6" s="1188">
        <v>-129.32400000000001</v>
      </c>
    </row>
    <row r="7" spans="1:94" ht="12" customHeight="1">
      <c r="A7" s="246" t="s">
        <v>356</v>
      </c>
      <c r="B7" s="1191">
        <f t="shared" si="1"/>
        <v>22.170470166827627</v>
      </c>
      <c r="C7" s="1207">
        <f t="shared" si="2"/>
        <v>-20.886470166827628</v>
      </c>
      <c r="D7" s="1207">
        <f t="shared" ref="D7:D12" si="19">BI7-BH7</f>
        <v>0.68599999999999994</v>
      </c>
      <c r="E7" s="1208">
        <f t="shared" si="3"/>
        <v>1.3579999999999999</v>
      </c>
      <c r="F7" s="1191">
        <f t="shared" ref="F7:F12" si="20">BK7</f>
        <v>0.79700000000000004</v>
      </c>
      <c r="G7" s="1207">
        <f t="shared" ref="G7:H12" si="21">BL7-BK7</f>
        <v>0.82899999999999985</v>
      </c>
      <c r="H7" s="1207">
        <f t="shared" si="21"/>
        <v>0.85400000000000009</v>
      </c>
      <c r="I7" s="1207">
        <f t="shared" si="4"/>
        <v>1.6759999999999997</v>
      </c>
      <c r="J7" s="1415">
        <f t="shared" ref="J7:J12" si="22">BO7</f>
        <v>1.337</v>
      </c>
      <c r="K7" s="1207">
        <f t="shared" ref="K7:L12" si="23">BP7-BO7</f>
        <v>1.4789999999999999</v>
      </c>
      <c r="L7" s="1207">
        <f t="shared" si="23"/>
        <v>1.5040000000000004</v>
      </c>
      <c r="M7" s="1208">
        <f t="shared" si="5"/>
        <v>2.0009999999999994</v>
      </c>
      <c r="N7" s="1207">
        <f t="shared" ref="N7:N12" si="24">BS7</f>
        <v>2.0979999999999999</v>
      </c>
      <c r="O7" s="1207">
        <f t="shared" ref="O7:P12" si="25">BT7-BS7</f>
        <v>2.1100000000000003</v>
      </c>
      <c r="P7" s="1207">
        <f t="shared" si="25"/>
        <v>3.1109999999999998</v>
      </c>
      <c r="Q7" s="1207">
        <f t="shared" si="6"/>
        <v>2.5840000000000005</v>
      </c>
      <c r="R7" s="1415">
        <f t="shared" ref="R7:R12" si="26">BW7</f>
        <v>2.3490000000000002</v>
      </c>
      <c r="S7" s="1207">
        <f t="shared" ref="S7:T12" si="27">BX7-BW7</f>
        <v>3.1070000000000002</v>
      </c>
      <c r="T7" s="1207">
        <f t="shared" si="27"/>
        <v>2.8150000000000004</v>
      </c>
      <c r="U7" s="1208">
        <f t="shared" si="7"/>
        <v>2.6169999999999991</v>
      </c>
      <c r="V7" s="1207">
        <f t="shared" ref="V7:V12" si="28">CA7</f>
        <v>2.6789999999999998</v>
      </c>
      <c r="W7" s="1207">
        <f t="shared" ref="W7:X12" si="29">CB7-CA7</f>
        <v>2.4979999999999998</v>
      </c>
      <c r="X7" s="1207">
        <f t="shared" si="29"/>
        <v>2.9480000000000004</v>
      </c>
      <c r="Y7" s="1207">
        <f t="shared" si="8"/>
        <v>4.0510000000000002</v>
      </c>
      <c r="Z7" s="1415">
        <f t="shared" ref="Z7:Z12" si="30">CE7</f>
        <v>2.891</v>
      </c>
      <c r="AA7" s="1207">
        <f t="shared" ref="AA7:AA12" si="31">CF7-CE7</f>
        <v>2.9160000000000004</v>
      </c>
      <c r="AB7" s="1207">
        <f t="shared" si="9"/>
        <v>2.9290000000000003</v>
      </c>
      <c r="AC7" s="1208">
        <f t="shared" si="9"/>
        <v>2.9669999999999987</v>
      </c>
      <c r="AD7" s="1415">
        <f t="shared" si="10"/>
        <v>2.9089999999999998</v>
      </c>
      <c r="AE7" s="1207">
        <f t="shared" ref="AE7:AF12" si="32">CJ7-CI7</f>
        <v>2.8580000000000005</v>
      </c>
      <c r="AF7" s="1207">
        <f t="shared" si="32"/>
        <v>2.7759999999999989</v>
      </c>
      <c r="AG7" s="1208">
        <f t="shared" si="11"/>
        <v>2.5830000000000002</v>
      </c>
      <c r="AH7" s="1415">
        <f t="shared" si="12"/>
        <v>2.419</v>
      </c>
      <c r="AI7" s="1207">
        <f t="shared" ref="AI7:AJ12" si="33">CN7-CM7</f>
        <v>2.5690000000000004</v>
      </c>
      <c r="AJ7" s="1207">
        <f t="shared" si="33"/>
        <v>2.976</v>
      </c>
      <c r="AK7" s="1208">
        <f t="shared" si="13"/>
        <v>4.3449999999999989</v>
      </c>
      <c r="AL7" s="1415">
        <f t="shared" ref="AL7:AS7" si="34">AL79</f>
        <v>4.1437475724555188</v>
      </c>
      <c r="AM7" s="1207">
        <f t="shared" si="34"/>
        <v>4.408700447766134</v>
      </c>
      <c r="AN7" s="1207">
        <f t="shared" si="34"/>
        <v>4.6706162367274731</v>
      </c>
      <c r="AO7" s="1208">
        <f t="shared" si="34"/>
        <v>4.9503955164599809</v>
      </c>
      <c r="AP7" s="1415">
        <f t="shared" si="34"/>
        <v>5.2334647836742532</v>
      </c>
      <c r="AQ7" s="1207">
        <f t="shared" si="34"/>
        <v>5.4282893291780754</v>
      </c>
      <c r="AR7" s="1207">
        <f t="shared" si="34"/>
        <v>5.6470755806504069</v>
      </c>
      <c r="AS7" s="1208">
        <f t="shared" si="34"/>
        <v>5.861640473324889</v>
      </c>
      <c r="AT7" s="1446"/>
      <c r="AU7" s="1447">
        <f t="shared" ref="AU7:AU12" si="35">SUM(B7:E7)</f>
        <v>3.3279999999999985</v>
      </c>
      <c r="AV7" s="1448">
        <f t="shared" si="14"/>
        <v>4.1559999999999997</v>
      </c>
      <c r="AW7" s="1448">
        <f t="shared" si="15"/>
        <v>6.3209999999999997</v>
      </c>
      <c r="AX7" s="1448">
        <f t="shared" si="16"/>
        <v>9.9030000000000005</v>
      </c>
      <c r="AY7" s="1448">
        <f t="shared" si="17"/>
        <v>10.888</v>
      </c>
      <c r="AZ7" s="1449">
        <f t="shared" ref="AZ7:AZ12" si="36">SUM(V7:Y7)</f>
        <v>12.176</v>
      </c>
      <c r="BA7" s="1450">
        <f t="shared" ref="BA7:BA12" si="37">SUM(Z7:AC7)</f>
        <v>11.702999999999999</v>
      </c>
      <c r="BB7" s="1451">
        <f t="shared" ref="BB7:BB22" si="38">SUM(AD7:AG7)</f>
        <v>11.125999999999999</v>
      </c>
      <c r="BC7" s="1451">
        <f t="shared" ref="BC7:BC12" si="39">SUM(AH7:AK7)</f>
        <v>12.308999999999999</v>
      </c>
      <c r="BD7" s="1451">
        <f t="shared" ref="BD7:BD12" si="40">SUM(AL7:AO7)</f>
        <v>18.173459773409107</v>
      </c>
      <c r="BE7" s="1451">
        <f t="shared" si="18"/>
        <v>22.170470166827627</v>
      </c>
      <c r="BF7" s="1445"/>
      <c r="BG7" s="1313">
        <v>0.622</v>
      </c>
      <c r="BH7" s="1187">
        <v>1.284</v>
      </c>
      <c r="BI7" s="1187">
        <v>1.97</v>
      </c>
      <c r="BJ7" s="1188">
        <v>3.3279999999999998</v>
      </c>
      <c r="BK7" s="1187">
        <v>0.79700000000000004</v>
      </c>
      <c r="BL7" s="1187">
        <v>1.6259999999999999</v>
      </c>
      <c r="BM7" s="1187">
        <v>2.48</v>
      </c>
      <c r="BN7" s="1188">
        <v>4.1559999999999997</v>
      </c>
      <c r="BO7" s="1191">
        <v>1.337</v>
      </c>
      <c r="BP7" s="1187">
        <v>2.8159999999999998</v>
      </c>
      <c r="BQ7" s="1187">
        <v>4.32</v>
      </c>
      <c r="BR7" s="1188">
        <v>6.3209999999999997</v>
      </c>
      <c r="BS7" s="1191">
        <v>2.0979999999999999</v>
      </c>
      <c r="BT7" s="1187">
        <v>4.2080000000000002</v>
      </c>
      <c r="BU7" s="1187">
        <v>7.319</v>
      </c>
      <c r="BV7" s="1188">
        <v>9.9030000000000005</v>
      </c>
      <c r="BW7" s="1415">
        <v>2.3490000000000002</v>
      </c>
      <c r="BX7" s="1187">
        <v>5.4560000000000004</v>
      </c>
      <c r="BY7" s="1187">
        <v>8.2710000000000008</v>
      </c>
      <c r="BZ7" s="1188">
        <v>10.888</v>
      </c>
      <c r="CA7" s="1415">
        <v>2.6789999999999998</v>
      </c>
      <c r="CB7" s="1187">
        <v>5.1769999999999996</v>
      </c>
      <c r="CC7" s="1187">
        <v>8.125</v>
      </c>
      <c r="CD7" s="1188">
        <v>12.176</v>
      </c>
      <c r="CE7" s="1415">
        <v>2.891</v>
      </c>
      <c r="CF7" s="1187">
        <v>5.8070000000000004</v>
      </c>
      <c r="CG7" s="1187">
        <v>8.7360000000000007</v>
      </c>
      <c r="CH7" s="1188">
        <v>11.702999999999999</v>
      </c>
      <c r="CI7" s="1415">
        <v>2.9089999999999998</v>
      </c>
      <c r="CJ7" s="1187">
        <v>5.7670000000000003</v>
      </c>
      <c r="CK7" s="1187">
        <v>8.5429999999999993</v>
      </c>
      <c r="CL7" s="1188">
        <v>11.125999999999999</v>
      </c>
      <c r="CM7" s="1415">
        <v>2.419</v>
      </c>
      <c r="CN7" s="1187">
        <v>4.9880000000000004</v>
      </c>
      <c r="CO7" s="1187">
        <v>7.9640000000000004</v>
      </c>
      <c r="CP7" s="1188">
        <v>12.308999999999999</v>
      </c>
    </row>
    <row r="8" spans="1:94" ht="12" customHeight="1">
      <c r="A8" s="246" t="s">
        <v>357</v>
      </c>
      <c r="B8" s="1191">
        <f t="shared" si="1"/>
        <v>167.82212394951557</v>
      </c>
      <c r="C8" s="1207">
        <f t="shared" si="2"/>
        <v>-158.15912394951556</v>
      </c>
      <c r="D8" s="1207">
        <f t="shared" si="19"/>
        <v>4.782</v>
      </c>
      <c r="E8" s="1208">
        <f t="shared" si="3"/>
        <v>5.3900000000000006</v>
      </c>
      <c r="F8" s="1191">
        <f t="shared" si="20"/>
        <v>6.9269999999999996</v>
      </c>
      <c r="G8" s="1207">
        <f t="shared" si="21"/>
        <v>8.8480000000000008</v>
      </c>
      <c r="H8" s="1207">
        <f t="shared" si="21"/>
        <v>8.3989999999999991</v>
      </c>
      <c r="I8" s="1207">
        <f t="shared" si="4"/>
        <v>10.786999999999999</v>
      </c>
      <c r="J8" s="1415">
        <f t="shared" si="22"/>
        <v>8.9610000000000003</v>
      </c>
      <c r="K8" s="1207">
        <f t="shared" si="23"/>
        <v>14.796000000000001</v>
      </c>
      <c r="L8" s="1207">
        <f t="shared" si="23"/>
        <v>11.022000000000002</v>
      </c>
      <c r="M8" s="1208">
        <f t="shared" si="5"/>
        <v>11.36</v>
      </c>
      <c r="N8" s="1207">
        <f t="shared" si="24"/>
        <v>12.882999999999999</v>
      </c>
      <c r="O8" s="1207">
        <f t="shared" si="25"/>
        <v>17.623000000000001</v>
      </c>
      <c r="P8" s="1207">
        <f t="shared" si="25"/>
        <v>18.677999999999997</v>
      </c>
      <c r="Q8" s="1207">
        <f t="shared" si="6"/>
        <v>19.400999999999996</v>
      </c>
      <c r="R8" s="1415">
        <f t="shared" si="26"/>
        <v>21.379000000000001</v>
      </c>
      <c r="S8" s="1207">
        <f t="shared" si="27"/>
        <v>25.867999999999999</v>
      </c>
      <c r="T8" s="1207">
        <f t="shared" si="27"/>
        <v>24.421999999999997</v>
      </c>
      <c r="U8" s="1208">
        <f t="shared" si="7"/>
        <v>38.11</v>
      </c>
      <c r="V8" s="1207">
        <f t="shared" si="28"/>
        <v>35.997999999999998</v>
      </c>
      <c r="W8" s="1207">
        <f t="shared" si="29"/>
        <v>37.758000000000003</v>
      </c>
      <c r="X8" s="1207">
        <f t="shared" si="29"/>
        <v>34.299999999999997</v>
      </c>
      <c r="Y8" s="1207">
        <f t="shared" si="8"/>
        <v>34.805999999999997</v>
      </c>
      <c r="Z8" s="1415">
        <f t="shared" si="30"/>
        <v>35.811</v>
      </c>
      <c r="AA8" s="1207">
        <f t="shared" si="31"/>
        <v>39.384999999999998</v>
      </c>
      <c r="AB8" s="1207">
        <f t="shared" si="9"/>
        <v>32.980000000000004</v>
      </c>
      <c r="AC8" s="1208">
        <f t="shared" si="9"/>
        <v>31.642999999999986</v>
      </c>
      <c r="AD8" s="1415">
        <f t="shared" si="10"/>
        <v>32.093000000000004</v>
      </c>
      <c r="AE8" s="1207">
        <f t="shared" si="32"/>
        <v>30.088999999999999</v>
      </c>
      <c r="AF8" s="1207">
        <f t="shared" si="32"/>
        <v>31.930999999999997</v>
      </c>
      <c r="AG8" s="1208">
        <f t="shared" si="11"/>
        <v>32.569000000000003</v>
      </c>
      <c r="AH8" s="1415">
        <f t="shared" si="12"/>
        <v>32.255000000000003</v>
      </c>
      <c r="AI8" s="1207">
        <f t="shared" si="33"/>
        <v>33.859000000000002</v>
      </c>
      <c r="AJ8" s="1207">
        <f t="shared" si="33"/>
        <v>31.549999999999997</v>
      </c>
      <c r="AK8" s="1208">
        <f t="shared" si="13"/>
        <v>32.577999999999989</v>
      </c>
      <c r="AL8" s="1415">
        <f>'Income Statement'!AL76</f>
        <v>37.438297666179025</v>
      </c>
      <c r="AM8" s="1207">
        <f>'Income Statement'!AM76</f>
        <v>37.384182529789364</v>
      </c>
      <c r="AN8" s="1207">
        <f>'Income Statement'!AN76</f>
        <v>34.525851563719336</v>
      </c>
      <c r="AO8" s="1208">
        <f>'Income Statement'!AO76</f>
        <v>35.141895036202946</v>
      </c>
      <c r="AP8" s="1415">
        <f>'Income Statement'!AP76</f>
        <v>45.195576659707847</v>
      </c>
      <c r="AQ8" s="1207">
        <f>'Income Statement'!AQ76</f>
        <v>43.863995679752051</v>
      </c>
      <c r="AR8" s="1207">
        <f>'Income Statement'!AR76</f>
        <v>39.490747606469704</v>
      </c>
      <c r="AS8" s="1208">
        <f>'Income Statement'!AS76</f>
        <v>39.271804003585963</v>
      </c>
      <c r="AT8" s="1446"/>
      <c r="AU8" s="1447">
        <f t="shared" si="35"/>
        <v>19.835000000000012</v>
      </c>
      <c r="AV8" s="1448">
        <f t="shared" si="14"/>
        <v>34.960999999999999</v>
      </c>
      <c r="AW8" s="1448">
        <f t="shared" si="15"/>
        <v>46.139000000000003</v>
      </c>
      <c r="AX8" s="1448">
        <f t="shared" si="16"/>
        <v>68.584999999999994</v>
      </c>
      <c r="AY8" s="1448">
        <f t="shared" si="17"/>
        <v>109.779</v>
      </c>
      <c r="AZ8" s="1449">
        <f t="shared" si="36"/>
        <v>142.86199999999999</v>
      </c>
      <c r="BA8" s="1450">
        <f t="shared" si="37"/>
        <v>139.81899999999999</v>
      </c>
      <c r="BB8" s="1451">
        <f t="shared" si="38"/>
        <v>126.682</v>
      </c>
      <c r="BC8" s="1451">
        <f t="shared" si="39"/>
        <v>130.24199999999999</v>
      </c>
      <c r="BD8" s="1451">
        <f t="shared" si="40"/>
        <v>144.49022679589066</v>
      </c>
      <c r="BE8" s="1451">
        <f t="shared" si="18"/>
        <v>167.82212394951557</v>
      </c>
      <c r="BF8" s="1445"/>
      <c r="BG8" s="1313">
        <v>4.4039999999999999</v>
      </c>
      <c r="BH8" s="1187">
        <v>9.6630000000000003</v>
      </c>
      <c r="BI8" s="1187">
        <v>14.445</v>
      </c>
      <c r="BJ8" s="1188">
        <v>19.835000000000001</v>
      </c>
      <c r="BK8" s="1187">
        <v>6.9269999999999996</v>
      </c>
      <c r="BL8" s="1187">
        <v>15.775</v>
      </c>
      <c r="BM8" s="1187">
        <v>24.173999999999999</v>
      </c>
      <c r="BN8" s="1188">
        <v>34.960999999999999</v>
      </c>
      <c r="BO8" s="1191">
        <v>8.9610000000000003</v>
      </c>
      <c r="BP8" s="1187">
        <v>23.757000000000001</v>
      </c>
      <c r="BQ8" s="1187">
        <v>34.779000000000003</v>
      </c>
      <c r="BR8" s="1188">
        <v>46.139000000000003</v>
      </c>
      <c r="BS8" s="1191">
        <v>12.882999999999999</v>
      </c>
      <c r="BT8" s="1187">
        <v>30.506</v>
      </c>
      <c r="BU8" s="1187">
        <v>49.183999999999997</v>
      </c>
      <c r="BV8" s="1188">
        <v>68.584999999999994</v>
      </c>
      <c r="BW8" s="1415">
        <v>21.379000000000001</v>
      </c>
      <c r="BX8" s="1187">
        <v>47.247</v>
      </c>
      <c r="BY8" s="1187">
        <v>71.668999999999997</v>
      </c>
      <c r="BZ8" s="1188">
        <v>109.779</v>
      </c>
      <c r="CA8" s="1415">
        <v>35.997999999999998</v>
      </c>
      <c r="CB8" s="1187">
        <v>73.756</v>
      </c>
      <c r="CC8" s="1187">
        <v>108.056</v>
      </c>
      <c r="CD8" s="1188">
        <v>142.86199999999999</v>
      </c>
      <c r="CE8" s="1415">
        <v>35.811</v>
      </c>
      <c r="CF8" s="1187">
        <v>75.195999999999998</v>
      </c>
      <c r="CG8" s="1187">
        <v>108.176</v>
      </c>
      <c r="CH8" s="1188">
        <v>139.81899999999999</v>
      </c>
      <c r="CI8" s="1415">
        <v>32.093000000000004</v>
      </c>
      <c r="CJ8" s="1187">
        <v>62.182000000000002</v>
      </c>
      <c r="CK8" s="1187">
        <v>94.113</v>
      </c>
      <c r="CL8" s="1188">
        <v>126.682</v>
      </c>
      <c r="CM8" s="1415">
        <v>32.255000000000003</v>
      </c>
      <c r="CN8" s="1187">
        <v>66.114000000000004</v>
      </c>
      <c r="CO8" s="1187">
        <v>97.664000000000001</v>
      </c>
      <c r="CP8" s="1188">
        <v>130.24199999999999</v>
      </c>
    </row>
    <row r="9" spans="1:94" ht="12" customHeight="1">
      <c r="A9" s="246" t="s">
        <v>358</v>
      </c>
      <c r="B9" s="1191">
        <f t="shared" si="1"/>
        <v>51.848000000000013</v>
      </c>
      <c r="C9" s="1207">
        <f t="shared" si="2"/>
        <v>-45.807000000000016</v>
      </c>
      <c r="D9" s="1207">
        <f t="shared" si="19"/>
        <v>3.2509999999999994</v>
      </c>
      <c r="E9" s="1208">
        <f t="shared" si="3"/>
        <v>3.2989999999999995</v>
      </c>
      <c r="F9" s="1191">
        <f t="shared" si="20"/>
        <v>3.3250000000000002</v>
      </c>
      <c r="G9" s="1207">
        <f t="shared" si="21"/>
        <v>3.1159999999999997</v>
      </c>
      <c r="H9" s="1207">
        <f t="shared" si="21"/>
        <v>3.2770000000000001</v>
      </c>
      <c r="I9" s="1207">
        <f t="shared" si="4"/>
        <v>3.4670000000000005</v>
      </c>
      <c r="J9" s="1415">
        <f t="shared" si="22"/>
        <v>3.6259999999999999</v>
      </c>
      <c r="K9" s="1207">
        <f t="shared" si="23"/>
        <v>3.5100000000000002</v>
      </c>
      <c r="L9" s="1207">
        <f t="shared" si="23"/>
        <v>3.3939999999999992</v>
      </c>
      <c r="M9" s="1208">
        <f t="shared" si="5"/>
        <v>3.1000000000000014</v>
      </c>
      <c r="N9" s="1207">
        <f t="shared" si="24"/>
        <v>3.2490000000000001</v>
      </c>
      <c r="O9" s="1207">
        <f t="shared" si="25"/>
        <v>2.5340000000000003</v>
      </c>
      <c r="P9" s="1207">
        <f t="shared" si="25"/>
        <v>3.7689999999999992</v>
      </c>
      <c r="Q9" s="1207">
        <f t="shared" si="6"/>
        <v>3.5540000000000003</v>
      </c>
      <c r="R9" s="1415">
        <f t="shared" si="26"/>
        <v>4.157</v>
      </c>
      <c r="S9" s="1207">
        <f t="shared" si="27"/>
        <v>3.9120000000000008</v>
      </c>
      <c r="T9" s="1207">
        <f t="shared" si="27"/>
        <v>3.4419999999999984</v>
      </c>
      <c r="U9" s="1188">
        <f t="shared" si="7"/>
        <v>2.636000000000001</v>
      </c>
      <c r="V9" s="1187">
        <f t="shared" si="28"/>
        <v>6.12</v>
      </c>
      <c r="W9" s="1207">
        <f t="shared" si="29"/>
        <v>5.7659999999999991</v>
      </c>
      <c r="X9" s="1207">
        <f t="shared" si="29"/>
        <v>5.3120000000000012</v>
      </c>
      <c r="Y9" s="1187">
        <f t="shared" si="8"/>
        <v>5.0659999999999989</v>
      </c>
      <c r="Z9" s="1313">
        <f t="shared" si="30"/>
        <v>3.4620000000000002</v>
      </c>
      <c r="AA9" s="1207">
        <f t="shared" si="31"/>
        <v>9.0619999999999994</v>
      </c>
      <c r="AB9" s="1207">
        <f t="shared" si="9"/>
        <v>5.0230000000000015</v>
      </c>
      <c r="AC9" s="1188">
        <f t="shared" si="9"/>
        <v>3.9839999999999982</v>
      </c>
      <c r="AD9" s="1313">
        <f t="shared" si="10"/>
        <v>7.9320000000000004</v>
      </c>
      <c r="AE9" s="1207">
        <f t="shared" si="32"/>
        <v>6.5659999999999989</v>
      </c>
      <c r="AF9" s="1207">
        <f t="shared" si="32"/>
        <v>5.4079999999999995</v>
      </c>
      <c r="AG9" s="1188">
        <f t="shared" si="11"/>
        <v>34.486000000000004</v>
      </c>
      <c r="AH9" s="1313">
        <f t="shared" si="12"/>
        <v>11.353</v>
      </c>
      <c r="AI9" s="1207">
        <f t="shared" si="33"/>
        <v>13.787999999999998</v>
      </c>
      <c r="AJ9" s="1207">
        <f t="shared" si="33"/>
        <v>13.817</v>
      </c>
      <c r="AK9" s="1188">
        <f t="shared" si="13"/>
        <v>12.962000000000003</v>
      </c>
      <c r="AL9" s="1313">
        <f t="shared" ref="AL9:AS12" si="41">AK9</f>
        <v>12.962000000000003</v>
      </c>
      <c r="AM9" s="1187">
        <f t="shared" si="41"/>
        <v>12.962000000000003</v>
      </c>
      <c r="AN9" s="1187">
        <f t="shared" si="41"/>
        <v>12.962000000000003</v>
      </c>
      <c r="AO9" s="1188">
        <f t="shared" si="41"/>
        <v>12.962000000000003</v>
      </c>
      <c r="AP9" s="1313">
        <f t="shared" si="41"/>
        <v>12.962000000000003</v>
      </c>
      <c r="AQ9" s="1187">
        <f t="shared" si="41"/>
        <v>12.962000000000003</v>
      </c>
      <c r="AR9" s="1187">
        <f t="shared" si="41"/>
        <v>12.962000000000003</v>
      </c>
      <c r="AS9" s="1188">
        <f t="shared" si="41"/>
        <v>12.962000000000003</v>
      </c>
      <c r="AT9" s="1446"/>
      <c r="AU9" s="1447">
        <f t="shared" si="35"/>
        <v>12.590999999999996</v>
      </c>
      <c r="AV9" s="1448">
        <f t="shared" si="14"/>
        <v>13.185</v>
      </c>
      <c r="AW9" s="1448">
        <f t="shared" si="15"/>
        <v>13.63</v>
      </c>
      <c r="AX9" s="1448">
        <f t="shared" si="16"/>
        <v>13.106</v>
      </c>
      <c r="AY9" s="1448">
        <f t="shared" si="17"/>
        <v>14.147</v>
      </c>
      <c r="AZ9" s="1449">
        <f t="shared" si="36"/>
        <v>22.263999999999999</v>
      </c>
      <c r="BA9" s="1450">
        <f t="shared" si="37"/>
        <v>21.530999999999999</v>
      </c>
      <c r="BB9" s="1451">
        <f t="shared" si="38"/>
        <v>54.392000000000003</v>
      </c>
      <c r="BC9" s="1451">
        <f t="shared" si="39"/>
        <v>51.92</v>
      </c>
      <c r="BD9" s="1451">
        <f>SUM(AL9:AO9)</f>
        <v>51.848000000000013</v>
      </c>
      <c r="BE9" s="1451">
        <f t="shared" si="18"/>
        <v>51.848000000000013</v>
      </c>
      <c r="BF9" s="1445"/>
      <c r="BG9" s="1313">
        <v>3.0270000000000001</v>
      </c>
      <c r="BH9" s="1187">
        <v>6.0410000000000004</v>
      </c>
      <c r="BI9" s="1187">
        <v>9.2919999999999998</v>
      </c>
      <c r="BJ9" s="1188">
        <v>12.590999999999999</v>
      </c>
      <c r="BK9" s="1187">
        <v>3.3250000000000002</v>
      </c>
      <c r="BL9" s="1187">
        <v>6.4409999999999998</v>
      </c>
      <c r="BM9" s="1187">
        <v>9.718</v>
      </c>
      <c r="BN9" s="1188">
        <v>13.185</v>
      </c>
      <c r="BO9" s="1191">
        <v>3.6259999999999999</v>
      </c>
      <c r="BP9" s="1187">
        <v>7.1360000000000001</v>
      </c>
      <c r="BQ9" s="1187">
        <v>10.53</v>
      </c>
      <c r="BR9" s="1188">
        <v>13.63</v>
      </c>
      <c r="BS9" s="1191">
        <v>3.2490000000000001</v>
      </c>
      <c r="BT9" s="1187">
        <v>5.7830000000000004</v>
      </c>
      <c r="BU9" s="1187">
        <v>9.5519999999999996</v>
      </c>
      <c r="BV9" s="1188">
        <v>13.106</v>
      </c>
      <c r="BW9" s="1415">
        <v>4.157</v>
      </c>
      <c r="BX9" s="1187">
        <v>8.0690000000000008</v>
      </c>
      <c r="BY9" s="1187">
        <v>11.510999999999999</v>
      </c>
      <c r="BZ9" s="1188">
        <v>14.147</v>
      </c>
      <c r="CA9" s="1415">
        <v>6.12</v>
      </c>
      <c r="CB9" s="1187">
        <v>11.885999999999999</v>
      </c>
      <c r="CC9" s="1187">
        <v>17.198</v>
      </c>
      <c r="CD9" s="1188">
        <v>22.263999999999999</v>
      </c>
      <c r="CE9" s="1415">
        <v>3.4620000000000002</v>
      </c>
      <c r="CF9" s="1187">
        <v>12.523999999999999</v>
      </c>
      <c r="CG9" s="1187">
        <v>17.547000000000001</v>
      </c>
      <c r="CH9" s="1188">
        <v>21.530999999999999</v>
      </c>
      <c r="CI9" s="1415">
        <v>7.9320000000000004</v>
      </c>
      <c r="CJ9" s="1187">
        <v>14.497999999999999</v>
      </c>
      <c r="CK9" s="1187">
        <v>19.905999999999999</v>
      </c>
      <c r="CL9" s="1188">
        <v>54.392000000000003</v>
      </c>
      <c r="CM9" s="1415">
        <v>11.353</v>
      </c>
      <c r="CN9" s="1187">
        <v>25.140999999999998</v>
      </c>
      <c r="CO9" s="1187">
        <v>38.957999999999998</v>
      </c>
      <c r="CP9" s="1188">
        <v>51.92</v>
      </c>
    </row>
    <row r="10" spans="1:94" ht="12" customHeight="1">
      <c r="A10" s="246" t="s">
        <v>359</v>
      </c>
      <c r="B10" s="1191">
        <f t="shared" si="1"/>
        <v>10.467999999999996</v>
      </c>
      <c r="C10" s="1207">
        <f t="shared" si="2"/>
        <v>-10.467999999999996</v>
      </c>
      <c r="D10" s="1207">
        <f t="shared" si="19"/>
        <v>0</v>
      </c>
      <c r="E10" s="1208">
        <f t="shared" si="3"/>
        <v>0</v>
      </c>
      <c r="F10" s="1191">
        <f t="shared" si="20"/>
        <v>0</v>
      </c>
      <c r="G10" s="1207">
        <f t="shared" si="21"/>
        <v>0</v>
      </c>
      <c r="H10" s="1207">
        <f t="shared" si="21"/>
        <v>0</v>
      </c>
      <c r="I10" s="1207">
        <f t="shared" si="4"/>
        <v>0</v>
      </c>
      <c r="J10" s="1415">
        <f t="shared" si="22"/>
        <v>1.399</v>
      </c>
      <c r="K10" s="1207">
        <f t="shared" si="23"/>
        <v>1.4380000000000002</v>
      </c>
      <c r="L10" s="1207">
        <f t="shared" si="23"/>
        <v>4.1720000000000006</v>
      </c>
      <c r="M10" s="1208">
        <f t="shared" si="5"/>
        <v>2.0139999999999993</v>
      </c>
      <c r="N10" s="1207">
        <f t="shared" si="24"/>
        <v>1.96</v>
      </c>
      <c r="O10" s="1207">
        <f t="shared" si="25"/>
        <v>3.0300000000000002</v>
      </c>
      <c r="P10" s="1207">
        <f t="shared" si="25"/>
        <v>2.2359999999999998</v>
      </c>
      <c r="Q10" s="1207">
        <f t="shared" si="6"/>
        <v>1.5110000000000001</v>
      </c>
      <c r="R10" s="1415">
        <f t="shared" si="26"/>
        <v>2.242</v>
      </c>
      <c r="S10" s="1207">
        <f t="shared" si="27"/>
        <v>1.9690000000000003</v>
      </c>
      <c r="T10" s="1207">
        <f t="shared" si="27"/>
        <v>1.9899999999999993</v>
      </c>
      <c r="U10" s="1208">
        <f t="shared" si="7"/>
        <v>2.0309999999999997</v>
      </c>
      <c r="V10" s="1207">
        <f t="shared" si="28"/>
        <v>2.3260000000000001</v>
      </c>
      <c r="W10" s="1207">
        <f t="shared" si="29"/>
        <v>2.3199999999999998</v>
      </c>
      <c r="X10" s="1207">
        <f t="shared" si="29"/>
        <v>2.3280000000000003</v>
      </c>
      <c r="Y10" s="1207">
        <f t="shared" si="8"/>
        <v>2.3309999999999995</v>
      </c>
      <c r="Z10" s="1415">
        <f t="shared" si="30"/>
        <v>2.367</v>
      </c>
      <c r="AA10" s="1207">
        <f t="shared" si="31"/>
        <v>2.3639999999999999</v>
      </c>
      <c r="AB10" s="1207">
        <f t="shared" si="9"/>
        <v>2.3559999999999999</v>
      </c>
      <c r="AC10" s="1208">
        <f t="shared" si="9"/>
        <v>2.3810000000000002</v>
      </c>
      <c r="AD10" s="1415">
        <f t="shared" si="10"/>
        <v>2.3940000000000001</v>
      </c>
      <c r="AE10" s="1207">
        <f t="shared" si="32"/>
        <v>2.3280000000000003</v>
      </c>
      <c r="AF10" s="1207">
        <f t="shared" si="32"/>
        <v>2.3279999999999994</v>
      </c>
      <c r="AG10" s="1208">
        <f t="shared" si="11"/>
        <v>2.476</v>
      </c>
      <c r="AH10" s="1415">
        <f t="shared" si="12"/>
        <v>2.476</v>
      </c>
      <c r="AI10" s="1207">
        <f t="shared" si="33"/>
        <v>2.476</v>
      </c>
      <c r="AJ10" s="1207">
        <f t="shared" si="33"/>
        <v>2.4900000000000002</v>
      </c>
      <c r="AK10" s="1208">
        <f t="shared" si="13"/>
        <v>2.6169999999999991</v>
      </c>
      <c r="AL10" s="1415">
        <f t="shared" si="41"/>
        <v>2.6169999999999991</v>
      </c>
      <c r="AM10" s="1207">
        <f t="shared" si="41"/>
        <v>2.6169999999999991</v>
      </c>
      <c r="AN10" s="1207">
        <f t="shared" si="41"/>
        <v>2.6169999999999991</v>
      </c>
      <c r="AO10" s="1208">
        <f t="shared" si="41"/>
        <v>2.6169999999999991</v>
      </c>
      <c r="AP10" s="1415">
        <f t="shared" si="41"/>
        <v>2.6169999999999991</v>
      </c>
      <c r="AQ10" s="1207">
        <f t="shared" si="41"/>
        <v>2.6169999999999991</v>
      </c>
      <c r="AR10" s="1207">
        <f t="shared" si="41"/>
        <v>2.6169999999999991</v>
      </c>
      <c r="AS10" s="1208">
        <f t="shared" si="41"/>
        <v>2.6169999999999991</v>
      </c>
      <c r="AT10" s="1446"/>
      <c r="AU10" s="1447">
        <f t="shared" si="35"/>
        <v>0</v>
      </c>
      <c r="AV10" s="1448">
        <f t="shared" si="14"/>
        <v>0</v>
      </c>
      <c r="AW10" s="1448">
        <f t="shared" si="15"/>
        <v>9.0229999999999997</v>
      </c>
      <c r="AX10" s="1448">
        <f t="shared" si="16"/>
        <v>8.7370000000000001</v>
      </c>
      <c r="AY10" s="1448">
        <f t="shared" si="17"/>
        <v>8.2319999999999993</v>
      </c>
      <c r="AZ10" s="1449">
        <f t="shared" si="36"/>
        <v>9.3049999999999997</v>
      </c>
      <c r="BA10" s="1450">
        <f t="shared" si="37"/>
        <v>9.468</v>
      </c>
      <c r="BB10" s="1451">
        <f t="shared" si="38"/>
        <v>9.5259999999999998</v>
      </c>
      <c r="BC10" s="1451">
        <f t="shared" si="39"/>
        <v>10.058999999999999</v>
      </c>
      <c r="BD10" s="1451">
        <f t="shared" si="40"/>
        <v>10.467999999999996</v>
      </c>
      <c r="BE10" s="1451">
        <f t="shared" si="18"/>
        <v>10.467999999999996</v>
      </c>
      <c r="BF10" s="1445"/>
      <c r="BG10" s="1313">
        <v>0</v>
      </c>
      <c r="BH10" s="1304">
        <v>0</v>
      </c>
      <c r="BI10" s="1187">
        <v>0</v>
      </c>
      <c r="BJ10" s="1188">
        <v>0</v>
      </c>
      <c r="BK10" s="1187">
        <v>0</v>
      </c>
      <c r="BL10" s="1187">
        <v>0</v>
      </c>
      <c r="BM10" s="1187">
        <v>0</v>
      </c>
      <c r="BN10" s="1188">
        <v>0</v>
      </c>
      <c r="BO10" s="1191">
        <v>1.399</v>
      </c>
      <c r="BP10" s="1187">
        <v>2.8370000000000002</v>
      </c>
      <c r="BQ10" s="1187">
        <v>7.0090000000000003</v>
      </c>
      <c r="BR10" s="1188">
        <v>9.0229999999999997</v>
      </c>
      <c r="BS10" s="1191">
        <v>1.96</v>
      </c>
      <c r="BT10" s="1187">
        <v>4.99</v>
      </c>
      <c r="BU10" s="1187">
        <v>7.226</v>
      </c>
      <c r="BV10" s="1188">
        <v>8.7370000000000001</v>
      </c>
      <c r="BW10" s="1415">
        <v>2.242</v>
      </c>
      <c r="BX10" s="1187">
        <v>4.2110000000000003</v>
      </c>
      <c r="BY10" s="1187">
        <v>6.2009999999999996</v>
      </c>
      <c r="BZ10" s="1188">
        <v>8.2319999999999993</v>
      </c>
      <c r="CA10" s="1415">
        <v>2.3260000000000001</v>
      </c>
      <c r="CB10" s="1187">
        <v>4.6459999999999999</v>
      </c>
      <c r="CC10" s="1187">
        <v>6.9740000000000002</v>
      </c>
      <c r="CD10" s="1188">
        <v>9.3049999999999997</v>
      </c>
      <c r="CE10" s="1415">
        <v>2.367</v>
      </c>
      <c r="CF10" s="1187">
        <v>4.7309999999999999</v>
      </c>
      <c r="CG10" s="1187">
        <v>7.0869999999999997</v>
      </c>
      <c r="CH10" s="1188">
        <v>9.468</v>
      </c>
      <c r="CI10" s="1415">
        <v>2.3940000000000001</v>
      </c>
      <c r="CJ10" s="1187">
        <v>4.7220000000000004</v>
      </c>
      <c r="CK10" s="1187">
        <v>7.05</v>
      </c>
      <c r="CL10" s="1188">
        <v>9.5259999999999998</v>
      </c>
      <c r="CM10" s="1415">
        <v>2.476</v>
      </c>
      <c r="CN10" s="1187">
        <v>4.952</v>
      </c>
      <c r="CO10" s="1187">
        <v>7.4420000000000002</v>
      </c>
      <c r="CP10" s="1188">
        <v>10.058999999999999</v>
      </c>
    </row>
    <row r="11" spans="1:94" ht="11.65">
      <c r="A11" s="838" t="s">
        <v>360</v>
      </c>
      <c r="B11" s="1191">
        <f t="shared" si="1"/>
        <v>2.0199999999999996</v>
      </c>
      <c r="C11" s="1207">
        <f t="shared" si="2"/>
        <v>-2.0199999999999996</v>
      </c>
      <c r="D11" s="1207">
        <f t="shared" si="19"/>
        <v>0</v>
      </c>
      <c r="E11" s="1208">
        <f t="shared" si="3"/>
        <v>0</v>
      </c>
      <c r="F11" s="1191">
        <f t="shared" si="20"/>
        <v>0</v>
      </c>
      <c r="G11" s="1207">
        <f t="shared" si="21"/>
        <v>0</v>
      </c>
      <c r="H11" s="1207">
        <f t="shared" si="21"/>
        <v>0</v>
      </c>
      <c r="I11" s="1207">
        <f t="shared" si="4"/>
        <v>0</v>
      </c>
      <c r="J11" s="1415">
        <f t="shared" si="22"/>
        <v>0</v>
      </c>
      <c r="K11" s="1207">
        <f t="shared" si="23"/>
        <v>0</v>
      </c>
      <c r="L11" s="1207">
        <f t="shared" si="23"/>
        <v>0</v>
      </c>
      <c r="M11" s="1208">
        <f t="shared" si="5"/>
        <v>0</v>
      </c>
      <c r="N11" s="1207">
        <f t="shared" si="24"/>
        <v>0</v>
      </c>
      <c r="O11" s="1207">
        <f t="shared" si="25"/>
        <v>0.78</v>
      </c>
      <c r="P11" s="1207">
        <f t="shared" si="25"/>
        <v>1.647</v>
      </c>
      <c r="Q11" s="1207">
        <f t="shared" si="6"/>
        <v>1.669</v>
      </c>
      <c r="R11" s="1415">
        <f t="shared" si="26"/>
        <v>1.6890000000000001</v>
      </c>
      <c r="S11" s="1207">
        <f t="shared" si="27"/>
        <v>1.7079999999999997</v>
      </c>
      <c r="T11" s="1207">
        <f t="shared" si="27"/>
        <v>1.7269999999999999</v>
      </c>
      <c r="U11" s="1208">
        <f t="shared" si="7"/>
        <v>1.7460000000000004</v>
      </c>
      <c r="V11" s="1207">
        <f t="shared" si="28"/>
        <v>0.37</v>
      </c>
      <c r="W11" s="1207">
        <f t="shared" si="29"/>
        <v>0.37</v>
      </c>
      <c r="X11" s="1207">
        <f t="shared" si="29"/>
        <v>0.373</v>
      </c>
      <c r="Y11" s="1207">
        <f t="shared" si="8"/>
        <v>0.373</v>
      </c>
      <c r="Z11" s="1415">
        <f t="shared" si="30"/>
        <v>0.376</v>
      </c>
      <c r="AA11" s="1207">
        <f t="shared" si="31"/>
        <v>0.378</v>
      </c>
      <c r="AB11" s="1207">
        <f t="shared" si="9"/>
        <v>0.379</v>
      </c>
      <c r="AC11" s="1208">
        <f t="shared" si="9"/>
        <v>0.38100000000000001</v>
      </c>
      <c r="AD11" s="1415">
        <f t="shared" si="10"/>
        <v>0.38300000000000001</v>
      </c>
      <c r="AE11" s="1207">
        <f t="shared" si="32"/>
        <v>0.38500000000000001</v>
      </c>
      <c r="AF11" s="1207">
        <f t="shared" si="32"/>
        <v>0.496</v>
      </c>
      <c r="AG11" s="1208">
        <f t="shared" si="11"/>
        <v>0.88000000000000012</v>
      </c>
      <c r="AH11" s="1415">
        <f t="shared" si="12"/>
        <v>0.88700000000000001</v>
      </c>
      <c r="AI11" s="1207">
        <f t="shared" si="33"/>
        <v>0.88700000000000001</v>
      </c>
      <c r="AJ11" s="1207">
        <f t="shared" si="33"/>
        <v>0.69700000000000006</v>
      </c>
      <c r="AK11" s="1208">
        <f t="shared" si="13"/>
        <v>0.50499999999999989</v>
      </c>
      <c r="AL11" s="1415">
        <f t="shared" si="41"/>
        <v>0.50499999999999989</v>
      </c>
      <c r="AM11" s="1207">
        <f t="shared" si="41"/>
        <v>0.50499999999999989</v>
      </c>
      <c r="AN11" s="1207">
        <f t="shared" si="41"/>
        <v>0.50499999999999989</v>
      </c>
      <c r="AO11" s="1208">
        <f t="shared" si="41"/>
        <v>0.50499999999999989</v>
      </c>
      <c r="AP11" s="1415">
        <f t="shared" si="41"/>
        <v>0.50499999999999989</v>
      </c>
      <c r="AQ11" s="1207">
        <f t="shared" si="41"/>
        <v>0.50499999999999989</v>
      </c>
      <c r="AR11" s="1207">
        <f t="shared" si="41"/>
        <v>0.50499999999999989</v>
      </c>
      <c r="AS11" s="1208">
        <f t="shared" si="41"/>
        <v>0.50499999999999989</v>
      </c>
      <c r="AT11" s="1445"/>
      <c r="AU11" s="1447">
        <f t="shared" si="35"/>
        <v>0</v>
      </c>
      <c r="AV11" s="1448">
        <f t="shared" si="14"/>
        <v>0</v>
      </c>
      <c r="AW11" s="1448">
        <f t="shared" si="15"/>
        <v>0</v>
      </c>
      <c r="AX11" s="1448">
        <f t="shared" si="16"/>
        <v>4.0960000000000001</v>
      </c>
      <c r="AY11" s="1448">
        <f t="shared" si="17"/>
        <v>6.87</v>
      </c>
      <c r="AZ11" s="1449">
        <f t="shared" si="36"/>
        <v>1.486</v>
      </c>
      <c r="BA11" s="1450">
        <f t="shared" si="37"/>
        <v>1.514</v>
      </c>
      <c r="BB11" s="1188">
        <f t="shared" si="38"/>
        <v>2.1440000000000001</v>
      </c>
      <c r="BC11" s="1188">
        <f t="shared" si="39"/>
        <v>2.976</v>
      </c>
      <c r="BD11" s="1188">
        <f t="shared" si="40"/>
        <v>2.0199999999999996</v>
      </c>
      <c r="BE11" s="1188">
        <f t="shared" si="18"/>
        <v>2.0199999999999996</v>
      </c>
      <c r="BF11" s="1445"/>
      <c r="BG11" s="1313">
        <v>0</v>
      </c>
      <c r="BH11" s="1304">
        <v>0</v>
      </c>
      <c r="BI11" s="1187">
        <v>0</v>
      </c>
      <c r="BJ11" s="1188">
        <v>0</v>
      </c>
      <c r="BK11" s="1187">
        <v>0</v>
      </c>
      <c r="BL11" s="1187">
        <v>0</v>
      </c>
      <c r="BM11" s="1187">
        <v>0</v>
      </c>
      <c r="BN11" s="1188">
        <v>0</v>
      </c>
      <c r="BO11" s="1191">
        <v>0</v>
      </c>
      <c r="BP11" s="1187">
        <v>0</v>
      </c>
      <c r="BQ11" s="1187">
        <v>0</v>
      </c>
      <c r="BR11" s="1188">
        <v>0</v>
      </c>
      <c r="BS11" s="1191">
        <v>0</v>
      </c>
      <c r="BT11" s="1187">
        <v>0.78</v>
      </c>
      <c r="BU11" s="1187">
        <v>2.427</v>
      </c>
      <c r="BV11" s="1188">
        <v>4.0960000000000001</v>
      </c>
      <c r="BW11" s="1415">
        <v>1.6890000000000001</v>
      </c>
      <c r="BX11" s="407">
        <v>3.3969999999999998</v>
      </c>
      <c r="BY11" s="407">
        <v>5.1239999999999997</v>
      </c>
      <c r="BZ11" s="1445">
        <v>6.87</v>
      </c>
      <c r="CA11" s="1415">
        <v>0.37</v>
      </c>
      <c r="CB11" s="407">
        <v>0.74</v>
      </c>
      <c r="CC11" s="407">
        <v>1.113</v>
      </c>
      <c r="CD11" s="1445">
        <v>1.486</v>
      </c>
      <c r="CE11" s="1415">
        <v>0.376</v>
      </c>
      <c r="CF11" s="407">
        <v>0.754</v>
      </c>
      <c r="CG11" s="1187">
        <v>1.133</v>
      </c>
      <c r="CH11" s="1445">
        <v>1.514</v>
      </c>
      <c r="CI11" s="1415">
        <v>0.38300000000000001</v>
      </c>
      <c r="CJ11" s="418">
        <v>0.76800000000000002</v>
      </c>
      <c r="CK11" s="1187">
        <v>1.264</v>
      </c>
      <c r="CL11" s="1445">
        <v>2.1440000000000001</v>
      </c>
      <c r="CM11" s="1415">
        <v>0.88700000000000001</v>
      </c>
      <c r="CN11" s="418">
        <v>1.774</v>
      </c>
      <c r="CO11" s="1187">
        <v>2.4710000000000001</v>
      </c>
      <c r="CP11" s="1445">
        <v>2.976</v>
      </c>
    </row>
    <row r="12" spans="1:94" ht="11.65">
      <c r="A12" s="838" t="s">
        <v>361</v>
      </c>
      <c r="B12" s="1191">
        <f t="shared" si="1"/>
        <v>3.2119999999999989</v>
      </c>
      <c r="C12" s="1207">
        <f t="shared" si="2"/>
        <v>-3.2139999999999986</v>
      </c>
      <c r="D12" s="1207">
        <f t="shared" si="19"/>
        <v>-1.2E-2</v>
      </c>
      <c r="E12" s="1208">
        <f t="shared" si="3"/>
        <v>-6.0000000000000001E-3</v>
      </c>
      <c r="F12" s="1191">
        <f t="shared" si="20"/>
        <v>0</v>
      </c>
      <c r="G12" s="1207">
        <f t="shared" si="21"/>
        <v>-2E-3</v>
      </c>
      <c r="H12" s="1207">
        <f t="shared" si="21"/>
        <v>-2.5000000000000001E-2</v>
      </c>
      <c r="I12" s="1207">
        <f t="shared" si="4"/>
        <v>0</v>
      </c>
      <c r="J12" s="1415">
        <f t="shared" si="22"/>
        <v>2.4E-2</v>
      </c>
      <c r="K12" s="1207">
        <f t="shared" si="23"/>
        <v>0</v>
      </c>
      <c r="L12" s="1207">
        <f t="shared" si="23"/>
        <v>0</v>
      </c>
      <c r="M12" s="1208">
        <f t="shared" si="5"/>
        <v>2.0999999999999998E-2</v>
      </c>
      <c r="N12" s="1207">
        <f t="shared" si="24"/>
        <v>0</v>
      </c>
      <c r="O12" s="1207">
        <f t="shared" si="25"/>
        <v>0</v>
      </c>
      <c r="P12" s="1207">
        <f t="shared" si="25"/>
        <v>0</v>
      </c>
      <c r="Q12" s="1207">
        <f t="shared" si="6"/>
        <v>0</v>
      </c>
      <c r="R12" s="1415">
        <f t="shared" si="26"/>
        <v>0</v>
      </c>
      <c r="S12" s="1207">
        <f t="shared" si="27"/>
        <v>0</v>
      </c>
      <c r="T12" s="1207">
        <f t="shared" si="27"/>
        <v>0</v>
      </c>
      <c r="U12" s="1208">
        <f t="shared" si="7"/>
        <v>0</v>
      </c>
      <c r="V12" s="1207">
        <f t="shared" si="28"/>
        <v>0</v>
      </c>
      <c r="W12" s="1207">
        <f t="shared" si="29"/>
        <v>0</v>
      </c>
      <c r="X12" s="1207">
        <f t="shared" si="29"/>
        <v>-2.1000000000000001E-2</v>
      </c>
      <c r="Y12" s="1207">
        <f t="shared" si="8"/>
        <v>-0.34399999999999997</v>
      </c>
      <c r="Z12" s="1415">
        <f t="shared" si="30"/>
        <v>-1.2929999999999999</v>
      </c>
      <c r="AA12" s="1207">
        <f t="shared" si="31"/>
        <v>-1.4310000000000003</v>
      </c>
      <c r="AB12" s="1207">
        <f t="shared" si="9"/>
        <v>-2.8330000000000002</v>
      </c>
      <c r="AC12" s="1208">
        <f t="shared" si="9"/>
        <v>-3.7969999999999988</v>
      </c>
      <c r="AD12" s="1415">
        <f t="shared" si="10"/>
        <v>-3.7429999999999999</v>
      </c>
      <c r="AE12" s="1207">
        <f t="shared" si="32"/>
        <v>-3.8679999999999999</v>
      </c>
      <c r="AF12" s="1207">
        <f t="shared" si="32"/>
        <v>2.9759999999999991</v>
      </c>
      <c r="AG12" s="1208">
        <f t="shared" si="11"/>
        <v>-1.4019999999999992</v>
      </c>
      <c r="AH12" s="1415">
        <f t="shared" si="12"/>
        <v>9.9000000000000005E-2</v>
      </c>
      <c r="AI12" s="1207">
        <f t="shared" si="33"/>
        <v>0.31499999999999995</v>
      </c>
      <c r="AJ12" s="1207">
        <f t="shared" si="33"/>
        <v>0.79700000000000015</v>
      </c>
      <c r="AK12" s="1208">
        <f t="shared" si="13"/>
        <v>0.80299999999999971</v>
      </c>
      <c r="AL12" s="1415">
        <f t="shared" si="41"/>
        <v>0.80299999999999971</v>
      </c>
      <c r="AM12" s="1207">
        <f t="shared" si="41"/>
        <v>0.80299999999999971</v>
      </c>
      <c r="AN12" s="1207">
        <f t="shared" si="41"/>
        <v>0.80299999999999971</v>
      </c>
      <c r="AO12" s="1208">
        <f t="shared" si="41"/>
        <v>0.80299999999999971</v>
      </c>
      <c r="AP12" s="1415">
        <f t="shared" si="41"/>
        <v>0.80299999999999971</v>
      </c>
      <c r="AQ12" s="1207">
        <f t="shared" si="41"/>
        <v>0.80299999999999971</v>
      </c>
      <c r="AR12" s="1207">
        <f t="shared" si="41"/>
        <v>0.80299999999999971</v>
      </c>
      <c r="AS12" s="1208">
        <f t="shared" si="41"/>
        <v>0.80299999999999971</v>
      </c>
      <c r="AT12" s="1445"/>
      <c r="AU12" s="1447">
        <f t="shared" si="35"/>
        <v>-1.9999999999999782E-2</v>
      </c>
      <c r="AV12" s="1448">
        <f t="shared" si="14"/>
        <v>-2.7000000000000003E-2</v>
      </c>
      <c r="AW12" s="1448">
        <f t="shared" si="15"/>
        <v>4.4999999999999998E-2</v>
      </c>
      <c r="AX12" s="1448">
        <f t="shared" si="16"/>
        <v>0</v>
      </c>
      <c r="AY12" s="1448">
        <f t="shared" si="17"/>
        <v>0</v>
      </c>
      <c r="AZ12" s="1449">
        <f t="shared" si="36"/>
        <v>-0.36499999999999999</v>
      </c>
      <c r="BA12" s="1450">
        <f t="shared" si="37"/>
        <v>-9.3539999999999992</v>
      </c>
      <c r="BB12" s="1188">
        <f t="shared" si="38"/>
        <v>-6.0369999999999999</v>
      </c>
      <c r="BC12" s="1188">
        <f t="shared" si="39"/>
        <v>2.0139999999999998</v>
      </c>
      <c r="BD12" s="1188">
        <f t="shared" si="40"/>
        <v>3.2119999999999989</v>
      </c>
      <c r="BE12" s="1188">
        <f t="shared" si="18"/>
        <v>3.2119999999999989</v>
      </c>
      <c r="BF12" s="1445"/>
      <c r="BG12" s="1313">
        <v>0</v>
      </c>
      <c r="BH12" s="1187">
        <v>-2E-3</v>
      </c>
      <c r="BI12" s="1187">
        <v>-1.4E-2</v>
      </c>
      <c r="BJ12" s="1188">
        <v>-0.02</v>
      </c>
      <c r="BK12" s="1187">
        <v>0</v>
      </c>
      <c r="BL12" s="1187">
        <v>-2E-3</v>
      </c>
      <c r="BM12" s="1187">
        <v>-2.7E-2</v>
      </c>
      <c r="BN12" s="1188">
        <v>-2.7E-2</v>
      </c>
      <c r="BO12" s="1191">
        <v>2.4E-2</v>
      </c>
      <c r="BP12" s="1187">
        <v>2.4E-2</v>
      </c>
      <c r="BQ12" s="1187">
        <v>2.4E-2</v>
      </c>
      <c r="BR12" s="1452">
        <v>4.4999999999999998E-2</v>
      </c>
      <c r="BS12" s="1191">
        <v>0</v>
      </c>
      <c r="BT12" s="1187">
        <v>0</v>
      </c>
      <c r="BU12" s="1187">
        <v>0</v>
      </c>
      <c r="BV12" s="1188">
        <v>0</v>
      </c>
      <c r="BW12" s="1415">
        <v>0</v>
      </c>
      <c r="BX12" s="1187">
        <v>0</v>
      </c>
      <c r="BY12" s="1187">
        <v>0</v>
      </c>
      <c r="BZ12" s="1188"/>
      <c r="CA12" s="1415">
        <v>0</v>
      </c>
      <c r="CB12" s="1187">
        <v>0</v>
      </c>
      <c r="CC12" s="1187">
        <v>-2.1000000000000001E-2</v>
      </c>
      <c r="CD12" s="1188">
        <f>-0.344-0.021</f>
        <v>-0.36499999999999999</v>
      </c>
      <c r="CE12" s="1415">
        <v>-1.2929999999999999</v>
      </c>
      <c r="CF12" s="1187">
        <v>-2.7240000000000002</v>
      </c>
      <c r="CG12" s="1187">
        <v>-5.5570000000000004</v>
      </c>
      <c r="CH12" s="1188">
        <v>-9.3539999999999992</v>
      </c>
      <c r="CI12" s="1415">
        <v>-3.7429999999999999</v>
      </c>
      <c r="CJ12" s="1187">
        <v>-7.6109999999999998</v>
      </c>
      <c r="CK12" s="1187">
        <f>-11.288+6.653</f>
        <v>-4.6350000000000007</v>
      </c>
      <c r="CL12" s="1188">
        <f>-12.69+6.653</f>
        <v>-6.0369999999999999</v>
      </c>
      <c r="CM12" s="1415">
        <v>9.9000000000000005E-2</v>
      </c>
      <c r="CN12" s="1187">
        <v>0.41399999999999998</v>
      </c>
      <c r="CO12" s="1187">
        <v>1.2110000000000001</v>
      </c>
      <c r="CP12" s="1188">
        <f>2.267-0.253</f>
        <v>2.0139999999999998</v>
      </c>
    </row>
    <row r="13" spans="1:94" s="44" customFormat="1" ht="12" customHeight="1">
      <c r="A13" s="1453" t="s">
        <v>362</v>
      </c>
      <c r="B13" s="1191"/>
      <c r="C13" s="1207"/>
      <c r="D13" s="1207"/>
      <c r="E13" s="1208"/>
      <c r="F13" s="1191"/>
      <c r="G13" s="1207"/>
      <c r="H13" s="1207"/>
      <c r="I13" s="1207"/>
      <c r="J13" s="1415"/>
      <c r="K13" s="1207"/>
      <c r="L13" s="1207"/>
      <c r="M13" s="1208"/>
      <c r="N13" s="1207"/>
      <c r="O13" s="1207"/>
      <c r="P13" s="1207"/>
      <c r="Q13" s="1207"/>
      <c r="R13" s="1415"/>
      <c r="S13" s="1207"/>
      <c r="T13" s="1207"/>
      <c r="U13" s="1200"/>
      <c r="V13" s="147"/>
      <c r="W13" s="1207"/>
      <c r="X13" s="1207"/>
      <c r="Y13" s="147"/>
      <c r="Z13" s="150"/>
      <c r="AA13" s="1207"/>
      <c r="AB13" s="147"/>
      <c r="AC13" s="1200"/>
      <c r="AD13" s="150"/>
      <c r="AE13" s="1207"/>
      <c r="AF13" s="1207"/>
      <c r="AG13" s="1200"/>
      <c r="AH13" s="150"/>
      <c r="AI13" s="1207"/>
      <c r="AJ13" s="1207"/>
      <c r="AK13" s="1200"/>
      <c r="AL13" s="150"/>
      <c r="AM13" s="147"/>
      <c r="AN13" s="147"/>
      <c r="AO13" s="1200"/>
      <c r="AP13" s="150"/>
      <c r="AQ13" s="147"/>
      <c r="AR13" s="147"/>
      <c r="AS13" s="1200"/>
      <c r="AT13" s="939"/>
      <c r="AU13" s="1447"/>
      <c r="AV13" s="1451"/>
      <c r="AW13" s="1413"/>
      <c r="AX13" s="1447"/>
      <c r="AY13" s="1451"/>
      <c r="AZ13" s="1187"/>
      <c r="BA13" s="1450"/>
      <c r="BB13" s="1413"/>
      <c r="BC13" s="1413"/>
      <c r="BD13" s="1413"/>
      <c r="BE13" s="1413"/>
      <c r="BF13" s="1454"/>
      <c r="BG13" s="1313"/>
      <c r="BH13" s="1187"/>
      <c r="BI13" s="147"/>
      <c r="BJ13" s="1411"/>
      <c r="BK13" s="147"/>
      <c r="BL13" s="147"/>
      <c r="BM13" s="147"/>
      <c r="BN13" s="1411"/>
      <c r="BO13" s="1191"/>
      <c r="BP13" s="147"/>
      <c r="BQ13" s="147"/>
      <c r="BR13" s="1411"/>
      <c r="BS13" s="1191"/>
      <c r="BT13" s="147"/>
      <c r="BU13" s="147"/>
      <c r="BV13" s="1411"/>
      <c r="BW13" s="150"/>
      <c r="BX13" s="147"/>
      <c r="BY13" s="147"/>
      <c r="BZ13" s="1411"/>
      <c r="CA13" s="150"/>
      <c r="CB13" s="147"/>
      <c r="CC13" s="147"/>
      <c r="CD13" s="1411"/>
      <c r="CE13" s="150"/>
      <c r="CF13" s="147"/>
      <c r="CG13" s="147"/>
      <c r="CH13" s="1411"/>
      <c r="CI13" s="150"/>
      <c r="CJ13" s="147"/>
      <c r="CK13" s="147"/>
      <c r="CL13" s="1411"/>
      <c r="CM13" s="150"/>
      <c r="CN13" s="147"/>
      <c r="CO13" s="147"/>
      <c r="CP13" s="1411"/>
    </row>
    <row r="14" spans="1:94" ht="12" customHeight="1">
      <c r="A14" s="1455" t="s">
        <v>363</v>
      </c>
      <c r="B14" s="1191">
        <f t="shared" ref="B14:B21" si="42">BE14</f>
        <v>-45.4780979560893</v>
      </c>
      <c r="C14" s="1207">
        <f t="shared" ref="C14:C21" si="43">BH14-BE14</f>
        <v>58.026097956089302</v>
      </c>
      <c r="D14" s="1207">
        <f t="shared" ref="D14:E21" si="44">BI14-BH14</f>
        <v>-3.3670000000000009</v>
      </c>
      <c r="E14" s="1414">
        <f t="shared" si="44"/>
        <v>-30.915999999999997</v>
      </c>
      <c r="F14" s="1191">
        <f t="shared" ref="F14:F21" si="45">BK14</f>
        <v>43.128</v>
      </c>
      <c r="G14" s="1207">
        <f t="shared" ref="G14:I21" si="46">BL14-BK14</f>
        <v>-8.9249999999999972</v>
      </c>
      <c r="H14" s="1207">
        <f t="shared" si="46"/>
        <v>-11.545000000000002</v>
      </c>
      <c r="I14" s="1207">
        <f t="shared" si="46"/>
        <v>-30.285</v>
      </c>
      <c r="J14" s="1415">
        <f t="shared" ref="J14:J21" si="47">BO14</f>
        <v>41.427</v>
      </c>
      <c r="K14" s="1207">
        <f t="shared" ref="K14:M21" si="48">BP14-BO14</f>
        <v>-3.767000000000003</v>
      </c>
      <c r="L14" s="1207">
        <f t="shared" si="48"/>
        <v>-6.3029999999999973</v>
      </c>
      <c r="M14" s="1414">
        <f t="shared" si="48"/>
        <v>-23.183999999999997</v>
      </c>
      <c r="N14" s="1207">
        <f t="shared" ref="N14:N21" si="49">BS14</f>
        <v>36.784999999999997</v>
      </c>
      <c r="O14" s="1207">
        <f t="shared" ref="O14:Q21" si="50">BT14-BS14</f>
        <v>-10.500999999999998</v>
      </c>
      <c r="P14" s="1207">
        <f t="shared" si="50"/>
        <v>-11.344999999999999</v>
      </c>
      <c r="Q14" s="1207">
        <f t="shared" si="50"/>
        <v>-34.013999999999996</v>
      </c>
      <c r="R14" s="1415">
        <f t="shared" ref="R14:R21" si="51">BW14</f>
        <v>42.927</v>
      </c>
      <c r="S14" s="1207">
        <f t="shared" ref="S14:U21" si="52">BX14-BW14</f>
        <v>-8.8429999999999964</v>
      </c>
      <c r="T14" s="1207">
        <f t="shared" si="52"/>
        <v>-11.237000000000002</v>
      </c>
      <c r="U14" s="1414">
        <f t="shared" si="52"/>
        <v>-45.796999999999997</v>
      </c>
      <c r="V14" s="1207">
        <f t="shared" ref="V14:V21" si="53">CA14</f>
        <v>53.575000000000003</v>
      </c>
      <c r="W14" s="1207">
        <f t="shared" ref="W14:Y21" si="54">CB14-CA14</f>
        <v>-20.325000000000003</v>
      </c>
      <c r="X14" s="1207">
        <f t="shared" si="54"/>
        <v>-7.7560000000000002</v>
      </c>
      <c r="Y14" s="1207">
        <f t="shared" si="54"/>
        <v>-44.293999999999997</v>
      </c>
      <c r="Z14" s="1415">
        <f t="shared" ref="Z14:Z21" si="55">CE14</f>
        <v>60.585999999999999</v>
      </c>
      <c r="AA14" s="1207">
        <f t="shared" ref="AA14:AC21" si="56">CF14-CE14</f>
        <v>-28.274999999999999</v>
      </c>
      <c r="AB14" s="1207">
        <f t="shared" si="56"/>
        <v>-7.4160000000000004</v>
      </c>
      <c r="AC14" s="1414">
        <f t="shared" si="56"/>
        <v>-58.031999999999996</v>
      </c>
      <c r="AD14" s="1415">
        <f t="shared" ref="AD14:AD21" si="57">CI14</f>
        <v>68.674999999999997</v>
      </c>
      <c r="AE14" s="1207">
        <f t="shared" ref="AE14:AK21" si="58">CJ14-CI14</f>
        <v>-21.970999999999997</v>
      </c>
      <c r="AF14" s="1207">
        <f t="shared" si="58"/>
        <v>3.2089999999999961</v>
      </c>
      <c r="AG14" s="1414">
        <f t="shared" si="58"/>
        <v>-73.628999999999991</v>
      </c>
      <c r="AH14" s="1415">
        <f t="shared" ref="AH14:AH21" si="59">CM14</f>
        <v>65.129000000000005</v>
      </c>
      <c r="AI14" s="1207">
        <f t="shared" si="58"/>
        <v>-26.125000000000007</v>
      </c>
      <c r="AJ14" s="1207">
        <f t="shared" si="58"/>
        <v>7.5300000000000011</v>
      </c>
      <c r="AK14" s="1414">
        <f t="shared" si="58"/>
        <v>-99.087999999999994</v>
      </c>
      <c r="AL14" s="1313">
        <f>'Balance Sheet'!AK9-'Balance Sheet'!AL9</f>
        <v>93.049514973283664</v>
      </c>
      <c r="AM14" s="1187">
        <f>'Balance Sheet'!AL9-'Balance Sheet'!AM9</f>
        <v>-23.294288098527232</v>
      </c>
      <c r="AN14" s="1187">
        <f>'Balance Sheet'!AM9-'Balance Sheet'!AN9</f>
        <v>8.5610164436733101</v>
      </c>
      <c r="AO14" s="1413">
        <f>'Balance Sheet'!AN9-'Balance Sheet'!AO9</f>
        <v>-110.40542834226162</v>
      </c>
      <c r="AP14" s="1313">
        <f>'Balance Sheet'!AO9-'Balance Sheet'!AP9</f>
        <v>85.751731595491208</v>
      </c>
      <c r="AQ14" s="1187">
        <f>'Balance Sheet'!AP9-'Balance Sheet'!AQ9</f>
        <v>-23.932029860586425</v>
      </c>
      <c r="AR14" s="1187">
        <f>'Balance Sheet'!AQ9-'Balance Sheet'!AR9</f>
        <v>14.193437646065092</v>
      </c>
      <c r="AS14" s="1413">
        <f>'Balance Sheet'!AR9-'Balance Sheet'!AS9</f>
        <v>-121.49123733705918</v>
      </c>
      <c r="AT14" s="439"/>
      <c r="AU14" s="1447">
        <f t="shared" ref="AU14:AU22" si="60">SUM(B14:E14)</f>
        <v>-21.734999999999996</v>
      </c>
      <c r="AV14" s="1451">
        <f t="shared" ref="AV14:AV22" si="61">SUM(F14:I14)</f>
        <v>-7.6269999999999989</v>
      </c>
      <c r="AW14" s="1413">
        <f t="shared" ref="AW14:AW22" si="62">SUM(J14:M14)</f>
        <v>8.1730000000000018</v>
      </c>
      <c r="AX14" s="1447">
        <f t="shared" ref="AX14:AX22" si="63">SUM(N14:Q14)</f>
        <v>-19.074999999999996</v>
      </c>
      <c r="AY14" s="1451">
        <f t="shared" ref="AY14:AY22" si="64">SUM(R14:U14)</f>
        <v>-22.949999999999996</v>
      </c>
      <c r="AZ14" s="1187">
        <f t="shared" ref="AZ14" si="65">SUM(V14:Y14)</f>
        <v>-18.799999999999997</v>
      </c>
      <c r="BA14" s="1450">
        <f t="shared" ref="BA14:BA22" si="66">SUM(Z14:AC14)</f>
        <v>-33.137</v>
      </c>
      <c r="BB14" s="1451">
        <f t="shared" si="38"/>
        <v>-23.715999999999994</v>
      </c>
      <c r="BC14" s="1451">
        <f t="shared" ref="BC14:BC22" si="67">SUM(AH14:AK14)</f>
        <v>-52.553999999999995</v>
      </c>
      <c r="BD14" s="1451">
        <f t="shared" ref="BD14:BD22" si="68">SUM(AL14:AO14)</f>
        <v>-32.089185023831874</v>
      </c>
      <c r="BE14" s="1451">
        <f t="shared" ref="BE14:BE22" si="69">SUM(AP14:AS14)</f>
        <v>-45.4780979560893</v>
      </c>
      <c r="BF14" s="1456"/>
      <c r="BG14" s="1313">
        <v>26.395</v>
      </c>
      <c r="BH14" s="1187">
        <v>12.548</v>
      </c>
      <c r="BI14" s="1187">
        <v>9.1809999999999992</v>
      </c>
      <c r="BJ14" s="1413">
        <v>-21.734999999999999</v>
      </c>
      <c r="BK14" s="1187">
        <v>43.128</v>
      </c>
      <c r="BL14" s="1187">
        <v>34.203000000000003</v>
      </c>
      <c r="BM14" s="1187">
        <v>22.658000000000001</v>
      </c>
      <c r="BN14" s="1413">
        <v>-7.6269999999999998</v>
      </c>
      <c r="BO14" s="1191">
        <v>41.427</v>
      </c>
      <c r="BP14" s="1187">
        <v>37.659999999999997</v>
      </c>
      <c r="BQ14" s="1187">
        <v>31.356999999999999</v>
      </c>
      <c r="BR14" s="1413">
        <v>8.173</v>
      </c>
      <c r="BS14" s="1191">
        <v>36.784999999999997</v>
      </c>
      <c r="BT14" s="1187">
        <v>26.283999999999999</v>
      </c>
      <c r="BU14" s="1187">
        <v>14.939</v>
      </c>
      <c r="BV14" s="1413">
        <v>-19.074999999999999</v>
      </c>
      <c r="BW14" s="1415">
        <v>42.927</v>
      </c>
      <c r="BX14" s="1187">
        <v>34.084000000000003</v>
      </c>
      <c r="BY14" s="1187">
        <v>22.847000000000001</v>
      </c>
      <c r="BZ14" s="1413">
        <v>-22.95</v>
      </c>
      <c r="CA14" s="1415">
        <v>53.575000000000003</v>
      </c>
      <c r="CB14" s="1187">
        <v>33.25</v>
      </c>
      <c r="CC14" s="1187">
        <v>25.494</v>
      </c>
      <c r="CD14" s="1413">
        <v>-18.8</v>
      </c>
      <c r="CE14" s="1415">
        <v>60.585999999999999</v>
      </c>
      <c r="CF14" s="1187">
        <v>32.311</v>
      </c>
      <c r="CG14" s="1187">
        <v>24.895</v>
      </c>
      <c r="CH14" s="1413">
        <v>-33.137</v>
      </c>
      <c r="CI14" s="1415">
        <v>68.674999999999997</v>
      </c>
      <c r="CJ14" s="1187">
        <v>46.704000000000001</v>
      </c>
      <c r="CK14" s="1187">
        <v>49.912999999999997</v>
      </c>
      <c r="CL14" s="1413">
        <v>-23.716000000000001</v>
      </c>
      <c r="CM14" s="1415">
        <v>65.129000000000005</v>
      </c>
      <c r="CN14" s="1187">
        <v>39.003999999999998</v>
      </c>
      <c r="CO14" s="1187">
        <v>46.533999999999999</v>
      </c>
      <c r="CP14" s="1413">
        <v>-52.554000000000002</v>
      </c>
    </row>
    <row r="15" spans="1:94" ht="12" customHeight="1">
      <c r="A15" s="1455" t="s">
        <v>364</v>
      </c>
      <c r="B15" s="1191">
        <f t="shared" si="42"/>
        <v>-16.971449886518798</v>
      </c>
      <c r="C15" s="1207">
        <f t="shared" si="43"/>
        <v>15.188449886518798</v>
      </c>
      <c r="D15" s="1207">
        <f t="shared" si="44"/>
        <v>0.94499999999999995</v>
      </c>
      <c r="E15" s="1414">
        <f t="shared" si="44"/>
        <v>-2.4790000000000001</v>
      </c>
      <c r="F15" s="1191">
        <f t="shared" si="45"/>
        <v>-5.806</v>
      </c>
      <c r="G15" s="1207">
        <f t="shared" si="46"/>
        <v>2.2400000000000002</v>
      </c>
      <c r="H15" s="1207">
        <f t="shared" si="46"/>
        <v>2.6389999999999998</v>
      </c>
      <c r="I15" s="1207">
        <f t="shared" si="46"/>
        <v>-1.0049999999999999</v>
      </c>
      <c r="J15" s="1415">
        <f t="shared" si="47"/>
        <v>-0.623</v>
      </c>
      <c r="K15" s="1207">
        <f t="shared" si="48"/>
        <v>-1.2809999999999999</v>
      </c>
      <c r="L15" s="1207">
        <f t="shared" si="48"/>
        <v>-0.33499999999999996</v>
      </c>
      <c r="M15" s="1414">
        <f t="shared" si="48"/>
        <v>1.0139999999999998</v>
      </c>
      <c r="N15" s="1207">
        <f t="shared" si="49"/>
        <v>0.34200000000000003</v>
      </c>
      <c r="O15" s="1207">
        <f t="shared" si="50"/>
        <v>-1.3120000000000001</v>
      </c>
      <c r="P15" s="1207">
        <f t="shared" si="50"/>
        <v>-0.89200000000000013</v>
      </c>
      <c r="Q15" s="1207">
        <f t="shared" si="50"/>
        <v>1.319</v>
      </c>
      <c r="R15" s="1415">
        <f t="shared" si="51"/>
        <v>-1.673</v>
      </c>
      <c r="S15" s="1207">
        <f t="shared" si="52"/>
        <v>2.4939999999999998</v>
      </c>
      <c r="T15" s="1207">
        <f t="shared" si="52"/>
        <v>-0.253</v>
      </c>
      <c r="U15" s="1414">
        <f t="shared" si="52"/>
        <v>-1.0739999999999998</v>
      </c>
      <c r="V15" s="1207">
        <f t="shared" si="53"/>
        <v>-2.5750000000000002</v>
      </c>
      <c r="W15" s="1207">
        <f t="shared" si="54"/>
        <v>-0.66599999999999993</v>
      </c>
      <c r="X15" s="1207">
        <f t="shared" si="54"/>
        <v>-1.9949999999999997</v>
      </c>
      <c r="Y15" s="1207">
        <f t="shared" si="54"/>
        <v>-0.92499999999999982</v>
      </c>
      <c r="Z15" s="1415">
        <f t="shared" si="55"/>
        <v>-7.2359999999999998</v>
      </c>
      <c r="AA15" s="1207">
        <f t="shared" si="56"/>
        <v>-2.8289999999999997</v>
      </c>
      <c r="AB15" s="1207">
        <f t="shared" si="56"/>
        <v>-1.0530000000000008</v>
      </c>
      <c r="AC15" s="1414">
        <f t="shared" si="56"/>
        <v>-10.340999999999999</v>
      </c>
      <c r="AD15" s="1415">
        <f t="shared" si="57"/>
        <v>4.9509999999999996</v>
      </c>
      <c r="AE15" s="1207">
        <f t="shared" si="58"/>
        <v>-8.35</v>
      </c>
      <c r="AF15" s="1207">
        <f t="shared" si="58"/>
        <v>-7.4899999999999993</v>
      </c>
      <c r="AG15" s="1414">
        <f t="shared" si="58"/>
        <v>-24.443000000000001</v>
      </c>
      <c r="AH15" s="1415">
        <f t="shared" si="59"/>
        <v>11.077</v>
      </c>
      <c r="AI15" s="1207">
        <f t="shared" si="58"/>
        <v>-9.65</v>
      </c>
      <c r="AJ15" s="1207">
        <f t="shared" si="58"/>
        <v>2.7810000000000001</v>
      </c>
      <c r="AK15" s="1414">
        <f t="shared" si="58"/>
        <v>3.048</v>
      </c>
      <c r="AL15" s="1415">
        <f>('Balance Sheet'!AK10-'Balance Sheet'!AL10)+('Balance Sheet'!AK14-'Balance Sheet'!AL14)</f>
        <v>36.311162474718301</v>
      </c>
      <c r="AM15" s="1207">
        <f>('Balance Sheet'!AL10-'Balance Sheet'!AM10)+('Balance Sheet'!AL14-'Balance Sheet'!AM14)</f>
        <v>-20.693467113714377</v>
      </c>
      <c r="AN15" s="1207">
        <f>('Balance Sheet'!AM10-'Balance Sheet'!AN10)+('Balance Sheet'!AM14-'Balance Sheet'!AN14)</f>
        <v>-19.245438727244938</v>
      </c>
      <c r="AO15" s="1414">
        <f>('Balance Sheet'!AN10-'Balance Sheet'!AO10)+('Balance Sheet'!AN14-'Balance Sheet'!AO14)</f>
        <v>-23.185774417332013</v>
      </c>
      <c r="AP15" s="1415">
        <f>('Balance Sheet'!AO10-'Balance Sheet'!AP10)+('Balance Sheet'!AO14-'Balance Sheet'!AP14)</f>
        <v>42.947020892455676</v>
      </c>
      <c r="AQ15" s="1207">
        <f>('Balance Sheet'!AP10-'Balance Sheet'!AQ10)+('Balance Sheet'!AP14-'Balance Sheet'!AQ14)</f>
        <v>-19.750663468317939</v>
      </c>
      <c r="AR15" s="1207">
        <f>('Balance Sheet'!AQ10-'Balance Sheet'!AR10)+('Balance Sheet'!AQ14-'Balance Sheet'!AR14)</f>
        <v>-18.469907979322151</v>
      </c>
      <c r="AS15" s="1414">
        <f>('Balance Sheet'!AR10-'Balance Sheet'!AS10)+('Balance Sheet'!AR14-'Balance Sheet'!AS14)</f>
        <v>-21.697899331334384</v>
      </c>
      <c r="AT15" s="439"/>
      <c r="AU15" s="1447">
        <f t="shared" si="60"/>
        <v>-3.3169999999999997</v>
      </c>
      <c r="AV15" s="1451">
        <f t="shared" si="61"/>
        <v>-1.9319999999999999</v>
      </c>
      <c r="AW15" s="1413">
        <f t="shared" si="62"/>
        <v>-1.2250000000000001</v>
      </c>
      <c r="AX15" s="1447">
        <f t="shared" si="63"/>
        <v>-0.54300000000000015</v>
      </c>
      <c r="AY15" s="1451">
        <f t="shared" si="64"/>
        <v>-0.50600000000000012</v>
      </c>
      <c r="AZ15" s="1313">
        <f t="shared" ref="AZ15:AZ22" si="70">SUM(V15:Y15)</f>
        <v>-6.1609999999999996</v>
      </c>
      <c r="BA15" s="1450">
        <f t="shared" si="66"/>
        <v>-21.459</v>
      </c>
      <c r="BB15" s="1413">
        <f t="shared" si="38"/>
        <v>-35.332000000000001</v>
      </c>
      <c r="BC15" s="1413">
        <f t="shared" si="67"/>
        <v>7.2560000000000002</v>
      </c>
      <c r="BD15" s="1413">
        <f t="shared" si="68"/>
        <v>-26.813517783573026</v>
      </c>
      <c r="BE15" s="1413">
        <f t="shared" si="69"/>
        <v>-16.971449886518798</v>
      </c>
      <c r="BF15" s="1456"/>
      <c r="BG15" s="1313">
        <v>-2.4969999999999999</v>
      </c>
      <c r="BH15" s="1187">
        <v>-1.7829999999999999</v>
      </c>
      <c r="BI15" s="1187">
        <v>-0.83799999999999997</v>
      </c>
      <c r="BJ15" s="1413">
        <v>-3.3170000000000002</v>
      </c>
      <c r="BK15" s="1187">
        <v>-5.806</v>
      </c>
      <c r="BL15" s="1187">
        <v>-3.5659999999999998</v>
      </c>
      <c r="BM15" s="1187">
        <v>-0.92700000000000005</v>
      </c>
      <c r="BN15" s="1413">
        <v>-1.9319999999999999</v>
      </c>
      <c r="BO15" s="1191">
        <v>-0.623</v>
      </c>
      <c r="BP15" s="1187">
        <v>-1.9039999999999999</v>
      </c>
      <c r="BQ15" s="1187">
        <v>-2.2389999999999999</v>
      </c>
      <c r="BR15" s="1413">
        <v>-1.2250000000000001</v>
      </c>
      <c r="BS15" s="1191">
        <v>0.34200000000000003</v>
      </c>
      <c r="BT15" s="1187">
        <v>-0.97</v>
      </c>
      <c r="BU15" s="1187">
        <v>-1.8620000000000001</v>
      </c>
      <c r="BV15" s="1413">
        <v>-0.54300000000000004</v>
      </c>
      <c r="BW15" s="1415">
        <v>-1.673</v>
      </c>
      <c r="BX15" s="1187">
        <v>0.82099999999999995</v>
      </c>
      <c r="BY15" s="1187">
        <v>0.56799999999999995</v>
      </c>
      <c r="BZ15" s="1413">
        <v>-0.50600000000000001</v>
      </c>
      <c r="CA15" s="1415">
        <v>-2.5750000000000002</v>
      </c>
      <c r="CB15" s="1187">
        <v>-3.2410000000000001</v>
      </c>
      <c r="CC15" s="1187">
        <v>-5.2359999999999998</v>
      </c>
      <c r="CD15" s="1413">
        <v>-6.1609999999999996</v>
      </c>
      <c r="CE15" s="1415">
        <v>-7.2359999999999998</v>
      </c>
      <c r="CF15" s="1187">
        <v>-10.065</v>
      </c>
      <c r="CG15" s="1187">
        <v>-11.118</v>
      </c>
      <c r="CH15" s="1413">
        <v>-21.459</v>
      </c>
      <c r="CI15" s="1415">
        <v>4.9509999999999996</v>
      </c>
      <c r="CJ15" s="1187">
        <v>-3.399</v>
      </c>
      <c r="CK15" s="1187">
        <v>-10.888999999999999</v>
      </c>
      <c r="CL15" s="1413">
        <v>-35.332000000000001</v>
      </c>
      <c r="CM15" s="1415">
        <v>11.077</v>
      </c>
      <c r="CN15" s="1187">
        <v>1.427</v>
      </c>
      <c r="CO15" s="1187">
        <v>4.2080000000000002</v>
      </c>
      <c r="CP15" s="1413">
        <v>7.2560000000000002</v>
      </c>
    </row>
    <row r="16" spans="1:94" ht="12" customHeight="1">
      <c r="A16" s="1455" t="s">
        <v>365</v>
      </c>
      <c r="B16" s="1191">
        <f t="shared" si="42"/>
        <v>-90.866</v>
      </c>
      <c r="C16" s="1207">
        <f t="shared" si="43"/>
        <v>84.963999999999999</v>
      </c>
      <c r="D16" s="1207">
        <f t="shared" si="44"/>
        <v>-3.6089999999999991</v>
      </c>
      <c r="E16" s="1414">
        <f t="shared" si="44"/>
        <v>-5.2310000000000016</v>
      </c>
      <c r="F16" s="1191">
        <f t="shared" si="45"/>
        <v>-2.4340000000000002</v>
      </c>
      <c r="G16" s="1207">
        <f t="shared" si="46"/>
        <v>-3.3899999999999997</v>
      </c>
      <c r="H16" s="1207">
        <f t="shared" si="46"/>
        <v>-4.0400000000000009</v>
      </c>
      <c r="I16" s="1207">
        <f t="shared" si="46"/>
        <v>-5.4439999999999991</v>
      </c>
      <c r="J16" s="1415">
        <f t="shared" si="47"/>
        <v>-4.87</v>
      </c>
      <c r="K16" s="1207">
        <f t="shared" si="48"/>
        <v>-3.6729999999999992</v>
      </c>
      <c r="L16" s="1207">
        <f t="shared" si="48"/>
        <v>-4.8580000000000005</v>
      </c>
      <c r="M16" s="1414">
        <f t="shared" si="48"/>
        <v>-5.7310000000000016</v>
      </c>
      <c r="N16" s="1207">
        <f t="shared" si="49"/>
        <v>-2.2360000000000002</v>
      </c>
      <c r="O16" s="1207">
        <f t="shared" si="50"/>
        <v>-5.5790000000000006</v>
      </c>
      <c r="P16" s="1207">
        <f t="shared" si="50"/>
        <v>-5.3570000000000002</v>
      </c>
      <c r="Q16" s="1207">
        <f t="shared" si="50"/>
        <v>-5.9589999999999996</v>
      </c>
      <c r="R16" s="1415">
        <f t="shared" si="51"/>
        <v>-3.8730000000000002</v>
      </c>
      <c r="S16" s="1207">
        <f t="shared" si="52"/>
        <v>-4.8679999999999994</v>
      </c>
      <c r="T16" s="1207">
        <f t="shared" si="52"/>
        <v>-4.9109999999999996</v>
      </c>
      <c r="U16" s="1413">
        <f t="shared" si="52"/>
        <v>-7.4990000000000006</v>
      </c>
      <c r="V16" s="1187">
        <f t="shared" si="53"/>
        <v>-6.9420000000000002</v>
      </c>
      <c r="W16" s="1207">
        <f t="shared" si="54"/>
        <v>-6.9529999999999994</v>
      </c>
      <c r="X16" s="1207">
        <f t="shared" si="54"/>
        <v>-3.615000000000002</v>
      </c>
      <c r="Y16" s="1187">
        <f t="shared" si="54"/>
        <v>-4.5229999999999997</v>
      </c>
      <c r="Z16" s="1313">
        <f t="shared" si="55"/>
        <v>-3.0329999999999999</v>
      </c>
      <c r="AA16" s="1207">
        <f t="shared" si="56"/>
        <v>-9.39</v>
      </c>
      <c r="AB16" s="1207">
        <f t="shared" si="56"/>
        <v>-5.9150000000000009</v>
      </c>
      <c r="AC16" s="1413">
        <f t="shared" si="56"/>
        <v>-3.6259999999999977</v>
      </c>
      <c r="AD16" s="1313">
        <f t="shared" si="57"/>
        <v>-7.359</v>
      </c>
      <c r="AE16" s="1207">
        <f t="shared" si="58"/>
        <v>-7.9380000000000006</v>
      </c>
      <c r="AF16" s="1207">
        <f t="shared" si="58"/>
        <v>-8.5489999999999995</v>
      </c>
      <c r="AG16" s="1413">
        <f t="shared" si="58"/>
        <v>-35.974000000000004</v>
      </c>
      <c r="AH16" s="1313">
        <f t="shared" si="59"/>
        <v>-13.603</v>
      </c>
      <c r="AI16" s="1207">
        <f t="shared" si="58"/>
        <v>-21.988999999999997</v>
      </c>
      <c r="AJ16" s="1207">
        <f t="shared" si="58"/>
        <v>-22.139000000000003</v>
      </c>
      <c r="AK16" s="1413">
        <f t="shared" si="58"/>
        <v>-33.134999999999998</v>
      </c>
      <c r="AL16" s="1313">
        <f>+AH16</f>
        <v>-13.603</v>
      </c>
      <c r="AM16" s="1187">
        <f t="shared" ref="AM16:AS16" si="71">+AI16</f>
        <v>-21.988999999999997</v>
      </c>
      <c r="AN16" s="1187">
        <f t="shared" si="71"/>
        <v>-22.139000000000003</v>
      </c>
      <c r="AO16" s="1413">
        <f t="shared" si="71"/>
        <v>-33.134999999999998</v>
      </c>
      <c r="AP16" s="1313">
        <f t="shared" si="71"/>
        <v>-13.603</v>
      </c>
      <c r="AQ16" s="1187">
        <f t="shared" si="71"/>
        <v>-21.988999999999997</v>
      </c>
      <c r="AR16" s="1187">
        <f t="shared" si="71"/>
        <v>-22.139000000000003</v>
      </c>
      <c r="AS16" s="1413">
        <f t="shared" si="71"/>
        <v>-33.134999999999998</v>
      </c>
      <c r="AT16" s="439"/>
      <c r="AU16" s="1413">
        <f t="shared" si="60"/>
        <v>-14.742000000000001</v>
      </c>
      <c r="AV16" s="1413">
        <f t="shared" si="61"/>
        <v>-15.308</v>
      </c>
      <c r="AW16" s="1413">
        <f t="shared" si="62"/>
        <v>-19.132000000000001</v>
      </c>
      <c r="AX16" s="1413">
        <f t="shared" si="63"/>
        <v>-19.131</v>
      </c>
      <c r="AY16" s="1413">
        <f t="shared" si="64"/>
        <v>-21.151</v>
      </c>
      <c r="AZ16" s="1313">
        <f t="shared" si="70"/>
        <v>-22.033000000000001</v>
      </c>
      <c r="BA16" s="1450">
        <f t="shared" si="66"/>
        <v>-21.963999999999999</v>
      </c>
      <c r="BB16" s="1413">
        <f t="shared" si="38"/>
        <v>-59.820000000000007</v>
      </c>
      <c r="BC16" s="1413">
        <f t="shared" si="67"/>
        <v>-90.866</v>
      </c>
      <c r="BD16" s="1413">
        <f t="shared" si="68"/>
        <v>-90.866</v>
      </c>
      <c r="BE16" s="1413">
        <f t="shared" si="69"/>
        <v>-90.866</v>
      </c>
      <c r="BF16" s="1456"/>
      <c r="BG16" s="1313">
        <v>-2.9060000000000001</v>
      </c>
      <c r="BH16" s="1187">
        <v>-5.9020000000000001</v>
      </c>
      <c r="BI16" s="1187">
        <v>-9.5109999999999992</v>
      </c>
      <c r="BJ16" s="1413">
        <v>-14.742000000000001</v>
      </c>
      <c r="BK16" s="1187">
        <v>-2.4340000000000002</v>
      </c>
      <c r="BL16" s="1187">
        <v>-5.8239999999999998</v>
      </c>
      <c r="BM16" s="1187">
        <v>-9.8640000000000008</v>
      </c>
      <c r="BN16" s="1413">
        <v>-15.308</v>
      </c>
      <c r="BO16" s="1191">
        <v>-4.87</v>
      </c>
      <c r="BP16" s="1187">
        <v>-8.5429999999999993</v>
      </c>
      <c r="BQ16" s="1187">
        <v>-13.401</v>
      </c>
      <c r="BR16" s="1413">
        <v>-19.132000000000001</v>
      </c>
      <c r="BS16" s="1191">
        <v>-2.2360000000000002</v>
      </c>
      <c r="BT16" s="1187">
        <v>-7.8150000000000004</v>
      </c>
      <c r="BU16" s="1187">
        <v>-13.172000000000001</v>
      </c>
      <c r="BV16" s="1413">
        <v>-19.131</v>
      </c>
      <c r="BW16" s="1415">
        <v>-3.8730000000000002</v>
      </c>
      <c r="BX16" s="1187">
        <v>-8.7409999999999997</v>
      </c>
      <c r="BY16" s="1187">
        <v>-13.651999999999999</v>
      </c>
      <c r="BZ16" s="1413">
        <v>-21.151</v>
      </c>
      <c r="CA16" s="1415">
        <v>-6.9420000000000002</v>
      </c>
      <c r="CB16" s="1187">
        <v>-13.895</v>
      </c>
      <c r="CC16" s="1187">
        <v>-17.510000000000002</v>
      </c>
      <c r="CD16" s="1413">
        <v>-22.033000000000001</v>
      </c>
      <c r="CE16" s="1415">
        <v>-3.0329999999999999</v>
      </c>
      <c r="CF16" s="1187">
        <v>-12.423</v>
      </c>
      <c r="CG16" s="1187">
        <v>-18.338000000000001</v>
      </c>
      <c r="CH16" s="1413">
        <v>-21.963999999999999</v>
      </c>
      <c r="CI16" s="1415">
        <v>-7.359</v>
      </c>
      <c r="CJ16" s="1187">
        <v>-15.297000000000001</v>
      </c>
      <c r="CK16" s="1187">
        <v>-23.846</v>
      </c>
      <c r="CL16" s="1413">
        <v>-59.82</v>
      </c>
      <c r="CM16" s="1415">
        <v>-13.603</v>
      </c>
      <c r="CN16" s="1187">
        <v>-35.591999999999999</v>
      </c>
      <c r="CO16" s="1187">
        <v>-57.731000000000002</v>
      </c>
      <c r="CP16" s="1413">
        <v>-90.866</v>
      </c>
    </row>
    <row r="17" spans="1:94" ht="12" customHeight="1">
      <c r="A17" s="1455" t="s">
        <v>366</v>
      </c>
      <c r="B17" s="1191">
        <f t="shared" si="42"/>
        <v>-0.92753000644594863</v>
      </c>
      <c r="C17" s="1207">
        <f t="shared" si="43"/>
        <v>0.92753000644594863</v>
      </c>
      <c r="D17" s="1207">
        <f t="shared" si="44"/>
        <v>0</v>
      </c>
      <c r="E17" s="1414">
        <f t="shared" si="44"/>
        <v>0</v>
      </c>
      <c r="F17" s="1191">
        <f t="shared" si="45"/>
        <v>4.1000000000000002E-2</v>
      </c>
      <c r="G17" s="1207">
        <f t="shared" si="46"/>
        <v>-2.5000000000000001E-2</v>
      </c>
      <c r="H17" s="1207">
        <f t="shared" si="46"/>
        <v>-1.0999999999999999E-2</v>
      </c>
      <c r="I17" s="1207">
        <f t="shared" si="46"/>
        <v>-0.27500000000000002</v>
      </c>
      <c r="J17" s="1415">
        <f t="shared" si="47"/>
        <v>-1.9E-2</v>
      </c>
      <c r="K17" s="1207">
        <f t="shared" si="48"/>
        <v>2.5999999999999999E-2</v>
      </c>
      <c r="L17" s="1207">
        <f t="shared" si="48"/>
        <v>4.3000000000000003E-2</v>
      </c>
      <c r="M17" s="1414">
        <f t="shared" si="48"/>
        <v>3.1E-2</v>
      </c>
      <c r="N17" s="1207">
        <f t="shared" si="49"/>
        <v>-8.2000000000000003E-2</v>
      </c>
      <c r="O17" s="1207">
        <f t="shared" si="50"/>
        <v>-0.126</v>
      </c>
      <c r="P17" s="1207">
        <f t="shared" si="50"/>
        <v>-4.200000000000001E-2</v>
      </c>
      <c r="Q17" s="1207">
        <f t="shared" si="50"/>
        <v>1.6859999999999999</v>
      </c>
      <c r="R17" s="1415">
        <f t="shared" si="51"/>
        <v>0.9</v>
      </c>
      <c r="S17" s="1207">
        <f t="shared" si="52"/>
        <v>-0.13700000000000001</v>
      </c>
      <c r="T17" s="1207">
        <f t="shared" si="52"/>
        <v>5.5999999999999939E-2</v>
      </c>
      <c r="U17" s="1414">
        <f t="shared" si="52"/>
        <v>0.58499999999999996</v>
      </c>
      <c r="V17" s="1207">
        <f t="shared" si="53"/>
        <v>0.35899999999999999</v>
      </c>
      <c r="W17" s="1207">
        <f t="shared" si="54"/>
        <v>0.7350000000000001</v>
      </c>
      <c r="X17" s="1207">
        <f t="shared" si="54"/>
        <v>0.24399999999999999</v>
      </c>
      <c r="Y17" s="1207">
        <f t="shared" si="54"/>
        <v>-0.83600000000000008</v>
      </c>
      <c r="Z17" s="1415">
        <f t="shared" si="55"/>
        <v>-0.58899999999999997</v>
      </c>
      <c r="AA17" s="1207">
        <f t="shared" si="56"/>
        <v>0.14199999999999996</v>
      </c>
      <c r="AB17" s="1207">
        <f t="shared" si="56"/>
        <v>-0.51600000000000001</v>
      </c>
      <c r="AC17" s="1414">
        <f t="shared" si="56"/>
        <v>0.38600000000000001</v>
      </c>
      <c r="AD17" s="1415">
        <f t="shared" si="57"/>
        <v>-0.13600000000000001</v>
      </c>
      <c r="AE17" s="1207">
        <f t="shared" si="58"/>
        <v>7.8000000000000014E-2</v>
      </c>
      <c r="AF17" s="1207">
        <f t="shared" si="58"/>
        <v>-7.1000000000000008E-2</v>
      </c>
      <c r="AG17" s="1414">
        <f t="shared" si="58"/>
        <v>0.47599999999999998</v>
      </c>
      <c r="AH17" s="1415">
        <f t="shared" si="59"/>
        <v>1.2E-2</v>
      </c>
      <c r="AI17" s="1207">
        <f t="shared" si="58"/>
        <v>-1.1320000000000001</v>
      </c>
      <c r="AJ17" s="1207">
        <f t="shared" si="58"/>
        <v>0.84100000000000008</v>
      </c>
      <c r="AK17" s="1414">
        <f t="shared" si="58"/>
        <v>-0.85499999999999987</v>
      </c>
      <c r="AL17" s="1415">
        <f>'Balance Sheet'!AK18-'Balance Sheet'!AL18</f>
        <v>3.3118984384186234</v>
      </c>
      <c r="AM17" s="1207">
        <f>'Balance Sheet'!AL18-'Balance Sheet'!AM18</f>
        <v>-14.82936092748519</v>
      </c>
      <c r="AN17" s="1207">
        <f>'Balance Sheet'!AM18-'Balance Sheet'!AN18</f>
        <v>0.69544669391534342</v>
      </c>
      <c r="AO17" s="1414">
        <f>'Balance Sheet'!AN18-'Balance Sheet'!AO18</f>
        <v>2.4366260673926234</v>
      </c>
      <c r="AP17" s="1415">
        <f>'Balance Sheet'!AO18-'Balance Sheet'!AP18</f>
        <v>7.1823747383820873</v>
      </c>
      <c r="AQ17" s="1207">
        <f>'Balance Sheet'!AP18-'Balance Sheet'!AQ18</f>
        <v>-16.066774309955484</v>
      </c>
      <c r="AR17" s="1207">
        <f>'Balance Sheet'!AQ18-'Balance Sheet'!AR18</f>
        <v>2.8692993126250741</v>
      </c>
      <c r="AS17" s="1414">
        <f>'Balance Sheet'!AR18-'Balance Sheet'!AS18</f>
        <v>5.087570252502374</v>
      </c>
      <c r="AT17" s="439"/>
      <c r="AU17" s="1450">
        <f t="shared" si="60"/>
        <v>0</v>
      </c>
      <c r="AV17" s="1413">
        <f t="shared" si="61"/>
        <v>-0.27</v>
      </c>
      <c r="AW17" s="1413">
        <f t="shared" si="62"/>
        <v>8.1000000000000003E-2</v>
      </c>
      <c r="AX17" s="1413">
        <f t="shared" si="63"/>
        <v>1.4359999999999999</v>
      </c>
      <c r="AY17" s="1413">
        <f t="shared" si="64"/>
        <v>1.4039999999999999</v>
      </c>
      <c r="AZ17" s="1313">
        <f t="shared" si="70"/>
        <v>0.502</v>
      </c>
      <c r="BA17" s="1450">
        <f t="shared" si="66"/>
        <v>-0.57700000000000007</v>
      </c>
      <c r="BB17" s="1413">
        <f t="shared" si="38"/>
        <v>0.34699999999999998</v>
      </c>
      <c r="BC17" s="1413">
        <f t="shared" si="67"/>
        <v>-1.1339999999999999</v>
      </c>
      <c r="BD17" s="1413">
        <f t="shared" si="68"/>
        <v>-8.3853897277586</v>
      </c>
      <c r="BE17" s="1413">
        <f t="shared" si="69"/>
        <v>-0.92753000644594863</v>
      </c>
      <c r="BF17" s="1456"/>
      <c r="BG17" s="1313">
        <v>0</v>
      </c>
      <c r="BH17" s="1187">
        <v>0</v>
      </c>
      <c r="BI17" s="1187">
        <v>0</v>
      </c>
      <c r="BJ17" s="1413">
        <v>0</v>
      </c>
      <c r="BK17" s="1187">
        <v>4.1000000000000002E-2</v>
      </c>
      <c r="BL17" s="1187">
        <v>1.6E-2</v>
      </c>
      <c r="BM17" s="1187">
        <v>5.0000000000000001E-3</v>
      </c>
      <c r="BN17" s="1413">
        <v>-0.27</v>
      </c>
      <c r="BO17" s="1191">
        <v>-1.9E-2</v>
      </c>
      <c r="BP17" s="1187">
        <v>7.0000000000000001E-3</v>
      </c>
      <c r="BQ17" s="1187">
        <v>0.05</v>
      </c>
      <c r="BR17" s="1413">
        <v>8.1000000000000003E-2</v>
      </c>
      <c r="BS17" s="1191">
        <v>-8.2000000000000003E-2</v>
      </c>
      <c r="BT17" s="1187">
        <v>-0.20799999999999999</v>
      </c>
      <c r="BU17" s="1187">
        <v>-0.25</v>
      </c>
      <c r="BV17" s="1413">
        <v>1.4359999999999999</v>
      </c>
      <c r="BW17" s="1415">
        <v>0.9</v>
      </c>
      <c r="BX17" s="1187">
        <v>0.76300000000000001</v>
      </c>
      <c r="BY17" s="1187">
        <v>0.81899999999999995</v>
      </c>
      <c r="BZ17" s="1413">
        <v>1.4039999999999999</v>
      </c>
      <c r="CA17" s="1415">
        <v>0.35899999999999999</v>
      </c>
      <c r="CB17" s="1187">
        <v>1.0940000000000001</v>
      </c>
      <c r="CC17" s="1187">
        <v>1.3380000000000001</v>
      </c>
      <c r="CD17" s="1413">
        <v>0.502</v>
      </c>
      <c r="CE17" s="1415">
        <v>-0.58899999999999997</v>
      </c>
      <c r="CF17" s="1187">
        <v>-0.44700000000000001</v>
      </c>
      <c r="CG17" s="1187">
        <v>-0.96299999999999997</v>
      </c>
      <c r="CH17" s="1413">
        <v>-0.57699999999999996</v>
      </c>
      <c r="CI17" s="1415">
        <v>-0.13600000000000001</v>
      </c>
      <c r="CJ17" s="1187">
        <v>-5.8000000000000003E-2</v>
      </c>
      <c r="CK17" s="1187">
        <v>-0.129</v>
      </c>
      <c r="CL17" s="1413">
        <v>0.34699999999999998</v>
      </c>
      <c r="CM17" s="1415">
        <v>1.2E-2</v>
      </c>
      <c r="CN17" s="1187">
        <v>-1.1200000000000001</v>
      </c>
      <c r="CO17" s="1187">
        <v>-0.27900000000000003</v>
      </c>
      <c r="CP17" s="1413">
        <v>-1.1339999999999999</v>
      </c>
    </row>
    <row r="18" spans="1:94" ht="12" customHeight="1">
      <c r="A18" s="1455" t="s">
        <v>367</v>
      </c>
      <c r="B18" s="1191">
        <f t="shared" si="42"/>
        <v>0.97716394947881113</v>
      </c>
      <c r="C18" s="1207">
        <f t="shared" si="43"/>
        <v>-0.91716394947881108</v>
      </c>
      <c r="D18" s="1207">
        <f t="shared" si="44"/>
        <v>1.8000000000000002E-2</v>
      </c>
      <c r="E18" s="1414">
        <f t="shared" si="44"/>
        <v>-0.73099999999999998</v>
      </c>
      <c r="F18" s="1191">
        <f t="shared" si="45"/>
        <v>-0.152</v>
      </c>
      <c r="G18" s="1207">
        <f t="shared" si="46"/>
        <v>1.4159999999999999</v>
      </c>
      <c r="H18" s="1207">
        <f t="shared" si="46"/>
        <v>1.2459999999999998</v>
      </c>
      <c r="I18" s="1207">
        <f t="shared" si="46"/>
        <v>-0.52499999999999969</v>
      </c>
      <c r="J18" s="1415">
        <f t="shared" si="47"/>
        <v>-1.996</v>
      </c>
      <c r="K18" s="1207">
        <f t="shared" si="48"/>
        <v>1.675</v>
      </c>
      <c r="L18" s="1207">
        <f t="shared" si="48"/>
        <v>0.7</v>
      </c>
      <c r="M18" s="1414">
        <f t="shared" si="48"/>
        <v>-2.0019999999999998</v>
      </c>
      <c r="N18" s="1207">
        <f t="shared" si="49"/>
        <v>-0.17399999999999999</v>
      </c>
      <c r="O18" s="1207">
        <f t="shared" si="50"/>
        <v>-0.29499999999999998</v>
      </c>
      <c r="P18" s="1207">
        <f t="shared" si="50"/>
        <v>8.9999999999999969E-2</v>
      </c>
      <c r="Q18" s="1207">
        <f t="shared" si="50"/>
        <v>5.099999999999999E-2</v>
      </c>
      <c r="R18" s="1415">
        <f t="shared" si="51"/>
        <v>-0.21299999999999999</v>
      </c>
      <c r="S18" s="1207">
        <f t="shared" si="52"/>
        <v>2.5300000000000002</v>
      </c>
      <c r="T18" s="1207">
        <f t="shared" si="52"/>
        <v>0.27899999999999991</v>
      </c>
      <c r="U18" s="1414">
        <f t="shared" si="52"/>
        <v>1.8780000000000001</v>
      </c>
      <c r="V18" s="1207">
        <f t="shared" si="53"/>
        <v>-0.55300000000000005</v>
      </c>
      <c r="W18" s="1207">
        <f t="shared" si="54"/>
        <v>-1.3999999999999901E-2</v>
      </c>
      <c r="X18" s="1207">
        <f t="shared" si="54"/>
        <v>1.232</v>
      </c>
      <c r="Y18" s="1207">
        <f t="shared" si="54"/>
        <v>-3.0270000000000001</v>
      </c>
      <c r="Z18" s="1415">
        <f t="shared" si="55"/>
        <v>-2.254</v>
      </c>
      <c r="AA18" s="1207">
        <f t="shared" si="56"/>
        <v>-2.8000000000000025E-2</v>
      </c>
      <c r="AB18" s="1207">
        <f t="shared" si="56"/>
        <v>0.64800000000000013</v>
      </c>
      <c r="AC18" s="1414">
        <f t="shared" si="56"/>
        <v>-0.65600000000000014</v>
      </c>
      <c r="AD18" s="1415">
        <f t="shared" si="57"/>
        <v>2.2269999999999999</v>
      </c>
      <c r="AE18" s="1207">
        <f t="shared" si="58"/>
        <v>-0.36699999999999977</v>
      </c>
      <c r="AF18" s="1207">
        <f t="shared" si="58"/>
        <v>-1.0430000000000001</v>
      </c>
      <c r="AG18" s="1414">
        <f t="shared" si="58"/>
        <v>2.8239999999999998</v>
      </c>
      <c r="AH18" s="1415">
        <f t="shared" si="59"/>
        <v>1.9610000000000001</v>
      </c>
      <c r="AI18" s="1207">
        <f t="shared" si="58"/>
        <v>0.84099999999999997</v>
      </c>
      <c r="AJ18" s="1207">
        <f t="shared" si="58"/>
        <v>-2.0470000000000002</v>
      </c>
      <c r="AK18" s="1414">
        <f t="shared" si="58"/>
        <v>0.47400000000000009</v>
      </c>
      <c r="AL18" s="1415">
        <f>'Balance Sheet'!AL22-'Balance Sheet'!AK22</f>
        <v>2.7179939254869181</v>
      </c>
      <c r="AM18" s="1207">
        <f>'Balance Sheet'!AM22-'Balance Sheet'!AL22</f>
        <v>0.76926687942580863</v>
      </c>
      <c r="AN18" s="1207">
        <f>'Balance Sheet'!AN22-'Balance Sheet'!AM22</f>
        <v>-2.8643225412822408</v>
      </c>
      <c r="AO18" s="1414">
        <f>'Balance Sheet'!AO22-'Balance Sheet'!AN22</f>
        <v>0.63125514735993438</v>
      </c>
      <c r="AP18" s="1415">
        <f>'Balance Sheet'!AP22-'Balance Sheet'!AO22</f>
        <v>3.2985411856943418</v>
      </c>
      <c r="AQ18" s="1207">
        <f>'Balance Sheet'!AQ22-'Balance Sheet'!AP22</f>
        <v>0.65063508966703054</v>
      </c>
      <c r="AR18" s="1207">
        <f>'Balance Sheet'!AR22-'Balance Sheet'!AQ22</f>
        <v>-3.535922696935681</v>
      </c>
      <c r="AS18" s="1414">
        <f>'Balance Sheet'!AS22-'Balance Sheet'!AR22</f>
        <v>0.5639103710531197</v>
      </c>
      <c r="AT18" s="439"/>
      <c r="AU18" s="1450">
        <f t="shared" si="60"/>
        <v>-0.65299999999999991</v>
      </c>
      <c r="AV18" s="1447">
        <f t="shared" si="61"/>
        <v>1.9850000000000001</v>
      </c>
      <c r="AW18" s="1448">
        <f t="shared" si="62"/>
        <v>-1.6229999999999998</v>
      </c>
      <c r="AX18" s="1451">
        <f t="shared" si="63"/>
        <v>-0.32800000000000001</v>
      </c>
      <c r="AY18" s="1413">
        <f t="shared" si="64"/>
        <v>4.4740000000000002</v>
      </c>
      <c r="AZ18" s="1187">
        <f t="shared" si="70"/>
        <v>-2.3620000000000001</v>
      </c>
      <c r="BA18" s="1450">
        <f t="shared" si="66"/>
        <v>-2.29</v>
      </c>
      <c r="BB18" s="1451">
        <f t="shared" si="38"/>
        <v>3.641</v>
      </c>
      <c r="BC18" s="1451">
        <f t="shared" si="67"/>
        <v>1.2290000000000001</v>
      </c>
      <c r="BD18" s="1451">
        <f>SUM(AL18:AO18)</f>
        <v>1.2541934109904203</v>
      </c>
      <c r="BE18" s="1451">
        <f t="shared" si="69"/>
        <v>0.97716394947881113</v>
      </c>
      <c r="BF18" s="1456"/>
      <c r="BG18" s="1313">
        <v>0.29399999999999998</v>
      </c>
      <c r="BH18" s="1187">
        <v>0.06</v>
      </c>
      <c r="BI18" s="1187">
        <v>7.8E-2</v>
      </c>
      <c r="BJ18" s="1413">
        <v>-0.65300000000000002</v>
      </c>
      <c r="BK18" s="1187">
        <v>-0.152</v>
      </c>
      <c r="BL18" s="1187">
        <v>1.264</v>
      </c>
      <c r="BM18" s="1187">
        <v>2.5099999999999998</v>
      </c>
      <c r="BN18" s="1413">
        <v>1.9850000000000001</v>
      </c>
      <c r="BO18" s="1191">
        <v>-1.996</v>
      </c>
      <c r="BP18" s="1187">
        <v>-0.32100000000000001</v>
      </c>
      <c r="BQ18" s="1187">
        <v>0.379</v>
      </c>
      <c r="BR18" s="1413">
        <v>-1.623</v>
      </c>
      <c r="BS18" s="1191">
        <v>-0.17399999999999999</v>
      </c>
      <c r="BT18" s="1187">
        <v>-0.46899999999999997</v>
      </c>
      <c r="BU18" s="1187">
        <v>-0.379</v>
      </c>
      <c r="BV18" s="1413">
        <v>-0.32800000000000001</v>
      </c>
      <c r="BW18" s="1415">
        <v>-0.21299999999999999</v>
      </c>
      <c r="BX18" s="1187">
        <v>2.3170000000000002</v>
      </c>
      <c r="BY18" s="1187">
        <v>2.5960000000000001</v>
      </c>
      <c r="BZ18" s="1413">
        <v>4.4740000000000002</v>
      </c>
      <c r="CA18" s="1415">
        <v>-0.55300000000000005</v>
      </c>
      <c r="CB18" s="1187">
        <v>-0.56699999999999995</v>
      </c>
      <c r="CC18" s="1187">
        <v>0.66500000000000004</v>
      </c>
      <c r="CD18" s="1413">
        <v>-2.3620000000000001</v>
      </c>
      <c r="CE18" s="1415">
        <v>-2.254</v>
      </c>
      <c r="CF18" s="1187">
        <v>-2.282</v>
      </c>
      <c r="CG18" s="1187">
        <v>-1.6339999999999999</v>
      </c>
      <c r="CH18" s="1413">
        <v>-2.29</v>
      </c>
      <c r="CI18" s="1415">
        <v>2.2269999999999999</v>
      </c>
      <c r="CJ18" s="1187">
        <v>1.86</v>
      </c>
      <c r="CK18" s="1187">
        <v>0.81699999999999995</v>
      </c>
      <c r="CL18" s="1413">
        <v>3.641</v>
      </c>
      <c r="CM18" s="1415">
        <v>1.9610000000000001</v>
      </c>
      <c r="CN18" s="1187">
        <v>2.802</v>
      </c>
      <c r="CO18" s="1187">
        <v>0.755</v>
      </c>
      <c r="CP18" s="1413">
        <v>1.2290000000000001</v>
      </c>
    </row>
    <row r="19" spans="1:94" ht="12" customHeight="1">
      <c r="A19" s="1455" t="s">
        <v>368</v>
      </c>
      <c r="B19" s="1191">
        <f t="shared" si="42"/>
        <v>44.934952704183445</v>
      </c>
      <c r="C19" s="1207">
        <f t="shared" si="43"/>
        <v>-42.165952704183447</v>
      </c>
      <c r="D19" s="1207">
        <f t="shared" si="44"/>
        <v>1.3979999999999997</v>
      </c>
      <c r="E19" s="1414">
        <f t="shared" si="44"/>
        <v>10.286</v>
      </c>
      <c r="F19" s="1191">
        <f t="shared" si="45"/>
        <v>-8.1999999999999993</v>
      </c>
      <c r="G19" s="1207">
        <f t="shared" si="46"/>
        <v>8.4169999999999998</v>
      </c>
      <c r="H19" s="1207">
        <f t="shared" si="46"/>
        <v>1.7049999999999998</v>
      </c>
      <c r="I19" s="1207">
        <f t="shared" si="46"/>
        <v>7.9880000000000004</v>
      </c>
      <c r="J19" s="1415">
        <f t="shared" si="47"/>
        <v>-7.3579999999999997</v>
      </c>
      <c r="K19" s="1207">
        <f t="shared" si="48"/>
        <v>2.7869999999999999</v>
      </c>
      <c r="L19" s="1207">
        <f t="shared" si="48"/>
        <v>-3.1040000000000001</v>
      </c>
      <c r="M19" s="1414">
        <f t="shared" si="48"/>
        <v>6.7889999999999997</v>
      </c>
      <c r="N19" s="1207">
        <f t="shared" si="49"/>
        <v>-6.9219999999999997</v>
      </c>
      <c r="O19" s="1207">
        <f t="shared" si="50"/>
        <v>5.1519999999999992</v>
      </c>
      <c r="P19" s="1207">
        <f t="shared" si="50"/>
        <v>0.50300000000000011</v>
      </c>
      <c r="Q19" s="1207">
        <f t="shared" si="50"/>
        <v>17.324999999999999</v>
      </c>
      <c r="R19" s="1415">
        <f t="shared" si="51"/>
        <v>-5.0289999999999999</v>
      </c>
      <c r="S19" s="1207">
        <f t="shared" si="52"/>
        <v>-0.68700000000000028</v>
      </c>
      <c r="T19" s="1207">
        <f t="shared" si="52"/>
        <v>0.65899999999999981</v>
      </c>
      <c r="U19" s="1414">
        <f t="shared" si="52"/>
        <v>10.907</v>
      </c>
      <c r="V19" s="1207">
        <f t="shared" si="53"/>
        <v>-12.502000000000001</v>
      </c>
      <c r="W19" s="1207">
        <f t="shared" si="54"/>
        <v>3.9000000000001478E-2</v>
      </c>
      <c r="X19" s="1207">
        <f t="shared" si="54"/>
        <v>-4.6620000000000008</v>
      </c>
      <c r="Y19" s="1207">
        <f t="shared" si="54"/>
        <v>8.01</v>
      </c>
      <c r="Z19" s="1415">
        <f t="shared" si="55"/>
        <v>-15.794</v>
      </c>
      <c r="AA19" s="1207">
        <f t="shared" si="56"/>
        <v>9.995000000000001</v>
      </c>
      <c r="AB19" s="1207">
        <f t="shared" si="56"/>
        <v>-11.853000000000002</v>
      </c>
      <c r="AC19" s="1414">
        <f t="shared" si="56"/>
        <v>12.374000000000002</v>
      </c>
      <c r="AD19" s="1415">
        <f t="shared" si="57"/>
        <v>-16.84</v>
      </c>
      <c r="AE19" s="1207">
        <f t="shared" si="58"/>
        <v>12.466000000000001</v>
      </c>
      <c r="AF19" s="1207">
        <f t="shared" si="58"/>
        <v>-1.508</v>
      </c>
      <c r="AG19" s="1414">
        <f t="shared" si="58"/>
        <v>23.198999999999998</v>
      </c>
      <c r="AH19" s="1415">
        <f t="shared" si="59"/>
        <v>-16.728000000000002</v>
      </c>
      <c r="AI19" s="1207">
        <f t="shared" si="58"/>
        <v>32.680999999999997</v>
      </c>
      <c r="AJ19" s="1207">
        <f t="shared" si="58"/>
        <v>7.4670000000000023</v>
      </c>
      <c r="AK19" s="1414">
        <f t="shared" si="58"/>
        <v>29.405999999999999</v>
      </c>
      <c r="AL19" s="1415">
        <f>'Balance Sheet'!AL23-'Balance Sheet'!AK23</f>
        <v>-35.400316935008448</v>
      </c>
      <c r="AM19" s="1207">
        <f>'Balance Sheet'!AM23-'Balance Sheet'!AL23</f>
        <v>30.039829374648008</v>
      </c>
      <c r="AN19" s="1207">
        <f>'Balance Sheet'!AN23-'Balance Sheet'!AM23</f>
        <v>2.6391730746879318</v>
      </c>
      <c r="AO19" s="1414">
        <f>'Balance Sheet'!AO23-'Balance Sheet'!AN23</f>
        <v>34.128174959955857</v>
      </c>
      <c r="AP19" s="1415">
        <f>'Balance Sheet'!AP23-'Balance Sheet'!AO23</f>
        <v>-18.926615947748047</v>
      </c>
      <c r="AQ19" s="1207">
        <f>'Balance Sheet'!AQ23-'Balance Sheet'!AP23</f>
        <v>30.883856182405765</v>
      </c>
      <c r="AR19" s="1207">
        <f>'Balance Sheet'!AR23-'Balance Sheet'!AQ23</f>
        <v>-1.7821696628521408</v>
      </c>
      <c r="AS19" s="1414">
        <f>'Balance Sheet'!AS23-'Balance Sheet'!AR23</f>
        <v>34.759882132377868</v>
      </c>
      <c r="AT19" s="439"/>
      <c r="AU19" s="1448">
        <f t="shared" si="60"/>
        <v>14.452999999999998</v>
      </c>
      <c r="AV19" s="1448">
        <f t="shared" si="61"/>
        <v>9.91</v>
      </c>
      <c r="AW19" s="1448">
        <f t="shared" si="62"/>
        <v>-0.88600000000000012</v>
      </c>
      <c r="AX19" s="1451">
        <f t="shared" si="63"/>
        <v>16.058</v>
      </c>
      <c r="AY19" s="1447">
        <f t="shared" si="64"/>
        <v>5.85</v>
      </c>
      <c r="AZ19" s="1449">
        <f t="shared" si="70"/>
        <v>-9.1150000000000002</v>
      </c>
      <c r="BA19" s="1457">
        <f t="shared" si="66"/>
        <v>-5.2779999999999987</v>
      </c>
      <c r="BB19" s="1448">
        <f t="shared" si="38"/>
        <v>17.317</v>
      </c>
      <c r="BC19" s="1448">
        <f t="shared" si="67"/>
        <v>52.825999999999993</v>
      </c>
      <c r="BD19" s="1451">
        <f t="shared" si="68"/>
        <v>31.406860474283349</v>
      </c>
      <c r="BE19" s="1451">
        <f t="shared" si="69"/>
        <v>44.934952704183445</v>
      </c>
      <c r="BF19" s="1445"/>
      <c r="BG19" s="1313">
        <v>-6.4210000000000003</v>
      </c>
      <c r="BH19" s="1187">
        <v>2.7690000000000001</v>
      </c>
      <c r="BI19" s="1187">
        <v>4.1669999999999998</v>
      </c>
      <c r="BJ19" s="1188">
        <v>14.452999999999999</v>
      </c>
      <c r="BK19" s="1187">
        <v>-8.1999999999999993</v>
      </c>
      <c r="BL19" s="1187">
        <v>0.217</v>
      </c>
      <c r="BM19" s="1187">
        <v>1.9219999999999999</v>
      </c>
      <c r="BN19" s="1188">
        <v>9.91</v>
      </c>
      <c r="BO19" s="1191">
        <v>-7.3579999999999997</v>
      </c>
      <c r="BP19" s="1187">
        <v>-4.5709999999999997</v>
      </c>
      <c r="BQ19" s="1187">
        <v>-7.6749999999999998</v>
      </c>
      <c r="BR19" s="1188">
        <v>-0.88600000000000001</v>
      </c>
      <c r="BS19" s="1191">
        <v>-6.9219999999999997</v>
      </c>
      <c r="BT19" s="1187">
        <v>-1.77</v>
      </c>
      <c r="BU19" s="1187">
        <v>-1.2669999999999999</v>
      </c>
      <c r="BV19" s="1188">
        <v>16.058</v>
      </c>
      <c r="BW19" s="1415">
        <v>-5.0289999999999999</v>
      </c>
      <c r="BX19" s="1187">
        <v>-5.7160000000000002</v>
      </c>
      <c r="BY19" s="1187">
        <v>-5.0570000000000004</v>
      </c>
      <c r="BZ19" s="1188">
        <v>5.85</v>
      </c>
      <c r="CA19" s="1415">
        <v>-12.502000000000001</v>
      </c>
      <c r="CB19" s="1187">
        <v>-12.462999999999999</v>
      </c>
      <c r="CC19" s="1187">
        <v>-17.125</v>
      </c>
      <c r="CD19" s="1188">
        <v>-9.1150000000000002</v>
      </c>
      <c r="CE19" s="1415">
        <v>-15.794</v>
      </c>
      <c r="CF19" s="1187">
        <v>-5.7990000000000004</v>
      </c>
      <c r="CG19" s="1187">
        <v>-17.652000000000001</v>
      </c>
      <c r="CH19" s="1188">
        <v>-5.2779999999999996</v>
      </c>
      <c r="CI19" s="1415">
        <v>-16.84</v>
      </c>
      <c r="CJ19" s="1187">
        <v>-4.3739999999999997</v>
      </c>
      <c r="CK19" s="1187">
        <v>-5.8819999999999997</v>
      </c>
      <c r="CL19" s="1188">
        <v>17.317</v>
      </c>
      <c r="CM19" s="1415">
        <v>-16.728000000000002</v>
      </c>
      <c r="CN19" s="1187">
        <v>15.952999999999999</v>
      </c>
      <c r="CO19" s="1187">
        <v>23.42</v>
      </c>
      <c r="CP19" s="1188">
        <v>52.826000000000001</v>
      </c>
    </row>
    <row r="20" spans="1:94" ht="12" customHeight="1">
      <c r="A20" s="1455" t="s">
        <v>369</v>
      </c>
      <c r="B20" s="1191">
        <f t="shared" si="42"/>
        <v>150.6022050068492</v>
      </c>
      <c r="C20" s="1207">
        <f t="shared" si="43"/>
        <v>-149.76420500684921</v>
      </c>
      <c r="D20" s="1207">
        <f t="shared" si="44"/>
        <v>2.323</v>
      </c>
      <c r="E20" s="1208">
        <f t="shared" si="44"/>
        <v>17.698999999999998</v>
      </c>
      <c r="F20" s="1191">
        <f t="shared" si="45"/>
        <v>-5.3730000000000002</v>
      </c>
      <c r="G20" s="1207">
        <f t="shared" si="46"/>
        <v>3.2090000000000001</v>
      </c>
      <c r="H20" s="1207">
        <f t="shared" si="46"/>
        <v>0.98100000000000009</v>
      </c>
      <c r="I20" s="1207">
        <f t="shared" si="46"/>
        <v>15.298</v>
      </c>
      <c r="J20" s="1415">
        <f t="shared" si="47"/>
        <v>-5.3840000000000003</v>
      </c>
      <c r="K20" s="1207">
        <f t="shared" si="48"/>
        <v>-3.6349999999999998</v>
      </c>
      <c r="L20" s="1207">
        <f t="shared" si="48"/>
        <v>-2.7300000000000004</v>
      </c>
      <c r="M20" s="1208">
        <f t="shared" si="48"/>
        <v>18.968</v>
      </c>
      <c r="N20" s="1207">
        <f t="shared" si="49"/>
        <v>-12.603</v>
      </c>
      <c r="O20" s="1207">
        <f t="shared" si="50"/>
        <v>-6.011000000000001</v>
      </c>
      <c r="P20" s="1207">
        <f t="shared" si="50"/>
        <v>1.6709999999999994</v>
      </c>
      <c r="Q20" s="1207">
        <f t="shared" si="50"/>
        <v>16.774000000000001</v>
      </c>
      <c r="R20" s="1415">
        <f t="shared" si="51"/>
        <v>-7.6180000000000003</v>
      </c>
      <c r="S20" s="1207">
        <f t="shared" si="52"/>
        <v>-5.2750000000000004</v>
      </c>
      <c r="T20" s="1207">
        <f t="shared" si="52"/>
        <v>-0.34799999999999898</v>
      </c>
      <c r="U20" s="1208">
        <f t="shared" si="52"/>
        <v>18.661999999999999</v>
      </c>
      <c r="V20" s="1207">
        <f t="shared" si="53"/>
        <v>-5.6459999999999999</v>
      </c>
      <c r="W20" s="1207">
        <f t="shared" si="54"/>
        <v>-0.49500000000000011</v>
      </c>
      <c r="X20" s="1207">
        <f t="shared" si="54"/>
        <v>-4.3309999999999995</v>
      </c>
      <c r="Y20" s="1207">
        <f t="shared" si="54"/>
        <v>15.738</v>
      </c>
      <c r="Z20" s="1415">
        <f t="shared" si="55"/>
        <v>-1.3740000000000001</v>
      </c>
      <c r="AA20" s="1207">
        <f t="shared" si="56"/>
        <v>20.695999999999998</v>
      </c>
      <c r="AB20" s="1207">
        <f t="shared" si="56"/>
        <v>14.233000000000001</v>
      </c>
      <c r="AC20" s="1208">
        <f t="shared" si="56"/>
        <v>36.327000000000005</v>
      </c>
      <c r="AD20" s="1415">
        <f t="shared" si="57"/>
        <v>3.5539999999999998</v>
      </c>
      <c r="AE20" s="1207">
        <f t="shared" si="58"/>
        <v>23.441000000000003</v>
      </c>
      <c r="AF20" s="1207">
        <f t="shared" si="58"/>
        <v>10.205000000000002</v>
      </c>
      <c r="AG20" s="1208">
        <f t="shared" si="58"/>
        <v>73.188999999999993</v>
      </c>
      <c r="AH20" s="1415">
        <f t="shared" si="59"/>
        <v>5.9880000000000004</v>
      </c>
      <c r="AI20" s="1207">
        <f t="shared" si="58"/>
        <v>28.082000000000001</v>
      </c>
      <c r="AJ20" s="1207">
        <f t="shared" si="58"/>
        <v>16.033999999999999</v>
      </c>
      <c r="AK20" s="1208">
        <f t="shared" si="58"/>
        <v>97.970000000000013</v>
      </c>
      <c r="AL20" s="1415">
        <f>('Balance Sheet'!AL24-'Balance Sheet'!AK24)+('Balance Sheet'!AL31-'Balance Sheet'!AK31)</f>
        <v>-6.3680860273972364</v>
      </c>
      <c r="AM20" s="1207">
        <f>('Balance Sheet'!AM24-'Balance Sheet'!AL24)+('Balance Sheet'!AM31-'Balance Sheet'!AL31)</f>
        <v>59.314500821917832</v>
      </c>
      <c r="AN20" s="1207">
        <f>('Balance Sheet'!AN24-'Balance Sheet'!AM24)+('Balance Sheet'!AN31-'Balance Sheet'!AM31)</f>
        <v>18.149759863013742</v>
      </c>
      <c r="AO20" s="1208">
        <f>('Balance Sheet'!AO24-'Balance Sheet'!AN24)+('Balance Sheet'!AO31-'Balance Sheet'!AN31)</f>
        <v>103.96103123287676</v>
      </c>
      <c r="AP20" s="1415">
        <f>('Balance Sheet'!AP24-'Balance Sheet'!AO24)+('Balance Sheet'!AP31-'Balance Sheet'!AO31)</f>
        <v>-26.003063547945217</v>
      </c>
      <c r="AQ20" s="1207">
        <f>('Balance Sheet'!AQ24-'Balance Sheet'!AP24)+('Balance Sheet'!AQ31-'Balance Sheet'!AP31)</f>
        <v>53.915863150684878</v>
      </c>
      <c r="AR20" s="1207">
        <f>('Balance Sheet'!AR24-'Balance Sheet'!AQ24)+('Balance Sheet'!AR31-'Balance Sheet'!AQ31)</f>
        <v>9.8649119794520832</v>
      </c>
      <c r="AS20" s="1208">
        <f>('Balance Sheet'!AS24-'Balance Sheet'!AR24)+('Balance Sheet'!AS31-'Balance Sheet'!AR31)</f>
        <v>112.82449342465746</v>
      </c>
      <c r="AT20" s="1446"/>
      <c r="AU20" s="1447">
        <f t="shared" si="60"/>
        <v>20.859999999999992</v>
      </c>
      <c r="AV20" s="1448">
        <f t="shared" si="61"/>
        <v>14.115</v>
      </c>
      <c r="AW20" s="1448">
        <f t="shared" si="62"/>
        <v>7.2189999999999994</v>
      </c>
      <c r="AX20" s="1448">
        <f t="shared" si="63"/>
        <v>-0.16900000000000048</v>
      </c>
      <c r="AY20" s="1448">
        <f t="shared" si="64"/>
        <v>5.4209999999999994</v>
      </c>
      <c r="AZ20" s="1449">
        <f t="shared" si="70"/>
        <v>5.266</v>
      </c>
      <c r="BA20" s="1457">
        <f t="shared" si="66"/>
        <v>69.882000000000005</v>
      </c>
      <c r="BB20" s="1448">
        <f t="shared" si="38"/>
        <v>110.389</v>
      </c>
      <c r="BC20" s="1448">
        <f t="shared" si="67"/>
        <v>148.07400000000001</v>
      </c>
      <c r="BD20" s="1451">
        <f t="shared" si="68"/>
        <v>175.0572058904111</v>
      </c>
      <c r="BE20" s="1451">
        <f t="shared" si="69"/>
        <v>150.6022050068492</v>
      </c>
      <c r="BF20" s="1445"/>
      <c r="BG20" s="1313">
        <v>-2.4169999999999998</v>
      </c>
      <c r="BH20" s="1187">
        <v>0.83799999999999997</v>
      </c>
      <c r="BI20" s="1187">
        <v>3.161</v>
      </c>
      <c r="BJ20" s="1188">
        <v>20.86</v>
      </c>
      <c r="BK20" s="1187">
        <v>-5.3730000000000002</v>
      </c>
      <c r="BL20" s="1187">
        <v>-2.1640000000000001</v>
      </c>
      <c r="BM20" s="1187">
        <v>-1.1830000000000001</v>
      </c>
      <c r="BN20" s="1188">
        <v>14.115</v>
      </c>
      <c r="BO20" s="1191">
        <v>-5.3840000000000003</v>
      </c>
      <c r="BP20" s="1187">
        <v>-9.0190000000000001</v>
      </c>
      <c r="BQ20" s="1187">
        <v>-11.749000000000001</v>
      </c>
      <c r="BR20" s="1188">
        <v>7.2190000000000003</v>
      </c>
      <c r="BS20" s="1191">
        <v>-12.603</v>
      </c>
      <c r="BT20" s="1187">
        <v>-18.614000000000001</v>
      </c>
      <c r="BU20" s="1187">
        <v>-16.943000000000001</v>
      </c>
      <c r="BV20" s="1188">
        <v>-0.16900000000000001</v>
      </c>
      <c r="BW20" s="1415">
        <v>-7.6180000000000003</v>
      </c>
      <c r="BX20" s="1187">
        <v>-12.893000000000001</v>
      </c>
      <c r="BY20" s="1187">
        <v>-13.241</v>
      </c>
      <c r="BZ20" s="1188">
        <v>5.4210000000000003</v>
      </c>
      <c r="CA20" s="1415">
        <v>-5.6459999999999999</v>
      </c>
      <c r="CB20" s="1187">
        <v>-6.141</v>
      </c>
      <c r="CC20" s="1187">
        <v>-10.472</v>
      </c>
      <c r="CD20" s="1188">
        <v>5.266</v>
      </c>
      <c r="CE20" s="1415">
        <v>-1.3740000000000001</v>
      </c>
      <c r="CF20" s="1187">
        <v>19.321999999999999</v>
      </c>
      <c r="CG20" s="1187">
        <v>33.555</v>
      </c>
      <c r="CH20" s="1188">
        <v>69.882000000000005</v>
      </c>
      <c r="CI20" s="1415">
        <v>3.5539999999999998</v>
      </c>
      <c r="CJ20" s="1187">
        <v>26.995000000000001</v>
      </c>
      <c r="CK20" s="1187">
        <v>37.200000000000003</v>
      </c>
      <c r="CL20" s="1188">
        <v>110.389</v>
      </c>
      <c r="CM20" s="1415">
        <v>5.9880000000000004</v>
      </c>
      <c r="CN20" s="1187">
        <v>34.07</v>
      </c>
      <c r="CO20" s="1187">
        <v>50.103999999999999</v>
      </c>
      <c r="CP20" s="1188">
        <v>148.07400000000001</v>
      </c>
    </row>
    <row r="21" spans="1:94" ht="12" customHeight="1">
      <c r="A21" s="1455" t="s">
        <v>370</v>
      </c>
      <c r="B21" s="1207">
        <f t="shared" si="42"/>
        <v>14.121465575498689</v>
      </c>
      <c r="C21" s="1207">
        <f t="shared" si="43"/>
        <v>-14.853465575498689</v>
      </c>
      <c r="D21" s="1207">
        <f t="shared" si="44"/>
        <v>0.311</v>
      </c>
      <c r="E21" s="1208">
        <f t="shared" si="44"/>
        <v>1.5999999999999959E-2</v>
      </c>
      <c r="F21" s="1207">
        <f t="shared" si="45"/>
        <v>0.23699999999999999</v>
      </c>
      <c r="G21" s="1207">
        <f t="shared" si="46"/>
        <v>-0.11099999999999999</v>
      </c>
      <c r="H21" s="1207">
        <f t="shared" si="46"/>
        <v>-0.28100000000000003</v>
      </c>
      <c r="I21" s="1207">
        <f t="shared" si="46"/>
        <v>-0.86999999999999988</v>
      </c>
      <c r="J21" s="1415">
        <f t="shared" si="47"/>
        <v>0.17</v>
      </c>
      <c r="K21" s="1207">
        <f t="shared" si="48"/>
        <v>3.1E-2</v>
      </c>
      <c r="L21" s="1207">
        <f t="shared" si="48"/>
        <v>-0.14700000000000002</v>
      </c>
      <c r="M21" s="1208">
        <f t="shared" si="48"/>
        <v>0.26200000000000001</v>
      </c>
      <c r="N21" s="1207">
        <f t="shared" si="49"/>
        <v>4.0000000000000001E-3</v>
      </c>
      <c r="O21" s="1207">
        <f t="shared" si="50"/>
        <v>2.2400000000000002</v>
      </c>
      <c r="P21" s="1207">
        <f t="shared" si="50"/>
        <v>2.464</v>
      </c>
      <c r="Q21" s="1207">
        <f t="shared" si="50"/>
        <v>0.78500000000000014</v>
      </c>
      <c r="R21" s="1415">
        <f t="shared" si="51"/>
        <v>-1.198</v>
      </c>
      <c r="S21" s="1207">
        <f t="shared" si="52"/>
        <v>1.9319999999999999</v>
      </c>
      <c r="T21" s="1207">
        <f t="shared" si="52"/>
        <v>0.3680000000000001</v>
      </c>
      <c r="U21" s="1208">
        <f t="shared" si="52"/>
        <v>0.47899999999999987</v>
      </c>
      <c r="V21" s="1207">
        <f t="shared" si="53"/>
        <v>9.6000000000000002E-2</v>
      </c>
      <c r="W21" s="1207">
        <f t="shared" si="54"/>
        <v>0.79</v>
      </c>
      <c r="X21" s="1207">
        <f t="shared" si="54"/>
        <v>2.722</v>
      </c>
      <c r="Y21" s="1207">
        <f t="shared" si="54"/>
        <v>-2.2439999999999998</v>
      </c>
      <c r="Z21" s="1415">
        <f t="shared" si="55"/>
        <v>1.214</v>
      </c>
      <c r="AA21" s="1207">
        <f t="shared" si="56"/>
        <v>1.5180000000000002</v>
      </c>
      <c r="AB21" s="1207">
        <f t="shared" si="56"/>
        <v>0.3879999999999999</v>
      </c>
      <c r="AC21" s="1208">
        <f t="shared" si="56"/>
        <v>-2.6459999999999999</v>
      </c>
      <c r="AD21" s="1415">
        <f t="shared" si="57"/>
        <v>0.17299999999999999</v>
      </c>
      <c r="AE21" s="1207">
        <f t="shared" si="58"/>
        <v>-4.4999999999999984E-2</v>
      </c>
      <c r="AF21" s="1207">
        <f t="shared" si="58"/>
        <v>0.14400000000000002</v>
      </c>
      <c r="AG21" s="1208">
        <f t="shared" si="58"/>
        <v>3.3999999999999975E-2</v>
      </c>
      <c r="AH21" s="1415">
        <f t="shared" si="59"/>
        <v>0.45800000000000002</v>
      </c>
      <c r="AI21" s="1207">
        <f t="shared" si="58"/>
        <v>0.57099999999999995</v>
      </c>
      <c r="AJ21" s="1207">
        <f t="shared" si="58"/>
        <v>0.54600000000000004</v>
      </c>
      <c r="AK21" s="1208">
        <f t="shared" si="58"/>
        <v>0.82899999999999996</v>
      </c>
      <c r="AL21" s="1415">
        <f>('Balance Sheet'!AL32-'Balance Sheet'!AK32)+('Balance Sheet'!AL30-'Balance Sheet'!AK30)</f>
        <v>-8.710408020559349</v>
      </c>
      <c r="AM21" s="1207">
        <f>('Balance Sheet'!AM32-'Balance Sheet'!AL32)+('Balance Sheet'!AM30-'Balance Sheet'!AL30)</f>
        <v>5.83943791317445E-2</v>
      </c>
      <c r="AN21" s="1207">
        <f>('Balance Sheet'!AN32-'Balance Sheet'!AM32)+('Balance Sheet'!AN30-'Balance Sheet'!AM30)</f>
        <v>20.410602464674092</v>
      </c>
      <c r="AO21" s="1208">
        <f>('Balance Sheet'!AO32-'Balance Sheet'!AN32)+('Balance Sheet'!AO30-'Balance Sheet'!AN30)</f>
        <v>-2.376839293829585</v>
      </c>
      <c r="AP21" s="1415">
        <f>('Balance Sheet'!AP32-'Balance Sheet'!AO32)+('Balance Sheet'!AP30-'Balance Sheet'!AO30)</f>
        <v>-2.675403501513566</v>
      </c>
      <c r="AQ21" s="1207">
        <f>('Balance Sheet'!AQ32-'Balance Sheet'!AP32)+('Balance Sheet'!AQ30-'Balance Sheet'!AP30)</f>
        <v>-1.7871267086783416</v>
      </c>
      <c r="AR21" s="1207">
        <f>('Balance Sheet'!AR32-'Balance Sheet'!AQ32)+('Balance Sheet'!AR30-'Balance Sheet'!AQ30)</f>
        <v>23.374810113380224</v>
      </c>
      <c r="AS21" s="1208">
        <f>('Balance Sheet'!AS32-'Balance Sheet'!AR32)+('Balance Sheet'!AS30-'Balance Sheet'!AR30)</f>
        <v>-4.7908143276896276</v>
      </c>
      <c r="AT21" s="1446"/>
      <c r="AU21" s="1448">
        <f t="shared" si="60"/>
        <v>-0.40499999999999936</v>
      </c>
      <c r="AV21" s="1448">
        <f t="shared" si="61"/>
        <v>-1.0249999999999999</v>
      </c>
      <c r="AW21" s="1448">
        <f t="shared" si="62"/>
        <v>0.316</v>
      </c>
      <c r="AX21" s="1448">
        <f t="shared" si="63"/>
        <v>5.4930000000000003</v>
      </c>
      <c r="AY21" s="1448">
        <f t="shared" si="64"/>
        <v>1.581</v>
      </c>
      <c r="AZ21" s="1449">
        <f t="shared" si="70"/>
        <v>1.3640000000000003</v>
      </c>
      <c r="BA21" s="1457">
        <f t="shared" si="66"/>
        <v>0.4740000000000002</v>
      </c>
      <c r="BB21" s="1448">
        <f t="shared" si="38"/>
        <v>0.30599999999999999</v>
      </c>
      <c r="BC21" s="1448">
        <f t="shared" si="67"/>
        <v>2.4039999999999999</v>
      </c>
      <c r="BD21" s="1451">
        <f t="shared" si="68"/>
        <v>9.3817495294169024</v>
      </c>
      <c r="BE21" s="1451">
        <f t="shared" si="69"/>
        <v>14.121465575498689</v>
      </c>
      <c r="BF21" s="1445"/>
      <c r="BG21" s="1458">
        <v>-0.54100000000000004</v>
      </c>
      <c r="BH21" s="1187">
        <v>-0.73199999999999998</v>
      </c>
      <c r="BI21" s="1187">
        <v>-0.42099999999999999</v>
      </c>
      <c r="BJ21" s="1188">
        <v>-0.40500000000000003</v>
      </c>
      <c r="BK21" s="1187">
        <v>0.23699999999999999</v>
      </c>
      <c r="BL21" s="1187">
        <v>0.126</v>
      </c>
      <c r="BM21" s="1187">
        <v>-0.155</v>
      </c>
      <c r="BN21" s="1188">
        <v>-1.0249999999999999</v>
      </c>
      <c r="BO21" s="1207">
        <v>0.17</v>
      </c>
      <c r="BP21" s="1187">
        <v>0.20100000000000001</v>
      </c>
      <c r="BQ21" s="1187">
        <v>5.3999999999999999E-2</v>
      </c>
      <c r="BR21" s="1188">
        <v>0.316</v>
      </c>
      <c r="BS21" s="1207">
        <v>4.0000000000000001E-3</v>
      </c>
      <c r="BT21" s="1187">
        <v>2.2440000000000002</v>
      </c>
      <c r="BU21" s="1187">
        <v>4.7080000000000002</v>
      </c>
      <c r="BV21" s="1188">
        <v>5.4930000000000003</v>
      </c>
      <c r="BW21" s="1415">
        <v>-1.198</v>
      </c>
      <c r="BX21" s="1187">
        <v>0.73399999999999999</v>
      </c>
      <c r="BY21" s="1187">
        <v>1.1020000000000001</v>
      </c>
      <c r="BZ21" s="1188">
        <v>1.581</v>
      </c>
      <c r="CA21" s="1415">
        <v>9.6000000000000002E-2</v>
      </c>
      <c r="CB21" s="1187">
        <v>0.88600000000000001</v>
      </c>
      <c r="CC21" s="1187">
        <v>3.6080000000000001</v>
      </c>
      <c r="CD21" s="1188">
        <v>1.3640000000000001</v>
      </c>
      <c r="CE21" s="1415">
        <v>1.214</v>
      </c>
      <c r="CF21" s="1187">
        <v>2.7320000000000002</v>
      </c>
      <c r="CG21" s="1187">
        <v>3.12</v>
      </c>
      <c r="CH21" s="1188">
        <v>0.47399999999999998</v>
      </c>
      <c r="CI21" s="1415">
        <v>0.17299999999999999</v>
      </c>
      <c r="CJ21" s="1187">
        <v>0.128</v>
      </c>
      <c r="CK21" s="1187">
        <v>0.27200000000000002</v>
      </c>
      <c r="CL21" s="1188">
        <v>0.30599999999999999</v>
      </c>
      <c r="CM21" s="1415">
        <v>0.45800000000000002</v>
      </c>
      <c r="CN21" s="1187">
        <v>1.0289999999999999</v>
      </c>
      <c r="CO21" s="1187">
        <v>1.575</v>
      </c>
      <c r="CP21" s="1188">
        <v>2.4039999999999999</v>
      </c>
    </row>
    <row r="22" spans="1:94" ht="12" customHeight="1">
      <c r="A22" s="1459" t="s">
        <v>371</v>
      </c>
      <c r="B22" s="1216">
        <f t="shared" ref="B22:AC22" si="72">SUM(B6:B21)</f>
        <v>164.28831770466422</v>
      </c>
      <c r="C22" s="1217">
        <f t="shared" si="72"/>
        <v>-156.90431770466418</v>
      </c>
      <c r="D22" s="1217">
        <f t="shared" si="72"/>
        <v>3.4619999999999962</v>
      </c>
      <c r="E22" s="1218">
        <f t="shared" si="72"/>
        <v>5.5050000000000026</v>
      </c>
      <c r="F22" s="1216">
        <f t="shared" si="72"/>
        <v>17.443999999999999</v>
      </c>
      <c r="G22" s="1217">
        <f t="shared" si="72"/>
        <v>2.9390000000000045</v>
      </c>
      <c r="H22" s="1217">
        <f t="shared" si="72"/>
        <v>-4.1180000000000048</v>
      </c>
      <c r="I22" s="1217">
        <f t="shared" si="72"/>
        <v>7.2799999999999985</v>
      </c>
      <c r="J22" s="1216">
        <f t="shared" si="72"/>
        <v>14.055000000000001</v>
      </c>
      <c r="K22" s="1217">
        <f t="shared" si="72"/>
        <v>-11.102000000000002</v>
      </c>
      <c r="L22" s="1217">
        <f t="shared" si="72"/>
        <v>-13.628999999999998</v>
      </c>
      <c r="M22" s="1218">
        <f t="shared" si="72"/>
        <v>-6.9999999999947882E-3</v>
      </c>
      <c r="N22" s="1217">
        <f t="shared" si="72"/>
        <v>3.8739999999999921</v>
      </c>
      <c r="O22" s="1217">
        <f t="shared" si="72"/>
        <v>-14.677999999999999</v>
      </c>
      <c r="P22" s="1217">
        <f t="shared" si="72"/>
        <v>-2.6919999999999971</v>
      </c>
      <c r="Q22" s="1217">
        <f t="shared" si="72"/>
        <v>7.6539999999999893</v>
      </c>
      <c r="R22" s="1216">
        <f t="shared" si="72"/>
        <v>20.382999999999996</v>
      </c>
      <c r="S22" s="1217">
        <f t="shared" si="72"/>
        <v>-9.2379999999999978</v>
      </c>
      <c r="T22" s="1217">
        <f t="shared" ref="T22:X22" si="73">SUM(T6:T21)</f>
        <v>-4.3050000000000104</v>
      </c>
      <c r="U22" s="1218">
        <f t="shared" si="73"/>
        <v>0.33800000000000519</v>
      </c>
      <c r="V22" s="1217">
        <f t="shared" si="73"/>
        <v>24.542000000000005</v>
      </c>
      <c r="W22" s="1217">
        <f t="shared" si="73"/>
        <v>-14.467000000000002</v>
      </c>
      <c r="X22" s="1217">
        <f t="shared" si="73"/>
        <v>-1.6380000000000021</v>
      </c>
      <c r="Y22" s="1217">
        <f t="shared" si="72"/>
        <v>3.4339999999999993</v>
      </c>
      <c r="Z22" s="1216">
        <f t="shared" ref="Z22:AA22" si="74">SUM(Z6:Z21)</f>
        <v>36.830000000000005</v>
      </c>
      <c r="AA22" s="1217">
        <f t="shared" si="74"/>
        <v>5.8059999999999903</v>
      </c>
      <c r="AB22" s="1217">
        <f t="shared" si="72"/>
        <v>6.3330000000000108</v>
      </c>
      <c r="AC22" s="1218">
        <f t="shared" si="72"/>
        <v>10.447000000000003</v>
      </c>
      <c r="AD22" s="1216">
        <f t="shared" ref="AD22:AS22" si="75">SUM(AD6:AD21)</f>
        <v>56.722999999999999</v>
      </c>
      <c r="AE22" s="1217">
        <f t="shared" si="75"/>
        <v>11.724000000000006</v>
      </c>
      <c r="AF22" s="1217">
        <f t="shared" si="75"/>
        <v>22.478999999999992</v>
      </c>
      <c r="AG22" s="1218">
        <f t="shared" si="75"/>
        <v>24.273999999999994</v>
      </c>
      <c r="AH22" s="1216">
        <f t="shared" si="75"/>
        <v>68.000000000000014</v>
      </c>
      <c r="AI22" s="1217">
        <f t="shared" si="75"/>
        <v>21.349000000000007</v>
      </c>
      <c r="AJ22" s="1217">
        <f t="shared" si="75"/>
        <v>33.397999999999989</v>
      </c>
      <c r="AK22" s="1218">
        <f t="shared" si="75"/>
        <v>24.684000000000005</v>
      </c>
      <c r="AL22" s="1216">
        <f t="shared" si="75"/>
        <v>76.629565226308245</v>
      </c>
      <c r="AM22" s="1217">
        <f t="shared" si="75"/>
        <v>28.525937823522614</v>
      </c>
      <c r="AN22" s="1217">
        <f t="shared" si="75"/>
        <v>23.556619831896569</v>
      </c>
      <c r="AO22" s="1218">
        <f t="shared" si="75"/>
        <v>-5.8581383617361613</v>
      </c>
      <c r="AP22" s="1216">
        <f t="shared" si="75"/>
        <v>92.823632444409498</v>
      </c>
      <c r="AQ22" s="1217">
        <f t="shared" si="75"/>
        <v>28.702539878629146</v>
      </c>
      <c r="AR22" s="1217">
        <f t="shared" si="75"/>
        <v>33.962077325890121</v>
      </c>
      <c r="AS22" s="1218">
        <f t="shared" si="75"/>
        <v>8.8000680557354407</v>
      </c>
      <c r="AT22" s="1446"/>
      <c r="AU22" s="1460">
        <f t="shared" si="60"/>
        <v>16.351000000000042</v>
      </c>
      <c r="AV22" s="1460">
        <f t="shared" si="61"/>
        <v>23.544999999999995</v>
      </c>
      <c r="AW22" s="1460">
        <f t="shared" si="62"/>
        <v>-10.682999999999993</v>
      </c>
      <c r="AX22" s="1460">
        <f t="shared" si="63"/>
        <v>-5.8420000000000147</v>
      </c>
      <c r="AY22" s="1460">
        <f t="shared" si="64"/>
        <v>7.1779999999999928</v>
      </c>
      <c r="AZ22" s="1461">
        <f t="shared" si="70"/>
        <v>11.871</v>
      </c>
      <c r="BA22" s="1462">
        <f t="shared" si="66"/>
        <v>59.416000000000011</v>
      </c>
      <c r="BB22" s="1460">
        <f t="shared" si="38"/>
        <v>115.19999999999999</v>
      </c>
      <c r="BC22" s="1460">
        <f t="shared" si="67"/>
        <v>147.43100000000001</v>
      </c>
      <c r="BD22" s="1463">
        <f t="shared" si="68"/>
        <v>122.85398451999126</v>
      </c>
      <c r="BE22" s="1463">
        <f t="shared" si="69"/>
        <v>164.28831770466422</v>
      </c>
      <c r="BF22" s="359"/>
      <c r="BG22" s="1464">
        <f>SUM(BE6:BE21)</f>
        <v>164.28831770466422</v>
      </c>
      <c r="BH22" s="1219">
        <f t="shared" ref="BH22:CP22" si="76">SUM(BH6:BH21)</f>
        <v>7.3839999999999995</v>
      </c>
      <c r="BI22" s="1217">
        <f t="shared" si="76"/>
        <v>10.845999999999998</v>
      </c>
      <c r="BJ22" s="1218">
        <f t="shared" si="76"/>
        <v>16.350999999999999</v>
      </c>
      <c r="BK22" s="1217">
        <f t="shared" si="76"/>
        <v>17.443999999999999</v>
      </c>
      <c r="BL22" s="1217">
        <f t="shared" si="76"/>
        <v>20.383000000000003</v>
      </c>
      <c r="BM22" s="1217">
        <f t="shared" si="76"/>
        <v>16.264999999999997</v>
      </c>
      <c r="BN22" s="1218">
        <f t="shared" si="76"/>
        <v>23.544999999999998</v>
      </c>
      <c r="BO22" s="1216">
        <f t="shared" si="76"/>
        <v>14.055000000000001</v>
      </c>
      <c r="BP22" s="1217">
        <f t="shared" si="76"/>
        <v>2.9529999999999954</v>
      </c>
      <c r="BQ22" s="1217">
        <f t="shared" si="76"/>
        <v>-10.676000000000004</v>
      </c>
      <c r="BR22" s="1218">
        <f t="shared" si="76"/>
        <v>-10.682999999999995</v>
      </c>
      <c r="BS22" s="1216">
        <f t="shared" si="76"/>
        <v>3.8739999999999921</v>
      </c>
      <c r="BT22" s="1217">
        <f t="shared" si="76"/>
        <v>-10.804000000000004</v>
      </c>
      <c r="BU22" s="1217">
        <f t="shared" si="76"/>
        <v>-13.495999999999997</v>
      </c>
      <c r="BV22" s="1218">
        <f t="shared" si="76"/>
        <v>-5.8420000000000041</v>
      </c>
      <c r="BW22" s="1216">
        <f t="shared" si="76"/>
        <v>20.382999999999996</v>
      </c>
      <c r="BX22" s="1217">
        <f t="shared" si="76"/>
        <v>11.145000000000005</v>
      </c>
      <c r="BY22" s="1217">
        <f t="shared" si="76"/>
        <v>6.8399999999999856</v>
      </c>
      <c r="BZ22" s="1218">
        <f t="shared" si="76"/>
        <v>7.1779999999999937</v>
      </c>
      <c r="CA22" s="1216">
        <f t="shared" si="76"/>
        <v>24.542000000000005</v>
      </c>
      <c r="CB22" s="1217">
        <f t="shared" si="76"/>
        <v>10.074999999999996</v>
      </c>
      <c r="CC22" s="1217">
        <f t="shared" si="76"/>
        <v>8.4370000000000029</v>
      </c>
      <c r="CD22" s="1218">
        <f t="shared" si="76"/>
        <v>11.870999999999979</v>
      </c>
      <c r="CE22" s="1216">
        <f t="shared" si="76"/>
        <v>36.830000000000005</v>
      </c>
      <c r="CF22" s="1217">
        <f t="shared" si="76"/>
        <v>42.635999999999996</v>
      </c>
      <c r="CG22" s="1217">
        <f t="shared" si="76"/>
        <v>48.969000000000001</v>
      </c>
      <c r="CH22" s="1218">
        <f t="shared" si="76"/>
        <v>59.416000000000004</v>
      </c>
      <c r="CI22" s="1216">
        <f t="shared" si="76"/>
        <v>56.722999999999999</v>
      </c>
      <c r="CJ22" s="1217">
        <f t="shared" si="76"/>
        <v>68.447000000000003</v>
      </c>
      <c r="CK22" s="1217">
        <f t="shared" si="76"/>
        <v>90.926000000000002</v>
      </c>
      <c r="CL22" s="1465">
        <f t="shared" si="76"/>
        <v>115.2</v>
      </c>
      <c r="CM22" s="1216">
        <f t="shared" si="76"/>
        <v>68.000000000000014</v>
      </c>
      <c r="CN22" s="1217">
        <f t="shared" si="76"/>
        <v>89.349000000000018</v>
      </c>
      <c r="CO22" s="1217">
        <f t="shared" si="76"/>
        <v>122.74699999999999</v>
      </c>
      <c r="CP22" s="1465">
        <f t="shared" si="76"/>
        <v>147.43099999999998</v>
      </c>
    </row>
    <row r="23" spans="1:94" s="1483" customFormat="1" ht="12" customHeight="1" thickBot="1">
      <c r="A23" s="199" t="s">
        <v>372</v>
      </c>
      <c r="B23" s="1466"/>
      <c r="C23" s="1466"/>
      <c r="D23" s="1466"/>
      <c r="E23" s="1467"/>
      <c r="F23" s="1466"/>
      <c r="G23" s="1466"/>
      <c r="H23" s="1466"/>
      <c r="I23" s="1466"/>
      <c r="J23" s="1468"/>
      <c r="K23" s="1466"/>
      <c r="L23" s="1466"/>
      <c r="M23" s="1467"/>
      <c r="N23" s="1466"/>
      <c r="O23" s="1466"/>
      <c r="P23" s="1466"/>
      <c r="Q23" s="1466"/>
      <c r="R23" s="1468"/>
      <c r="S23" s="1466"/>
      <c r="T23" s="1466"/>
      <c r="U23" s="1469"/>
      <c r="V23" s="1466"/>
      <c r="W23" s="1466"/>
      <c r="X23" s="1466"/>
      <c r="Y23" s="1470"/>
      <c r="Z23" s="1468"/>
      <c r="AA23" s="1466"/>
      <c r="AB23" s="1466"/>
      <c r="AC23" s="1467"/>
      <c r="AD23" s="1468"/>
      <c r="AE23" s="1466"/>
      <c r="AF23" s="1466"/>
      <c r="AG23" s="1467"/>
      <c r="AH23" s="1468"/>
      <c r="AI23" s="1466"/>
      <c r="AJ23" s="1466"/>
      <c r="AK23" s="1467"/>
      <c r="AL23" s="1468"/>
      <c r="AM23" s="1466"/>
      <c r="AN23" s="1466"/>
      <c r="AO23" s="1467"/>
      <c r="AP23" s="1468"/>
      <c r="AQ23" s="1466"/>
      <c r="AR23" s="1466"/>
      <c r="AS23" s="1467"/>
      <c r="AT23" s="1471"/>
      <c r="AU23" s="1472"/>
      <c r="AV23" s="1472"/>
      <c r="AW23" s="1472"/>
      <c r="AX23" s="1472"/>
      <c r="AY23" s="1472"/>
      <c r="AZ23" s="1473"/>
      <c r="BA23" s="1474"/>
      <c r="BB23" s="1472"/>
      <c r="BC23" s="1472"/>
      <c r="BD23" s="1475"/>
      <c r="BE23" s="1475"/>
      <c r="BF23" s="1476"/>
      <c r="BG23" s="1477"/>
      <c r="BH23" s="1478"/>
      <c r="BI23" s="1479"/>
      <c r="BJ23" s="1480"/>
      <c r="BK23" s="1479"/>
      <c r="BL23" s="1479"/>
      <c r="BM23" s="1479"/>
      <c r="BN23" s="1480"/>
      <c r="BO23" s="1479"/>
      <c r="BP23" s="1479"/>
      <c r="BQ23" s="1479"/>
      <c r="BR23" s="1480"/>
      <c r="BS23" s="1479"/>
      <c r="BT23" s="1479"/>
      <c r="BU23" s="1479"/>
      <c r="BV23" s="1480"/>
      <c r="BW23" s="1481"/>
      <c r="BX23" s="1479"/>
      <c r="BY23" s="1479"/>
      <c r="BZ23" s="1480"/>
      <c r="CA23" s="1481"/>
      <c r="CB23" s="1479"/>
      <c r="CC23" s="1479"/>
      <c r="CD23" s="1480"/>
      <c r="CE23" s="1482"/>
      <c r="CF23" s="1479"/>
      <c r="CG23" s="1479"/>
      <c r="CH23" s="1480"/>
      <c r="CI23" s="1482"/>
      <c r="CJ23" s="1479"/>
      <c r="CK23" s="1479"/>
      <c r="CL23" s="1480"/>
      <c r="CM23" s="1482"/>
      <c r="CO23" s="1479"/>
      <c r="CP23" s="1480"/>
    </row>
    <row r="24" spans="1:94" s="1483" customFormat="1" ht="12" customHeight="1" thickTop="1">
      <c r="A24" s="84" t="s">
        <v>78</v>
      </c>
      <c r="B24" s="1479"/>
      <c r="C24" s="1479"/>
      <c r="D24" s="1479"/>
      <c r="E24" s="1480"/>
      <c r="F24" s="1479"/>
      <c r="G24" s="1479"/>
      <c r="H24" s="1479"/>
      <c r="I24" s="1479"/>
      <c r="J24" s="1481"/>
      <c r="K24" s="1479"/>
      <c r="L24" s="1479"/>
      <c r="M24" s="1480"/>
      <c r="N24" s="1479"/>
      <c r="O24" s="1479"/>
      <c r="P24" s="1479"/>
      <c r="Q24" s="1479"/>
      <c r="R24" s="1481"/>
      <c r="S24" s="1479"/>
      <c r="T24" s="1479"/>
      <c r="U24" s="1480"/>
      <c r="V24" s="1479"/>
      <c r="W24" s="1479"/>
      <c r="X24" s="1479"/>
      <c r="Y24" s="1480"/>
      <c r="Z24" s="1481"/>
      <c r="AA24" s="1479"/>
      <c r="AB24" s="1479"/>
      <c r="AC24" s="1480"/>
      <c r="AD24" s="1481"/>
      <c r="AE24" s="1479"/>
      <c r="AF24" s="1479"/>
      <c r="AG24" s="1480"/>
      <c r="AH24" s="1481"/>
      <c r="AI24" s="1479"/>
      <c r="AJ24" s="1479"/>
      <c r="AK24" s="1480"/>
      <c r="AL24" s="1481"/>
      <c r="AM24" s="1479"/>
      <c r="AN24" s="1479"/>
      <c r="AO24" s="1480"/>
      <c r="AP24" s="1481"/>
      <c r="AQ24" s="1479"/>
      <c r="AR24" s="1479"/>
      <c r="AS24" s="1480"/>
      <c r="AT24" s="1484"/>
      <c r="AU24" s="1485"/>
      <c r="AV24" s="1485"/>
      <c r="AW24" s="1485"/>
      <c r="AX24" s="1485"/>
      <c r="AY24" s="1485"/>
      <c r="AZ24" s="1486"/>
      <c r="BA24" s="1487">
        <v>48</v>
      </c>
      <c r="BB24" s="1485">
        <v>100</v>
      </c>
      <c r="BC24" s="1485">
        <v>132</v>
      </c>
      <c r="BD24" s="1488"/>
      <c r="BE24" s="1488"/>
      <c r="BF24" s="1476"/>
      <c r="BG24" s="1481"/>
      <c r="BH24" s="1478"/>
      <c r="BI24" s="1479"/>
      <c r="BJ24" s="1480"/>
      <c r="BK24" s="1479"/>
      <c r="BL24" s="1479"/>
      <c r="BM24" s="1479"/>
      <c r="BN24" s="1480"/>
      <c r="BO24" s="1479"/>
      <c r="BP24" s="1479"/>
      <c r="BQ24" s="1479"/>
      <c r="BR24" s="1480"/>
      <c r="BS24" s="1479"/>
      <c r="BT24" s="1479"/>
      <c r="BU24" s="1479"/>
      <c r="BV24" s="1480"/>
      <c r="BW24" s="1481"/>
      <c r="BX24" s="1479"/>
      <c r="BY24" s="1479"/>
      <c r="BZ24" s="1480"/>
      <c r="CA24" s="1481"/>
      <c r="CB24" s="1479"/>
      <c r="CC24" s="1479"/>
      <c r="CD24" s="1480"/>
      <c r="CE24" s="1482"/>
      <c r="CF24" s="1479"/>
      <c r="CG24" s="1479"/>
      <c r="CH24" s="1480"/>
      <c r="CI24" s="1482"/>
      <c r="CJ24" s="1479"/>
      <c r="CK24" s="1479"/>
      <c r="CL24" s="1480"/>
      <c r="CM24" s="1482"/>
      <c r="CO24" s="1479"/>
      <c r="CP24" s="1480"/>
    </row>
    <row r="25" spans="1:94" s="1483" customFormat="1" ht="12" customHeight="1">
      <c r="A25" s="84" t="s">
        <v>373</v>
      </c>
      <c r="B25" s="1479"/>
      <c r="C25" s="1479"/>
      <c r="D25" s="1479"/>
      <c r="E25" s="1480"/>
      <c r="F25" s="1479"/>
      <c r="G25" s="1479"/>
      <c r="H25" s="1479"/>
      <c r="I25" s="1479"/>
      <c r="J25" s="1481"/>
      <c r="K25" s="1479"/>
      <c r="L25" s="1479"/>
      <c r="M25" s="1480"/>
      <c r="N25" s="1479"/>
      <c r="O25" s="1479"/>
      <c r="P25" s="1479"/>
      <c r="Q25" s="1479"/>
      <c r="R25" s="1481"/>
      <c r="S25" s="1479"/>
      <c r="T25" s="1479"/>
      <c r="U25" s="1480"/>
      <c r="V25" s="1479"/>
      <c r="W25" s="1479"/>
      <c r="X25" s="1479"/>
      <c r="Y25" s="1480"/>
      <c r="Z25" s="1481"/>
      <c r="AA25" s="1479"/>
      <c r="AB25" s="1479"/>
      <c r="AC25" s="1480"/>
      <c r="AD25" s="1481"/>
      <c r="AE25" s="1479"/>
      <c r="AF25" s="1479"/>
      <c r="AG25" s="1480"/>
      <c r="AH25" s="1481"/>
      <c r="AI25" s="1479"/>
      <c r="AJ25" s="1479"/>
      <c r="AK25" s="1480"/>
      <c r="AL25" s="1481"/>
      <c r="AM25" s="1479"/>
      <c r="AN25" s="1479"/>
      <c r="AO25" s="1480"/>
      <c r="AP25" s="1481"/>
      <c r="AQ25" s="1479"/>
      <c r="AR25" s="1479"/>
      <c r="AS25" s="1480"/>
      <c r="AT25" s="1471"/>
      <c r="AU25" s="1485"/>
      <c r="AV25" s="1485"/>
      <c r="AW25" s="1485"/>
      <c r="AX25" s="1485"/>
      <c r="AY25" s="1485"/>
      <c r="AZ25" s="1486"/>
      <c r="BA25" s="1487">
        <f>AVERAGE(BA24,BA26)</f>
        <v>51.5</v>
      </c>
      <c r="BB25" s="1485">
        <f>AVERAGE(BB24,BB26)</f>
        <v>103.5</v>
      </c>
      <c r="BC25" s="1485">
        <f>AVERAGE(BC24,BC26)</f>
        <v>135.5</v>
      </c>
      <c r="BD25" s="1488" t="str">
        <f>IFERROR(AVERAGE(BD24,BD26),"")</f>
        <v/>
      </c>
      <c r="BE25" s="1488" t="str">
        <f>IFERROR(AVERAGE(BE24,BE26),"")</f>
        <v/>
      </c>
      <c r="BF25" s="1476"/>
      <c r="BG25" s="1481"/>
      <c r="BH25" s="1478"/>
      <c r="BI25" s="1479"/>
      <c r="BJ25" s="1480"/>
      <c r="BK25" s="1479"/>
      <c r="BL25" s="1479"/>
      <c r="BM25" s="1479"/>
      <c r="BN25" s="1480"/>
      <c r="BO25" s="1479"/>
      <c r="BP25" s="1479"/>
      <c r="BQ25" s="1479"/>
      <c r="BR25" s="1480"/>
      <c r="BS25" s="1479"/>
      <c r="BT25" s="1479"/>
      <c r="BU25" s="1479"/>
      <c r="BV25" s="1480"/>
      <c r="BW25" s="1481"/>
      <c r="BX25" s="1479"/>
      <c r="BY25" s="1479"/>
      <c r="BZ25" s="1480"/>
      <c r="CA25" s="1481"/>
      <c r="CB25" s="1479"/>
      <c r="CC25" s="1479"/>
      <c r="CD25" s="1480"/>
      <c r="CE25" s="1482"/>
      <c r="CF25" s="1479"/>
      <c r="CG25" s="1479"/>
      <c r="CH25" s="1480"/>
      <c r="CI25" s="1482"/>
      <c r="CJ25" s="1479"/>
      <c r="CK25" s="1479"/>
      <c r="CL25" s="1480"/>
      <c r="CM25" s="1482"/>
      <c r="CO25" s="1479"/>
      <c r="CP25" s="1480"/>
    </row>
    <row r="26" spans="1:94" s="1483" customFormat="1" ht="12" customHeight="1" thickBot="1">
      <c r="A26" s="1489" t="s">
        <v>80</v>
      </c>
      <c r="B26" s="1490"/>
      <c r="C26" s="1491"/>
      <c r="D26" s="1491"/>
      <c r="E26" s="1492"/>
      <c r="F26" s="1490"/>
      <c r="G26" s="1491"/>
      <c r="H26" s="1491"/>
      <c r="I26" s="1491"/>
      <c r="J26" s="1493"/>
      <c r="K26" s="1491"/>
      <c r="L26" s="1491"/>
      <c r="M26" s="1492"/>
      <c r="N26" s="1491"/>
      <c r="O26" s="1491"/>
      <c r="P26" s="1491"/>
      <c r="Q26" s="1491"/>
      <c r="R26" s="1493"/>
      <c r="S26" s="1491"/>
      <c r="T26" s="1491"/>
      <c r="U26" s="1494"/>
      <c r="V26" s="1495"/>
      <c r="W26" s="1491"/>
      <c r="X26" s="1491"/>
      <c r="Y26" s="1494"/>
      <c r="Z26" s="1496"/>
      <c r="AA26" s="1491"/>
      <c r="AB26" s="1495"/>
      <c r="AC26" s="1494"/>
      <c r="AD26" s="1496"/>
      <c r="AE26" s="1495"/>
      <c r="AF26" s="1495"/>
      <c r="AG26" s="1494"/>
      <c r="AH26" s="1496"/>
      <c r="AI26" s="1495"/>
      <c r="AJ26" s="1495"/>
      <c r="AK26" s="1494"/>
      <c r="AL26" s="1496"/>
      <c r="AM26" s="1495"/>
      <c r="AN26" s="1495"/>
      <c r="AO26" s="1494"/>
      <c r="AP26" s="1496"/>
      <c r="AQ26" s="1495"/>
      <c r="AR26" s="1495"/>
      <c r="AS26" s="1494"/>
      <c r="AT26" s="1497"/>
      <c r="AU26" s="1498"/>
      <c r="AV26" s="1498"/>
      <c r="AW26" s="1498"/>
      <c r="AX26" s="1498"/>
      <c r="AY26" s="1498"/>
      <c r="AZ26" s="1499"/>
      <c r="BA26" s="1500">
        <v>55</v>
      </c>
      <c r="BB26" s="1501">
        <v>107</v>
      </c>
      <c r="BC26" s="1501">
        <v>139</v>
      </c>
      <c r="BD26" s="1502"/>
      <c r="BE26" s="1502"/>
      <c r="BG26" s="1503"/>
      <c r="BH26" s="1504"/>
      <c r="BI26" s="1505"/>
      <c r="BJ26" s="1506"/>
      <c r="BK26" s="1505"/>
      <c r="BL26" s="1505"/>
      <c r="BM26" s="1505"/>
      <c r="BN26" s="1506"/>
      <c r="BO26" s="1507"/>
      <c r="BP26" s="1505"/>
      <c r="BQ26" s="1505"/>
      <c r="BR26" s="1506"/>
      <c r="BS26" s="1507"/>
      <c r="BT26" s="1505"/>
      <c r="BU26" s="1505"/>
      <c r="BV26" s="1506"/>
      <c r="BW26" s="1508"/>
      <c r="BX26" s="1505"/>
      <c r="BY26" s="1505"/>
      <c r="BZ26" s="1506"/>
      <c r="CA26" s="1509"/>
      <c r="CB26" s="1505"/>
      <c r="CC26" s="1505"/>
      <c r="CD26" s="1506"/>
      <c r="CE26" s="1508"/>
      <c r="CF26" s="1505"/>
      <c r="CG26" s="1505"/>
      <c r="CH26" s="1506"/>
      <c r="CI26" s="1508"/>
      <c r="CJ26" s="1505"/>
      <c r="CK26" s="1505"/>
      <c r="CL26" s="1506"/>
      <c r="CM26" s="1508"/>
      <c r="CO26" s="1505"/>
      <c r="CP26" s="1506"/>
    </row>
    <row r="27" spans="1:94" ht="12" customHeight="1" thickTop="1">
      <c r="A27" s="246"/>
      <c r="B27" s="1439"/>
      <c r="C27" s="437"/>
      <c r="D27" s="437"/>
      <c r="E27" s="1510"/>
      <c r="F27" s="1439"/>
      <c r="G27" s="437"/>
      <c r="H27" s="437"/>
      <c r="I27" s="437"/>
      <c r="J27" s="436"/>
      <c r="K27" s="437"/>
      <c r="L27" s="437"/>
      <c r="M27" s="1510"/>
      <c r="N27" s="437"/>
      <c r="O27" s="437"/>
      <c r="P27" s="437"/>
      <c r="Q27" s="437"/>
      <c r="R27" s="436"/>
      <c r="S27" s="437"/>
      <c r="T27" s="437"/>
      <c r="U27" s="1446"/>
      <c r="V27" s="407"/>
      <c r="W27" s="437"/>
      <c r="X27" s="437"/>
      <c r="Y27" s="407"/>
      <c r="Z27" s="243"/>
      <c r="AA27" s="437"/>
      <c r="AB27" s="407"/>
      <c r="AC27" s="1446"/>
      <c r="AD27" s="243"/>
      <c r="AE27" s="407"/>
      <c r="AF27" s="407"/>
      <c r="AG27" s="1446"/>
      <c r="AH27" s="243"/>
      <c r="AI27" s="407"/>
      <c r="AJ27" s="407"/>
      <c r="AK27" s="1446"/>
      <c r="AL27" s="243"/>
      <c r="AM27" s="407"/>
      <c r="AN27" s="407"/>
      <c r="AO27" s="1446"/>
      <c r="AP27" s="243"/>
      <c r="AQ27" s="407"/>
      <c r="AR27" s="407"/>
      <c r="AS27" s="1446"/>
      <c r="AT27" s="1510"/>
      <c r="AU27" s="1511"/>
      <c r="AV27" s="1511"/>
      <c r="AW27" s="1511"/>
      <c r="AX27" s="1511"/>
      <c r="AY27" s="1511"/>
      <c r="AZ27" s="1512"/>
      <c r="BA27" s="1513"/>
      <c r="BB27" s="1511"/>
      <c r="BC27" s="1511"/>
      <c r="BD27" s="1514"/>
      <c r="BE27" s="1514"/>
      <c r="BG27" s="1313"/>
      <c r="BH27" s="1187"/>
      <c r="BI27" s="437"/>
      <c r="BJ27" s="1510"/>
      <c r="BK27" s="437"/>
      <c r="BL27" s="437"/>
      <c r="BM27" s="437"/>
      <c r="BN27" s="1510"/>
      <c r="BO27" s="1439"/>
      <c r="BP27" s="437"/>
      <c r="BQ27" s="437"/>
      <c r="BR27" s="1510"/>
      <c r="BS27" s="1439"/>
      <c r="BT27" s="437"/>
      <c r="BU27" s="437"/>
      <c r="BV27" s="1510"/>
      <c r="BW27" s="436"/>
      <c r="BX27" s="437"/>
      <c r="BY27" s="437"/>
      <c r="BZ27" s="1510"/>
      <c r="CA27" s="1415"/>
      <c r="CB27" s="437"/>
      <c r="CC27" s="437"/>
      <c r="CD27" s="1510"/>
      <c r="CE27" s="436"/>
      <c r="CF27" s="437"/>
      <c r="CG27" s="437"/>
      <c r="CH27" s="1510"/>
      <c r="CI27" s="436"/>
      <c r="CJ27" s="437"/>
      <c r="CK27" s="437"/>
      <c r="CL27" s="1510"/>
      <c r="CM27" s="436"/>
      <c r="CO27" s="437"/>
      <c r="CP27" s="1510"/>
    </row>
    <row r="28" spans="1:94" ht="12" customHeight="1">
      <c r="A28" s="107" t="s">
        <v>374</v>
      </c>
      <c r="B28" s="1515"/>
      <c r="C28" s="437"/>
      <c r="D28" s="437"/>
      <c r="E28" s="1510"/>
      <c r="F28" s="1515"/>
      <c r="G28" s="437"/>
      <c r="H28" s="437"/>
      <c r="I28" s="437"/>
      <c r="J28" s="1516"/>
      <c r="K28" s="437"/>
      <c r="L28" s="437"/>
      <c r="M28" s="1510"/>
      <c r="N28" s="1517"/>
      <c r="O28" s="437"/>
      <c r="P28" s="437"/>
      <c r="Q28" s="437"/>
      <c r="R28" s="1516"/>
      <c r="S28" s="437"/>
      <c r="T28" s="437"/>
      <c r="U28" s="1188"/>
      <c r="V28" s="407"/>
      <c r="W28" s="437"/>
      <c r="X28" s="437"/>
      <c r="Y28" s="1187"/>
      <c r="Z28" s="243"/>
      <c r="AA28" s="437"/>
      <c r="AB28" s="407"/>
      <c r="AC28" s="1188"/>
      <c r="AD28" s="243"/>
      <c r="AE28" s="407"/>
      <c r="AF28" s="407"/>
      <c r="AG28" s="1188"/>
      <c r="AH28" s="243"/>
      <c r="AI28" s="407"/>
      <c r="AJ28" s="407"/>
      <c r="AK28" s="1188"/>
      <c r="AL28" s="243"/>
      <c r="AM28" s="407"/>
      <c r="AN28" s="407"/>
      <c r="AO28" s="1188"/>
      <c r="AP28" s="243"/>
      <c r="AQ28" s="407"/>
      <c r="AR28" s="407"/>
      <c r="AS28" s="1188"/>
      <c r="AT28" s="1510"/>
      <c r="AU28" s="1442"/>
      <c r="AV28" s="1442"/>
      <c r="AW28" s="1442"/>
      <c r="AX28" s="1442"/>
      <c r="AY28" s="1442"/>
      <c r="AZ28" s="1449"/>
      <c r="BA28" s="1518"/>
      <c r="BB28" s="1442"/>
      <c r="BC28" s="1442"/>
      <c r="BD28" s="1444"/>
      <c r="BE28" s="1444"/>
      <c r="BG28" s="1313"/>
      <c r="BH28" s="1187"/>
      <c r="BI28" s="437"/>
      <c r="BJ28" s="1208"/>
      <c r="BK28" s="437"/>
      <c r="BL28" s="437"/>
      <c r="BM28" s="437"/>
      <c r="BN28" s="1208"/>
      <c r="BO28" s="1515"/>
      <c r="BP28" s="437"/>
      <c r="BQ28" s="437"/>
      <c r="BR28" s="1208"/>
      <c r="BS28" s="1515"/>
      <c r="BT28" s="437"/>
      <c r="BU28" s="437"/>
      <c r="BV28" s="1208"/>
      <c r="BW28" s="436"/>
      <c r="BX28" s="437"/>
      <c r="BY28" s="437"/>
      <c r="BZ28" s="1208"/>
      <c r="CA28" s="1415"/>
      <c r="CB28" s="437"/>
      <c r="CC28" s="437"/>
      <c r="CD28" s="1208"/>
      <c r="CE28" s="436"/>
      <c r="CF28" s="437"/>
      <c r="CG28" s="437"/>
      <c r="CH28" s="1208"/>
      <c r="CI28" s="436"/>
      <c r="CJ28" s="437"/>
      <c r="CK28" s="437"/>
      <c r="CL28" s="1208"/>
      <c r="CM28" s="436"/>
      <c r="CO28" s="437"/>
      <c r="CP28" s="1208"/>
    </row>
    <row r="29" spans="1:94" ht="12" customHeight="1">
      <c r="A29" s="57" t="s">
        <v>375</v>
      </c>
      <c r="B29" s="1191">
        <f>BE29</f>
        <v>0</v>
      </c>
      <c r="C29" s="1207">
        <f>BH29-BE29</f>
        <v>-2.7160000000000002</v>
      </c>
      <c r="D29" s="1207">
        <f>BI29-BH29</f>
        <v>-6.9660000000000002</v>
      </c>
      <c r="E29" s="1208">
        <f>BJ29-BI29</f>
        <v>-5.0249999999999986</v>
      </c>
      <c r="F29" s="1191">
        <f>BK29</f>
        <v>-1.452</v>
      </c>
      <c r="G29" s="1207">
        <f>BL29-BK29</f>
        <v>-3.9539999999999997</v>
      </c>
      <c r="H29" s="1207">
        <f>BM29-BL29</f>
        <v>-5.1260000000000003</v>
      </c>
      <c r="I29" s="1207">
        <f>BN29-BM29</f>
        <v>-20.061</v>
      </c>
      <c r="J29" s="1415">
        <f>BO29</f>
        <v>9.1079999999999988</v>
      </c>
      <c r="K29" s="1207">
        <f>BP29-BO29</f>
        <v>20.030999999999999</v>
      </c>
      <c r="L29" s="1207">
        <f>BQ29-BP29</f>
        <v>4.3189999999999991</v>
      </c>
      <c r="M29" s="1208">
        <f>BR29-BQ29</f>
        <v>26.987000000000002</v>
      </c>
      <c r="N29" s="1207">
        <f>BS29</f>
        <v>-4.7709999999999999</v>
      </c>
      <c r="O29" s="1207">
        <f>BT29-BS29</f>
        <v>-45.128</v>
      </c>
      <c r="P29" s="1207">
        <f>BU29-BT29</f>
        <v>-7.5999999999993406E-2</v>
      </c>
      <c r="Q29" s="1207">
        <f>BV29-BU29</f>
        <v>27.297999999999995</v>
      </c>
      <c r="R29" s="1415">
        <f>BW29</f>
        <v>-9.7650000000000006</v>
      </c>
      <c r="S29" s="1207">
        <f>BX29-BW29</f>
        <v>30</v>
      </c>
      <c r="T29" s="1207">
        <f>BY29-BX29</f>
        <v>10.001000000000005</v>
      </c>
      <c r="U29" s="1188">
        <f t="shared" ref="U29:U31" si="77">BZ29-BY29</f>
        <v>0.51599999999999113</v>
      </c>
      <c r="V29" s="1187">
        <f>CA29</f>
        <v>-2.9999999999998916E-3</v>
      </c>
      <c r="W29" s="1207">
        <f>CB29-CA29</f>
        <v>-5.077</v>
      </c>
      <c r="X29" s="1207">
        <f>CC29-CB29</f>
        <v>-4.0229999999999997</v>
      </c>
      <c r="Y29" s="1187">
        <f t="shared" ref="Y29:Y31" si="78">CD29-CC29</f>
        <v>-117.50200000000001</v>
      </c>
      <c r="Z29" s="1313">
        <f>CE29</f>
        <v>-98.5</v>
      </c>
      <c r="AA29" s="1207">
        <f>CF29-CE29</f>
        <v>59.652000000000001</v>
      </c>
      <c r="AB29" s="1207">
        <f>CG29-CF29</f>
        <v>91.168000000000006</v>
      </c>
      <c r="AC29" s="1188">
        <f>CH29-CG29</f>
        <v>26.300999999999974</v>
      </c>
      <c r="AD29" s="1313">
        <f t="shared" ref="AD29:AD33" si="79">CI29</f>
        <v>-116.38200000000001</v>
      </c>
      <c r="AE29" s="1207">
        <f>CJ29-CI29</f>
        <v>121.52800000000001</v>
      </c>
      <c r="AF29" s="1207">
        <f>CK29-CJ29</f>
        <v>10.659000000000001</v>
      </c>
      <c r="AG29" s="1188">
        <f>CL29-CK29</f>
        <v>-5.2639999999999993</v>
      </c>
      <c r="AH29" s="1313">
        <f t="shared" ref="AH29:AH33" si="80">CM29</f>
        <v>-2.115000000000002</v>
      </c>
      <c r="AI29" s="1207">
        <f>CN29-CM29</f>
        <v>5.5270000000000081</v>
      </c>
      <c r="AJ29" s="1207">
        <f>CO29-CN29</f>
        <v>-9.6000000000003638E-2</v>
      </c>
      <c r="AK29" s="1188">
        <f>CP29-CO29</f>
        <v>-0.62700000000000955</v>
      </c>
      <c r="AL29" s="1313">
        <v>0</v>
      </c>
      <c r="AM29" s="1187">
        <v>0</v>
      </c>
      <c r="AN29" s="1187">
        <v>0</v>
      </c>
      <c r="AO29" s="1188">
        <v>0</v>
      </c>
      <c r="AP29" s="1313">
        <v>0</v>
      </c>
      <c r="AQ29" s="1187">
        <v>0</v>
      </c>
      <c r="AR29" s="1187">
        <v>0</v>
      </c>
      <c r="AS29" s="1188">
        <v>0</v>
      </c>
      <c r="AT29" s="1510"/>
      <c r="AU29" s="1448">
        <f>SUM(B29:E29)</f>
        <v>-14.706999999999999</v>
      </c>
      <c r="AV29" s="1448">
        <f>SUM(F29:I29)</f>
        <v>-30.593</v>
      </c>
      <c r="AW29" s="1448">
        <f>SUM(J29:M29)</f>
        <v>60.445</v>
      </c>
      <c r="AX29" s="1448">
        <f>SUM(N29:Q29)</f>
        <v>-22.677</v>
      </c>
      <c r="AY29" s="1448">
        <f>SUM(R29:U29)</f>
        <v>30.751999999999995</v>
      </c>
      <c r="AZ29" s="1449">
        <f>SUM(V29:Y29)</f>
        <v>-126.605</v>
      </c>
      <c r="BA29" s="1457">
        <f>SUM(Z29:AC29)</f>
        <v>78.620999999999981</v>
      </c>
      <c r="BB29" s="1448">
        <f t="shared" ref="BB29:BB34" si="81">SUM(AD29:AG29)</f>
        <v>10.541000000000002</v>
      </c>
      <c r="BC29" s="1448">
        <f t="shared" ref="BC29:BC34" si="82">SUM(AH29:AK29)</f>
        <v>2.688999999999993</v>
      </c>
      <c r="BD29" s="1451">
        <f t="shared" ref="BD29:BD34" si="83">SUM(AL29:AO29)</f>
        <v>0</v>
      </c>
      <c r="BE29" s="1451">
        <f t="shared" ref="BE29:BE34" si="84">SUM(AP29:AS29)</f>
        <v>0</v>
      </c>
      <c r="BG29" s="1313">
        <f>-4.757-0.14</f>
        <v>-4.8969999999999994</v>
      </c>
      <c r="BH29" s="1187">
        <f>-2.556-0.16</f>
        <v>-2.7160000000000002</v>
      </c>
      <c r="BI29" s="1187">
        <f>-9.473-0.209</f>
        <v>-9.6820000000000004</v>
      </c>
      <c r="BJ29" s="1208">
        <f>-14.402-0.305</f>
        <v>-14.706999999999999</v>
      </c>
      <c r="BK29" s="1313">
        <f>-1.144-0.308</f>
        <v>-1.452</v>
      </c>
      <c r="BL29" s="1207">
        <f>-5.088-0.318</f>
        <v>-5.4059999999999997</v>
      </c>
      <c r="BM29" s="1207">
        <f>-10.213-0.319</f>
        <v>-10.532</v>
      </c>
      <c r="BN29" s="1208">
        <f>-30.28-0.313</f>
        <v>-30.593</v>
      </c>
      <c r="BO29" s="1313">
        <f>9.12-0.012</f>
        <v>9.1079999999999988</v>
      </c>
      <c r="BP29" s="1207">
        <f>29.154-0.015</f>
        <v>29.138999999999999</v>
      </c>
      <c r="BQ29" s="1207">
        <f>33.474-0.016</f>
        <v>33.457999999999998</v>
      </c>
      <c r="BR29" s="1208">
        <f>60.466-0.021</f>
        <v>60.445</v>
      </c>
      <c r="BS29" s="1313">
        <f>-4.805+0.034</f>
        <v>-4.7709999999999999</v>
      </c>
      <c r="BT29" s="1207">
        <f>-49.927+0.028</f>
        <v>-49.899000000000001</v>
      </c>
      <c r="BU29" s="1207">
        <f>-49.998+0.023</f>
        <v>-49.974999999999994</v>
      </c>
      <c r="BV29" s="1208">
        <f>-20.071-2.606</f>
        <v>-22.677</v>
      </c>
      <c r="BW29" s="1313">
        <f>-12.225+2.46</f>
        <v>-9.7650000000000006</v>
      </c>
      <c r="BX29" s="1207">
        <f>70.235-50</f>
        <v>20.234999999999999</v>
      </c>
      <c r="BY29" s="1207">
        <f>80.236-50</f>
        <v>30.236000000000004</v>
      </c>
      <c r="BZ29" s="1208">
        <f>80.752-50</f>
        <v>30.751999999999995</v>
      </c>
      <c r="CA29" s="1313">
        <f>1.85-1.853</f>
        <v>-2.9999999999998916E-3</v>
      </c>
      <c r="CB29" s="1207">
        <f>1.85-6.93</f>
        <v>-5.08</v>
      </c>
      <c r="CC29" s="1207">
        <f>6.882-15.985</f>
        <v>-9.1029999999999998</v>
      </c>
      <c r="CD29" s="1208">
        <f>15.961-142.566</f>
        <v>-126.605</v>
      </c>
      <c r="CE29" s="1313">
        <f>4-102.5</f>
        <v>-98.5</v>
      </c>
      <c r="CF29" s="1207">
        <f>20.85-59.698</f>
        <v>-38.847999999999999</v>
      </c>
      <c r="CG29" s="1187">
        <f>170.925-118.605</f>
        <v>52.320000000000007</v>
      </c>
      <c r="CH29" s="1208">
        <f>214.444-135.823</f>
        <v>78.620999999999981</v>
      </c>
      <c r="CI29" s="1313">
        <f>15.1-131.482</f>
        <v>-116.38200000000001</v>
      </c>
      <c r="CJ29" s="1207">
        <f>14.338-9.192</f>
        <v>5.145999999999999</v>
      </c>
      <c r="CK29" s="1187">
        <f>25.038-9.233</f>
        <v>15.805</v>
      </c>
      <c r="CL29" s="1188">
        <f>34.795-24.254</f>
        <v>10.541</v>
      </c>
      <c r="CM29" s="1313">
        <f>34.174-36.289</f>
        <v>-2.115000000000002</v>
      </c>
      <c r="CN29" s="1187">
        <f>99.75-96.338</f>
        <v>3.4120000000000061</v>
      </c>
      <c r="CO29" s="1187">
        <f>159.405-156.089</f>
        <v>3.3160000000000025</v>
      </c>
      <c r="CP29" s="1188">
        <f>253.268-250.579</f>
        <v>2.688999999999993</v>
      </c>
    </row>
    <row r="30" spans="1:94" ht="12" customHeight="1">
      <c r="A30" s="1519" t="s">
        <v>376</v>
      </c>
      <c r="B30" s="1191">
        <f>BE30</f>
        <v>0</v>
      </c>
      <c r="C30" s="1207">
        <f>BH30-BE30</f>
        <v>0</v>
      </c>
      <c r="D30" s="1207">
        <f t="shared" ref="D30:E33" si="85">BI30-BH30</f>
        <v>0</v>
      </c>
      <c r="E30" s="1414">
        <f t="shared" si="85"/>
        <v>0</v>
      </c>
      <c r="F30" s="1191">
        <f t="shared" ref="F30:F33" si="86">BK30</f>
        <v>-1.889</v>
      </c>
      <c r="G30" s="1207">
        <f t="shared" ref="G30:I33" si="87">BL30-BK30</f>
        <v>1.8109999999999999</v>
      </c>
      <c r="H30" s="1207">
        <f t="shared" si="87"/>
        <v>-4.1999999999999996E-2</v>
      </c>
      <c r="I30" s="1207">
        <f t="shared" si="87"/>
        <v>8.0999999999999989E-2</v>
      </c>
      <c r="J30" s="1415">
        <f t="shared" ref="J30:J33" si="88">BO30</f>
        <v>1.9279999999999999</v>
      </c>
      <c r="K30" s="1207">
        <f t="shared" ref="K30:M33" si="89">BP30-BO30</f>
        <v>1.9969999999999999</v>
      </c>
      <c r="L30" s="1207">
        <f t="shared" si="89"/>
        <v>-5.5519999999999996</v>
      </c>
      <c r="M30" s="1414">
        <f t="shared" si="89"/>
        <v>-0.1339999999999999</v>
      </c>
      <c r="N30" s="1207">
        <f t="shared" ref="N30:N33" si="90">BS30</f>
        <v>7.7939999999999996</v>
      </c>
      <c r="O30" s="1207">
        <f t="shared" ref="O30:Q33" si="91">BT30-BS30</f>
        <v>7.6209999999999996</v>
      </c>
      <c r="P30" s="1207">
        <f t="shared" si="91"/>
        <v>-7.9959999999999996</v>
      </c>
      <c r="Q30" s="1207">
        <f t="shared" si="91"/>
        <v>-4.9999999999998934E-3</v>
      </c>
      <c r="R30" s="1415">
        <f t="shared" ref="R30:R33" si="92">BW30</f>
        <v>6.0359999999999996</v>
      </c>
      <c r="S30" s="1207">
        <f t="shared" ref="S30:U33" si="93">BX30-BW30</f>
        <v>8.0460000000000012</v>
      </c>
      <c r="T30" s="1207">
        <f t="shared" si="93"/>
        <v>12.024000000000001</v>
      </c>
      <c r="U30" s="1413">
        <f t="shared" si="77"/>
        <v>8.0109999999999957</v>
      </c>
      <c r="V30" s="1187">
        <f t="shared" ref="V30:V33" si="94">CA30</f>
        <v>-28.372</v>
      </c>
      <c r="W30" s="1207">
        <f t="shared" ref="W30:Y33" si="95">CB30-CA30</f>
        <v>-0.36299999999999955</v>
      </c>
      <c r="X30" s="1207">
        <f t="shared" si="95"/>
        <v>3.482999999999997</v>
      </c>
      <c r="Y30" s="1187">
        <f t="shared" si="78"/>
        <v>-211.01899999999998</v>
      </c>
      <c r="Z30" s="1313">
        <f t="shared" ref="Z30:Z33" si="96">CE30</f>
        <v>-42.905000000000001</v>
      </c>
      <c r="AA30" s="1207">
        <f t="shared" ref="AA30:AK33" si="97">CF30-CE30</f>
        <v>94.265000000000001</v>
      </c>
      <c r="AB30" s="1207">
        <f t="shared" si="97"/>
        <v>-354.161</v>
      </c>
      <c r="AC30" s="1413">
        <f t="shared" si="97"/>
        <v>86.203000000000031</v>
      </c>
      <c r="AD30" s="1313">
        <f t="shared" si="79"/>
        <v>4.7130000000000001</v>
      </c>
      <c r="AE30" s="1207">
        <f t="shared" si="97"/>
        <v>-125.71099999999998</v>
      </c>
      <c r="AF30" s="1207">
        <f t="shared" si="97"/>
        <v>-298.65500000000003</v>
      </c>
      <c r="AG30" s="1413">
        <f t="shared" si="97"/>
        <v>-109.79600000000005</v>
      </c>
      <c r="AH30" s="1313">
        <f t="shared" si="80"/>
        <v>-1.6540000000000035</v>
      </c>
      <c r="AI30" s="1207">
        <f t="shared" si="97"/>
        <v>70</v>
      </c>
      <c r="AJ30" s="1207">
        <f t="shared" si="97"/>
        <v>26.287999999999982</v>
      </c>
      <c r="AK30" s="1413">
        <f t="shared" si="97"/>
        <v>40.875</v>
      </c>
      <c r="AL30" s="1313">
        <v>0</v>
      </c>
      <c r="AM30" s="1187">
        <v>0</v>
      </c>
      <c r="AN30" s="1187">
        <v>0</v>
      </c>
      <c r="AO30" s="1413">
        <v>0</v>
      </c>
      <c r="AP30" s="1313">
        <v>0</v>
      </c>
      <c r="AQ30" s="1187">
        <v>0</v>
      </c>
      <c r="AR30" s="1187">
        <v>0</v>
      </c>
      <c r="AS30" s="1413">
        <v>0</v>
      </c>
      <c r="AT30" s="438"/>
      <c r="AU30" s="1448">
        <f t="shared" ref="AU30:AU34" si="98">SUM(B30:E30)</f>
        <v>0</v>
      </c>
      <c r="AV30" s="1448">
        <f t="shared" ref="AV30:AV34" si="99">SUM(F30:I30)</f>
        <v>-3.9000000000000076E-2</v>
      </c>
      <c r="AW30" s="1448">
        <f t="shared" ref="AW30:AW34" si="100">SUM(J30:M30)</f>
        <v>-1.7609999999999997</v>
      </c>
      <c r="AX30" s="1448">
        <f t="shared" ref="AX30:AX34" si="101">SUM(N30:Q30)</f>
        <v>7.4139999999999997</v>
      </c>
      <c r="AY30" s="1448">
        <f t="shared" ref="AY30:AY34" si="102">SUM(R30:U30)</f>
        <v>34.116999999999997</v>
      </c>
      <c r="AZ30" s="1449">
        <f t="shared" ref="AZ30:AZ34" si="103">SUM(V30:Y30)</f>
        <v>-236.27099999999999</v>
      </c>
      <c r="BA30" s="1457">
        <f t="shared" ref="BA30:BA34" si="104">SUM(Z30:AC30)</f>
        <v>-216.59799999999996</v>
      </c>
      <c r="BB30" s="1448">
        <f t="shared" si="81"/>
        <v>-529.44900000000007</v>
      </c>
      <c r="BC30" s="1448">
        <f t="shared" si="82"/>
        <v>135.50899999999999</v>
      </c>
      <c r="BD30" s="1451">
        <f t="shared" si="83"/>
        <v>0</v>
      </c>
      <c r="BE30" s="1451">
        <f t="shared" si="84"/>
        <v>0</v>
      </c>
      <c r="BG30" s="1313">
        <v>0</v>
      </c>
      <c r="BH30" s="1187">
        <v>0</v>
      </c>
      <c r="BI30" s="1187">
        <v>0</v>
      </c>
      <c r="BJ30" s="1414">
        <v>0</v>
      </c>
      <c r="BK30" s="1313">
        <v>-1.889</v>
      </c>
      <c r="BL30" s="1207">
        <v>-7.8E-2</v>
      </c>
      <c r="BM30" s="1207">
        <v>-0.12</v>
      </c>
      <c r="BN30" s="1414">
        <v>-3.9E-2</v>
      </c>
      <c r="BO30" s="1313">
        <v>1.9279999999999999</v>
      </c>
      <c r="BP30" s="1207">
        <v>3.9249999999999998</v>
      </c>
      <c r="BQ30" s="1207">
        <v>-1.627</v>
      </c>
      <c r="BR30" s="1414">
        <v>-1.7609999999999999</v>
      </c>
      <c r="BS30" s="1313">
        <v>7.7939999999999996</v>
      </c>
      <c r="BT30" s="1207">
        <v>15.414999999999999</v>
      </c>
      <c r="BU30" s="1207">
        <v>7.4189999999999996</v>
      </c>
      <c r="BV30" s="1414">
        <v>7.4139999999999997</v>
      </c>
      <c r="BW30" s="1313">
        <v>6.0359999999999996</v>
      </c>
      <c r="BX30" s="1207">
        <v>14.082000000000001</v>
      </c>
      <c r="BY30" s="1207">
        <v>26.106000000000002</v>
      </c>
      <c r="BZ30" s="1414">
        <v>34.116999999999997</v>
      </c>
      <c r="CA30" s="1313">
        <f>-28.372</f>
        <v>-28.372</v>
      </c>
      <c r="CB30" s="1207">
        <v>-28.734999999999999</v>
      </c>
      <c r="CC30" s="1207">
        <f>32.8-58.052</f>
        <v>-25.252000000000002</v>
      </c>
      <c r="CD30" s="1414">
        <f>41.6-277.871</f>
        <v>-236.27099999999999</v>
      </c>
      <c r="CE30" s="1313">
        <f>16.65-59.555</f>
        <v>-42.905000000000001</v>
      </c>
      <c r="CF30" s="1207">
        <f>162.012-110.652</f>
        <v>51.36</v>
      </c>
      <c r="CG30" s="1187">
        <f>28.85-331.651</f>
        <v>-302.80099999999999</v>
      </c>
      <c r="CH30" s="1414">
        <f>-517.948+301.35</f>
        <v>-216.59799999999996</v>
      </c>
      <c r="CI30" s="1313">
        <f>6.299-1.586</f>
        <v>4.7130000000000001</v>
      </c>
      <c r="CJ30" s="1207">
        <f>45.101-166.099</f>
        <v>-120.99799999999999</v>
      </c>
      <c r="CK30" s="1187">
        <f>157.1-576.753</f>
        <v>-419.65300000000002</v>
      </c>
      <c r="CL30" s="1413">
        <f>308.84+111.552-949.841</f>
        <v>-529.44900000000007</v>
      </c>
      <c r="CM30" s="1313">
        <f>56-57.654</f>
        <v>-1.6540000000000035</v>
      </c>
      <c r="CN30" s="1187">
        <f>126-57.654</f>
        <v>68.346000000000004</v>
      </c>
      <c r="CO30" s="1187">
        <f>324.08-229.446</f>
        <v>94.633999999999986</v>
      </c>
      <c r="CP30" s="1413">
        <f>364.955-229.446</f>
        <v>135.50899999999999</v>
      </c>
    </row>
    <row r="31" spans="1:94" ht="12" customHeight="1">
      <c r="A31" s="1519" t="s">
        <v>377</v>
      </c>
      <c r="B31" s="1191">
        <f>BE31</f>
        <v>-20.721000000000004</v>
      </c>
      <c r="C31" s="1207">
        <f>BH31-BE31</f>
        <v>18.187000000000005</v>
      </c>
      <c r="D31" s="1207">
        <f t="shared" si="85"/>
        <v>-1.0380000000000003</v>
      </c>
      <c r="E31" s="1414">
        <f t="shared" si="85"/>
        <v>-1.742</v>
      </c>
      <c r="F31" s="1191">
        <f t="shared" si="86"/>
        <v>-1.081</v>
      </c>
      <c r="G31" s="1207">
        <f t="shared" si="87"/>
        <v>-0.9910000000000001</v>
      </c>
      <c r="H31" s="1207">
        <f t="shared" si="87"/>
        <v>-1.105</v>
      </c>
      <c r="I31" s="1207">
        <f t="shared" si="87"/>
        <v>-6.4060000000000006</v>
      </c>
      <c r="J31" s="1415">
        <f t="shared" si="88"/>
        <v>-5.1029999999999998</v>
      </c>
      <c r="K31" s="1207">
        <f t="shared" si="89"/>
        <v>-4.7750000000000004</v>
      </c>
      <c r="L31" s="1207">
        <f t="shared" si="89"/>
        <v>-4.3409999999999993</v>
      </c>
      <c r="M31" s="1414">
        <f t="shared" si="89"/>
        <v>-11.173</v>
      </c>
      <c r="N31" s="1207">
        <f t="shared" si="90"/>
        <v>-2.609</v>
      </c>
      <c r="O31" s="1207">
        <f t="shared" si="91"/>
        <v>-1.827</v>
      </c>
      <c r="P31" s="1207">
        <f t="shared" si="91"/>
        <v>-2.5650000000000004</v>
      </c>
      <c r="Q31" s="1207">
        <f t="shared" si="91"/>
        <v>-3.1149999999999993</v>
      </c>
      <c r="R31" s="1415">
        <f t="shared" si="92"/>
        <v>-1.1160000000000001</v>
      </c>
      <c r="S31" s="1207">
        <f t="shared" si="93"/>
        <v>-1.0299999999999998</v>
      </c>
      <c r="T31" s="1207">
        <f t="shared" si="93"/>
        <v>-1.9740000000000002</v>
      </c>
      <c r="U31" s="1414">
        <f t="shared" si="77"/>
        <v>-6.37</v>
      </c>
      <c r="V31" s="1207">
        <f t="shared" si="94"/>
        <v>-3.4950000000000001</v>
      </c>
      <c r="W31" s="1207">
        <f t="shared" si="95"/>
        <v>-2.6390000000000002</v>
      </c>
      <c r="X31" s="1207">
        <f t="shared" si="95"/>
        <v>-1.5</v>
      </c>
      <c r="Y31" s="1207">
        <f t="shared" si="78"/>
        <v>-3.7620000000000005</v>
      </c>
      <c r="Z31" s="1415">
        <f t="shared" si="96"/>
        <v>-1.1100000000000001</v>
      </c>
      <c r="AA31" s="1207">
        <f t="shared" si="97"/>
        <v>-1.4930000000000001</v>
      </c>
      <c r="AB31" s="1207">
        <f t="shared" si="97"/>
        <v>-0.34199999999999964</v>
      </c>
      <c r="AC31" s="1207">
        <f t="shared" si="97"/>
        <v>-2.1540000000000004</v>
      </c>
      <c r="AD31" s="1415">
        <f t="shared" si="79"/>
        <v>-0.29699999999999999</v>
      </c>
      <c r="AE31" s="1207">
        <f t="shared" si="97"/>
        <v>-0.81900000000000017</v>
      </c>
      <c r="AF31" s="1207">
        <f t="shared" si="97"/>
        <v>-1.226</v>
      </c>
      <c r="AG31" s="1207">
        <f t="shared" si="97"/>
        <v>-4.3520000000000003</v>
      </c>
      <c r="AH31" s="1415">
        <f t="shared" si="80"/>
        <v>-2.6640000000000001</v>
      </c>
      <c r="AI31" s="1207">
        <f t="shared" si="97"/>
        <v>-4.0269999999999992</v>
      </c>
      <c r="AJ31" s="1207">
        <f t="shared" si="97"/>
        <v>-1.9959999999999996</v>
      </c>
      <c r="AK31" s="1207">
        <f t="shared" si="97"/>
        <v>-6.8340000000000014</v>
      </c>
      <c r="AL31" s="1520">
        <f>AH31-0</f>
        <v>-2.6640000000000001</v>
      </c>
      <c r="AM31" s="1521">
        <f t="shared" ref="AM31:AO31" si="105">AI31-0</f>
        <v>-4.0269999999999992</v>
      </c>
      <c r="AN31" s="1521">
        <f t="shared" si="105"/>
        <v>-1.9959999999999996</v>
      </c>
      <c r="AO31" s="1521">
        <f t="shared" si="105"/>
        <v>-6.8340000000000014</v>
      </c>
      <c r="AP31" s="1520">
        <f t="shared" ref="AP31:AS31" si="106">AL31-1.3</f>
        <v>-3.9640000000000004</v>
      </c>
      <c r="AQ31" s="1521">
        <f t="shared" si="106"/>
        <v>-5.3269999999999991</v>
      </c>
      <c r="AR31" s="1521">
        <f t="shared" si="106"/>
        <v>-3.2959999999999994</v>
      </c>
      <c r="AS31" s="1521">
        <f t="shared" si="106"/>
        <v>-8.1340000000000021</v>
      </c>
      <c r="AT31" s="1522"/>
      <c r="AU31" s="1448">
        <f t="shared" si="98"/>
        <v>-5.3139999999999992</v>
      </c>
      <c r="AV31" s="1448">
        <f t="shared" si="99"/>
        <v>-9.5830000000000002</v>
      </c>
      <c r="AW31" s="1448">
        <f t="shared" si="100"/>
        <v>-25.391999999999999</v>
      </c>
      <c r="AX31" s="1448">
        <f t="shared" si="101"/>
        <v>-10.116</v>
      </c>
      <c r="AY31" s="1448">
        <f t="shared" si="102"/>
        <v>-10.49</v>
      </c>
      <c r="AZ31" s="1449">
        <f t="shared" si="103"/>
        <v>-11.396000000000001</v>
      </c>
      <c r="BA31" s="1457">
        <f t="shared" si="104"/>
        <v>-5.0990000000000002</v>
      </c>
      <c r="BB31" s="1448">
        <f t="shared" si="81"/>
        <v>-6.6940000000000008</v>
      </c>
      <c r="BC31" s="1448">
        <f t="shared" si="82"/>
        <v>-15.520999999999999</v>
      </c>
      <c r="BD31" s="1451">
        <f t="shared" si="83"/>
        <v>-15.520999999999999</v>
      </c>
      <c r="BE31" s="1451">
        <f t="shared" si="84"/>
        <v>-20.721000000000004</v>
      </c>
      <c r="BG31" s="1313">
        <v>-1.498</v>
      </c>
      <c r="BH31" s="1187">
        <v>-2.5339999999999998</v>
      </c>
      <c r="BI31" s="1187">
        <v>-3.5720000000000001</v>
      </c>
      <c r="BJ31" s="1414">
        <v>-5.3140000000000001</v>
      </c>
      <c r="BK31" s="1313">
        <v>-1.081</v>
      </c>
      <c r="BL31" s="1207">
        <v>-2.0720000000000001</v>
      </c>
      <c r="BM31" s="1207">
        <v>-3.177</v>
      </c>
      <c r="BN31" s="1414">
        <v>-9.5830000000000002</v>
      </c>
      <c r="BO31" s="1313">
        <v>-5.1029999999999998</v>
      </c>
      <c r="BP31" s="1207">
        <f>-9.878</f>
        <v>-9.8780000000000001</v>
      </c>
      <c r="BQ31" s="1207">
        <v>-14.218999999999999</v>
      </c>
      <c r="BR31" s="1414">
        <v>-25.391999999999999</v>
      </c>
      <c r="BS31" s="1313">
        <v>-2.609</v>
      </c>
      <c r="BT31" s="1207">
        <v>-4.4359999999999999</v>
      </c>
      <c r="BU31" s="1207">
        <v>-7.0010000000000003</v>
      </c>
      <c r="BV31" s="1414">
        <v>-10.116</v>
      </c>
      <c r="BW31" s="1313">
        <v>-1.1160000000000001</v>
      </c>
      <c r="BX31" s="1207">
        <v>-2.1459999999999999</v>
      </c>
      <c r="BY31" s="1207">
        <v>-4.12</v>
      </c>
      <c r="BZ31" s="1414">
        <v>-10.49</v>
      </c>
      <c r="CA31" s="1313">
        <v>-3.4950000000000001</v>
      </c>
      <c r="CB31" s="1207">
        <v>-6.1340000000000003</v>
      </c>
      <c r="CC31" s="1207">
        <v>-7.6340000000000003</v>
      </c>
      <c r="CD31" s="1414">
        <v>-11.396000000000001</v>
      </c>
      <c r="CE31" s="1313">
        <v>-1.1100000000000001</v>
      </c>
      <c r="CF31" s="1207">
        <v>-2.6030000000000002</v>
      </c>
      <c r="CG31" s="1187">
        <v>-2.9449999999999998</v>
      </c>
      <c r="CH31" s="1414">
        <v>-5.0990000000000002</v>
      </c>
      <c r="CI31" s="1313">
        <v>-0.29699999999999999</v>
      </c>
      <c r="CJ31" s="1207">
        <v>-1.1160000000000001</v>
      </c>
      <c r="CK31" s="1187">
        <v>-2.3420000000000001</v>
      </c>
      <c r="CL31" s="1413">
        <f>-6.694</f>
        <v>-6.694</v>
      </c>
      <c r="CM31" s="1313">
        <f>-2.339-0.325</f>
        <v>-2.6640000000000001</v>
      </c>
      <c r="CN31" s="1187">
        <f>-5.716-0.975</f>
        <v>-6.6909999999999998</v>
      </c>
      <c r="CO31" s="1187">
        <v>-8.6869999999999994</v>
      </c>
      <c r="CP31" s="1413">
        <f>-12.628-2.893</f>
        <v>-15.521000000000001</v>
      </c>
    </row>
    <row r="32" spans="1:94" ht="12" customHeight="1">
      <c r="A32" s="57" t="s">
        <v>378</v>
      </c>
      <c r="B32" s="1191">
        <f>BE32</f>
        <v>0</v>
      </c>
      <c r="C32" s="1207">
        <f>BH32-BE32</f>
        <v>0</v>
      </c>
      <c r="D32" s="1207">
        <f t="shared" si="85"/>
        <v>0</v>
      </c>
      <c r="E32" s="1414">
        <f t="shared" si="85"/>
        <v>0</v>
      </c>
      <c r="F32" s="1191">
        <f t="shared" si="86"/>
        <v>0</v>
      </c>
      <c r="G32" s="1207">
        <f t="shared" si="87"/>
        <v>0</v>
      </c>
      <c r="H32" s="1207">
        <f t="shared" si="87"/>
        <v>0</v>
      </c>
      <c r="I32" s="1207">
        <f t="shared" si="87"/>
        <v>0</v>
      </c>
      <c r="J32" s="1415">
        <f t="shared" si="88"/>
        <v>0</v>
      </c>
      <c r="K32" s="1207">
        <f t="shared" si="89"/>
        <v>0</v>
      </c>
      <c r="L32" s="1207">
        <f t="shared" si="89"/>
        <v>0</v>
      </c>
      <c r="M32" s="1414">
        <f t="shared" si="89"/>
        <v>0</v>
      </c>
      <c r="N32" s="1207">
        <f t="shared" si="90"/>
        <v>0</v>
      </c>
      <c r="O32" s="1207">
        <f t="shared" si="91"/>
        <v>0</v>
      </c>
      <c r="P32" s="1207">
        <f t="shared" si="91"/>
        <v>0</v>
      </c>
      <c r="Q32" s="1207">
        <f t="shared" si="91"/>
        <v>-29.369</v>
      </c>
      <c r="R32" s="1415">
        <f t="shared" si="92"/>
        <v>0</v>
      </c>
      <c r="S32" s="1207"/>
      <c r="T32" s="1207"/>
      <c r="U32" s="1413"/>
      <c r="V32" s="1187">
        <f t="shared" si="94"/>
        <v>0</v>
      </c>
      <c r="W32" s="1207"/>
      <c r="X32" s="1207"/>
      <c r="Y32" s="1187"/>
      <c r="Z32" s="1313">
        <f t="shared" si="96"/>
        <v>0</v>
      </c>
      <c r="AA32" s="1207">
        <f t="shared" si="97"/>
        <v>0</v>
      </c>
      <c r="AB32" s="1207">
        <f t="shared" si="97"/>
        <v>0</v>
      </c>
      <c r="AC32" s="1413">
        <f t="shared" si="97"/>
        <v>0</v>
      </c>
      <c r="AD32" s="1313">
        <f t="shared" si="79"/>
        <v>0</v>
      </c>
      <c r="AE32" s="1207">
        <f t="shared" si="97"/>
        <v>0</v>
      </c>
      <c r="AF32" s="1207">
        <f t="shared" si="97"/>
        <v>-6.6529999999999996</v>
      </c>
      <c r="AG32" s="1413">
        <f t="shared" si="97"/>
        <v>0</v>
      </c>
      <c r="AH32" s="1313">
        <f t="shared" si="80"/>
        <v>-18.584</v>
      </c>
      <c r="AI32" s="1207">
        <f t="shared" si="97"/>
        <v>0</v>
      </c>
      <c r="AJ32" s="1207">
        <f t="shared" si="97"/>
        <v>-104.92999999999999</v>
      </c>
      <c r="AK32" s="1413">
        <v>0</v>
      </c>
      <c r="AL32" s="1523">
        <v>0</v>
      </c>
      <c r="AM32" s="1524">
        <v>0</v>
      </c>
      <c r="AN32" s="1524">
        <v>0</v>
      </c>
      <c r="AO32" s="1525">
        <v>0</v>
      </c>
      <c r="AP32" s="1523">
        <v>0</v>
      </c>
      <c r="AQ32" s="1524">
        <v>0</v>
      </c>
      <c r="AR32" s="1524">
        <v>0</v>
      </c>
      <c r="AS32" s="1525">
        <v>0</v>
      </c>
      <c r="AT32" s="438"/>
      <c r="AU32" s="1448">
        <f t="shared" si="98"/>
        <v>0</v>
      </c>
      <c r="AV32" s="1448">
        <f t="shared" si="99"/>
        <v>0</v>
      </c>
      <c r="AW32" s="1448">
        <f t="shared" si="100"/>
        <v>0</v>
      </c>
      <c r="AX32" s="1448">
        <f t="shared" si="101"/>
        <v>-29.369</v>
      </c>
      <c r="AY32" s="1448">
        <f t="shared" si="102"/>
        <v>0</v>
      </c>
      <c r="AZ32" s="1449">
        <f t="shared" si="103"/>
        <v>0</v>
      </c>
      <c r="BA32" s="1457">
        <f t="shared" si="104"/>
        <v>0</v>
      </c>
      <c r="BB32" s="1448">
        <f t="shared" si="81"/>
        <v>-6.6529999999999996</v>
      </c>
      <c r="BC32" s="1448">
        <f t="shared" si="82"/>
        <v>-123.514</v>
      </c>
      <c r="BD32" s="1451">
        <f t="shared" si="83"/>
        <v>0</v>
      </c>
      <c r="BE32" s="1451">
        <f t="shared" si="84"/>
        <v>0</v>
      </c>
      <c r="BG32" s="1313">
        <v>0</v>
      </c>
      <c r="BH32" s="1187">
        <v>0</v>
      </c>
      <c r="BI32" s="1187">
        <v>0</v>
      </c>
      <c r="BJ32" s="1414">
        <v>0</v>
      </c>
      <c r="BK32" s="1313">
        <v>0</v>
      </c>
      <c r="BL32" s="1207">
        <v>0</v>
      </c>
      <c r="BM32" s="1207">
        <v>0</v>
      </c>
      <c r="BN32" s="1414"/>
      <c r="BO32" s="1313">
        <v>0</v>
      </c>
      <c r="BP32" s="1207">
        <v>0</v>
      </c>
      <c r="BQ32" s="1207">
        <v>0</v>
      </c>
      <c r="BR32" s="1414">
        <v>0</v>
      </c>
      <c r="BS32" s="1313">
        <v>0</v>
      </c>
      <c r="BT32" s="1207">
        <v>0</v>
      </c>
      <c r="BU32" s="1207">
        <v>0</v>
      </c>
      <c r="BV32" s="1414">
        <v>-29.369</v>
      </c>
      <c r="BW32" s="1313">
        <v>0</v>
      </c>
      <c r="BX32" s="1207">
        <v>0</v>
      </c>
      <c r="BY32" s="1207">
        <v>0</v>
      </c>
      <c r="BZ32" s="1414">
        <v>0</v>
      </c>
      <c r="CA32" s="1313">
        <v>0</v>
      </c>
      <c r="CB32" s="1207">
        <v>0</v>
      </c>
      <c r="CC32" s="1207">
        <v>0</v>
      </c>
      <c r="CD32" s="1414">
        <v>0</v>
      </c>
      <c r="CE32" s="1313">
        <v>0</v>
      </c>
      <c r="CF32" s="1207">
        <v>0</v>
      </c>
      <c r="CG32" s="1187">
        <v>0</v>
      </c>
      <c r="CH32" s="1414">
        <v>0</v>
      </c>
      <c r="CI32" s="1313">
        <v>0</v>
      </c>
      <c r="CJ32" s="1207">
        <v>0</v>
      </c>
      <c r="CK32" s="1187">
        <v>-6.6529999999999996</v>
      </c>
      <c r="CL32" s="1413">
        <f>-6.653</f>
        <v>-6.6529999999999996</v>
      </c>
      <c r="CM32" s="1313">
        <v>-18.584</v>
      </c>
      <c r="CN32" s="1187">
        <v>-18.584</v>
      </c>
      <c r="CO32" s="1187">
        <v>-123.514</v>
      </c>
      <c r="CP32" s="1413">
        <f>-123.514-2.893</f>
        <v>-126.407</v>
      </c>
    </row>
    <row r="33" spans="1:94" ht="12" customHeight="1">
      <c r="A33" s="57" t="s">
        <v>361</v>
      </c>
      <c r="B33" s="1191">
        <f>BE33</f>
        <v>0</v>
      </c>
      <c r="C33" s="1207">
        <f>BH33-BE33</f>
        <v>2E-3</v>
      </c>
      <c r="D33" s="1207">
        <f t="shared" si="85"/>
        <v>1.2E-2</v>
      </c>
      <c r="E33" s="1414">
        <f t="shared" si="85"/>
        <v>6.0000000000000001E-3</v>
      </c>
      <c r="F33" s="1191">
        <f t="shared" si="86"/>
        <v>0</v>
      </c>
      <c r="G33" s="1207">
        <f t="shared" si="87"/>
        <v>2E-3</v>
      </c>
      <c r="H33" s="1207">
        <f t="shared" si="87"/>
        <v>2.5000000000000001E-2</v>
      </c>
      <c r="I33" s="1207">
        <f t="shared" si="87"/>
        <v>0</v>
      </c>
      <c r="J33" s="1415">
        <f t="shared" si="88"/>
        <v>0</v>
      </c>
      <c r="K33" s="1207">
        <f t="shared" si="89"/>
        <v>0.01</v>
      </c>
      <c r="L33" s="1207">
        <f t="shared" si="89"/>
        <v>0</v>
      </c>
      <c r="M33" s="1414">
        <f t="shared" si="89"/>
        <v>9.9999999999999915E-4</v>
      </c>
      <c r="N33" s="1207">
        <f t="shared" si="90"/>
        <v>0</v>
      </c>
      <c r="O33" s="1207">
        <f t="shared" si="91"/>
        <v>0</v>
      </c>
      <c r="P33" s="1207">
        <f t="shared" si="91"/>
        <v>0</v>
      </c>
      <c r="Q33" s="1207">
        <f t="shared" si="91"/>
        <v>0</v>
      </c>
      <c r="R33" s="1415">
        <f t="shared" si="92"/>
        <v>0</v>
      </c>
      <c r="S33" s="1207">
        <f t="shared" si="93"/>
        <v>0</v>
      </c>
      <c r="T33" s="1207">
        <f t="shared" si="93"/>
        <v>0</v>
      </c>
      <c r="U33" s="1413">
        <f t="shared" si="93"/>
        <v>0</v>
      </c>
      <c r="V33" s="1187">
        <f t="shared" si="94"/>
        <v>0</v>
      </c>
      <c r="W33" s="1207">
        <f t="shared" si="95"/>
        <v>0</v>
      </c>
      <c r="X33" s="1207">
        <f t="shared" si="95"/>
        <v>2.1000000000000001E-2</v>
      </c>
      <c r="Y33" s="1187">
        <f t="shared" si="95"/>
        <v>0</v>
      </c>
      <c r="Z33" s="1313">
        <f t="shared" si="96"/>
        <v>0</v>
      </c>
      <c r="AA33" s="1207">
        <f t="shared" si="97"/>
        <v>0</v>
      </c>
      <c r="AB33" s="1207">
        <f t="shared" si="97"/>
        <v>0</v>
      </c>
      <c r="AC33" s="1413">
        <f t="shared" si="97"/>
        <v>0</v>
      </c>
      <c r="AD33" s="1313">
        <f t="shared" si="79"/>
        <v>0</v>
      </c>
      <c r="AE33" s="1207">
        <f t="shared" si="97"/>
        <v>0</v>
      </c>
      <c r="AF33" s="1207">
        <f t="shared" si="97"/>
        <v>0</v>
      </c>
      <c r="AG33" s="1413">
        <f t="shared" si="97"/>
        <v>0</v>
      </c>
      <c r="AH33" s="1313">
        <f t="shared" si="80"/>
        <v>0</v>
      </c>
      <c r="AI33" s="1207">
        <f t="shared" si="97"/>
        <v>-1.5500000000000043</v>
      </c>
      <c r="AJ33" s="1207">
        <f t="shared" si="97"/>
        <v>-0.95899999999999563</v>
      </c>
      <c r="AK33" s="1413">
        <f t="shared" si="97"/>
        <v>2.5089999999999999</v>
      </c>
      <c r="AL33" s="1313">
        <v>0</v>
      </c>
      <c r="AM33" s="1187">
        <v>0</v>
      </c>
      <c r="AN33" s="1187">
        <v>0</v>
      </c>
      <c r="AO33" s="1413">
        <v>0</v>
      </c>
      <c r="AP33" s="1313">
        <v>0</v>
      </c>
      <c r="AQ33" s="1187">
        <v>0</v>
      </c>
      <c r="AR33" s="1187">
        <v>0</v>
      </c>
      <c r="AS33" s="1413">
        <v>0</v>
      </c>
      <c r="AT33" s="438"/>
      <c r="AU33" s="1448">
        <f t="shared" si="98"/>
        <v>0.02</v>
      </c>
      <c r="AV33" s="1448">
        <f t="shared" si="99"/>
        <v>2.7000000000000003E-2</v>
      </c>
      <c r="AW33" s="1448">
        <f t="shared" si="100"/>
        <v>1.0999999999999999E-2</v>
      </c>
      <c r="AX33" s="1448">
        <f t="shared" si="101"/>
        <v>0</v>
      </c>
      <c r="AY33" s="1448">
        <f t="shared" si="102"/>
        <v>0</v>
      </c>
      <c r="AZ33" s="1449">
        <f t="shared" si="103"/>
        <v>2.1000000000000001E-2</v>
      </c>
      <c r="BA33" s="1457">
        <f t="shared" si="104"/>
        <v>0</v>
      </c>
      <c r="BB33" s="1448">
        <f t="shared" si="81"/>
        <v>0</v>
      </c>
      <c r="BC33" s="1448">
        <f t="shared" si="82"/>
        <v>0</v>
      </c>
      <c r="BD33" s="1451">
        <f t="shared" si="83"/>
        <v>0</v>
      </c>
      <c r="BE33" s="1451">
        <f t="shared" si="84"/>
        <v>0</v>
      </c>
      <c r="BG33" s="1313">
        <v>0</v>
      </c>
      <c r="BH33" s="1187">
        <v>2E-3</v>
      </c>
      <c r="BI33" s="1187">
        <v>1.4E-2</v>
      </c>
      <c r="BJ33" s="1414">
        <v>0.02</v>
      </c>
      <c r="BK33" s="1313">
        <v>0</v>
      </c>
      <c r="BL33" s="1207">
        <v>2E-3</v>
      </c>
      <c r="BM33" s="1207">
        <v>2.7E-2</v>
      </c>
      <c r="BN33" s="1414">
        <v>2.7E-2</v>
      </c>
      <c r="BO33" s="1313">
        <v>0</v>
      </c>
      <c r="BP33" s="1207">
        <v>0.01</v>
      </c>
      <c r="BQ33" s="1207">
        <v>0.01</v>
      </c>
      <c r="BR33" s="1414">
        <v>1.0999999999999999E-2</v>
      </c>
      <c r="BS33" s="1313">
        <v>0</v>
      </c>
      <c r="BT33" s="1207">
        <v>0</v>
      </c>
      <c r="BU33" s="1207">
        <v>0</v>
      </c>
      <c r="BV33" s="1414">
        <v>0</v>
      </c>
      <c r="BW33" s="1313">
        <v>0</v>
      </c>
      <c r="BX33" s="1207">
        <v>0</v>
      </c>
      <c r="BY33" s="1207">
        <v>0</v>
      </c>
      <c r="BZ33" s="1414">
        <v>0</v>
      </c>
      <c r="CA33" s="1313">
        <v>0</v>
      </c>
      <c r="CB33" s="1207">
        <v>0</v>
      </c>
      <c r="CC33" s="1207">
        <v>2.1000000000000001E-2</v>
      </c>
      <c r="CD33" s="1414">
        <v>2.1000000000000001E-2</v>
      </c>
      <c r="CE33" s="1313">
        <v>0</v>
      </c>
      <c r="CF33" s="1207">
        <v>0</v>
      </c>
      <c r="CG33" s="1187">
        <v>0</v>
      </c>
      <c r="CH33" s="1414">
        <v>0</v>
      </c>
      <c r="CI33" s="1313">
        <v>0</v>
      </c>
      <c r="CJ33" s="1207">
        <v>0</v>
      </c>
      <c r="CK33" s="1187">
        <v>0</v>
      </c>
      <c r="CL33" s="1413"/>
      <c r="CM33" s="1313">
        <v>0</v>
      </c>
      <c r="CN33" s="1187">
        <f>44.933-SUM(CN29:CN32)</f>
        <v>-1.5500000000000043</v>
      </c>
      <c r="CO33" s="1187">
        <v>-2.5089999999999999</v>
      </c>
      <c r="CP33" s="1413"/>
    </row>
    <row r="34" spans="1:94" ht="12" customHeight="1">
      <c r="A34" s="1459" t="s">
        <v>379</v>
      </c>
      <c r="B34" s="1216">
        <f t="shared" ref="B34:AS34" si="107">SUM(B29:B33)</f>
        <v>-20.721000000000004</v>
      </c>
      <c r="C34" s="1217">
        <f t="shared" si="107"/>
        <v>15.473000000000004</v>
      </c>
      <c r="D34" s="1217">
        <f t="shared" si="107"/>
        <v>-7.9920000000000018</v>
      </c>
      <c r="E34" s="1218">
        <f t="shared" si="107"/>
        <v>-6.7609999999999983</v>
      </c>
      <c r="F34" s="1216">
        <f t="shared" si="107"/>
        <v>-4.4220000000000006</v>
      </c>
      <c r="G34" s="1217">
        <f t="shared" si="107"/>
        <v>-3.1320000000000001</v>
      </c>
      <c r="H34" s="1217">
        <f t="shared" si="107"/>
        <v>-6.2479999999999993</v>
      </c>
      <c r="I34" s="1217">
        <f t="shared" si="107"/>
        <v>-26.386000000000003</v>
      </c>
      <c r="J34" s="1216">
        <f t="shared" si="107"/>
        <v>5.9329999999999981</v>
      </c>
      <c r="K34" s="1217">
        <f t="shared" si="107"/>
        <v>17.263000000000002</v>
      </c>
      <c r="L34" s="1217">
        <f t="shared" si="107"/>
        <v>-5.5739999999999998</v>
      </c>
      <c r="M34" s="1218">
        <f t="shared" si="107"/>
        <v>15.681000000000001</v>
      </c>
      <c r="N34" s="1217">
        <f t="shared" si="107"/>
        <v>0.4139999999999997</v>
      </c>
      <c r="O34" s="1217">
        <f t="shared" si="107"/>
        <v>-39.333999999999996</v>
      </c>
      <c r="P34" s="1217">
        <f t="shared" si="107"/>
        <v>-10.636999999999993</v>
      </c>
      <c r="Q34" s="1217">
        <f t="shared" si="107"/>
        <v>-5.1910000000000025</v>
      </c>
      <c r="R34" s="1216">
        <f t="shared" si="107"/>
        <v>-4.8450000000000006</v>
      </c>
      <c r="S34" s="1217">
        <f t="shared" si="107"/>
        <v>37.015999999999998</v>
      </c>
      <c r="T34" s="1217">
        <f t="shared" si="107"/>
        <v>20.051000000000005</v>
      </c>
      <c r="U34" s="1218">
        <f t="shared" si="107"/>
        <v>2.1569999999999867</v>
      </c>
      <c r="V34" s="1217">
        <f t="shared" si="107"/>
        <v>-31.87</v>
      </c>
      <c r="W34" s="1217">
        <f t="shared" si="107"/>
        <v>-8.0790000000000006</v>
      </c>
      <c r="X34" s="1217">
        <f t="shared" si="107"/>
        <v>-2.0190000000000028</v>
      </c>
      <c r="Y34" s="1217">
        <f t="shared" si="107"/>
        <v>-332.28299999999996</v>
      </c>
      <c r="Z34" s="1216">
        <f t="shared" si="107"/>
        <v>-142.51500000000001</v>
      </c>
      <c r="AA34" s="1217">
        <f t="shared" si="107"/>
        <v>152.42400000000001</v>
      </c>
      <c r="AB34" s="1217">
        <f t="shared" si="107"/>
        <v>-263.33499999999998</v>
      </c>
      <c r="AC34" s="1218">
        <f t="shared" si="107"/>
        <v>110.35000000000001</v>
      </c>
      <c r="AD34" s="1216">
        <f t="shared" si="107"/>
        <v>-111.96600000000001</v>
      </c>
      <c r="AE34" s="1217">
        <f t="shared" si="107"/>
        <v>-5.0019999999999785</v>
      </c>
      <c r="AF34" s="1217">
        <f t="shared" si="107"/>
        <v>-295.87500000000006</v>
      </c>
      <c r="AG34" s="1218">
        <f t="shared" si="107"/>
        <v>-119.41200000000005</v>
      </c>
      <c r="AH34" s="1216">
        <f t="shared" si="107"/>
        <v>-25.017000000000003</v>
      </c>
      <c r="AI34" s="1217">
        <f t="shared" si="107"/>
        <v>69.950000000000017</v>
      </c>
      <c r="AJ34" s="1217">
        <f t="shared" si="107"/>
        <v>-81.692999999999998</v>
      </c>
      <c r="AK34" s="1218">
        <f t="shared" si="107"/>
        <v>35.922999999999988</v>
      </c>
      <c r="AL34" s="1216">
        <f t="shared" si="107"/>
        <v>-2.6640000000000001</v>
      </c>
      <c r="AM34" s="1217">
        <f t="shared" si="107"/>
        <v>-4.0269999999999992</v>
      </c>
      <c r="AN34" s="1217">
        <f t="shared" si="107"/>
        <v>-1.9959999999999996</v>
      </c>
      <c r="AO34" s="1218">
        <f t="shared" si="107"/>
        <v>-6.8340000000000014</v>
      </c>
      <c r="AP34" s="1216">
        <f t="shared" si="107"/>
        <v>-3.9640000000000004</v>
      </c>
      <c r="AQ34" s="1217">
        <f t="shared" si="107"/>
        <v>-5.3269999999999991</v>
      </c>
      <c r="AR34" s="1217">
        <f t="shared" si="107"/>
        <v>-3.2959999999999994</v>
      </c>
      <c r="AS34" s="1218">
        <f t="shared" si="107"/>
        <v>-8.1340000000000021</v>
      </c>
      <c r="AT34" s="439"/>
      <c r="AU34" s="1526">
        <f t="shared" si="98"/>
        <v>-20.001000000000001</v>
      </c>
      <c r="AV34" s="1460">
        <f t="shared" si="99"/>
        <v>-40.188000000000002</v>
      </c>
      <c r="AW34" s="1460">
        <f t="shared" si="100"/>
        <v>33.302999999999997</v>
      </c>
      <c r="AX34" s="1460">
        <f t="shared" si="101"/>
        <v>-54.74799999999999</v>
      </c>
      <c r="AY34" s="1460">
        <f t="shared" si="102"/>
        <v>54.378999999999998</v>
      </c>
      <c r="AZ34" s="1461">
        <f t="shared" si="103"/>
        <v>-374.25099999999998</v>
      </c>
      <c r="BA34" s="1462">
        <f t="shared" si="104"/>
        <v>-143.07599999999996</v>
      </c>
      <c r="BB34" s="1460">
        <f t="shared" si="81"/>
        <v>-532.25500000000011</v>
      </c>
      <c r="BC34" s="1460">
        <f t="shared" si="82"/>
        <v>-0.83699999999999619</v>
      </c>
      <c r="BD34" s="1463">
        <f t="shared" si="83"/>
        <v>-15.520999999999999</v>
      </c>
      <c r="BE34" s="1463">
        <f t="shared" si="84"/>
        <v>-20.721000000000004</v>
      </c>
      <c r="BF34" s="359"/>
      <c r="BG34" s="1464">
        <f>SUM(BE29:BE33)</f>
        <v>-20.721000000000004</v>
      </c>
      <c r="BH34" s="1219">
        <f t="shared" ref="BH34:CJ34" si="108">SUM(BH29:BH33)</f>
        <v>-5.2480000000000002</v>
      </c>
      <c r="BI34" s="1217">
        <f t="shared" si="108"/>
        <v>-13.240000000000002</v>
      </c>
      <c r="BJ34" s="1218">
        <f t="shared" si="108"/>
        <v>-20.001000000000001</v>
      </c>
      <c r="BK34" s="1217">
        <f t="shared" si="108"/>
        <v>-4.4220000000000006</v>
      </c>
      <c r="BL34" s="1217">
        <f t="shared" si="108"/>
        <v>-7.5540000000000003</v>
      </c>
      <c r="BM34" s="1217">
        <f t="shared" si="108"/>
        <v>-13.802</v>
      </c>
      <c r="BN34" s="1218">
        <f t="shared" si="108"/>
        <v>-40.188000000000002</v>
      </c>
      <c r="BO34" s="1216">
        <f t="shared" si="108"/>
        <v>5.9329999999999981</v>
      </c>
      <c r="BP34" s="1217">
        <f t="shared" si="108"/>
        <v>23.196000000000002</v>
      </c>
      <c r="BQ34" s="1217">
        <f t="shared" si="108"/>
        <v>17.622000000000003</v>
      </c>
      <c r="BR34" s="1218">
        <f t="shared" si="108"/>
        <v>33.303000000000004</v>
      </c>
      <c r="BS34" s="1216">
        <f t="shared" si="108"/>
        <v>0.4139999999999997</v>
      </c>
      <c r="BT34" s="1217">
        <f t="shared" si="108"/>
        <v>-38.92</v>
      </c>
      <c r="BU34" s="1217">
        <f t="shared" si="108"/>
        <v>-49.556999999999995</v>
      </c>
      <c r="BV34" s="1218">
        <f t="shared" si="108"/>
        <v>-54.747999999999998</v>
      </c>
      <c r="BW34" s="1216">
        <f t="shared" si="108"/>
        <v>-4.8450000000000006</v>
      </c>
      <c r="BX34" s="1217">
        <f t="shared" si="108"/>
        <v>32.170999999999999</v>
      </c>
      <c r="BY34" s="1217">
        <f t="shared" si="108"/>
        <v>52.222000000000008</v>
      </c>
      <c r="BZ34" s="1218">
        <f t="shared" si="108"/>
        <v>54.378999999999998</v>
      </c>
      <c r="CA34" s="1216">
        <f t="shared" si="108"/>
        <v>-31.87</v>
      </c>
      <c r="CB34" s="1217">
        <f t="shared" si="108"/>
        <v>-39.948999999999998</v>
      </c>
      <c r="CC34" s="1217">
        <f t="shared" si="108"/>
        <v>-41.968000000000004</v>
      </c>
      <c r="CD34" s="1218">
        <f t="shared" si="108"/>
        <v>-374.25099999999998</v>
      </c>
      <c r="CE34" s="1216">
        <f t="shared" si="108"/>
        <v>-142.51500000000001</v>
      </c>
      <c r="CF34" s="1217">
        <f t="shared" si="108"/>
        <v>9.9090000000000007</v>
      </c>
      <c r="CG34" s="1217">
        <f>SUM(CG29:CG33)</f>
        <v>-253.42599999999999</v>
      </c>
      <c r="CH34" s="1218">
        <f t="shared" si="108"/>
        <v>-143.07599999999996</v>
      </c>
      <c r="CI34" s="1217">
        <f t="shared" si="108"/>
        <v>-111.96600000000001</v>
      </c>
      <c r="CJ34" s="1217">
        <f t="shared" si="108"/>
        <v>-116.96799999999999</v>
      </c>
      <c r="CK34" s="1217">
        <f>SUM(CK29:CK33)</f>
        <v>-412.84300000000002</v>
      </c>
      <c r="CL34" s="1218">
        <f t="shared" ref="CL34:CN34" si="109">SUM(CL29:CL33)</f>
        <v>-532.255</v>
      </c>
      <c r="CM34" s="1217">
        <f t="shared" si="109"/>
        <v>-25.017000000000003</v>
      </c>
      <c r="CN34" s="1219">
        <f t="shared" si="109"/>
        <v>44.933</v>
      </c>
      <c r="CO34" s="1217">
        <f>SUM(CO29:CO33)</f>
        <v>-36.760000000000005</v>
      </c>
      <c r="CP34" s="1218">
        <f t="shared" ref="CP34" si="110">SUM(CP29:CP33)</f>
        <v>-3.7300000000000182</v>
      </c>
    </row>
    <row r="35" spans="1:94" ht="12" customHeight="1">
      <c r="A35" s="246"/>
      <c r="B35" s="1439"/>
      <c r="C35" s="437"/>
      <c r="D35" s="437"/>
      <c r="E35" s="438"/>
      <c r="F35" s="1439"/>
      <c r="G35" s="437"/>
      <c r="H35" s="437"/>
      <c r="I35" s="437"/>
      <c r="J35" s="436"/>
      <c r="K35" s="437"/>
      <c r="L35" s="437"/>
      <c r="M35" s="438"/>
      <c r="N35" s="437"/>
      <c r="O35" s="437"/>
      <c r="P35" s="437"/>
      <c r="Q35" s="437"/>
      <c r="R35" s="436"/>
      <c r="S35" s="437"/>
      <c r="T35" s="437"/>
      <c r="U35" s="439"/>
      <c r="V35" s="407"/>
      <c r="W35" s="437"/>
      <c r="X35" s="437"/>
      <c r="Y35" s="407"/>
      <c r="Z35" s="243"/>
      <c r="AA35" s="437"/>
      <c r="AB35" s="407"/>
      <c r="AC35" s="439"/>
      <c r="AD35" s="243"/>
      <c r="AE35" s="407"/>
      <c r="AF35" s="407"/>
      <c r="AG35" s="439"/>
      <c r="AH35" s="243"/>
      <c r="AI35" s="407"/>
      <c r="AJ35" s="407"/>
      <c r="AK35" s="439"/>
      <c r="AL35" s="243"/>
      <c r="AM35" s="407"/>
      <c r="AN35" s="407"/>
      <c r="AO35" s="439"/>
      <c r="AP35" s="243"/>
      <c r="AQ35" s="407"/>
      <c r="AR35" s="407"/>
      <c r="AS35" s="439"/>
      <c r="AT35" s="439"/>
      <c r="AU35" s="1527"/>
      <c r="AV35" s="1528"/>
      <c r="AW35" s="1529"/>
      <c r="AX35" s="1529"/>
      <c r="AY35" s="1529"/>
      <c r="AZ35" s="1530"/>
      <c r="BA35" s="1531"/>
      <c r="BB35" s="1529"/>
      <c r="BC35" s="1529"/>
      <c r="BD35" s="1532"/>
      <c r="BE35" s="1532"/>
      <c r="BG35" s="1439"/>
      <c r="BH35" s="1187"/>
      <c r="BI35" s="437"/>
      <c r="BJ35" s="438"/>
      <c r="BK35" s="437"/>
      <c r="BL35" s="437"/>
      <c r="BM35" s="437"/>
      <c r="BN35" s="438"/>
      <c r="BO35" s="436"/>
      <c r="BP35" s="437"/>
      <c r="BQ35" s="437"/>
      <c r="BR35" s="438"/>
      <c r="BS35" s="436"/>
      <c r="BT35" s="437"/>
      <c r="BU35" s="437"/>
      <c r="BV35" s="438"/>
      <c r="BW35" s="436"/>
      <c r="BX35" s="437"/>
      <c r="BY35" s="437"/>
      <c r="BZ35" s="438"/>
      <c r="CA35" s="1415"/>
      <c r="CB35" s="437"/>
      <c r="CC35" s="437"/>
      <c r="CD35" s="438"/>
      <c r="CE35" s="436"/>
      <c r="CF35" s="437"/>
      <c r="CG35" s="437"/>
      <c r="CH35" s="438"/>
      <c r="CI35" s="436"/>
      <c r="CJ35" s="437"/>
      <c r="CK35" s="437"/>
      <c r="CL35" s="438"/>
      <c r="CM35" s="436"/>
      <c r="CO35" s="437"/>
      <c r="CP35" s="438"/>
    </row>
    <row r="36" spans="1:94" ht="12" customHeight="1">
      <c r="A36" s="107" t="s">
        <v>380</v>
      </c>
      <c r="B36" s="1439"/>
      <c r="C36" s="437"/>
      <c r="D36" s="437"/>
      <c r="E36" s="438"/>
      <c r="F36" s="1439"/>
      <c r="G36" s="437"/>
      <c r="H36" s="437"/>
      <c r="I36" s="437"/>
      <c r="J36" s="436"/>
      <c r="K36" s="437"/>
      <c r="L36" s="437"/>
      <c r="M36" s="438"/>
      <c r="N36" s="437"/>
      <c r="O36" s="437"/>
      <c r="P36" s="437"/>
      <c r="Q36" s="437"/>
      <c r="R36" s="436"/>
      <c r="S36" s="437"/>
      <c r="T36" s="437"/>
      <c r="U36" s="439"/>
      <c r="V36" s="407"/>
      <c r="W36" s="437"/>
      <c r="X36" s="437"/>
      <c r="Y36" s="407"/>
      <c r="Z36" s="243"/>
      <c r="AA36" s="437"/>
      <c r="AB36" s="407"/>
      <c r="AC36" s="439"/>
      <c r="AD36" s="243"/>
      <c r="AE36" s="407"/>
      <c r="AF36" s="407"/>
      <c r="AG36" s="439"/>
      <c r="AH36" s="243"/>
      <c r="AI36" s="407"/>
      <c r="AJ36" s="407"/>
      <c r="AK36" s="439"/>
      <c r="AL36" s="243"/>
      <c r="AM36" s="407"/>
      <c r="AN36" s="407"/>
      <c r="AO36" s="439"/>
      <c r="AP36" s="243"/>
      <c r="AQ36" s="407"/>
      <c r="AR36" s="407"/>
      <c r="AS36" s="439"/>
      <c r="AT36" s="439"/>
      <c r="AU36" s="1533"/>
      <c r="AV36" s="1528"/>
      <c r="AW36" s="1529"/>
      <c r="AX36" s="1529"/>
      <c r="AY36" s="1529"/>
      <c r="AZ36" s="1530"/>
      <c r="BA36" s="1531"/>
      <c r="BB36" s="1529"/>
      <c r="BC36" s="1529"/>
      <c r="BD36" s="1532"/>
      <c r="BE36" s="1532"/>
      <c r="BG36" s="1439"/>
      <c r="BH36" s="1187"/>
      <c r="BI36" s="437"/>
      <c r="BJ36" s="438"/>
      <c r="BK36" s="437"/>
      <c r="BL36" s="437"/>
      <c r="BM36" s="437"/>
      <c r="BN36" s="438"/>
      <c r="BO36" s="436"/>
      <c r="BP36" s="437"/>
      <c r="BQ36" s="437"/>
      <c r="BR36" s="438"/>
      <c r="BS36" s="436"/>
      <c r="BT36" s="437"/>
      <c r="BU36" s="437"/>
      <c r="BV36" s="438"/>
      <c r="BW36" s="436"/>
      <c r="BX36" s="437"/>
      <c r="BY36" s="437"/>
      <c r="BZ36" s="438"/>
      <c r="CA36" s="1415"/>
      <c r="CB36" s="437"/>
      <c r="CC36" s="437"/>
      <c r="CD36" s="438"/>
      <c r="CE36" s="436"/>
      <c r="CF36" s="437"/>
      <c r="CG36" s="437"/>
      <c r="CH36" s="438"/>
      <c r="CI36" s="436"/>
      <c r="CJ36" s="437"/>
      <c r="CK36" s="437"/>
      <c r="CL36" s="438"/>
      <c r="CM36" s="436"/>
      <c r="CO36" s="437"/>
      <c r="CP36" s="438"/>
    </row>
    <row r="37" spans="1:94" ht="12" customHeight="1">
      <c r="A37" s="57" t="s">
        <v>381</v>
      </c>
      <c r="B37" s="1191">
        <f t="shared" ref="B37:B42" si="111">BE37</f>
        <v>0</v>
      </c>
      <c r="C37" s="1207">
        <f t="shared" ref="C37:C42" si="112">BH37-BE37</f>
        <v>0</v>
      </c>
      <c r="D37" s="1207">
        <f t="shared" ref="D37:E42" si="113">BI37-BH37</f>
        <v>0</v>
      </c>
      <c r="E37" s="1414">
        <f t="shared" si="113"/>
        <v>0</v>
      </c>
      <c r="F37" s="1191">
        <f t="shared" ref="F37:F42" si="114">BK37</f>
        <v>0</v>
      </c>
      <c r="G37" s="1207">
        <f t="shared" ref="G37:I42" si="115">BL37-BK37</f>
        <v>0</v>
      </c>
      <c r="H37" s="1207">
        <f t="shared" si="115"/>
        <v>0</v>
      </c>
      <c r="I37" s="1207">
        <f t="shared" si="115"/>
        <v>0</v>
      </c>
      <c r="J37" s="1415">
        <f t="shared" ref="J37:J42" si="116">BO37</f>
        <v>0</v>
      </c>
      <c r="K37" s="1207">
        <f t="shared" ref="K37:M42" si="117">BP37-BO37</f>
        <v>0</v>
      </c>
      <c r="L37" s="1207">
        <f t="shared" si="117"/>
        <v>0</v>
      </c>
      <c r="M37" s="1414">
        <f t="shared" si="117"/>
        <v>0</v>
      </c>
      <c r="N37" s="1207">
        <f t="shared" ref="N37:N42" si="118">BS37</f>
        <v>0</v>
      </c>
      <c r="O37" s="1207">
        <f t="shared" ref="O37:Q42" si="119">BT37-BS37</f>
        <v>0</v>
      </c>
      <c r="P37" s="1207">
        <f t="shared" si="119"/>
        <v>0</v>
      </c>
      <c r="Q37" s="1207">
        <f t="shared" si="119"/>
        <v>0</v>
      </c>
      <c r="R37" s="1415">
        <f t="shared" ref="R37:R42" si="120">BW37</f>
        <v>500.03399999999999</v>
      </c>
      <c r="S37" s="1207">
        <f t="shared" ref="S37:U42" si="121">BX37-BW37</f>
        <v>0</v>
      </c>
      <c r="T37" s="1207">
        <f t="shared" si="121"/>
        <v>0</v>
      </c>
      <c r="U37" s="1413">
        <f t="shared" si="121"/>
        <v>0</v>
      </c>
      <c r="V37" s="1187">
        <f t="shared" ref="V37:V42" si="122">CA37</f>
        <v>0</v>
      </c>
      <c r="W37" s="1207">
        <f t="shared" ref="W37:Y42" si="123">CB37-CA37</f>
        <v>0</v>
      </c>
      <c r="X37" s="1207">
        <f t="shared" si="123"/>
        <v>0</v>
      </c>
      <c r="Y37" s="1187">
        <f t="shared" si="123"/>
        <v>0</v>
      </c>
      <c r="Z37" s="1313">
        <f t="shared" ref="Z37:Z42" si="124">CE37</f>
        <v>0</v>
      </c>
      <c r="AA37" s="1207">
        <f t="shared" ref="AA37:AK42" si="125">CF37-CE37</f>
        <v>0</v>
      </c>
      <c r="AB37" s="1207">
        <f t="shared" si="125"/>
        <v>0</v>
      </c>
      <c r="AC37" s="1413">
        <f t="shared" si="125"/>
        <v>0</v>
      </c>
      <c r="AD37" s="1313">
        <f t="shared" ref="AD37:AD42" si="126">CI37</f>
        <v>0</v>
      </c>
      <c r="AE37" s="1207">
        <f t="shared" si="125"/>
        <v>0</v>
      </c>
      <c r="AF37" s="1207">
        <f t="shared" si="125"/>
        <v>0</v>
      </c>
      <c r="AG37" s="1413">
        <f t="shared" si="125"/>
        <v>0</v>
      </c>
      <c r="AH37" s="1313">
        <f t="shared" ref="AH37:AH42" si="127">CM37</f>
        <v>0</v>
      </c>
      <c r="AI37" s="1207">
        <f t="shared" si="125"/>
        <v>0</v>
      </c>
      <c r="AJ37" s="1207">
        <f t="shared" si="125"/>
        <v>0</v>
      </c>
      <c r="AK37" s="1413">
        <f t="shared" si="125"/>
        <v>0</v>
      </c>
      <c r="AL37" s="1316">
        <v>0</v>
      </c>
      <c r="AM37" s="1317">
        <v>0</v>
      </c>
      <c r="AN37" s="1317">
        <v>0</v>
      </c>
      <c r="AO37" s="1534">
        <v>0</v>
      </c>
      <c r="AP37" s="1316">
        <v>0</v>
      </c>
      <c r="AQ37" s="1317">
        <v>0</v>
      </c>
      <c r="AR37" s="1317">
        <v>0</v>
      </c>
      <c r="AS37" s="1534">
        <v>0</v>
      </c>
      <c r="AT37" s="439"/>
      <c r="AU37" s="1535">
        <f t="shared" ref="AU37:AU43" si="128">SUM(B37:E37)</f>
        <v>0</v>
      </c>
      <c r="AV37" s="1447">
        <f t="shared" ref="AV37:AV43" si="129">SUM(F37:I37)</f>
        <v>0</v>
      </c>
      <c r="AW37" s="1447">
        <f t="shared" ref="AW37:AW43" si="130">SUM(J37:M37)</f>
        <v>0</v>
      </c>
      <c r="AX37" s="1447">
        <f t="shared" ref="AX37:AX43" si="131">SUM(N37:Q37)</f>
        <v>0</v>
      </c>
      <c r="AY37" s="1447">
        <f t="shared" ref="AY37:AY43" si="132">SUM(R37:U37)</f>
        <v>500.03399999999999</v>
      </c>
      <c r="AZ37" s="1187">
        <f t="shared" ref="AZ37:AZ43" si="133">SUM(V37:Y37)</f>
        <v>0</v>
      </c>
      <c r="BA37" s="1536">
        <f t="shared" ref="BA37:BA43" si="134">SUM(Z37:AC37)</f>
        <v>0</v>
      </c>
      <c r="BB37" s="1447">
        <f t="shared" ref="BB37:BB43" si="135">SUM(AD37:AG37)</f>
        <v>0</v>
      </c>
      <c r="BC37" s="1447">
        <f t="shared" ref="BC37:BC38" si="136">SUM(AH37:AK37)</f>
        <v>0</v>
      </c>
      <c r="BD37" s="1413">
        <f t="shared" ref="BD37:BD43" si="137">SUM(AL37:AO37)</f>
        <v>0</v>
      </c>
      <c r="BE37" s="1413">
        <f t="shared" ref="BE37:BE43" si="138">SUM(AP37:AS37)</f>
        <v>0</v>
      </c>
      <c r="BG37" s="1537">
        <v>0</v>
      </c>
      <c r="BH37" s="1187">
        <v>0</v>
      </c>
      <c r="BI37" s="1187">
        <v>0</v>
      </c>
      <c r="BJ37" s="1414">
        <v>0</v>
      </c>
      <c r="BK37" s="1537">
        <v>0</v>
      </c>
      <c r="BL37" s="1207">
        <v>0</v>
      </c>
      <c r="BM37" s="1207">
        <v>0</v>
      </c>
      <c r="BN37" s="1414">
        <v>0</v>
      </c>
      <c r="BO37" s="1538">
        <v>0</v>
      </c>
      <c r="BP37" s="1207">
        <v>0</v>
      </c>
      <c r="BQ37" s="1207">
        <v>0</v>
      </c>
      <c r="BR37" s="1414">
        <v>0</v>
      </c>
      <c r="BS37" s="1538">
        <v>0</v>
      </c>
      <c r="BT37" s="1207">
        <v>0</v>
      </c>
      <c r="BU37" s="1207">
        <v>0</v>
      </c>
      <c r="BV37" s="1414">
        <v>0</v>
      </c>
      <c r="BW37" s="1538">
        <v>500.03399999999999</v>
      </c>
      <c r="BX37" s="1207">
        <v>500.03399999999999</v>
      </c>
      <c r="BY37" s="1207">
        <v>500.03399999999999</v>
      </c>
      <c r="BZ37" s="1414">
        <v>500.03399999999999</v>
      </c>
      <c r="CA37" s="1538">
        <v>0</v>
      </c>
      <c r="CB37" s="1207">
        <v>0</v>
      </c>
      <c r="CC37" s="1207">
        <v>0</v>
      </c>
      <c r="CD37" s="1414">
        <v>0</v>
      </c>
      <c r="CE37" s="1538">
        <v>0</v>
      </c>
      <c r="CF37" s="1207"/>
      <c r="CG37" s="1207"/>
      <c r="CH37" s="1414">
        <v>0</v>
      </c>
      <c r="CI37" s="1538"/>
      <c r="CJ37" s="1207"/>
      <c r="CK37" s="1207">
        <v>0</v>
      </c>
      <c r="CL37" s="1413"/>
      <c r="CM37" s="1538"/>
      <c r="CO37" s="1207">
        <v>0</v>
      </c>
      <c r="CP37" s="1413"/>
    </row>
    <row r="38" spans="1:94" ht="12" customHeight="1">
      <c r="A38" s="1539" t="s">
        <v>382</v>
      </c>
      <c r="B38" s="1537">
        <f t="shared" si="111"/>
        <v>0</v>
      </c>
      <c r="C38" s="1207">
        <f t="shared" si="112"/>
        <v>3.137</v>
      </c>
      <c r="D38" s="1207">
        <f t="shared" si="113"/>
        <v>4.4629999999999992</v>
      </c>
      <c r="E38" s="1414">
        <f t="shared" si="113"/>
        <v>4.4830000000000005</v>
      </c>
      <c r="F38" s="1537">
        <f t="shared" si="114"/>
        <v>1.0660000000000001</v>
      </c>
      <c r="G38" s="1207">
        <f t="shared" si="115"/>
        <v>3.0250000000000004</v>
      </c>
      <c r="H38" s="1207">
        <f t="shared" si="115"/>
        <v>4.0780000000000003</v>
      </c>
      <c r="I38" s="1207">
        <f t="shared" si="115"/>
        <v>-5.4999999999999716E-2</v>
      </c>
      <c r="J38" s="1538">
        <f t="shared" si="116"/>
        <v>-4.234</v>
      </c>
      <c r="K38" s="1207">
        <f t="shared" si="117"/>
        <v>-1.4630000000000001</v>
      </c>
      <c r="L38" s="1207">
        <f t="shared" si="117"/>
        <v>3.028</v>
      </c>
      <c r="M38" s="1414">
        <f t="shared" si="117"/>
        <v>0.27099999999999991</v>
      </c>
      <c r="N38" s="1207">
        <f t="shared" si="118"/>
        <v>4.3159999999999998</v>
      </c>
      <c r="O38" s="1207">
        <f t="shared" si="119"/>
        <v>0.49800000000000022</v>
      </c>
      <c r="P38" s="1207">
        <f t="shared" si="119"/>
        <v>4.8079999999999998</v>
      </c>
      <c r="Q38" s="1207">
        <f t="shared" si="119"/>
        <v>0.17099999999999937</v>
      </c>
      <c r="R38" s="1538">
        <f t="shared" si="120"/>
        <v>4.673</v>
      </c>
      <c r="S38" s="1207">
        <f t="shared" si="121"/>
        <v>3.6999999999999922E-2</v>
      </c>
      <c r="T38" s="1207">
        <f t="shared" si="121"/>
        <v>6.2890000000000006</v>
      </c>
      <c r="U38" s="1413">
        <f t="shared" si="121"/>
        <v>0.12199999999999989</v>
      </c>
      <c r="V38" s="1187">
        <f t="shared" si="122"/>
        <v>6.1109999999999998</v>
      </c>
      <c r="W38" s="1207">
        <f t="shared" si="123"/>
        <v>4.9999999999998934E-3</v>
      </c>
      <c r="X38" s="1207">
        <f t="shared" si="123"/>
        <v>5.3930000000000007</v>
      </c>
      <c r="Y38" s="1187">
        <f t="shared" si="123"/>
        <v>0.43099999999999916</v>
      </c>
      <c r="Z38" s="1540">
        <f t="shared" si="124"/>
        <v>5.8529999999999998</v>
      </c>
      <c r="AA38" s="1207">
        <f t="shared" si="125"/>
        <v>3.6000000000000476E-2</v>
      </c>
      <c r="AB38" s="1207">
        <f t="shared" si="125"/>
        <v>5.4569999999999999</v>
      </c>
      <c r="AC38" s="1413">
        <f t="shared" si="125"/>
        <v>0.19100000000000072</v>
      </c>
      <c r="AD38" s="1540">
        <f t="shared" si="126"/>
        <v>6.4139999999999997</v>
      </c>
      <c r="AE38" s="1207">
        <f t="shared" si="125"/>
        <v>3.3780000000000001</v>
      </c>
      <c r="AF38" s="1207">
        <f t="shared" si="125"/>
        <v>6.2900000000000009</v>
      </c>
      <c r="AG38" s="1413">
        <f t="shared" si="125"/>
        <v>0</v>
      </c>
      <c r="AH38" s="1540">
        <f t="shared" si="127"/>
        <v>7.1630000000000003</v>
      </c>
      <c r="AI38" s="1207">
        <f t="shared" si="125"/>
        <v>0</v>
      </c>
      <c r="AJ38" s="1207">
        <f t="shared" si="125"/>
        <v>7.1859999999999999</v>
      </c>
      <c r="AK38" s="1413">
        <f t="shared" si="125"/>
        <v>0</v>
      </c>
      <c r="AL38" s="1541">
        <v>0</v>
      </c>
      <c r="AM38" s="1317">
        <v>0</v>
      </c>
      <c r="AN38" s="1317">
        <v>0</v>
      </c>
      <c r="AO38" s="1534">
        <v>0</v>
      </c>
      <c r="AP38" s="1541">
        <v>0</v>
      </c>
      <c r="AQ38" s="1317">
        <v>0</v>
      </c>
      <c r="AR38" s="1317">
        <v>0</v>
      </c>
      <c r="AS38" s="1534">
        <v>0</v>
      </c>
      <c r="AT38" s="439"/>
      <c r="AU38" s="1535">
        <f t="shared" si="128"/>
        <v>12.083</v>
      </c>
      <c r="AV38" s="1447">
        <f t="shared" si="129"/>
        <v>8.1140000000000008</v>
      </c>
      <c r="AW38" s="1447">
        <f t="shared" si="130"/>
        <v>-2.3980000000000001</v>
      </c>
      <c r="AX38" s="1447">
        <f t="shared" si="131"/>
        <v>9.7929999999999993</v>
      </c>
      <c r="AY38" s="1447">
        <f t="shared" si="132"/>
        <v>11.121</v>
      </c>
      <c r="AZ38" s="1187">
        <f t="shared" si="133"/>
        <v>11.94</v>
      </c>
      <c r="BA38" s="1536">
        <f t="shared" si="134"/>
        <v>11.537000000000001</v>
      </c>
      <c r="BB38" s="1447">
        <f t="shared" si="135"/>
        <v>16.082000000000001</v>
      </c>
      <c r="BC38" s="1447">
        <f t="shared" si="136"/>
        <v>14.349</v>
      </c>
      <c r="BD38" s="1413">
        <f t="shared" si="137"/>
        <v>0</v>
      </c>
      <c r="BE38" s="1413">
        <f t="shared" si="138"/>
        <v>0</v>
      </c>
      <c r="BG38" s="1537">
        <v>0.88200000000000001</v>
      </c>
      <c r="BH38" s="1187">
        <v>3.137</v>
      </c>
      <c r="BI38" s="1187">
        <v>7.6</v>
      </c>
      <c r="BJ38" s="1414">
        <v>12.083</v>
      </c>
      <c r="BK38" s="1537">
        <v>1.0660000000000001</v>
      </c>
      <c r="BL38" s="1207">
        <v>4.0910000000000002</v>
      </c>
      <c r="BM38" s="1207">
        <v>8.1690000000000005</v>
      </c>
      <c r="BN38" s="1414">
        <v>8.1140000000000008</v>
      </c>
      <c r="BO38" s="1538">
        <v>-4.234</v>
      </c>
      <c r="BP38" s="1207">
        <v>-5.6970000000000001</v>
      </c>
      <c r="BQ38" s="1207">
        <v>-2.669</v>
      </c>
      <c r="BR38" s="1414">
        <v>-2.3980000000000001</v>
      </c>
      <c r="BS38" s="1538">
        <v>4.3159999999999998</v>
      </c>
      <c r="BT38" s="1207">
        <v>4.8140000000000001</v>
      </c>
      <c r="BU38" s="1207">
        <v>9.6219999999999999</v>
      </c>
      <c r="BV38" s="1414">
        <v>9.7929999999999993</v>
      </c>
      <c r="BW38" s="1538">
        <v>4.673</v>
      </c>
      <c r="BX38" s="1207">
        <v>4.71</v>
      </c>
      <c r="BY38" s="1207">
        <v>10.999000000000001</v>
      </c>
      <c r="BZ38" s="1414">
        <v>11.121</v>
      </c>
      <c r="CA38" s="1538">
        <v>6.1109999999999998</v>
      </c>
      <c r="CB38" s="1207">
        <v>6.1159999999999997</v>
      </c>
      <c r="CC38" s="1207">
        <v>11.509</v>
      </c>
      <c r="CD38" s="1414">
        <v>11.94</v>
      </c>
      <c r="CE38" s="1538">
        <v>5.8529999999999998</v>
      </c>
      <c r="CF38" s="1207">
        <v>5.8890000000000002</v>
      </c>
      <c r="CG38" s="1187">
        <v>11.346</v>
      </c>
      <c r="CH38" s="1414">
        <v>11.537000000000001</v>
      </c>
      <c r="CI38" s="1538">
        <v>6.4139999999999997</v>
      </c>
      <c r="CJ38" s="1207">
        <v>9.7919999999999998</v>
      </c>
      <c r="CK38" s="1187">
        <v>16.082000000000001</v>
      </c>
      <c r="CL38" s="1413">
        <v>16.082000000000001</v>
      </c>
      <c r="CM38" s="1538">
        <v>7.1630000000000003</v>
      </c>
      <c r="CN38" s="1187">
        <v>7.1630000000000003</v>
      </c>
      <c r="CO38" s="1187">
        <v>14.349</v>
      </c>
      <c r="CP38" s="1413">
        <v>14.349</v>
      </c>
    </row>
    <row r="39" spans="1:94" ht="12" customHeight="1">
      <c r="A39" s="1542" t="s">
        <v>383</v>
      </c>
      <c r="B39" s="1537">
        <f t="shared" si="111"/>
        <v>0</v>
      </c>
      <c r="C39" s="1207">
        <f t="shared" si="112"/>
        <v>0</v>
      </c>
      <c r="D39" s="1207">
        <f t="shared" si="113"/>
        <v>0</v>
      </c>
      <c r="E39" s="1414">
        <f t="shared" si="113"/>
        <v>0</v>
      </c>
      <c r="F39" s="1537">
        <f t="shared" si="114"/>
        <v>0</v>
      </c>
      <c r="G39" s="1207">
        <f t="shared" si="115"/>
        <v>0</v>
      </c>
      <c r="H39" s="1207">
        <f t="shared" si="115"/>
        <v>0</v>
      </c>
      <c r="I39" s="1207">
        <f t="shared" si="115"/>
        <v>0</v>
      </c>
      <c r="J39" s="1538">
        <f t="shared" si="116"/>
        <v>0</v>
      </c>
      <c r="K39" s="1207">
        <f t="shared" si="117"/>
        <v>0</v>
      </c>
      <c r="L39" s="1207">
        <f t="shared" si="117"/>
        <v>0</v>
      </c>
      <c r="M39" s="1414">
        <f t="shared" si="117"/>
        <v>0</v>
      </c>
      <c r="N39" s="1207">
        <f t="shared" si="118"/>
        <v>0</v>
      </c>
      <c r="O39" s="1207">
        <f t="shared" si="119"/>
        <v>0</v>
      </c>
      <c r="P39" s="1207">
        <f t="shared" si="119"/>
        <v>0</v>
      </c>
      <c r="Q39" s="1207">
        <f t="shared" si="119"/>
        <v>0</v>
      </c>
      <c r="R39" s="1538">
        <f t="shared" si="120"/>
        <v>-0.73099999999999998</v>
      </c>
      <c r="S39" s="1207">
        <f t="shared" si="121"/>
        <v>-6.4000000000000057E-2</v>
      </c>
      <c r="T39" s="1207">
        <f t="shared" si="121"/>
        <v>-0.24799999999999989</v>
      </c>
      <c r="U39" s="1413">
        <f t="shared" si="121"/>
        <v>0</v>
      </c>
      <c r="V39" s="1187">
        <f t="shared" si="122"/>
        <v>-28.824999999999999</v>
      </c>
      <c r="W39" s="1207">
        <f t="shared" si="123"/>
        <v>-6.0000000000002274E-3</v>
      </c>
      <c r="X39" s="1207">
        <f t="shared" si="123"/>
        <v>-0.66300000000000026</v>
      </c>
      <c r="Y39" s="1187">
        <f t="shared" si="123"/>
        <v>-1.583000000000002</v>
      </c>
      <c r="Z39" s="1540">
        <f t="shared" si="124"/>
        <v>-16.864000000000001</v>
      </c>
      <c r="AA39" s="1207">
        <f t="shared" si="125"/>
        <v>-2.5749999999999993</v>
      </c>
      <c r="AB39" s="1207">
        <f t="shared" si="125"/>
        <v>-0.53200000000000003</v>
      </c>
      <c r="AC39" s="1413">
        <f t="shared" si="125"/>
        <v>-1.4439999999999991</v>
      </c>
      <c r="AD39" s="1540">
        <f t="shared" si="126"/>
        <v>-34.86</v>
      </c>
      <c r="AE39" s="1207">
        <f t="shared" si="125"/>
        <v>-1.7479999999999976</v>
      </c>
      <c r="AF39" s="1207">
        <f t="shared" si="125"/>
        <v>-0.65600000000000591</v>
      </c>
      <c r="AG39" s="1413">
        <f t="shared" si="125"/>
        <v>-1.0309999999999988</v>
      </c>
      <c r="AH39" s="1540">
        <f t="shared" si="127"/>
        <v>-21.36</v>
      </c>
      <c r="AI39" s="1207">
        <f t="shared" si="125"/>
        <v>-6.4390000000000001</v>
      </c>
      <c r="AJ39" s="1207">
        <f t="shared" si="125"/>
        <v>-0.63100000000000023</v>
      </c>
      <c r="AK39" s="1413">
        <f t="shared" si="125"/>
        <v>-0.73199999999999932</v>
      </c>
      <c r="AL39" s="1541">
        <v>0</v>
      </c>
      <c r="AM39" s="1317">
        <v>0</v>
      </c>
      <c r="AN39" s="1317">
        <v>0</v>
      </c>
      <c r="AO39" s="1534">
        <v>0</v>
      </c>
      <c r="AP39" s="1541">
        <v>0</v>
      </c>
      <c r="AQ39" s="1317">
        <v>0</v>
      </c>
      <c r="AR39" s="1317">
        <v>0</v>
      </c>
      <c r="AS39" s="1534">
        <v>0</v>
      </c>
      <c r="AT39" s="439"/>
      <c r="AU39" s="1543"/>
      <c r="AV39" s="1447"/>
      <c r="AW39" s="1447"/>
      <c r="AX39" s="1447"/>
      <c r="AY39" s="1447"/>
      <c r="AZ39" s="1187"/>
      <c r="BA39" s="1536"/>
      <c r="BB39" s="1447"/>
      <c r="BC39" s="1447"/>
      <c r="BD39" s="1413">
        <f t="shared" si="137"/>
        <v>0</v>
      </c>
      <c r="BE39" s="1413">
        <f t="shared" si="138"/>
        <v>0</v>
      </c>
      <c r="BG39" s="1537"/>
      <c r="BH39" s="1187"/>
      <c r="BI39" s="1187"/>
      <c r="BJ39" s="1414"/>
      <c r="BK39" s="1537"/>
      <c r="BL39" s="1207"/>
      <c r="BM39" s="1207"/>
      <c r="BN39" s="1414"/>
      <c r="BO39" s="1538"/>
      <c r="BP39" s="1207"/>
      <c r="BQ39" s="1207"/>
      <c r="BR39" s="1414"/>
      <c r="BS39" s="1538"/>
      <c r="BT39" s="1207"/>
      <c r="BU39" s="1207"/>
      <c r="BV39" s="1414"/>
      <c r="BW39" s="1538">
        <v>-0.73099999999999998</v>
      </c>
      <c r="BX39" s="1207">
        <v>-0.79500000000000004</v>
      </c>
      <c r="BY39" s="1207">
        <v>-1.0429999999999999</v>
      </c>
      <c r="BZ39" s="1414">
        <v>-1.0429999999999999</v>
      </c>
      <c r="CA39" s="1538">
        <v>-28.824999999999999</v>
      </c>
      <c r="CB39" s="1207">
        <v>-28.831</v>
      </c>
      <c r="CC39" s="1207">
        <v>-29.494</v>
      </c>
      <c r="CD39" s="1414">
        <v>-31.077000000000002</v>
      </c>
      <c r="CE39" s="1538">
        <v>-16.864000000000001</v>
      </c>
      <c r="CF39" s="1207">
        <v>-19.439</v>
      </c>
      <c r="CG39" s="1187">
        <v>-19.971</v>
      </c>
      <c r="CH39" s="1414">
        <v>-21.414999999999999</v>
      </c>
      <c r="CI39" s="1538">
        <v>-34.86</v>
      </c>
      <c r="CJ39" s="1207">
        <v>-36.607999999999997</v>
      </c>
      <c r="CK39" s="1187">
        <v>-37.264000000000003</v>
      </c>
      <c r="CL39" s="1413">
        <v>-38.295000000000002</v>
      </c>
      <c r="CM39" s="1538">
        <v>-21.36</v>
      </c>
      <c r="CN39" s="1187">
        <v>-27.798999999999999</v>
      </c>
      <c r="CO39" s="1187">
        <v>-28.43</v>
      </c>
      <c r="CP39" s="1413">
        <v>-29.161999999999999</v>
      </c>
    </row>
    <row r="40" spans="1:94" ht="12" customHeight="1">
      <c r="A40" s="1542" t="s">
        <v>384</v>
      </c>
      <c r="B40" s="1537">
        <f t="shared" si="111"/>
        <v>0</v>
      </c>
      <c r="C40" s="1207">
        <f t="shared" si="112"/>
        <v>0</v>
      </c>
      <c r="D40" s="1207">
        <f t="shared" si="113"/>
        <v>0</v>
      </c>
      <c r="E40" s="1414">
        <f t="shared" si="113"/>
        <v>0</v>
      </c>
      <c r="F40" s="1537">
        <f t="shared" si="114"/>
        <v>0</v>
      </c>
      <c r="G40" s="1207">
        <f t="shared" si="115"/>
        <v>0</v>
      </c>
      <c r="H40" s="1207">
        <f t="shared" si="115"/>
        <v>0</v>
      </c>
      <c r="I40" s="1207">
        <f t="shared" si="115"/>
        <v>0</v>
      </c>
      <c r="J40" s="1538">
        <f t="shared" si="116"/>
        <v>0</v>
      </c>
      <c r="K40" s="1207">
        <f t="shared" si="117"/>
        <v>0</v>
      </c>
      <c r="L40" s="1207">
        <f t="shared" si="117"/>
        <v>0</v>
      </c>
      <c r="M40" s="1414">
        <f t="shared" si="117"/>
        <v>0</v>
      </c>
      <c r="N40" s="1207">
        <f t="shared" si="118"/>
        <v>0</v>
      </c>
      <c r="O40" s="1207">
        <f t="shared" si="119"/>
        <v>245.30799999999999</v>
      </c>
      <c r="P40" s="1207">
        <f t="shared" si="119"/>
        <v>0</v>
      </c>
      <c r="Q40" s="1207">
        <f t="shared" si="119"/>
        <v>0</v>
      </c>
      <c r="R40" s="1538">
        <f t="shared" si="120"/>
        <v>0</v>
      </c>
      <c r="S40" s="1207">
        <f t="shared" si="121"/>
        <v>0</v>
      </c>
      <c r="T40" s="1207">
        <f t="shared" si="121"/>
        <v>0</v>
      </c>
      <c r="U40" s="1413">
        <f t="shared" si="121"/>
        <v>0</v>
      </c>
      <c r="V40" s="1187">
        <f t="shared" si="122"/>
        <v>0</v>
      </c>
      <c r="W40" s="1207">
        <f t="shared" si="123"/>
        <v>0</v>
      </c>
      <c r="X40" s="1207">
        <f t="shared" si="123"/>
        <v>0</v>
      </c>
      <c r="Y40" s="1187">
        <f t="shared" si="123"/>
        <v>0</v>
      </c>
      <c r="Z40" s="1540">
        <f t="shared" si="124"/>
        <v>0</v>
      </c>
      <c r="AA40" s="1207">
        <f t="shared" si="125"/>
        <v>0</v>
      </c>
      <c r="AB40" s="1207">
        <f t="shared" si="125"/>
        <v>0</v>
      </c>
      <c r="AC40" s="1413">
        <f t="shared" si="125"/>
        <v>0</v>
      </c>
      <c r="AD40" s="1540">
        <f t="shared" si="126"/>
        <v>0</v>
      </c>
      <c r="AE40" s="1207">
        <f t="shared" si="125"/>
        <v>0</v>
      </c>
      <c r="AF40" s="1207">
        <f t="shared" si="125"/>
        <v>394.577</v>
      </c>
      <c r="AG40" s="1413">
        <f t="shared" si="125"/>
        <v>-0.46399999999999864</v>
      </c>
      <c r="AH40" s="1540">
        <f t="shared" si="127"/>
        <v>0</v>
      </c>
      <c r="AI40" s="1207">
        <f t="shared" si="125"/>
        <v>0</v>
      </c>
      <c r="AJ40" s="1207">
        <f t="shared" si="125"/>
        <v>0</v>
      </c>
      <c r="AK40" s="1413">
        <f t="shared" si="125"/>
        <v>0.11599999999999999</v>
      </c>
      <c r="AL40" s="1541">
        <v>0</v>
      </c>
      <c r="AM40" s="1317">
        <v>0</v>
      </c>
      <c r="AN40" s="1317">
        <v>0</v>
      </c>
      <c r="AO40" s="1534">
        <v>0</v>
      </c>
      <c r="AP40" s="1541">
        <v>0</v>
      </c>
      <c r="AQ40" s="1317">
        <v>0</v>
      </c>
      <c r="AR40" s="1317">
        <v>0</v>
      </c>
      <c r="AS40" s="1534">
        <v>0</v>
      </c>
      <c r="AT40" s="439"/>
      <c r="AU40" s="1544">
        <f t="shared" si="128"/>
        <v>0</v>
      </c>
      <c r="AV40" s="1447">
        <f t="shared" si="129"/>
        <v>0</v>
      </c>
      <c r="AW40" s="1447">
        <f t="shared" si="130"/>
        <v>0</v>
      </c>
      <c r="AX40" s="1447">
        <f t="shared" si="131"/>
        <v>245.30799999999999</v>
      </c>
      <c r="AY40" s="1447">
        <f t="shared" si="132"/>
        <v>0</v>
      </c>
      <c r="AZ40" s="1187">
        <f t="shared" si="133"/>
        <v>0</v>
      </c>
      <c r="BA40" s="1545">
        <f t="shared" si="134"/>
        <v>0</v>
      </c>
      <c r="BB40" s="1447">
        <f t="shared" si="135"/>
        <v>394.113</v>
      </c>
      <c r="BC40" s="1447">
        <f t="shared" ref="BC40:BC43" si="139">SUM(AH40:AK40)</f>
        <v>0.11599999999999999</v>
      </c>
      <c r="BD40" s="1413">
        <f t="shared" si="137"/>
        <v>0</v>
      </c>
      <c r="BE40" s="1413">
        <f t="shared" si="138"/>
        <v>0</v>
      </c>
      <c r="BG40" s="1546">
        <v>0</v>
      </c>
      <c r="BH40" s="1187">
        <v>0</v>
      </c>
      <c r="BI40" s="1187">
        <v>0</v>
      </c>
      <c r="BJ40" s="1414">
        <v>0</v>
      </c>
      <c r="BK40" s="1546">
        <v>0</v>
      </c>
      <c r="BL40" s="1207">
        <v>0</v>
      </c>
      <c r="BM40" s="1207">
        <v>0</v>
      </c>
      <c r="BN40" s="1414">
        <v>0</v>
      </c>
      <c r="BO40" s="1547">
        <v>0</v>
      </c>
      <c r="BP40" s="1207">
        <v>0</v>
      </c>
      <c r="BQ40" s="1207">
        <v>0</v>
      </c>
      <c r="BR40" s="1414">
        <v>0</v>
      </c>
      <c r="BS40" s="1547">
        <v>0</v>
      </c>
      <c r="BT40" s="1207">
        <v>245.30799999999999</v>
      </c>
      <c r="BU40" s="1207">
        <v>245.30799999999999</v>
      </c>
      <c r="BV40" s="1414">
        <v>245.30799999999999</v>
      </c>
      <c r="BW40" s="1547">
        <v>0</v>
      </c>
      <c r="BX40" s="1207">
        <v>0</v>
      </c>
      <c r="BY40" s="1207">
        <v>0</v>
      </c>
      <c r="BZ40" s="1414">
        <v>0</v>
      </c>
      <c r="CA40" s="1547">
        <v>0</v>
      </c>
      <c r="CB40" s="1207">
        <v>0</v>
      </c>
      <c r="CC40" s="1207">
        <v>0</v>
      </c>
      <c r="CD40" s="1414">
        <v>0</v>
      </c>
      <c r="CE40" s="1547">
        <v>0</v>
      </c>
      <c r="CF40" s="1207">
        <v>0</v>
      </c>
      <c r="CG40" s="1187">
        <v>0</v>
      </c>
      <c r="CH40" s="1414">
        <v>0</v>
      </c>
      <c r="CI40" s="1547">
        <v>0</v>
      </c>
      <c r="CJ40" s="1207">
        <v>0</v>
      </c>
      <c r="CK40" s="1187">
        <f>450.099-55.522</f>
        <v>394.577</v>
      </c>
      <c r="CL40" s="1413">
        <f>449.635-55.522</f>
        <v>394.113</v>
      </c>
      <c r="CM40" s="1547">
        <v>0</v>
      </c>
      <c r="CN40" s="1187">
        <v>0</v>
      </c>
      <c r="CO40" s="1187">
        <v>0</v>
      </c>
      <c r="CP40" s="1413">
        <f>-0.137+0.253</f>
        <v>0.11599999999999999</v>
      </c>
    </row>
    <row r="41" spans="1:94" ht="12" customHeight="1">
      <c r="A41" s="1548" t="s">
        <v>385</v>
      </c>
      <c r="B41" s="1546">
        <f t="shared" si="111"/>
        <v>-60</v>
      </c>
      <c r="C41" s="1207">
        <f t="shared" si="112"/>
        <v>60</v>
      </c>
      <c r="D41" s="1207">
        <f t="shared" si="113"/>
        <v>0</v>
      </c>
      <c r="E41" s="1414">
        <f t="shared" si="113"/>
        <v>0</v>
      </c>
      <c r="F41" s="1546">
        <f t="shared" si="114"/>
        <v>0</v>
      </c>
      <c r="G41" s="1207">
        <f t="shared" si="115"/>
        <v>0</v>
      </c>
      <c r="H41" s="1207">
        <f t="shared" si="115"/>
        <v>0</v>
      </c>
      <c r="I41" s="1207">
        <f t="shared" si="115"/>
        <v>0</v>
      </c>
      <c r="J41" s="1547">
        <f t="shared" si="116"/>
        <v>0</v>
      </c>
      <c r="K41" s="1207">
        <f t="shared" si="117"/>
        <v>0</v>
      </c>
      <c r="L41" s="1207">
        <f t="shared" si="117"/>
        <v>0</v>
      </c>
      <c r="M41" s="1414">
        <f t="shared" si="117"/>
        <v>0</v>
      </c>
      <c r="N41" s="1207">
        <f t="shared" si="118"/>
        <v>0</v>
      </c>
      <c r="O41" s="1207">
        <f t="shared" si="119"/>
        <v>0</v>
      </c>
      <c r="P41" s="1207">
        <f t="shared" si="119"/>
        <v>0</v>
      </c>
      <c r="Q41" s="1207">
        <f t="shared" si="119"/>
        <v>0</v>
      </c>
      <c r="R41" s="1547">
        <f t="shared" si="120"/>
        <v>0</v>
      </c>
      <c r="S41" s="1207">
        <f t="shared" si="121"/>
        <v>0</v>
      </c>
      <c r="T41" s="1207">
        <f t="shared" si="121"/>
        <v>0</v>
      </c>
      <c r="U41" s="1413">
        <f t="shared" si="121"/>
        <v>0</v>
      </c>
      <c r="V41" s="1187">
        <f t="shared" si="122"/>
        <v>0</v>
      </c>
      <c r="W41" s="1207">
        <f t="shared" si="123"/>
        <v>0</v>
      </c>
      <c r="X41" s="1207">
        <f t="shared" si="123"/>
        <v>0</v>
      </c>
      <c r="Y41" s="1187">
        <f t="shared" si="123"/>
        <v>-56.444000000000003</v>
      </c>
      <c r="Z41" s="1549">
        <f t="shared" si="124"/>
        <v>-2.5190000000000001</v>
      </c>
      <c r="AA41" s="1207">
        <f t="shared" si="125"/>
        <v>-5.08</v>
      </c>
      <c r="AB41" s="1207">
        <f t="shared" si="125"/>
        <v>-35.923000000000002</v>
      </c>
      <c r="AC41" s="1187">
        <f t="shared" si="125"/>
        <v>0</v>
      </c>
      <c r="AD41" s="1549">
        <f t="shared" si="126"/>
        <v>0</v>
      </c>
      <c r="AE41" s="1207">
        <f t="shared" si="125"/>
        <v>0</v>
      </c>
      <c r="AF41" s="1207">
        <f t="shared" si="125"/>
        <v>0</v>
      </c>
      <c r="AG41" s="1187">
        <f t="shared" si="125"/>
        <v>0</v>
      </c>
      <c r="AH41" s="1549">
        <f t="shared" si="127"/>
        <v>-61.264000000000003</v>
      </c>
      <c r="AI41" s="1207">
        <f>CN41-CM41</f>
        <v>-38.735999999999997</v>
      </c>
      <c r="AJ41" s="1207">
        <f t="shared" si="125"/>
        <v>0</v>
      </c>
      <c r="AK41" s="1187">
        <f t="shared" si="125"/>
        <v>-15</v>
      </c>
      <c r="AL41" s="1549">
        <f t="shared" ref="AL41:AS41" si="140">AK41</f>
        <v>-15</v>
      </c>
      <c r="AM41" s="1187">
        <f t="shared" si="140"/>
        <v>-15</v>
      </c>
      <c r="AN41" s="1187">
        <f t="shared" si="140"/>
        <v>-15</v>
      </c>
      <c r="AO41" s="1187">
        <f t="shared" si="140"/>
        <v>-15</v>
      </c>
      <c r="AP41" s="1549">
        <f t="shared" si="140"/>
        <v>-15</v>
      </c>
      <c r="AQ41" s="1187">
        <f t="shared" si="140"/>
        <v>-15</v>
      </c>
      <c r="AR41" s="1187">
        <f t="shared" si="140"/>
        <v>-15</v>
      </c>
      <c r="AS41" s="1187">
        <f t="shared" si="140"/>
        <v>-15</v>
      </c>
      <c r="AT41" s="1550"/>
      <c r="AU41" s="1551">
        <f t="shared" ref="AU41" si="141">SUM(B41:E41)</f>
        <v>0</v>
      </c>
      <c r="AV41" s="1447">
        <f t="shared" ref="AV41" si="142">SUM(F41:I41)</f>
        <v>0</v>
      </c>
      <c r="AW41" s="1447">
        <f t="shared" ref="AW41" si="143">SUM(J41:M41)</f>
        <v>0</v>
      </c>
      <c r="AX41" s="1447">
        <f t="shared" ref="AX41" si="144">SUM(N41:Q41)</f>
        <v>0</v>
      </c>
      <c r="AY41" s="1447">
        <f t="shared" ref="AY41" si="145">SUM(R41:U41)</f>
        <v>0</v>
      </c>
      <c r="AZ41" s="1187">
        <f t="shared" ref="AZ41" si="146">SUM(V41:Y41)</f>
        <v>-56.444000000000003</v>
      </c>
      <c r="BA41" s="1545">
        <f t="shared" ref="BA41" si="147">SUM(Z41:AC41)</f>
        <v>-43.522000000000006</v>
      </c>
      <c r="BB41" s="1447">
        <f t="shared" ref="BB41" si="148">SUM(AD41:AG41)</f>
        <v>0</v>
      </c>
      <c r="BC41" s="1447">
        <f t="shared" si="139"/>
        <v>-115</v>
      </c>
      <c r="BD41" s="1413">
        <f t="shared" si="137"/>
        <v>-60</v>
      </c>
      <c r="BE41" s="1413">
        <f t="shared" si="138"/>
        <v>-60</v>
      </c>
      <c r="BG41" s="1546">
        <v>0</v>
      </c>
      <c r="BH41" s="1187">
        <v>0</v>
      </c>
      <c r="BI41" s="1187">
        <v>0</v>
      </c>
      <c r="BJ41" s="1414">
        <v>0</v>
      </c>
      <c r="BK41" s="1546">
        <v>0</v>
      </c>
      <c r="BL41" s="1207">
        <v>0</v>
      </c>
      <c r="BM41" s="1207">
        <v>0</v>
      </c>
      <c r="BN41" s="1414">
        <v>0</v>
      </c>
      <c r="BO41" s="1547">
        <v>0</v>
      </c>
      <c r="BP41" s="1207">
        <v>0</v>
      </c>
      <c r="BQ41" s="1207">
        <v>0</v>
      </c>
      <c r="BR41" s="1414">
        <v>0</v>
      </c>
      <c r="BS41" s="1547">
        <v>0</v>
      </c>
      <c r="BT41" s="1207">
        <v>0</v>
      </c>
      <c r="BU41" s="1207">
        <v>0</v>
      </c>
      <c r="BV41" s="1414">
        <v>0</v>
      </c>
      <c r="BW41" s="1547">
        <v>0</v>
      </c>
      <c r="BX41" s="1207">
        <v>0</v>
      </c>
      <c r="BY41" s="1207">
        <v>0</v>
      </c>
      <c r="BZ41" s="1414">
        <v>0</v>
      </c>
      <c r="CA41" s="1547">
        <v>0</v>
      </c>
      <c r="CB41" s="1207">
        <v>0</v>
      </c>
      <c r="CC41" s="1207">
        <v>0</v>
      </c>
      <c r="CD41" s="1414">
        <v>-56.444000000000003</v>
      </c>
      <c r="CE41" s="1547">
        <v>-2.5190000000000001</v>
      </c>
      <c r="CF41" s="1207">
        <v>-7.5990000000000002</v>
      </c>
      <c r="CG41" s="1187">
        <v>-43.521999999999998</v>
      </c>
      <c r="CH41" s="1414">
        <v>-43.521999999999998</v>
      </c>
      <c r="CI41" s="1547">
        <v>0</v>
      </c>
      <c r="CJ41" s="1207">
        <v>0</v>
      </c>
      <c r="CK41" s="1187">
        <v>0</v>
      </c>
      <c r="CL41" s="1413">
        <v>0</v>
      </c>
      <c r="CM41" s="1547">
        <v>-61.264000000000003</v>
      </c>
      <c r="CN41" s="1187">
        <v>-100</v>
      </c>
      <c r="CO41" s="1187">
        <v>-100</v>
      </c>
      <c r="CP41" s="1413">
        <v>-115</v>
      </c>
    </row>
    <row r="42" spans="1:94" ht="12" customHeight="1">
      <c r="A42" s="1552" t="s">
        <v>386</v>
      </c>
      <c r="B42" s="1546">
        <f t="shared" si="111"/>
        <v>0</v>
      </c>
      <c r="C42" s="1207">
        <f t="shared" si="112"/>
        <v>0</v>
      </c>
      <c r="D42" s="1207">
        <f t="shared" si="113"/>
        <v>0</v>
      </c>
      <c r="E42" s="1414">
        <f t="shared" si="113"/>
        <v>0</v>
      </c>
      <c r="F42" s="1546">
        <f t="shared" si="114"/>
        <v>0</v>
      </c>
      <c r="G42" s="1207">
        <f t="shared" si="115"/>
        <v>0</v>
      </c>
      <c r="H42" s="1207">
        <f t="shared" si="115"/>
        <v>0</v>
      </c>
      <c r="I42" s="1207">
        <f t="shared" si="115"/>
        <v>0</v>
      </c>
      <c r="J42" s="1547">
        <f t="shared" si="116"/>
        <v>0</v>
      </c>
      <c r="K42" s="1207">
        <f t="shared" si="117"/>
        <v>0</v>
      </c>
      <c r="L42" s="1207">
        <f t="shared" si="117"/>
        <v>0</v>
      </c>
      <c r="M42" s="1414">
        <f t="shared" si="117"/>
        <v>0</v>
      </c>
      <c r="N42" s="1207">
        <f t="shared" si="118"/>
        <v>0</v>
      </c>
      <c r="O42" s="1207">
        <f t="shared" si="119"/>
        <v>-29.347999999999999</v>
      </c>
      <c r="P42" s="1207">
        <f t="shared" si="119"/>
        <v>0</v>
      </c>
      <c r="Q42" s="1207">
        <f t="shared" si="119"/>
        <v>0</v>
      </c>
      <c r="R42" s="1547">
        <f t="shared" si="120"/>
        <v>0</v>
      </c>
      <c r="S42" s="1207">
        <f t="shared" si="121"/>
        <v>0</v>
      </c>
      <c r="T42" s="1207">
        <f t="shared" si="121"/>
        <v>0</v>
      </c>
      <c r="U42" s="1414">
        <f t="shared" si="121"/>
        <v>0</v>
      </c>
      <c r="V42" s="1207">
        <f t="shared" si="122"/>
        <v>0</v>
      </c>
      <c r="W42" s="1207">
        <f t="shared" si="123"/>
        <v>0</v>
      </c>
      <c r="X42" s="1207">
        <f t="shared" si="123"/>
        <v>0</v>
      </c>
      <c r="Y42" s="1207">
        <f t="shared" si="123"/>
        <v>0</v>
      </c>
      <c r="Z42" s="1547">
        <f t="shared" si="124"/>
        <v>0</v>
      </c>
      <c r="AA42" s="1207">
        <f t="shared" si="125"/>
        <v>0</v>
      </c>
      <c r="AB42" s="1207">
        <f t="shared" si="125"/>
        <v>0</v>
      </c>
      <c r="AC42" s="1414">
        <f t="shared" si="125"/>
        <v>0</v>
      </c>
      <c r="AD42" s="1547">
        <f t="shared" si="126"/>
        <v>0</v>
      </c>
      <c r="AE42" s="1207">
        <f t="shared" si="125"/>
        <v>0</v>
      </c>
      <c r="AF42" s="1207">
        <f t="shared" si="125"/>
        <v>0</v>
      </c>
      <c r="AG42" s="1414">
        <f t="shared" si="125"/>
        <v>0</v>
      </c>
      <c r="AH42" s="1547">
        <f t="shared" si="127"/>
        <v>0</v>
      </c>
      <c r="AI42" s="1207">
        <f t="shared" si="125"/>
        <v>0</v>
      </c>
      <c r="AJ42" s="1207">
        <f t="shared" si="125"/>
        <v>-0.13700000000000401</v>
      </c>
      <c r="AK42" s="1414">
        <f t="shared" si="125"/>
        <v>0.13700000000000401</v>
      </c>
      <c r="AL42" s="1553">
        <v>0</v>
      </c>
      <c r="AM42" s="1554">
        <v>0</v>
      </c>
      <c r="AN42" s="1554">
        <v>0</v>
      </c>
      <c r="AO42" s="1555">
        <v>0</v>
      </c>
      <c r="AP42" s="1553">
        <v>0</v>
      </c>
      <c r="AQ42" s="1554">
        <v>0</v>
      </c>
      <c r="AR42" s="1554">
        <v>0</v>
      </c>
      <c r="AS42" s="1555">
        <v>0</v>
      </c>
      <c r="AT42" s="439"/>
      <c r="AU42" s="1556">
        <f t="shared" si="128"/>
        <v>0</v>
      </c>
      <c r="AV42" s="1447">
        <f t="shared" si="129"/>
        <v>0</v>
      </c>
      <c r="AW42" s="1447">
        <f t="shared" si="130"/>
        <v>0</v>
      </c>
      <c r="AX42" s="1447">
        <f t="shared" si="131"/>
        <v>-29.347999999999999</v>
      </c>
      <c r="AY42" s="1447">
        <f t="shared" si="132"/>
        <v>0</v>
      </c>
      <c r="AZ42" s="1187">
        <f t="shared" si="133"/>
        <v>0</v>
      </c>
      <c r="BA42" s="1545">
        <f t="shared" si="134"/>
        <v>0</v>
      </c>
      <c r="BB42" s="1447">
        <f t="shared" si="135"/>
        <v>0</v>
      </c>
      <c r="BC42" s="1447">
        <f t="shared" si="139"/>
        <v>0</v>
      </c>
      <c r="BD42" s="1413">
        <f t="shared" si="137"/>
        <v>0</v>
      </c>
      <c r="BE42" s="1413">
        <f t="shared" si="138"/>
        <v>0</v>
      </c>
      <c r="BG42" s="1546">
        <v>0</v>
      </c>
      <c r="BH42" s="1187">
        <v>0</v>
      </c>
      <c r="BI42" s="1187">
        <v>0</v>
      </c>
      <c r="BJ42" s="1414">
        <v>0</v>
      </c>
      <c r="BK42" s="1546">
        <v>0</v>
      </c>
      <c r="BL42" s="1207">
        <v>0</v>
      </c>
      <c r="BM42" s="1207">
        <v>0</v>
      </c>
      <c r="BN42" s="1414">
        <v>0</v>
      </c>
      <c r="BO42" s="1547">
        <v>0</v>
      </c>
      <c r="BP42" s="1207">
        <v>0</v>
      </c>
      <c r="BQ42" s="1207">
        <v>0</v>
      </c>
      <c r="BR42" s="1414">
        <v>0</v>
      </c>
      <c r="BS42" s="1547">
        <v>0</v>
      </c>
      <c r="BT42" s="1207">
        <v>-29.347999999999999</v>
      </c>
      <c r="BU42" s="1207">
        <v>-29.347999999999999</v>
      </c>
      <c r="BV42" s="1414">
        <v>-29.347999999999999</v>
      </c>
      <c r="BW42" s="1547">
        <v>0</v>
      </c>
      <c r="BX42" s="1207">
        <v>0</v>
      </c>
      <c r="BY42" s="1207">
        <v>0</v>
      </c>
      <c r="BZ42" s="1414">
        <v>0</v>
      </c>
      <c r="CA42" s="1547">
        <v>0</v>
      </c>
      <c r="CB42" s="1207">
        <v>0</v>
      </c>
      <c r="CC42" s="1207">
        <v>0</v>
      </c>
      <c r="CD42" s="1414">
        <v>0</v>
      </c>
      <c r="CE42" s="1547">
        <v>0</v>
      </c>
      <c r="CF42" s="1207">
        <v>0</v>
      </c>
      <c r="CG42" s="1187">
        <v>0</v>
      </c>
      <c r="CH42" s="1414">
        <v>0</v>
      </c>
      <c r="CI42" s="1547">
        <v>0</v>
      </c>
      <c r="CJ42" s="1207">
        <v>0</v>
      </c>
      <c r="CK42" s="1187">
        <v>0</v>
      </c>
      <c r="CL42" s="1413">
        <v>0</v>
      </c>
      <c r="CM42" s="1547">
        <v>0</v>
      </c>
      <c r="CN42" s="1187">
        <v>0</v>
      </c>
      <c r="CO42" s="1187">
        <f>-114.218-CO41-CO40-CO39-CO38</f>
        <v>-0.13700000000000401</v>
      </c>
      <c r="CP42" s="1413">
        <v>0</v>
      </c>
    </row>
    <row r="43" spans="1:94" ht="12" customHeight="1">
      <c r="A43" s="1459" t="s">
        <v>387</v>
      </c>
      <c r="B43" s="1222">
        <f t="shared" ref="B43:AC43" si="149">SUM(B37:B42)</f>
        <v>-60</v>
      </c>
      <c r="C43" s="1557">
        <f t="shared" si="149"/>
        <v>63.137</v>
      </c>
      <c r="D43" s="1557">
        <f t="shared" si="149"/>
        <v>4.4629999999999992</v>
      </c>
      <c r="E43" s="1558">
        <f t="shared" si="149"/>
        <v>4.4830000000000005</v>
      </c>
      <c r="F43" s="1222">
        <f t="shared" si="149"/>
        <v>1.0660000000000001</v>
      </c>
      <c r="G43" s="1557">
        <f t="shared" si="149"/>
        <v>3.0250000000000004</v>
      </c>
      <c r="H43" s="1557">
        <f t="shared" si="149"/>
        <v>4.0780000000000003</v>
      </c>
      <c r="I43" s="1557">
        <f t="shared" si="149"/>
        <v>-5.4999999999999716E-2</v>
      </c>
      <c r="J43" s="1559">
        <f t="shared" si="149"/>
        <v>-4.234</v>
      </c>
      <c r="K43" s="1557">
        <f t="shared" si="149"/>
        <v>-1.4630000000000001</v>
      </c>
      <c r="L43" s="1557">
        <f t="shared" si="149"/>
        <v>3.028</v>
      </c>
      <c r="M43" s="1558">
        <f t="shared" si="149"/>
        <v>0.27099999999999991</v>
      </c>
      <c r="N43" s="1557">
        <f t="shared" si="149"/>
        <v>4.3159999999999998</v>
      </c>
      <c r="O43" s="1557">
        <f t="shared" si="149"/>
        <v>216.45799999999997</v>
      </c>
      <c r="P43" s="1557">
        <f t="shared" si="149"/>
        <v>4.8079999999999998</v>
      </c>
      <c r="Q43" s="1557">
        <f t="shared" si="149"/>
        <v>0.17099999999999937</v>
      </c>
      <c r="R43" s="1559">
        <f t="shared" si="149"/>
        <v>503.976</v>
      </c>
      <c r="S43" s="1557">
        <f t="shared" si="149"/>
        <v>-2.7000000000000135E-2</v>
      </c>
      <c r="T43" s="1557">
        <f t="shared" ref="T43:X43" si="150">SUM(T37:T42)</f>
        <v>6.0410000000000004</v>
      </c>
      <c r="U43" s="1558">
        <f t="shared" si="150"/>
        <v>0.12199999999999989</v>
      </c>
      <c r="V43" s="1557">
        <f t="shared" si="150"/>
        <v>-22.713999999999999</v>
      </c>
      <c r="W43" s="1557">
        <f t="shared" si="150"/>
        <v>-1.000000000000334E-3</v>
      </c>
      <c r="X43" s="1557">
        <f t="shared" si="150"/>
        <v>4.7300000000000004</v>
      </c>
      <c r="Y43" s="1557">
        <f t="shared" si="149"/>
        <v>-57.596000000000004</v>
      </c>
      <c r="Z43" s="1559">
        <f t="shared" si="149"/>
        <v>-13.530000000000001</v>
      </c>
      <c r="AA43" s="1557">
        <f t="shared" si="149"/>
        <v>-7.6189999999999989</v>
      </c>
      <c r="AB43" s="1557">
        <f t="shared" si="149"/>
        <v>-30.998000000000001</v>
      </c>
      <c r="AC43" s="1558">
        <f t="shared" si="149"/>
        <v>-1.2529999999999983</v>
      </c>
      <c r="AD43" s="1559">
        <f t="shared" ref="AD43:AS43" si="151">SUM(AD37:AD42)</f>
        <v>-28.445999999999998</v>
      </c>
      <c r="AE43" s="1557">
        <f t="shared" si="151"/>
        <v>1.6300000000000026</v>
      </c>
      <c r="AF43" s="1557">
        <f t="shared" si="151"/>
        <v>400.21100000000001</v>
      </c>
      <c r="AG43" s="1558">
        <f t="shared" si="151"/>
        <v>-1.4949999999999974</v>
      </c>
      <c r="AH43" s="1559">
        <f t="shared" si="151"/>
        <v>-75.460999999999999</v>
      </c>
      <c r="AI43" s="1557">
        <f t="shared" si="151"/>
        <v>-45.174999999999997</v>
      </c>
      <c r="AJ43" s="1557">
        <f t="shared" si="151"/>
        <v>6.4179999999999957</v>
      </c>
      <c r="AK43" s="1558">
        <f t="shared" si="151"/>
        <v>-15.478999999999996</v>
      </c>
      <c r="AL43" s="1559">
        <f t="shared" si="151"/>
        <v>-15</v>
      </c>
      <c r="AM43" s="1557">
        <f t="shared" si="151"/>
        <v>-15</v>
      </c>
      <c r="AN43" s="1557">
        <f t="shared" si="151"/>
        <v>-15</v>
      </c>
      <c r="AO43" s="1558">
        <f t="shared" si="151"/>
        <v>-15</v>
      </c>
      <c r="AP43" s="1559">
        <f t="shared" si="151"/>
        <v>-15</v>
      </c>
      <c r="AQ43" s="1557">
        <f t="shared" si="151"/>
        <v>-15</v>
      </c>
      <c r="AR43" s="1557">
        <f t="shared" si="151"/>
        <v>-15</v>
      </c>
      <c r="AS43" s="1558">
        <f t="shared" si="151"/>
        <v>-15</v>
      </c>
      <c r="AT43" s="439"/>
      <c r="AU43" s="1560">
        <f t="shared" si="128"/>
        <v>12.083</v>
      </c>
      <c r="AV43" s="1460">
        <f t="shared" si="129"/>
        <v>8.1140000000000008</v>
      </c>
      <c r="AW43" s="1460">
        <f t="shared" si="130"/>
        <v>-2.3980000000000001</v>
      </c>
      <c r="AX43" s="1460">
        <f t="shared" si="131"/>
        <v>225.75299999999996</v>
      </c>
      <c r="AY43" s="1460">
        <f t="shared" si="132"/>
        <v>510.11200000000002</v>
      </c>
      <c r="AZ43" s="1461">
        <f t="shared" si="133"/>
        <v>-75.581000000000003</v>
      </c>
      <c r="BA43" s="1462">
        <f t="shared" si="134"/>
        <v>-53.400000000000006</v>
      </c>
      <c r="BB43" s="1460">
        <f t="shared" si="135"/>
        <v>371.90000000000003</v>
      </c>
      <c r="BC43" s="1460">
        <f t="shared" si="139"/>
        <v>-129.697</v>
      </c>
      <c r="BD43" s="1463">
        <f t="shared" si="137"/>
        <v>-60</v>
      </c>
      <c r="BE43" s="1463">
        <f t="shared" si="138"/>
        <v>-60</v>
      </c>
      <c r="BF43" s="359"/>
      <c r="BG43" s="1464">
        <f>SUM(BE37:BE42)</f>
        <v>-60</v>
      </c>
      <c r="BH43" s="1219">
        <f t="shared" ref="BH43:CF43" si="152">SUM(BH37:BH42)</f>
        <v>3.137</v>
      </c>
      <c r="BI43" s="1219">
        <f t="shared" si="152"/>
        <v>7.6</v>
      </c>
      <c r="BJ43" s="1218">
        <f t="shared" si="152"/>
        <v>12.083</v>
      </c>
      <c r="BK43" s="1217">
        <f t="shared" si="152"/>
        <v>1.0660000000000001</v>
      </c>
      <c r="BL43" s="1217">
        <f t="shared" si="152"/>
        <v>4.0910000000000002</v>
      </c>
      <c r="BM43" s="1217">
        <f t="shared" si="152"/>
        <v>8.1690000000000005</v>
      </c>
      <c r="BN43" s="1218">
        <f t="shared" si="152"/>
        <v>8.1140000000000008</v>
      </c>
      <c r="BO43" s="1216">
        <f t="shared" si="152"/>
        <v>-4.234</v>
      </c>
      <c r="BP43" s="1217">
        <f t="shared" si="152"/>
        <v>-5.6970000000000001</v>
      </c>
      <c r="BQ43" s="1217">
        <f t="shared" si="152"/>
        <v>-2.669</v>
      </c>
      <c r="BR43" s="1218">
        <f t="shared" si="152"/>
        <v>-2.3980000000000001</v>
      </c>
      <c r="BS43" s="1216">
        <f t="shared" si="152"/>
        <v>4.3159999999999998</v>
      </c>
      <c r="BT43" s="1217">
        <f t="shared" si="152"/>
        <v>220.774</v>
      </c>
      <c r="BU43" s="1217">
        <f t="shared" si="152"/>
        <v>225.58199999999999</v>
      </c>
      <c r="BV43" s="1218">
        <f t="shared" si="152"/>
        <v>225.75299999999999</v>
      </c>
      <c r="BW43" s="1216">
        <f t="shared" si="152"/>
        <v>503.976</v>
      </c>
      <c r="BX43" s="1217">
        <f t="shared" si="152"/>
        <v>503.94899999999996</v>
      </c>
      <c r="BY43" s="1217">
        <f t="shared" si="152"/>
        <v>509.99</v>
      </c>
      <c r="BZ43" s="1218">
        <f t="shared" si="152"/>
        <v>510.11199999999997</v>
      </c>
      <c r="CA43" s="1216">
        <f t="shared" si="152"/>
        <v>-22.713999999999999</v>
      </c>
      <c r="CB43" s="1217">
        <f t="shared" si="152"/>
        <v>-22.715</v>
      </c>
      <c r="CC43" s="1217">
        <f t="shared" si="152"/>
        <v>-17.984999999999999</v>
      </c>
      <c r="CD43" s="1218">
        <f t="shared" si="152"/>
        <v>-75.581000000000003</v>
      </c>
      <c r="CE43" s="1216">
        <f t="shared" si="152"/>
        <v>-13.530000000000001</v>
      </c>
      <c r="CF43" s="1217">
        <f t="shared" si="152"/>
        <v>-21.149000000000001</v>
      </c>
      <c r="CG43" s="1217">
        <f>SUM(CG37:CG42)</f>
        <v>-52.146999999999998</v>
      </c>
      <c r="CH43" s="1218">
        <f>SUM(CH37:CH42)</f>
        <v>-53.4</v>
      </c>
      <c r="CI43" s="1216">
        <f t="shared" ref="CI43:CJ43" si="153">SUM(CI37:CI42)</f>
        <v>-28.445999999999998</v>
      </c>
      <c r="CJ43" s="1217">
        <f t="shared" si="153"/>
        <v>-26.815999999999995</v>
      </c>
      <c r="CK43" s="1217">
        <f>SUM(CK37:CK42)</f>
        <v>373.39499999999998</v>
      </c>
      <c r="CL43" s="1465">
        <f>SUM(CL37:CL42)</f>
        <v>371.9</v>
      </c>
      <c r="CM43" s="1216">
        <f t="shared" ref="CM43:CN43" si="154">SUM(CM37:CM42)</f>
        <v>-75.460999999999999</v>
      </c>
      <c r="CN43" s="1219">
        <f t="shared" si="154"/>
        <v>-120.636</v>
      </c>
      <c r="CO43" s="1217">
        <f>SUM(CO37:CO42)</f>
        <v>-114.218</v>
      </c>
      <c r="CP43" s="1465">
        <f>SUM(CP37:CP42)</f>
        <v>-129.697</v>
      </c>
    </row>
    <row r="44" spans="1:94" ht="12" customHeight="1">
      <c r="A44" s="1561"/>
      <c r="B44" s="1439"/>
      <c r="C44" s="437"/>
      <c r="D44" s="437"/>
      <c r="E44" s="438"/>
      <c r="F44" s="1439"/>
      <c r="G44" s="437"/>
      <c r="H44" s="437"/>
      <c r="I44" s="437"/>
      <c r="J44" s="436"/>
      <c r="K44" s="437"/>
      <c r="L44" s="437"/>
      <c r="M44" s="438"/>
      <c r="N44" s="437"/>
      <c r="O44" s="437"/>
      <c r="P44" s="437"/>
      <c r="Q44" s="437"/>
      <c r="R44" s="436"/>
      <c r="S44" s="437"/>
      <c r="T44" s="437"/>
      <c r="U44" s="438"/>
      <c r="V44" s="437"/>
      <c r="W44" s="437"/>
      <c r="X44" s="437"/>
      <c r="Y44" s="437"/>
      <c r="Z44" s="436"/>
      <c r="AA44" s="437"/>
      <c r="AB44" s="437"/>
      <c r="AC44" s="438"/>
      <c r="AD44" s="436"/>
      <c r="AE44" s="437"/>
      <c r="AF44" s="437"/>
      <c r="AG44" s="438"/>
      <c r="AH44" s="436"/>
      <c r="AI44" s="437"/>
      <c r="AJ44" s="437"/>
      <c r="AK44" s="438"/>
      <c r="AL44" s="436"/>
      <c r="AM44" s="437"/>
      <c r="AN44" s="437"/>
      <c r="AO44" s="438"/>
      <c r="AP44" s="436"/>
      <c r="AQ44" s="437"/>
      <c r="AR44" s="437"/>
      <c r="AS44" s="438"/>
      <c r="AT44" s="439"/>
      <c r="AU44" s="1442"/>
      <c r="AV44" s="1442"/>
      <c r="AW44" s="1442"/>
      <c r="AX44" s="1442"/>
      <c r="AY44" s="1442"/>
      <c r="AZ44" s="1449"/>
      <c r="BA44" s="1518"/>
      <c r="BB44" s="1442"/>
      <c r="BC44" s="1442"/>
      <c r="BD44" s="1444"/>
      <c r="BE44" s="1444"/>
      <c r="BG44" s="1313"/>
      <c r="BH44" s="1187"/>
      <c r="BI44" s="437"/>
      <c r="BJ44" s="438"/>
      <c r="BK44" s="437"/>
      <c r="BL44" s="437"/>
      <c r="BM44" s="437"/>
      <c r="BN44" s="438"/>
      <c r="BO44" s="436"/>
      <c r="BP44" s="437"/>
      <c r="BQ44" s="437"/>
      <c r="BR44" s="438"/>
      <c r="BS44" s="436"/>
      <c r="BT44" s="437"/>
      <c r="BU44" s="437"/>
      <c r="BV44" s="438"/>
      <c r="BW44" s="436"/>
      <c r="BX44" s="437"/>
      <c r="BY44" s="437"/>
      <c r="BZ44" s="438"/>
      <c r="CA44" s="1415"/>
      <c r="CB44" s="437"/>
      <c r="CC44" s="437"/>
      <c r="CD44" s="438"/>
      <c r="CE44" s="436"/>
      <c r="CF44" s="437"/>
      <c r="CG44" s="437"/>
      <c r="CH44" s="438"/>
      <c r="CI44" s="436"/>
      <c r="CJ44" s="437"/>
      <c r="CK44" s="437"/>
      <c r="CL44" s="438"/>
      <c r="CM44" s="436"/>
      <c r="CN44" s="437"/>
      <c r="CO44" s="437"/>
      <c r="CP44" s="438"/>
    </row>
    <row r="45" spans="1:94" ht="12" customHeight="1">
      <c r="A45" s="370" t="s">
        <v>388</v>
      </c>
      <c r="B45" s="1191">
        <f>BE45</f>
        <v>0</v>
      </c>
      <c r="C45" s="1207">
        <f>BH45-B45</f>
        <v>0</v>
      </c>
      <c r="D45" s="1207">
        <f>BI45-C45</f>
        <v>0</v>
      </c>
      <c r="E45" s="1414">
        <f>BJ45-D45</f>
        <v>0</v>
      </c>
      <c r="F45" s="1191">
        <v>0</v>
      </c>
      <c r="G45" s="1207">
        <v>0</v>
      </c>
      <c r="H45" s="1207">
        <v>0</v>
      </c>
      <c r="I45" s="1207">
        <v>0</v>
      </c>
      <c r="J45" s="1415">
        <v>0</v>
      </c>
      <c r="K45" s="1207">
        <v>0</v>
      </c>
      <c r="L45" s="1207">
        <v>0</v>
      </c>
      <c r="M45" s="1414">
        <v>0</v>
      </c>
      <c r="N45" s="1207">
        <v>0</v>
      </c>
      <c r="O45" s="1207">
        <v>0</v>
      </c>
      <c r="P45" s="1207">
        <v>0</v>
      </c>
      <c r="Q45" s="1207">
        <v>0</v>
      </c>
      <c r="R45" s="1415">
        <v>0</v>
      </c>
      <c r="S45" s="1207">
        <v>0</v>
      </c>
      <c r="T45" s="1207">
        <v>0</v>
      </c>
      <c r="U45" s="1414">
        <v>0</v>
      </c>
      <c r="V45" s="1207">
        <v>0</v>
      </c>
      <c r="W45" s="1207">
        <v>0</v>
      </c>
      <c r="X45" s="1207">
        <v>0</v>
      </c>
      <c r="Y45" s="1207">
        <v>0</v>
      </c>
      <c r="Z45" s="1415">
        <v>0</v>
      </c>
      <c r="AA45" s="1207">
        <v>0</v>
      </c>
      <c r="AB45" s="1207">
        <v>0</v>
      </c>
      <c r="AC45" s="1414">
        <v>0</v>
      </c>
      <c r="AD45" s="1415">
        <f>CI45</f>
        <v>0</v>
      </c>
      <c r="AE45" s="1207">
        <f t="shared" ref="AE45:AF45" si="155">CJ45-CI45</f>
        <v>0</v>
      </c>
      <c r="AF45" s="1207">
        <f t="shared" si="155"/>
        <v>0</v>
      </c>
      <c r="AG45" s="1414">
        <v>0</v>
      </c>
      <c r="AH45" s="1415">
        <f>CM45</f>
        <v>0</v>
      </c>
      <c r="AI45" s="1207">
        <v>0</v>
      </c>
      <c r="AJ45" s="1207">
        <f t="shared" ref="AJ45" si="156">CO45-CN45</f>
        <v>0</v>
      </c>
      <c r="AK45" s="1414">
        <v>0</v>
      </c>
      <c r="AL45" s="1415">
        <v>0</v>
      </c>
      <c r="AM45" s="1207">
        <v>0</v>
      </c>
      <c r="AN45" s="1207">
        <v>0</v>
      </c>
      <c r="AO45" s="1414">
        <v>0</v>
      </c>
      <c r="AP45" s="1415">
        <v>0</v>
      </c>
      <c r="AQ45" s="1207">
        <v>0</v>
      </c>
      <c r="AR45" s="1207">
        <v>0</v>
      </c>
      <c r="AS45" s="1414">
        <v>0</v>
      </c>
      <c r="AT45" s="439"/>
      <c r="AU45" s="1448">
        <f t="shared" ref="AU45:AU47" si="157">SUM(B45:E45)</f>
        <v>0</v>
      </c>
      <c r="AV45" s="1448">
        <f t="shared" ref="AV45:AV47" si="158">SUM(F45:I45)</f>
        <v>0</v>
      </c>
      <c r="AW45" s="1448">
        <f t="shared" ref="AW45:AW47" si="159">SUM(J45:M45)</f>
        <v>0</v>
      </c>
      <c r="AX45" s="1448">
        <f t="shared" ref="AX45:AX47" si="160">SUM(N45:Q45)</f>
        <v>0</v>
      </c>
      <c r="AY45" s="1448">
        <f t="shared" ref="AY45:AY47" si="161">SUM(R45:U45)</f>
        <v>0</v>
      </c>
      <c r="AZ45" s="1449">
        <f t="shared" ref="AZ45:AZ47" si="162">SUM(V45:Y45)</f>
        <v>0</v>
      </c>
      <c r="BA45" s="1457">
        <f t="shared" ref="BA45:BA47" si="163">SUM(Z45:AC45)</f>
        <v>0</v>
      </c>
      <c r="BB45" s="1448">
        <f t="shared" ref="BB45:BB46" si="164">SUM(AD45:AG45)</f>
        <v>0</v>
      </c>
      <c r="BC45" s="1448">
        <f t="shared" ref="BC45:BC47" si="165">SUM(AH45:AK45)</f>
        <v>0</v>
      </c>
      <c r="BD45" s="1451">
        <f t="shared" ref="BD45:BD49" si="166">SUM(AL45:AO45)</f>
        <v>0</v>
      </c>
      <c r="BE45" s="1451">
        <f>SUM(AP45:AS45)</f>
        <v>0</v>
      </c>
      <c r="BG45" s="1562">
        <v>0</v>
      </c>
      <c r="BH45" s="1187">
        <v>0</v>
      </c>
      <c r="BI45" s="1207">
        <v>0</v>
      </c>
      <c r="BJ45" s="1414">
        <v>0</v>
      </c>
      <c r="BK45" s="1207"/>
      <c r="BL45" s="1207"/>
      <c r="BM45" s="1207"/>
      <c r="BN45" s="1414"/>
      <c r="BO45" s="1415"/>
      <c r="BP45" s="1207"/>
      <c r="BQ45" s="1207"/>
      <c r="BR45" s="1414"/>
      <c r="BS45" s="1415"/>
      <c r="BT45" s="1207"/>
      <c r="BU45" s="1207"/>
      <c r="BV45" s="1414"/>
      <c r="BW45" s="1415"/>
      <c r="BX45" s="1207"/>
      <c r="BY45" s="1207"/>
      <c r="BZ45" s="1414"/>
      <c r="CA45" s="1415"/>
      <c r="CB45" s="1207"/>
      <c r="CC45" s="1207"/>
      <c r="CD45" s="1414">
        <v>0</v>
      </c>
      <c r="CE45" s="1415"/>
      <c r="CF45" s="1207"/>
      <c r="CG45" s="1207"/>
      <c r="CH45" s="1414"/>
      <c r="CI45" s="1415"/>
      <c r="CJ45" s="1207"/>
      <c r="CK45" s="1207"/>
      <c r="CL45" s="1414"/>
      <c r="CM45" s="1415"/>
      <c r="CN45" s="1207"/>
      <c r="CO45" s="1207"/>
      <c r="CP45" s="1414"/>
    </row>
    <row r="46" spans="1:94" s="44" customFormat="1" ht="12" customHeight="1">
      <c r="A46" s="1563" t="s">
        <v>389</v>
      </c>
      <c r="B46" s="1203">
        <f t="shared" ref="B46:AS46" si="167">B22+B34+B43+B45</f>
        <v>83.567317704664219</v>
      </c>
      <c r="C46" s="144">
        <f t="shared" si="167"/>
        <v>-78.294317704664167</v>
      </c>
      <c r="D46" s="144">
        <f t="shared" si="167"/>
        <v>-6.7000000000006388E-2</v>
      </c>
      <c r="E46" s="1412">
        <f t="shared" si="167"/>
        <v>3.2270000000000048</v>
      </c>
      <c r="F46" s="1203">
        <f t="shared" si="167"/>
        <v>14.087999999999999</v>
      </c>
      <c r="G46" s="144">
        <f t="shared" si="167"/>
        <v>2.8320000000000047</v>
      </c>
      <c r="H46" s="144">
        <f t="shared" si="167"/>
        <v>-6.2880000000000029</v>
      </c>
      <c r="I46" s="144">
        <f t="shared" si="167"/>
        <v>-19.161000000000005</v>
      </c>
      <c r="J46" s="146">
        <f t="shared" si="167"/>
        <v>15.754</v>
      </c>
      <c r="K46" s="144">
        <f t="shared" si="167"/>
        <v>4.6979999999999995</v>
      </c>
      <c r="L46" s="144">
        <f t="shared" si="167"/>
        <v>-16.174999999999997</v>
      </c>
      <c r="M46" s="1412">
        <f t="shared" si="167"/>
        <v>15.945000000000007</v>
      </c>
      <c r="N46" s="144">
        <f t="shared" si="167"/>
        <v>8.6039999999999921</v>
      </c>
      <c r="O46" s="144">
        <f t="shared" si="167"/>
        <v>162.44599999999997</v>
      </c>
      <c r="P46" s="144">
        <f t="shared" si="167"/>
        <v>-8.5209999999999901</v>
      </c>
      <c r="Q46" s="144">
        <f t="shared" si="167"/>
        <v>2.6339999999999861</v>
      </c>
      <c r="R46" s="146">
        <f t="shared" si="167"/>
        <v>519.51400000000001</v>
      </c>
      <c r="S46" s="144">
        <f t="shared" si="167"/>
        <v>27.750999999999998</v>
      </c>
      <c r="T46" s="144">
        <f t="shared" si="167"/>
        <v>21.786999999999995</v>
      </c>
      <c r="U46" s="1412">
        <f t="shared" si="167"/>
        <v>2.616999999999992</v>
      </c>
      <c r="V46" s="144">
        <f t="shared" si="167"/>
        <v>-30.041999999999994</v>
      </c>
      <c r="W46" s="144">
        <f t="shared" si="167"/>
        <v>-22.547000000000004</v>
      </c>
      <c r="X46" s="144">
        <f t="shared" si="167"/>
        <v>1.0729999999999955</v>
      </c>
      <c r="Y46" s="144">
        <f t="shared" si="167"/>
        <v>-386.44499999999994</v>
      </c>
      <c r="Z46" s="146">
        <f t="shared" si="167"/>
        <v>-119.215</v>
      </c>
      <c r="AA46" s="144">
        <f t="shared" si="167"/>
        <v>150.61099999999999</v>
      </c>
      <c r="AB46" s="144">
        <f t="shared" si="167"/>
        <v>-287.99999999999994</v>
      </c>
      <c r="AC46" s="1412">
        <f t="shared" si="167"/>
        <v>119.54400000000001</v>
      </c>
      <c r="AD46" s="146">
        <f t="shared" si="167"/>
        <v>-83.689000000000007</v>
      </c>
      <c r="AE46" s="144">
        <f t="shared" si="167"/>
        <v>8.3520000000000287</v>
      </c>
      <c r="AF46" s="144">
        <f t="shared" si="167"/>
        <v>126.81499999999994</v>
      </c>
      <c r="AG46" s="1412">
        <f t="shared" si="167"/>
        <v>-96.633000000000067</v>
      </c>
      <c r="AH46" s="146">
        <f t="shared" si="167"/>
        <v>-32.477999999999987</v>
      </c>
      <c r="AI46" s="144">
        <f t="shared" si="167"/>
        <v>46.124000000000024</v>
      </c>
      <c r="AJ46" s="144">
        <f t="shared" si="167"/>
        <v>-41.87700000000001</v>
      </c>
      <c r="AK46" s="1412">
        <f t="shared" si="167"/>
        <v>45.128</v>
      </c>
      <c r="AL46" s="146">
        <f t="shared" si="167"/>
        <v>58.965565226308243</v>
      </c>
      <c r="AM46" s="144">
        <f t="shared" si="167"/>
        <v>9.498937823522617</v>
      </c>
      <c r="AN46" s="144">
        <f t="shared" si="167"/>
        <v>6.5606198318965703</v>
      </c>
      <c r="AO46" s="1412">
        <f t="shared" si="167"/>
        <v>-27.692138361736163</v>
      </c>
      <c r="AP46" s="146">
        <f t="shared" si="167"/>
        <v>73.859632444409499</v>
      </c>
      <c r="AQ46" s="144">
        <f t="shared" si="167"/>
        <v>8.3755398786291479</v>
      </c>
      <c r="AR46" s="144">
        <f t="shared" si="167"/>
        <v>15.666077325890122</v>
      </c>
      <c r="AS46" s="1412">
        <f t="shared" si="167"/>
        <v>-14.333931944264561</v>
      </c>
      <c r="AT46" s="623"/>
      <c r="AU46" s="1564">
        <f t="shared" si="157"/>
        <v>8.4330000000000513</v>
      </c>
      <c r="AV46" s="1564">
        <f t="shared" si="158"/>
        <v>-8.5290000000000035</v>
      </c>
      <c r="AW46" s="1564">
        <f t="shared" si="159"/>
        <v>20.222000000000008</v>
      </c>
      <c r="AX46" s="1564">
        <f t="shared" si="160"/>
        <v>165.16299999999995</v>
      </c>
      <c r="AY46" s="1564">
        <f t="shared" si="161"/>
        <v>571.66899999999998</v>
      </c>
      <c r="AZ46" s="1565">
        <f t="shared" si="162"/>
        <v>-437.96099999999996</v>
      </c>
      <c r="BA46" s="1566">
        <f t="shared" si="163"/>
        <v>-137.05999999999992</v>
      </c>
      <c r="BB46" s="1564">
        <f t="shared" si="164"/>
        <v>-45.155000000000101</v>
      </c>
      <c r="BC46" s="1564">
        <f t="shared" si="165"/>
        <v>16.897000000000027</v>
      </c>
      <c r="BD46" s="1567">
        <f t="shared" si="166"/>
        <v>47.332984519991264</v>
      </c>
      <c r="BE46" s="1567">
        <f>SUM(AP46:AS46)</f>
        <v>83.567317704664205</v>
      </c>
      <c r="BG46" s="150">
        <f>+BE45+BE43+BE34+BE22</f>
        <v>83.567317704664219</v>
      </c>
      <c r="BH46" s="147">
        <f t="shared" ref="BH46:CH46" si="168">+BH45+BH43+BH34+BH22</f>
        <v>5.2729999999999997</v>
      </c>
      <c r="BI46" s="147">
        <f t="shared" si="168"/>
        <v>5.205999999999996</v>
      </c>
      <c r="BJ46" s="1412">
        <f t="shared" si="168"/>
        <v>8.4329999999999981</v>
      </c>
      <c r="BK46" s="144">
        <f t="shared" si="168"/>
        <v>14.087999999999997</v>
      </c>
      <c r="BL46" s="144">
        <f t="shared" si="168"/>
        <v>16.920000000000002</v>
      </c>
      <c r="BM46" s="144">
        <f t="shared" si="168"/>
        <v>10.631999999999998</v>
      </c>
      <c r="BN46" s="1412">
        <f t="shared" si="168"/>
        <v>-8.5289999999999999</v>
      </c>
      <c r="BO46" s="146">
        <f t="shared" si="168"/>
        <v>15.754</v>
      </c>
      <c r="BP46" s="144">
        <f t="shared" si="168"/>
        <v>20.451999999999998</v>
      </c>
      <c r="BQ46" s="144">
        <f t="shared" si="168"/>
        <v>4.2769999999999992</v>
      </c>
      <c r="BR46" s="144">
        <f t="shared" si="168"/>
        <v>20.222000000000008</v>
      </c>
      <c r="BS46" s="146">
        <f t="shared" si="168"/>
        <v>8.6039999999999921</v>
      </c>
      <c r="BT46" s="144">
        <f t="shared" si="168"/>
        <v>171.04999999999998</v>
      </c>
      <c r="BU46" s="144">
        <f t="shared" si="168"/>
        <v>162.529</v>
      </c>
      <c r="BV46" s="144">
        <f t="shared" si="168"/>
        <v>165.16299999999998</v>
      </c>
      <c r="BW46" s="146">
        <f t="shared" si="168"/>
        <v>519.51400000000001</v>
      </c>
      <c r="BX46" s="144">
        <f t="shared" si="168"/>
        <v>547.26499999999999</v>
      </c>
      <c r="BY46" s="144">
        <f t="shared" si="168"/>
        <v>569.05200000000002</v>
      </c>
      <c r="BZ46" s="1412">
        <f t="shared" si="168"/>
        <v>571.66899999999998</v>
      </c>
      <c r="CA46" s="146">
        <f>+CA45+CA43+CA34+CA22</f>
        <v>-30.041999999999998</v>
      </c>
      <c r="CB46" s="144">
        <f t="shared" si="168"/>
        <v>-52.589000000000006</v>
      </c>
      <c r="CC46" s="144">
        <f t="shared" si="168"/>
        <v>-51.515999999999998</v>
      </c>
      <c r="CD46" s="1412">
        <f t="shared" si="168"/>
        <v>-437.96100000000001</v>
      </c>
      <c r="CE46" s="146">
        <f>+CE45+CE43+CE34+CE22</f>
        <v>-119.215</v>
      </c>
      <c r="CF46" s="144">
        <f t="shared" si="168"/>
        <v>31.395999999999994</v>
      </c>
      <c r="CG46" s="144">
        <f t="shared" si="168"/>
        <v>-256.60399999999998</v>
      </c>
      <c r="CH46" s="1412">
        <f t="shared" si="168"/>
        <v>-137.05999999999997</v>
      </c>
      <c r="CI46" s="146">
        <f>+CI45+CI43+CI34+CI22</f>
        <v>-83.689000000000007</v>
      </c>
      <c r="CJ46" s="144">
        <f t="shared" ref="CJ46:CL46" si="169">+CJ45+CJ43+CJ34+CJ22</f>
        <v>-75.336999999999989</v>
      </c>
      <c r="CK46" s="144">
        <f t="shared" si="169"/>
        <v>51.477999999999966</v>
      </c>
      <c r="CL46" s="1412">
        <f t="shared" si="169"/>
        <v>-45.155000000000015</v>
      </c>
      <c r="CM46" s="146">
        <f>+CM45+CM43+CM34+CM22</f>
        <v>-32.477999999999994</v>
      </c>
      <c r="CN46" s="144">
        <f t="shared" ref="CN46:CP46" si="170">+CN45+CN43+CN34+CN22</f>
        <v>13.646000000000015</v>
      </c>
      <c r="CO46" s="144">
        <f t="shared" si="170"/>
        <v>-28.231000000000023</v>
      </c>
      <c r="CP46" s="1412">
        <f t="shared" si="170"/>
        <v>14.003999999999962</v>
      </c>
    </row>
    <row r="47" spans="1:94" ht="12" customHeight="1">
      <c r="A47" s="1568" t="s">
        <v>390</v>
      </c>
      <c r="B47" s="1191">
        <v>0</v>
      </c>
      <c r="C47" s="1207">
        <v>0</v>
      </c>
      <c r="D47" s="1207">
        <v>0</v>
      </c>
      <c r="E47" s="1189">
        <v>0</v>
      </c>
      <c r="F47" s="1191">
        <v>0</v>
      </c>
      <c r="G47" s="1207">
        <v>0</v>
      </c>
      <c r="H47" s="1207">
        <v>0</v>
      </c>
      <c r="I47" s="1207">
        <v>0</v>
      </c>
      <c r="J47" s="1415">
        <v>0</v>
      </c>
      <c r="K47" s="1207">
        <v>0</v>
      </c>
      <c r="L47" s="1207">
        <v>0</v>
      </c>
      <c r="M47" s="1414">
        <v>0</v>
      </c>
      <c r="N47" s="1207">
        <v>0</v>
      </c>
      <c r="O47" s="1207">
        <v>0</v>
      </c>
      <c r="P47" s="1207">
        <v>0</v>
      </c>
      <c r="Q47" s="1207">
        <v>0</v>
      </c>
      <c r="R47" s="1415">
        <v>0</v>
      </c>
      <c r="S47" s="1207">
        <v>0</v>
      </c>
      <c r="T47" s="1207">
        <v>0</v>
      </c>
      <c r="U47" s="1414">
        <v>0</v>
      </c>
      <c r="V47" s="1207">
        <v>0</v>
      </c>
      <c r="W47" s="1207">
        <v>0</v>
      </c>
      <c r="X47" s="1207">
        <v>0</v>
      </c>
      <c r="Y47" s="1207">
        <v>0</v>
      </c>
      <c r="Z47" s="1415">
        <v>0</v>
      </c>
      <c r="AA47" s="1207">
        <v>0</v>
      </c>
      <c r="AB47" s="1207">
        <v>0</v>
      </c>
      <c r="AC47" s="1414">
        <v>0</v>
      </c>
      <c r="AD47" s="1415">
        <v>0</v>
      </c>
      <c r="AE47" s="1207">
        <v>0</v>
      </c>
      <c r="AF47" s="1207">
        <v>0</v>
      </c>
      <c r="AG47" s="1414">
        <v>0</v>
      </c>
      <c r="AH47" s="1415">
        <v>0</v>
      </c>
      <c r="AI47" s="1207">
        <v>0</v>
      </c>
      <c r="AJ47" s="1207">
        <v>0</v>
      </c>
      <c r="AK47" s="1414">
        <v>0</v>
      </c>
      <c r="AL47" s="1415">
        <v>0</v>
      </c>
      <c r="AM47" s="1207">
        <v>0</v>
      </c>
      <c r="AN47" s="1207">
        <v>0</v>
      </c>
      <c r="AO47" s="1414">
        <v>0</v>
      </c>
      <c r="AP47" s="1415">
        <v>0</v>
      </c>
      <c r="AQ47" s="1207">
        <v>0</v>
      </c>
      <c r="AR47" s="1207">
        <v>0</v>
      </c>
      <c r="AS47" s="1414">
        <v>0</v>
      </c>
      <c r="AT47" s="407"/>
      <c r="AU47" s="1448">
        <f t="shared" si="157"/>
        <v>0</v>
      </c>
      <c r="AV47" s="1448">
        <f t="shared" si="158"/>
        <v>0</v>
      </c>
      <c r="AW47" s="1448">
        <f t="shared" si="159"/>
        <v>0</v>
      </c>
      <c r="AX47" s="1448">
        <f t="shared" si="160"/>
        <v>0</v>
      </c>
      <c r="AY47" s="1448">
        <f t="shared" si="161"/>
        <v>0</v>
      </c>
      <c r="AZ47" s="1449">
        <f t="shared" si="162"/>
        <v>0</v>
      </c>
      <c r="BA47" s="1457">
        <f t="shared" si="163"/>
        <v>0</v>
      </c>
      <c r="BB47" s="1448">
        <f t="shared" ref="BB47" si="171">SUM(AA47:AD47)</f>
        <v>0</v>
      </c>
      <c r="BC47" s="1448">
        <f t="shared" si="165"/>
        <v>0</v>
      </c>
      <c r="BD47" s="1451">
        <f t="shared" si="166"/>
        <v>0</v>
      </c>
      <c r="BE47" s="1451">
        <f>SUM(AP47:AS47)</f>
        <v>0</v>
      </c>
      <c r="BG47" s="243"/>
      <c r="BH47" s="407"/>
      <c r="BI47" s="407"/>
      <c r="BJ47" s="439"/>
      <c r="BK47" s="407"/>
      <c r="BL47" s="407"/>
      <c r="BM47" s="407"/>
      <c r="BN47" s="439"/>
      <c r="BO47" s="243"/>
      <c r="BP47" s="407"/>
      <c r="BQ47" s="407"/>
      <c r="BR47" s="407"/>
      <c r="BS47" s="243"/>
      <c r="BT47" s="407"/>
      <c r="BU47" s="407"/>
      <c r="BV47" s="407"/>
      <c r="BW47" s="243"/>
      <c r="BX47" s="407"/>
      <c r="BY47" s="407"/>
      <c r="BZ47" s="439"/>
      <c r="CA47" s="243"/>
      <c r="CB47" s="407"/>
      <c r="CC47" s="407"/>
      <c r="CD47" s="439"/>
      <c r="CE47" s="243"/>
      <c r="CF47" s="407"/>
      <c r="CG47" s="407"/>
      <c r="CH47" s="439"/>
      <c r="CI47" s="243"/>
      <c r="CJ47" s="407"/>
      <c r="CK47" s="407"/>
      <c r="CL47" s="439"/>
      <c r="CM47" s="243"/>
    </row>
    <row r="48" spans="1:94" ht="12" customHeight="1">
      <c r="A48" s="370" t="s">
        <v>391</v>
      </c>
      <c r="B48" s="1207">
        <v>48.802999999999997</v>
      </c>
      <c r="C48" s="1207">
        <f>B49</f>
        <v>132.37031770466422</v>
      </c>
      <c r="D48" s="1207">
        <f>C49</f>
        <v>54.07600000000005</v>
      </c>
      <c r="E48" s="1189">
        <f t="shared" ref="E48" si="172">D49</f>
        <v>54.009000000000043</v>
      </c>
      <c r="F48" s="1207">
        <f>E49</f>
        <v>57.236000000000047</v>
      </c>
      <c r="G48" s="1207">
        <f t="shared" ref="G48:I48" si="173">F49</f>
        <v>71.324000000000041</v>
      </c>
      <c r="H48" s="1207">
        <f t="shared" si="173"/>
        <v>74.156000000000049</v>
      </c>
      <c r="I48" s="1207">
        <f t="shared" si="173"/>
        <v>67.868000000000052</v>
      </c>
      <c r="J48" s="1415">
        <f>I49</f>
        <v>48.70700000000005</v>
      </c>
      <c r="K48" s="1207">
        <f t="shared" ref="K48:M48" si="174">J49</f>
        <v>64.461000000000055</v>
      </c>
      <c r="L48" s="1207">
        <f t="shared" si="174"/>
        <v>69.159000000000049</v>
      </c>
      <c r="M48" s="1414">
        <f t="shared" si="174"/>
        <v>52.984000000000052</v>
      </c>
      <c r="N48" s="1207">
        <f>M49</f>
        <v>68.929000000000059</v>
      </c>
      <c r="O48" s="1207">
        <f t="shared" ref="O48:Q48" si="175">N49</f>
        <v>77.533000000000044</v>
      </c>
      <c r="P48" s="1207">
        <f t="shared" si="175"/>
        <v>239.97900000000001</v>
      </c>
      <c r="Q48" s="1207">
        <f t="shared" si="175"/>
        <v>231.45800000000003</v>
      </c>
      <c r="R48" s="1415">
        <f>Q49</f>
        <v>234.09200000000001</v>
      </c>
      <c r="S48" s="1207">
        <f t="shared" ref="S48:U48" si="176">R49</f>
        <v>753.60599999999999</v>
      </c>
      <c r="T48" s="1207">
        <f t="shared" si="176"/>
        <v>781.35699999999997</v>
      </c>
      <c r="U48" s="1414">
        <f t="shared" si="176"/>
        <v>803.14400000000001</v>
      </c>
      <c r="V48" s="1207">
        <f>U49</f>
        <v>805.76099999999997</v>
      </c>
      <c r="W48" s="1207">
        <f t="shared" ref="W48:AS48" si="177">V49</f>
        <v>775.71899999999994</v>
      </c>
      <c r="X48" s="1207">
        <f t="shared" si="177"/>
        <v>753.17199999999991</v>
      </c>
      <c r="Y48" s="1207">
        <f t="shared" si="177"/>
        <v>754.24499999999989</v>
      </c>
      <c r="Z48" s="1415">
        <f t="shared" si="177"/>
        <v>367.79999999999995</v>
      </c>
      <c r="AA48" s="1207">
        <f t="shared" si="177"/>
        <v>248.58499999999995</v>
      </c>
      <c r="AB48" s="1207">
        <f t="shared" si="177"/>
        <v>399.19599999999991</v>
      </c>
      <c r="AC48" s="1414">
        <f t="shared" si="177"/>
        <v>111.19599999999997</v>
      </c>
      <c r="AD48" s="1415">
        <f t="shared" si="177"/>
        <v>230.73999999999998</v>
      </c>
      <c r="AE48" s="1207">
        <f t="shared" si="177"/>
        <v>147.05099999999999</v>
      </c>
      <c r="AF48" s="1207">
        <f t="shared" si="177"/>
        <v>155.40300000000002</v>
      </c>
      <c r="AG48" s="1414">
        <f t="shared" si="177"/>
        <v>282.21799999999996</v>
      </c>
      <c r="AH48" s="1415">
        <f t="shared" si="177"/>
        <v>185.58499999999989</v>
      </c>
      <c r="AI48" s="1207">
        <f t="shared" si="177"/>
        <v>153.10699999999991</v>
      </c>
      <c r="AJ48" s="1207">
        <f t="shared" si="177"/>
        <v>199.23099999999994</v>
      </c>
      <c r="AK48" s="1414">
        <f t="shared" si="177"/>
        <v>157.35399999999993</v>
      </c>
      <c r="AL48" s="1415">
        <f t="shared" si="177"/>
        <v>202.48199999999991</v>
      </c>
      <c r="AM48" s="1207">
        <f t="shared" si="177"/>
        <v>261.44756522630814</v>
      </c>
      <c r="AN48" s="1207">
        <f t="shared" si="177"/>
        <v>270.94650304983077</v>
      </c>
      <c r="AO48" s="1414">
        <f t="shared" si="177"/>
        <v>277.50712288172735</v>
      </c>
      <c r="AP48" s="1415">
        <f t="shared" si="177"/>
        <v>249.81498451999119</v>
      </c>
      <c r="AQ48" s="1207">
        <f t="shared" si="177"/>
        <v>323.67461696440068</v>
      </c>
      <c r="AR48" s="1207">
        <f t="shared" si="177"/>
        <v>332.05015684302981</v>
      </c>
      <c r="AS48" s="1414">
        <f t="shared" si="177"/>
        <v>347.71623416891993</v>
      </c>
      <c r="AT48" s="407"/>
      <c r="AU48" s="1448">
        <f>B49</f>
        <v>132.37031770466422</v>
      </c>
      <c r="AV48" s="1448">
        <f t="shared" ref="AV48:BC48" si="178">AU49</f>
        <v>57.236000000000047</v>
      </c>
      <c r="AW48" s="1448">
        <f t="shared" si="178"/>
        <v>48.70700000000005</v>
      </c>
      <c r="AX48" s="1448">
        <f t="shared" si="178"/>
        <v>68.929000000000059</v>
      </c>
      <c r="AY48" s="1448">
        <f t="shared" si="178"/>
        <v>234.09200000000001</v>
      </c>
      <c r="AZ48" s="1449">
        <f t="shared" si="178"/>
        <v>805.76099999999997</v>
      </c>
      <c r="BA48" s="1457">
        <f t="shared" si="178"/>
        <v>367.79999999999995</v>
      </c>
      <c r="BB48" s="1448">
        <f t="shared" si="178"/>
        <v>230.73999999999998</v>
      </c>
      <c r="BC48" s="1448">
        <f t="shared" si="178"/>
        <v>185.58499999999989</v>
      </c>
      <c r="BD48" s="1451">
        <f t="shared" si="166"/>
        <v>1012.3831911578661</v>
      </c>
      <c r="BE48" s="1451">
        <f>SUM(AP48:AS48)</f>
        <v>1253.2559924963416</v>
      </c>
      <c r="BG48" s="1313"/>
      <c r="BH48" s="1187"/>
      <c r="BI48" s="1187"/>
      <c r="BJ48" s="1413"/>
      <c r="BK48" s="1187"/>
      <c r="BL48" s="1187"/>
      <c r="BM48" s="1187"/>
      <c r="BN48" s="1413"/>
      <c r="BO48" s="1313"/>
      <c r="BP48" s="1187"/>
      <c r="BQ48" s="1187"/>
      <c r="BR48" s="1187"/>
      <c r="BS48" s="1313"/>
      <c r="BT48" s="1187"/>
      <c r="BU48" s="1187"/>
      <c r="BV48" s="1187"/>
      <c r="BW48" s="1313"/>
      <c r="BX48" s="1187"/>
      <c r="BY48" s="1187"/>
      <c r="BZ48" s="1413"/>
      <c r="CA48" s="1313"/>
      <c r="CB48" s="1187"/>
      <c r="CC48" s="1187"/>
      <c r="CD48" s="1413"/>
      <c r="CE48" s="1313"/>
      <c r="CF48" s="1187"/>
      <c r="CG48" s="1187"/>
      <c r="CH48" s="1413"/>
      <c r="CI48" s="1313"/>
      <c r="CJ48" s="1187"/>
      <c r="CK48" s="1187"/>
      <c r="CL48" s="1413"/>
      <c r="CM48" s="1313"/>
    </row>
    <row r="49" spans="1:176" ht="12" customHeight="1">
      <c r="A49" s="1569" t="s">
        <v>392</v>
      </c>
      <c r="B49" s="1570">
        <f t="shared" ref="B49:AS49" si="179">B45+B46+B48-B47</f>
        <v>132.37031770466422</v>
      </c>
      <c r="C49" s="1571">
        <f t="shared" si="179"/>
        <v>54.07600000000005</v>
      </c>
      <c r="D49" s="1571">
        <f t="shared" si="179"/>
        <v>54.009000000000043</v>
      </c>
      <c r="E49" s="1572">
        <f t="shared" si="179"/>
        <v>57.236000000000047</v>
      </c>
      <c r="F49" s="1570">
        <f t="shared" si="179"/>
        <v>71.324000000000041</v>
      </c>
      <c r="G49" s="1571">
        <f t="shared" si="179"/>
        <v>74.156000000000049</v>
      </c>
      <c r="H49" s="1571">
        <f t="shared" si="179"/>
        <v>67.868000000000052</v>
      </c>
      <c r="I49" s="1571">
        <f t="shared" si="179"/>
        <v>48.70700000000005</v>
      </c>
      <c r="J49" s="1573">
        <f t="shared" si="179"/>
        <v>64.461000000000055</v>
      </c>
      <c r="K49" s="1574">
        <f t="shared" si="179"/>
        <v>69.159000000000049</v>
      </c>
      <c r="L49" s="1574">
        <f t="shared" si="179"/>
        <v>52.984000000000052</v>
      </c>
      <c r="M49" s="1575">
        <f t="shared" si="179"/>
        <v>68.929000000000059</v>
      </c>
      <c r="N49" s="1576">
        <f t="shared" si="179"/>
        <v>77.533000000000044</v>
      </c>
      <c r="O49" s="1576">
        <f t="shared" si="179"/>
        <v>239.97900000000001</v>
      </c>
      <c r="P49" s="1576">
        <f t="shared" si="179"/>
        <v>231.45800000000003</v>
      </c>
      <c r="Q49" s="1576">
        <f t="shared" si="179"/>
        <v>234.09200000000001</v>
      </c>
      <c r="R49" s="1573">
        <f t="shared" si="179"/>
        <v>753.60599999999999</v>
      </c>
      <c r="S49" s="1577">
        <f t="shared" si="179"/>
        <v>781.35699999999997</v>
      </c>
      <c r="T49" s="1577">
        <f t="shared" si="179"/>
        <v>803.14400000000001</v>
      </c>
      <c r="U49" s="1578">
        <f t="shared" si="179"/>
        <v>805.76099999999997</v>
      </c>
      <c r="V49" s="1576">
        <f t="shared" si="179"/>
        <v>775.71899999999994</v>
      </c>
      <c r="W49" s="1577">
        <f t="shared" si="179"/>
        <v>753.17199999999991</v>
      </c>
      <c r="X49" s="1576">
        <f t="shared" si="179"/>
        <v>754.24499999999989</v>
      </c>
      <c r="Y49" s="1576">
        <f t="shared" si="179"/>
        <v>367.79999999999995</v>
      </c>
      <c r="Z49" s="1573">
        <f t="shared" si="179"/>
        <v>248.58499999999995</v>
      </c>
      <c r="AA49" s="1577">
        <f t="shared" si="179"/>
        <v>399.19599999999991</v>
      </c>
      <c r="AB49" s="1577">
        <f t="shared" si="179"/>
        <v>111.19599999999997</v>
      </c>
      <c r="AC49" s="1578">
        <f t="shared" si="179"/>
        <v>230.73999999999998</v>
      </c>
      <c r="AD49" s="1573">
        <f t="shared" si="179"/>
        <v>147.05099999999999</v>
      </c>
      <c r="AE49" s="1577">
        <f t="shared" si="179"/>
        <v>155.40300000000002</v>
      </c>
      <c r="AF49" s="1577">
        <f t="shared" si="179"/>
        <v>282.21799999999996</v>
      </c>
      <c r="AG49" s="1578">
        <f t="shared" si="179"/>
        <v>185.58499999999989</v>
      </c>
      <c r="AH49" s="1573">
        <f t="shared" si="179"/>
        <v>153.10699999999991</v>
      </c>
      <c r="AI49" s="1577">
        <f t="shared" si="179"/>
        <v>199.23099999999994</v>
      </c>
      <c r="AJ49" s="1577">
        <f t="shared" si="179"/>
        <v>157.35399999999993</v>
      </c>
      <c r="AK49" s="1578">
        <f t="shared" si="179"/>
        <v>202.48199999999991</v>
      </c>
      <c r="AL49" s="1573">
        <f t="shared" si="179"/>
        <v>261.44756522630814</v>
      </c>
      <c r="AM49" s="1577">
        <f t="shared" si="179"/>
        <v>270.94650304983077</v>
      </c>
      <c r="AN49" s="1577">
        <f t="shared" si="179"/>
        <v>277.50712288172735</v>
      </c>
      <c r="AO49" s="1578">
        <f t="shared" si="179"/>
        <v>249.81498451999119</v>
      </c>
      <c r="AP49" s="1573">
        <f t="shared" si="179"/>
        <v>323.67461696440068</v>
      </c>
      <c r="AQ49" s="1577">
        <f t="shared" si="179"/>
        <v>332.05015684302981</v>
      </c>
      <c r="AR49" s="1577">
        <f t="shared" si="179"/>
        <v>347.71623416891993</v>
      </c>
      <c r="AS49" s="1578">
        <f t="shared" si="179"/>
        <v>333.38230222465535</v>
      </c>
      <c r="AT49" s="407"/>
      <c r="AU49" s="1579">
        <f>E49</f>
        <v>57.236000000000047</v>
      </c>
      <c r="AV49" s="1579">
        <f>I49</f>
        <v>48.70700000000005</v>
      </c>
      <c r="AW49" s="1579">
        <f>M49</f>
        <v>68.929000000000059</v>
      </c>
      <c r="AX49" s="1579">
        <f>Q49</f>
        <v>234.09200000000001</v>
      </c>
      <c r="AY49" s="1579">
        <f>U49</f>
        <v>805.76099999999997</v>
      </c>
      <c r="AZ49" s="1580">
        <f>Y49</f>
        <v>367.79999999999995</v>
      </c>
      <c r="BA49" s="1581">
        <f>AC49</f>
        <v>230.73999999999998</v>
      </c>
      <c r="BB49" s="1579">
        <f>AG49</f>
        <v>185.58499999999989</v>
      </c>
      <c r="BC49" s="1579">
        <f>AK49</f>
        <v>202.48199999999991</v>
      </c>
      <c r="BD49" s="1582">
        <f t="shared" si="166"/>
        <v>1059.7161756778573</v>
      </c>
      <c r="BE49" s="1582">
        <f>SUM(AP49:AS49)</f>
        <v>1336.8233102010058</v>
      </c>
      <c r="BG49" s="1458"/>
      <c r="BH49" s="1212"/>
      <c r="BI49" s="1212"/>
      <c r="BJ49" s="1583"/>
      <c r="BK49" s="1212"/>
      <c r="BL49" s="1212"/>
      <c r="BM49" s="1212"/>
      <c r="BN49" s="1583"/>
      <c r="BO49" s="1458"/>
      <c r="BP49" s="1212"/>
      <c r="BQ49" s="1212"/>
      <c r="BR49" s="1212"/>
      <c r="BS49" s="1458"/>
      <c r="BT49" s="1212"/>
      <c r="BU49" s="1212"/>
      <c r="BV49" s="1212"/>
      <c r="BW49" s="1458"/>
      <c r="BX49" s="1212"/>
      <c r="BY49" s="1212"/>
      <c r="BZ49" s="1583"/>
      <c r="CA49" s="1458"/>
      <c r="CB49" s="1212"/>
      <c r="CC49" s="1212"/>
      <c r="CD49" s="1583"/>
      <c r="CE49" s="1458"/>
      <c r="CF49" s="1212"/>
      <c r="CG49" s="1212"/>
      <c r="CH49" s="1583"/>
      <c r="CI49" s="1458"/>
      <c r="CJ49" s="1212"/>
      <c r="CK49" s="1212"/>
      <c r="CL49" s="1583"/>
      <c r="CM49" s="1458"/>
    </row>
    <row r="50" spans="1:176">
      <c r="A50" s="44"/>
      <c r="B50" s="359"/>
      <c r="C50" s="359"/>
      <c r="D50" s="359"/>
      <c r="E50" s="359"/>
      <c r="F50" s="359"/>
      <c r="G50" s="359"/>
      <c r="H50" s="359"/>
      <c r="I50" s="359"/>
      <c r="J50" s="359"/>
      <c r="K50" s="359"/>
      <c r="L50" s="359"/>
      <c r="M50" s="359"/>
      <c r="N50" s="359"/>
      <c r="O50" s="359"/>
      <c r="P50" s="359"/>
      <c r="Q50" s="359"/>
      <c r="R50" s="359"/>
      <c r="S50" s="359"/>
      <c r="T50" s="359"/>
      <c r="U50" s="359"/>
      <c r="V50" s="359"/>
      <c r="W50" s="359"/>
      <c r="X50" s="359"/>
      <c r="Y50" s="359"/>
      <c r="Z50" s="359"/>
      <c r="AA50" s="359"/>
      <c r="AB50" s="359"/>
      <c r="AC50" s="359"/>
      <c r="AD50" s="359"/>
      <c r="AE50" s="359"/>
      <c r="AF50" s="359"/>
      <c r="AG50" s="359"/>
      <c r="AH50" s="359"/>
      <c r="AI50" s="359"/>
      <c r="AJ50" s="359"/>
      <c r="AK50" s="359"/>
      <c r="AL50" s="359"/>
      <c r="AM50" s="359"/>
      <c r="AN50" s="359"/>
      <c r="AO50" s="359"/>
      <c r="AP50" s="359"/>
      <c r="AQ50" s="359"/>
      <c r="AR50" s="359"/>
      <c r="AS50" s="359"/>
      <c r="AT50" s="359"/>
      <c r="AU50" s="359"/>
      <c r="AV50" s="359"/>
      <c r="AW50" s="359"/>
      <c r="AX50" s="359"/>
      <c r="AY50" s="359"/>
      <c r="AZ50" s="359"/>
      <c r="BA50" s="1584"/>
      <c r="BB50" s="359"/>
      <c r="BC50" s="359"/>
      <c r="BD50" s="1585"/>
      <c r="BE50" s="1585"/>
      <c r="BF50" s="359"/>
      <c r="BG50" s="359"/>
      <c r="BH50" s="359"/>
      <c r="BI50" s="359"/>
      <c r="BJ50" s="359"/>
      <c r="BK50" s="359"/>
      <c r="BL50" s="359"/>
      <c r="BM50" s="359"/>
      <c r="BN50" s="359"/>
      <c r="BO50" s="359"/>
      <c r="BP50" s="359"/>
      <c r="BQ50" s="359"/>
      <c r="BR50" s="359"/>
      <c r="BS50" s="359"/>
      <c r="BT50" s="359"/>
      <c r="BU50" s="359"/>
      <c r="BV50" s="359"/>
      <c r="BW50" s="359"/>
      <c r="BX50" s="359"/>
      <c r="BY50" s="359"/>
      <c r="BZ50" s="359"/>
      <c r="CA50" s="359"/>
      <c r="CB50" s="359"/>
      <c r="CC50" s="359"/>
      <c r="CD50" s="359"/>
      <c r="CE50" s="359"/>
      <c r="CF50" s="359"/>
      <c r="CG50" s="359"/>
      <c r="CH50" s="359"/>
      <c r="CI50" s="359"/>
      <c r="CJ50" s="359"/>
      <c r="CK50" s="359"/>
      <c r="CL50" s="359"/>
      <c r="CM50" s="359"/>
      <c r="CN50" s="359"/>
      <c r="CO50" s="359"/>
      <c r="CP50" s="359"/>
      <c r="CQ50" s="359"/>
      <c r="CR50" s="359"/>
      <c r="CS50" s="359"/>
      <c r="CT50" s="359"/>
      <c r="CU50" s="359"/>
      <c r="CV50" s="359"/>
      <c r="CW50" s="359"/>
      <c r="CX50" s="359"/>
      <c r="CY50" s="359"/>
      <c r="CZ50" s="359"/>
      <c r="DA50" s="359"/>
      <c r="DB50" s="359"/>
      <c r="DC50" s="359"/>
      <c r="DD50" s="359"/>
      <c r="DE50" s="359"/>
      <c r="DF50" s="359"/>
      <c r="DG50" s="359"/>
      <c r="DH50" s="359"/>
      <c r="DI50" s="359"/>
      <c r="DJ50" s="359"/>
      <c r="DK50" s="359"/>
      <c r="DL50" s="359"/>
      <c r="DM50" s="359"/>
      <c r="DN50" s="359"/>
      <c r="DO50" s="359"/>
      <c r="DP50" s="359"/>
      <c r="DQ50" s="359"/>
      <c r="DR50" s="359"/>
      <c r="DS50" s="359"/>
      <c r="DT50" s="359"/>
      <c r="DU50" s="359"/>
      <c r="DV50" s="359"/>
      <c r="DW50" s="359"/>
      <c r="DX50" s="359"/>
      <c r="DY50" s="359"/>
      <c r="DZ50" s="359"/>
      <c r="EA50" s="359"/>
      <c r="EB50" s="359"/>
      <c r="EC50" s="359"/>
      <c r="ED50" s="359"/>
      <c r="EE50" s="359"/>
      <c r="EF50" s="359"/>
      <c r="EG50" s="359"/>
      <c r="EH50" s="359"/>
      <c r="EI50" s="359"/>
      <c r="EJ50" s="359"/>
      <c r="EK50" s="359"/>
      <c r="EL50" s="359"/>
      <c r="EM50" s="359"/>
      <c r="EN50" s="359"/>
      <c r="EO50" s="359"/>
      <c r="EP50" s="359"/>
      <c r="EQ50" s="359"/>
      <c r="ER50" s="359"/>
      <c r="ES50" s="359"/>
      <c r="ET50" s="359"/>
      <c r="EU50" s="359"/>
      <c r="EV50" s="359"/>
      <c r="EW50" s="359"/>
      <c r="EX50" s="359"/>
      <c r="EY50" s="359"/>
      <c r="EZ50" s="359"/>
      <c r="FA50" s="359"/>
      <c r="FB50" s="359"/>
      <c r="FC50" s="359"/>
      <c r="FD50" s="359"/>
      <c r="FE50" s="359"/>
      <c r="FF50" s="359"/>
      <c r="FG50" s="359"/>
      <c r="FH50" s="359"/>
      <c r="FI50" s="359"/>
      <c r="FJ50" s="359"/>
      <c r="FK50" s="359"/>
      <c r="FL50" s="359"/>
      <c r="FM50" s="359"/>
      <c r="FN50" s="359"/>
      <c r="FO50" s="359"/>
      <c r="FP50" s="359"/>
      <c r="FQ50" s="359"/>
      <c r="FR50" s="359"/>
      <c r="FS50" s="359"/>
      <c r="FT50" s="359"/>
    </row>
    <row r="51" spans="1:176" s="31" customFormat="1" ht="11.65">
      <c r="A51" s="1283" t="s">
        <v>343</v>
      </c>
      <c r="B51" s="472">
        <f t="shared" ref="B51:AB51" si="180">B22+B31</f>
        <v>143.56731770466422</v>
      </c>
      <c r="C51" s="470">
        <f t="shared" si="180"/>
        <v>-138.71731770466417</v>
      </c>
      <c r="D51" s="470">
        <f t="shared" si="180"/>
        <v>2.4239999999999959</v>
      </c>
      <c r="E51" s="471">
        <f t="shared" si="180"/>
        <v>3.7630000000000026</v>
      </c>
      <c r="F51" s="472">
        <f t="shared" si="180"/>
        <v>16.363</v>
      </c>
      <c r="G51" s="470">
        <f t="shared" si="180"/>
        <v>1.9480000000000044</v>
      </c>
      <c r="H51" s="470">
        <f t="shared" si="180"/>
        <v>-5.2230000000000043</v>
      </c>
      <c r="I51" s="471">
        <f t="shared" si="180"/>
        <v>0.87399999999999789</v>
      </c>
      <c r="J51" s="472">
        <f t="shared" si="180"/>
        <v>8.9520000000000017</v>
      </c>
      <c r="K51" s="470">
        <f t="shared" si="180"/>
        <v>-15.877000000000002</v>
      </c>
      <c r="L51" s="470">
        <f t="shared" si="180"/>
        <v>-17.97</v>
      </c>
      <c r="M51" s="471">
        <f t="shared" si="180"/>
        <v>-11.179999999999994</v>
      </c>
      <c r="N51" s="472">
        <f t="shared" si="180"/>
        <v>1.2649999999999921</v>
      </c>
      <c r="O51" s="470">
        <f t="shared" si="180"/>
        <v>-16.504999999999999</v>
      </c>
      <c r="P51" s="470">
        <f t="shared" si="180"/>
        <v>-5.2569999999999979</v>
      </c>
      <c r="Q51" s="471">
        <f t="shared" si="180"/>
        <v>4.5389999999999899</v>
      </c>
      <c r="R51" s="472">
        <f t="shared" si="180"/>
        <v>19.266999999999996</v>
      </c>
      <c r="S51" s="470">
        <f t="shared" si="180"/>
        <v>-10.267999999999997</v>
      </c>
      <c r="T51" s="1285">
        <f t="shared" si="180"/>
        <v>-6.2790000000000106</v>
      </c>
      <c r="U51" s="1586">
        <f t="shared" si="180"/>
        <v>-6.0319999999999947</v>
      </c>
      <c r="V51" s="1587">
        <f t="shared" si="180"/>
        <v>21.047000000000004</v>
      </c>
      <c r="W51" s="1285">
        <f t="shared" si="180"/>
        <v>-17.106000000000002</v>
      </c>
      <c r="X51" s="1285">
        <f t="shared" si="180"/>
        <v>-3.1380000000000021</v>
      </c>
      <c r="Y51" s="1586">
        <f t="shared" si="180"/>
        <v>-0.32800000000000118</v>
      </c>
      <c r="Z51" s="1587">
        <f>Z22+Z31</f>
        <v>35.720000000000006</v>
      </c>
      <c r="AA51" s="1285">
        <f t="shared" si="180"/>
        <v>4.31299999999999</v>
      </c>
      <c r="AB51" s="1285">
        <f t="shared" si="180"/>
        <v>5.9910000000000112</v>
      </c>
      <c r="AC51" s="1586">
        <f>AC22+AC31</f>
        <v>8.2930000000000028</v>
      </c>
      <c r="AD51" s="1587">
        <f t="shared" ref="AD51:AH51" si="181">AD22+AD31</f>
        <v>56.426000000000002</v>
      </c>
      <c r="AE51" s="1285">
        <f t="shared" si="181"/>
        <v>10.905000000000005</v>
      </c>
      <c r="AF51" s="1285">
        <f t="shared" si="181"/>
        <v>21.252999999999993</v>
      </c>
      <c r="AG51" s="1586">
        <f t="shared" si="181"/>
        <v>19.921999999999993</v>
      </c>
      <c r="AH51" s="1587">
        <f t="shared" si="181"/>
        <v>65.336000000000013</v>
      </c>
      <c r="AI51" s="1285">
        <f>AI22+AI31</f>
        <v>17.32200000000001</v>
      </c>
      <c r="AJ51" s="1285">
        <f>AJ22+AJ31</f>
        <v>31.40199999999999</v>
      </c>
      <c r="AK51" s="1586">
        <f t="shared" ref="AK51:AS51" si="182">AK22+AK31</f>
        <v>17.850000000000001</v>
      </c>
      <c r="AL51" s="1587">
        <f t="shared" si="182"/>
        <v>73.965565226308243</v>
      </c>
      <c r="AM51" s="1285">
        <f t="shared" si="182"/>
        <v>24.498937823522617</v>
      </c>
      <c r="AN51" s="1285">
        <f t="shared" si="182"/>
        <v>21.56061983189657</v>
      </c>
      <c r="AO51" s="1586">
        <f t="shared" si="182"/>
        <v>-12.692138361736163</v>
      </c>
      <c r="AP51" s="1587">
        <f t="shared" si="182"/>
        <v>88.859632444409499</v>
      </c>
      <c r="AQ51" s="1285">
        <f t="shared" si="182"/>
        <v>23.375539878629148</v>
      </c>
      <c r="AR51" s="1285">
        <f t="shared" si="182"/>
        <v>30.666077325890122</v>
      </c>
      <c r="AS51" s="1586">
        <f t="shared" si="182"/>
        <v>0.66606805573543859</v>
      </c>
      <c r="AT51" s="1588"/>
      <c r="AU51" s="1589">
        <f>SUM(B51:E51)</f>
        <v>11.037000000000049</v>
      </c>
      <c r="AV51" s="1590">
        <f>SUM(F51:I51)</f>
        <v>13.961999999999996</v>
      </c>
      <c r="AW51" s="1287">
        <f>SUM(J51:M51)</f>
        <v>-36.074999999999996</v>
      </c>
      <c r="AX51" s="1287">
        <f>SUM(N51:Q51)</f>
        <v>-15.958000000000016</v>
      </c>
      <c r="AY51" s="1591">
        <f>SUM(R51:U51)</f>
        <v>-3.3120000000000065</v>
      </c>
      <c r="AZ51" s="1592">
        <f>SUM(V51:Y51)</f>
        <v>0.4749999999999992</v>
      </c>
      <c r="BA51" s="1591">
        <f>SUM(Z51:AC51)</f>
        <v>54.317000000000007</v>
      </c>
      <c r="BB51" s="1591">
        <f>SUM(AD51:AG51)</f>
        <v>108.506</v>
      </c>
      <c r="BC51" s="1591">
        <f>SUM(AH51:AK51)</f>
        <v>131.91</v>
      </c>
      <c r="BD51" s="1591">
        <f t="shared" ref="BD51" si="183">SUM(AL51:AO51)</f>
        <v>107.33298451999127</v>
      </c>
      <c r="BE51" s="1591">
        <f>SUM(AP51:AS51)</f>
        <v>143.56731770466422</v>
      </c>
    </row>
    <row r="52" spans="1:176" s="1605" customFormat="1" ht="11.65">
      <c r="A52" s="1593" t="s">
        <v>105</v>
      </c>
      <c r="B52" s="1594" t="str">
        <f>IF(ISERROR(B51/#REF!-1),"NA",B51/#REF!-1)</f>
        <v>NA</v>
      </c>
      <c r="C52" s="1595" t="str">
        <f>IF(ISERROR(C51/#REF!-1),"NA",C51/#REF!-1)</f>
        <v>NA</v>
      </c>
      <c r="D52" s="1595" t="str">
        <f>IF(ISERROR(D51/#REF!-1),"NA",D51/#REF!-1)</f>
        <v>NA</v>
      </c>
      <c r="E52" s="1596" t="str">
        <f>IF(ISERROR(E51/#REF!-1),"NA",E51/#REF!-1)</f>
        <v>NA</v>
      </c>
      <c r="F52" s="1594">
        <f t="shared" ref="F52:AB52" si="184">IF(ISERROR(F51-B51)/ABS(B51),"NA",(F51-B51)/ABS(B51))</f>
        <v>-0.88602559230325162</v>
      </c>
      <c r="G52" s="1595">
        <f t="shared" si="184"/>
        <v>1.0140429474288668</v>
      </c>
      <c r="H52" s="1595">
        <f t="shared" si="184"/>
        <v>-3.1547029702970351</v>
      </c>
      <c r="I52" s="1596">
        <f t="shared" si="184"/>
        <v>-0.76773850651076336</v>
      </c>
      <c r="J52" s="1594">
        <f t="shared" si="184"/>
        <v>-0.4529120576911323</v>
      </c>
      <c r="K52" s="1595">
        <f t="shared" si="184"/>
        <v>-9.1504106776180532</v>
      </c>
      <c r="L52" s="1595">
        <f t="shared" si="184"/>
        <v>-2.440551407237217</v>
      </c>
      <c r="M52" s="1596">
        <f t="shared" si="184"/>
        <v>-13.791762013730001</v>
      </c>
      <c r="N52" s="1594">
        <f t="shared" si="184"/>
        <v>-0.85869079535299475</v>
      </c>
      <c r="O52" s="1595">
        <f t="shared" si="184"/>
        <v>-3.9554071927945862E-2</v>
      </c>
      <c r="P52" s="1595">
        <f t="shared" si="184"/>
        <v>0.70745687256538681</v>
      </c>
      <c r="Q52" s="1596">
        <f t="shared" si="184"/>
        <v>1.4059928443649365</v>
      </c>
      <c r="R52" s="1594">
        <f t="shared" si="184"/>
        <v>14.230830039525783</v>
      </c>
      <c r="S52" s="1595">
        <f t="shared" si="184"/>
        <v>0.37788548924568327</v>
      </c>
      <c r="T52" s="1597">
        <f t="shared" si="184"/>
        <v>-0.19440745672436999</v>
      </c>
      <c r="U52" s="1598">
        <f t="shared" si="184"/>
        <v>-2.3289270764485583</v>
      </c>
      <c r="V52" s="1599">
        <f t="shared" si="184"/>
        <v>9.2385944879846818E-2</v>
      </c>
      <c r="W52" s="1597">
        <f t="shared" si="184"/>
        <v>-0.66595247370471433</v>
      </c>
      <c r="X52" s="1597">
        <f t="shared" si="184"/>
        <v>0.50023889154323986</v>
      </c>
      <c r="Y52" s="1598">
        <f t="shared" si="184"/>
        <v>0.94562334217506605</v>
      </c>
      <c r="Z52" s="1599">
        <f t="shared" si="184"/>
        <v>0.69715398869197509</v>
      </c>
      <c r="AA52" s="1597">
        <f t="shared" si="184"/>
        <v>1.2521337542382782</v>
      </c>
      <c r="AB52" s="1597">
        <f t="shared" si="184"/>
        <v>2.909177820267689</v>
      </c>
      <c r="AC52" s="1598" t="s">
        <v>97</v>
      </c>
      <c r="AD52" s="1599">
        <f t="shared" ref="AD52:AS52" si="185">IF(ISERROR(AD51-Z51)/ABS(Z51),"NA",(AD51-Z51)/ABS(Z51))</f>
        <v>0.57967525195968628</v>
      </c>
      <c r="AE52" s="1597">
        <f t="shared" si="185"/>
        <v>1.5284025040575075</v>
      </c>
      <c r="AF52" s="1597">
        <f t="shared" si="185"/>
        <v>2.5474878985144307</v>
      </c>
      <c r="AG52" s="1598">
        <f t="shared" si="185"/>
        <v>1.402266972145181</v>
      </c>
      <c r="AH52" s="1599">
        <f t="shared" si="185"/>
        <v>0.15790592989047622</v>
      </c>
      <c r="AI52" s="1597">
        <f t="shared" si="185"/>
        <v>0.58844566712517221</v>
      </c>
      <c r="AJ52" s="1597">
        <f t="shared" si="185"/>
        <v>0.47753258363525153</v>
      </c>
      <c r="AK52" s="1598">
        <f t="shared" si="185"/>
        <v>-0.10400562192550912</v>
      </c>
      <c r="AL52" s="1599">
        <f t="shared" si="185"/>
        <v>0.13207979102345152</v>
      </c>
      <c r="AM52" s="1597">
        <f t="shared" si="185"/>
        <v>0.4143250100174693</v>
      </c>
      <c r="AN52" s="1597">
        <f t="shared" si="185"/>
        <v>-0.31339978880655445</v>
      </c>
      <c r="AO52" s="1598">
        <f t="shared" si="185"/>
        <v>-1.7110441659235944</v>
      </c>
      <c r="AP52" s="1599">
        <f t="shared" si="185"/>
        <v>0.20136488070537586</v>
      </c>
      <c r="AQ52" s="1597">
        <f t="shared" si="185"/>
        <v>-4.5854965345266528E-2</v>
      </c>
      <c r="AR52" s="1597">
        <f t="shared" si="185"/>
        <v>0.42231891128301546</v>
      </c>
      <c r="AS52" s="1598">
        <f t="shared" si="185"/>
        <v>1.0524787893696053</v>
      </c>
      <c r="AT52" s="1600"/>
      <c r="AU52" s="1601"/>
      <c r="AV52" s="1596">
        <f t="shared" ref="AV52:BE52" si="186">IF(ISERROR(AV51-AU51)/ABS(AU51),"NA",(AV51-AU51)/ABS(AU51))</f>
        <v>0.26501766784451702</v>
      </c>
      <c r="AW52" s="1596">
        <f t="shared" si="186"/>
        <v>-3.5837988826815645</v>
      </c>
      <c r="AX52" s="1602">
        <f t="shared" si="186"/>
        <v>0.55764379764379712</v>
      </c>
      <c r="AY52" s="1602">
        <f t="shared" si="186"/>
        <v>0.79245519488657712</v>
      </c>
      <c r="AZ52" s="1603">
        <f t="shared" si="186"/>
        <v>1.1434178743961347</v>
      </c>
      <c r="BA52" s="1604">
        <f t="shared" si="186"/>
        <v>113.35157894736862</v>
      </c>
      <c r="BB52" s="1602">
        <f t="shared" si="186"/>
        <v>0.9976434633724246</v>
      </c>
      <c r="BC52" s="1602">
        <f t="shared" si="186"/>
        <v>0.21569314139310264</v>
      </c>
      <c r="BD52" s="1602">
        <f t="shared" si="186"/>
        <v>-0.18631654522029206</v>
      </c>
      <c r="BE52" s="1602">
        <f t="shared" si="186"/>
        <v>0.3375880522349971</v>
      </c>
    </row>
    <row r="53" spans="1:176" s="1617" customFormat="1" ht="11.65" hidden="1" outlineLevel="1">
      <c r="A53" s="1606" t="s">
        <v>344</v>
      </c>
      <c r="B53" s="1607">
        <f>'[2]VA Consensus'!C44</f>
        <v>6.799000000000003</v>
      </c>
      <c r="C53" s="1608">
        <f>'[2]VA Consensus'!D44</f>
        <v>-4.1203288628579902</v>
      </c>
      <c r="D53" s="1608">
        <f>'[2]VA Consensus'!E44</f>
        <v>2.7196877494142115</v>
      </c>
      <c r="E53" s="1609">
        <f>'[2]VA Consensus'!F44</f>
        <v>4.3032809167562567</v>
      </c>
      <c r="F53" s="1607">
        <f>'[2]VA Consensus'!G44</f>
        <v>6.9908173141309202</v>
      </c>
      <c r="G53" s="1608">
        <f>'[2]VA Consensus'!H44</f>
        <v>-3.0822945847449033</v>
      </c>
      <c r="H53" s="1608">
        <f>'[2]VA Consensus'!I44</f>
        <v>-3.0378726275322854</v>
      </c>
      <c r="I53" s="1609">
        <f>'[2]VA Consensus'!J44</f>
        <v>0.95026689693103528</v>
      </c>
      <c r="J53" s="1607">
        <f>'[2]VA Consensus'!K44</f>
        <v>11.064292795138149</v>
      </c>
      <c r="K53" s="1608">
        <f>'[2]VA Consensus'!L44</f>
        <v>-7.6260627342318417</v>
      </c>
      <c r="L53" s="1608">
        <f>'[2]VA Consensus'!M44</f>
        <v>-6.2091837919184982</v>
      </c>
      <c r="M53" s="1609">
        <f>'[2]VA Consensus'!N44</f>
        <v>0.56065301618265828</v>
      </c>
      <c r="N53" s="1607">
        <f>'[2]VA Consensus'!O44</f>
        <v>7.1408153899068774</v>
      </c>
      <c r="O53" s="1608">
        <f>'[2]VA Consensus'!P44</f>
        <v>-15.645370639279566</v>
      </c>
      <c r="P53" s="1608">
        <f>'[2]VA Consensus'!Q44</f>
        <v>-7.5817995898569013</v>
      </c>
      <c r="Q53" s="1608">
        <f>'[2]VA Consensus'!R44</f>
        <v>7.443622914383524</v>
      </c>
      <c r="R53" s="1607">
        <f>'[2]VA Consensus'!S44</f>
        <v>13.643773749131137</v>
      </c>
      <c r="S53" s="1608">
        <f>'[2]VA Consensus'!T44</f>
        <v>-14.516188291200109</v>
      </c>
      <c r="T53" s="1610">
        <f>'[2]VA Consensus'!U44</f>
        <v>-8.1021376750723313</v>
      </c>
      <c r="U53" s="1611">
        <f>'[2]VA Consensus'!V44</f>
        <v>5.3881190110745143</v>
      </c>
      <c r="V53" s="1610">
        <f>'[2]VA Consensus'!W44</f>
        <v>23.911539144497777</v>
      </c>
      <c r="W53" s="1610">
        <f>'[2]VA Consensus'!X44</f>
        <v>-10.325214430567438</v>
      </c>
      <c r="X53" s="1610">
        <f>'[2]VA Consensus'!Y44</f>
        <v>1.4753477399761106</v>
      </c>
      <c r="Y53" s="1610">
        <f>'[2]VA Consensus'!Z44</f>
        <v>4.4735297573418951</v>
      </c>
      <c r="Z53" s="1612">
        <f>'[2]VA Consensus'!AA44</f>
        <v>24.757781292981491</v>
      </c>
      <c r="AA53" s="1613">
        <f>'[2]VA Consensus'!AB44</f>
        <v>-11.692748255846036</v>
      </c>
      <c r="AB53" s="1613">
        <f>'[2]VA Consensus'!AC44</f>
        <v>0.87576683937685051</v>
      </c>
      <c r="AC53" s="1613">
        <f>'[2]VA Consensus'!AD44</f>
        <v>-0.76008878828121551</v>
      </c>
      <c r="AD53" s="1612">
        <f>'[2]VA Consensus'!AE44</f>
        <v>49.767270489551592</v>
      </c>
      <c r="AE53" s="1613">
        <f>'[2]VA Consensus'!AF44</f>
        <v>5.6124068332741412</v>
      </c>
      <c r="AF53" s="1613">
        <f>'[2]VA Consensus'!AG44</f>
        <v>10.734093278230496</v>
      </c>
      <c r="AG53" s="1613">
        <f>'[2]VA Consensus'!AH44</f>
        <v>9.580791533294013</v>
      </c>
      <c r="AH53" s="1612">
        <f>'[2]VA Consensus'!AI44</f>
        <v>61.365310046042467</v>
      </c>
      <c r="AI53" s="1613">
        <f>'[2]VA Consensus'!AJ44</f>
        <v>14.840009426170246</v>
      </c>
      <c r="AJ53" s="1613">
        <f>'[2]VA Consensus'!AK44</f>
        <v>21.956653310078938</v>
      </c>
      <c r="AK53" s="1613">
        <f>'[2]VA Consensus'!AL44</f>
        <v>9.9047407926739179</v>
      </c>
      <c r="AL53" s="1612">
        <f>'[2]VA Consensus'!AM44</f>
        <v>56.795293960501532</v>
      </c>
      <c r="AM53" s="1613">
        <f>'[2]VA Consensus'!AN44</f>
        <v>14.886226069673913</v>
      </c>
      <c r="AN53" s="1613">
        <f>'[2]VA Consensus'!AO44</f>
        <v>19.951852877126814</v>
      </c>
      <c r="AO53" s="1613">
        <f>'[2]VA Consensus'!AP44</f>
        <v>11.484265216098857</v>
      </c>
      <c r="AP53" s="1612">
        <f>'[2]VA Consensus'!AQ44</f>
        <v>68.546409894956099</v>
      </c>
      <c r="AQ53" s="1613">
        <f>'[2]VA Consensus'!AR44</f>
        <v>21.960099498307478</v>
      </c>
      <c r="AR53" s="1613">
        <f>'[2]VA Consensus'!AS44</f>
        <v>31.70668709068298</v>
      </c>
      <c r="AS53" s="1613">
        <f>'[2]VA Consensus'!AT44</f>
        <v>34.535038579550815</v>
      </c>
      <c r="AT53" s="1606"/>
      <c r="AU53" s="1614">
        <f>'[2]VA Consensus'!AV44</f>
        <v>11.581280916756265</v>
      </c>
      <c r="AV53" s="1609">
        <f>'[2]VA Consensus'!AW44</f>
        <v>16.386978046419568</v>
      </c>
      <c r="AW53" s="1609">
        <f>'[2]VA Consensus'!AX44</f>
        <v>-18.336754557557729</v>
      </c>
      <c r="AX53" s="1615">
        <f>'[2]VA Consensus'!AY44</f>
        <v>-14.01867708561649</v>
      </c>
      <c r="AY53" s="1611">
        <f>'[2]VA Consensus'!AZ44</f>
        <v>7.5965190110745153</v>
      </c>
      <c r="AZ53" s="1610">
        <f>'[2]VA Consensus'!BA44</f>
        <v>5.2822570300691671</v>
      </c>
      <c r="BA53" s="1616">
        <f>'[2]VA Consensus'!BB44</f>
        <v>45.055911211718801</v>
      </c>
      <c r="BB53" s="1611">
        <f>'[2]VA Consensus'!BC44</f>
        <v>97.650208199960701</v>
      </c>
      <c r="BC53" s="1611">
        <f>'[2]VA Consensus'!BD44</f>
        <v>122.66309793553124</v>
      </c>
      <c r="BD53" s="1611">
        <f>'[2]VA Consensus'!BE44</f>
        <v>103.11763812340106</v>
      </c>
      <c r="BE53" s="1611">
        <f>'[2]VA Consensus'!BF44</f>
        <v>156.74823506349736</v>
      </c>
    </row>
    <row r="54" spans="1:176" s="1483" customFormat="1" ht="12" customHeight="1" collapsed="1" thickBot="1">
      <c r="A54" s="1618" t="s">
        <v>393</v>
      </c>
      <c r="B54" s="1466"/>
      <c r="C54" s="1466"/>
      <c r="D54" s="1466"/>
      <c r="E54" s="1467"/>
      <c r="F54" s="1466"/>
      <c r="G54" s="1466"/>
      <c r="H54" s="1466"/>
      <c r="I54" s="1466"/>
      <c r="J54" s="1468"/>
      <c r="K54" s="1466"/>
      <c r="L54" s="1466"/>
      <c r="M54" s="1467"/>
      <c r="N54" s="1466"/>
      <c r="O54" s="1466"/>
      <c r="P54" s="1466"/>
      <c r="Q54" s="1466"/>
      <c r="R54" s="1468"/>
      <c r="S54" s="1466"/>
      <c r="T54" s="1466"/>
      <c r="U54" s="1467"/>
      <c r="V54" s="1466"/>
      <c r="W54" s="1466"/>
      <c r="X54" s="1466"/>
      <c r="Y54" s="1466"/>
      <c r="Z54" s="1468"/>
      <c r="AA54" s="1466"/>
      <c r="AB54" s="1466"/>
      <c r="AC54" s="1467"/>
      <c r="AD54" s="1468"/>
      <c r="AE54" s="1466"/>
      <c r="AF54" s="1466"/>
      <c r="AG54" s="1467"/>
      <c r="AH54" s="1468"/>
      <c r="AI54" s="1466"/>
      <c r="AJ54" s="1466"/>
      <c r="AK54" s="1467"/>
      <c r="AL54" s="1468"/>
      <c r="AM54" s="1466"/>
      <c r="AN54" s="1466"/>
      <c r="AO54" s="1467"/>
      <c r="AP54" s="1468"/>
      <c r="AQ54" s="1466"/>
      <c r="AR54" s="1466"/>
      <c r="AS54" s="1467"/>
      <c r="AT54" s="1619"/>
      <c r="AU54" s="1472"/>
      <c r="AV54" s="1472"/>
      <c r="AW54" s="1472"/>
      <c r="AX54" s="1472"/>
      <c r="AY54" s="1472"/>
      <c r="AZ54" s="1473"/>
      <c r="BA54" s="1474"/>
      <c r="BB54" s="1472"/>
      <c r="BC54" s="1472"/>
      <c r="BD54" s="1475"/>
      <c r="BE54" s="1475"/>
      <c r="BF54" s="1476"/>
      <c r="BG54" s="1479"/>
      <c r="BH54" s="1478"/>
      <c r="BI54" s="1479"/>
      <c r="BJ54" s="1479"/>
      <c r="BK54" s="1479"/>
      <c r="BL54" s="1479"/>
      <c r="BM54" s="1479"/>
      <c r="BN54" s="1479"/>
      <c r="BO54" s="1479"/>
      <c r="BP54" s="1479"/>
      <c r="BQ54" s="1479"/>
      <c r="BR54" s="1479"/>
      <c r="BS54" s="1479"/>
      <c r="BT54" s="1479"/>
      <c r="BU54" s="1479"/>
      <c r="BV54" s="1479"/>
      <c r="BW54" s="1479"/>
      <c r="BX54" s="1479"/>
      <c r="BY54" s="1479"/>
      <c r="BZ54" s="1479"/>
      <c r="CA54" s="1479"/>
      <c r="CB54" s="1479"/>
      <c r="CC54" s="1479"/>
      <c r="CD54" s="1479"/>
      <c r="CE54" s="1620"/>
      <c r="CF54" s="1479"/>
      <c r="CG54" s="1479"/>
      <c r="CH54" s="1479"/>
      <c r="CI54" s="1620"/>
      <c r="CJ54" s="1479"/>
      <c r="CK54" s="1479"/>
      <c r="CL54" s="1479"/>
      <c r="CM54" s="1620"/>
    </row>
    <row r="55" spans="1:176" s="1483" customFormat="1" ht="12" customHeight="1" thickTop="1">
      <c r="A55" s="1621" t="s">
        <v>78</v>
      </c>
      <c r="B55" s="1479"/>
      <c r="C55" s="1479"/>
      <c r="D55" s="1479"/>
      <c r="E55" s="1622"/>
      <c r="F55" s="1479"/>
      <c r="G55" s="1479"/>
      <c r="H55" s="1479"/>
      <c r="I55" s="1479"/>
      <c r="J55" s="1481"/>
      <c r="K55" s="1479"/>
      <c r="L55" s="1479"/>
      <c r="M55" s="1622"/>
      <c r="N55" s="1479"/>
      <c r="O55" s="1479"/>
      <c r="P55" s="1479"/>
      <c r="Q55" s="1479"/>
      <c r="R55" s="1481"/>
      <c r="S55" s="1479"/>
      <c r="T55" s="1479"/>
      <c r="U55" s="1622"/>
      <c r="V55" s="1479"/>
      <c r="W55" s="1479"/>
      <c r="X55" s="1479"/>
      <c r="Y55" s="1622"/>
      <c r="Z55" s="1481"/>
      <c r="AA55" s="1479"/>
      <c r="AB55" s="1479"/>
      <c r="AC55" s="1622"/>
      <c r="AD55" s="1481"/>
      <c r="AE55" s="1479"/>
      <c r="AF55" s="1479"/>
      <c r="AG55" s="1622"/>
      <c r="AH55" s="1481"/>
      <c r="AI55" s="1479"/>
      <c r="AJ55" s="1479"/>
      <c r="AK55" s="1622"/>
      <c r="AL55" s="1481"/>
      <c r="AM55" s="1479"/>
      <c r="AN55" s="1479"/>
      <c r="AO55" s="1622"/>
      <c r="AP55" s="1481"/>
      <c r="AQ55" s="1479"/>
      <c r="AR55" s="1479"/>
      <c r="AS55" s="1622"/>
      <c r="AT55" s="1484"/>
      <c r="AU55" s="1485"/>
      <c r="AV55" s="1485"/>
      <c r="AW55" s="1485"/>
      <c r="AX55" s="1485"/>
      <c r="AY55" s="1485"/>
      <c r="AZ55" s="1486"/>
      <c r="BA55" s="1487">
        <v>40</v>
      </c>
      <c r="BB55" s="1485">
        <v>95</v>
      </c>
      <c r="BC55" s="1485">
        <v>120</v>
      </c>
      <c r="BD55" s="1488"/>
      <c r="BE55" s="1488"/>
      <c r="BF55" s="1476"/>
      <c r="BG55" s="1479"/>
      <c r="BH55" s="1478"/>
      <c r="BI55" s="1479"/>
      <c r="BJ55" s="1479"/>
      <c r="BK55" s="1479"/>
      <c r="BL55" s="1479"/>
      <c r="BM55" s="1479"/>
      <c r="BN55" s="1479"/>
      <c r="BO55" s="1479"/>
      <c r="BP55" s="1479"/>
      <c r="BQ55" s="1479"/>
      <c r="BR55" s="1479"/>
      <c r="BS55" s="1479"/>
      <c r="BT55" s="1479"/>
      <c r="BU55" s="1479"/>
      <c r="BV55" s="1479"/>
      <c r="BW55" s="1479"/>
      <c r="BX55" s="1479"/>
      <c r="BY55" s="1479"/>
      <c r="BZ55" s="1479"/>
      <c r="CA55" s="1479"/>
      <c r="CB55" s="1479"/>
      <c r="CC55" s="1479"/>
      <c r="CD55" s="1479"/>
      <c r="CE55" s="1620"/>
      <c r="CF55" s="1479"/>
      <c r="CG55" s="1479"/>
      <c r="CH55" s="1479"/>
      <c r="CI55" s="1620"/>
      <c r="CJ55" s="1479"/>
      <c r="CK55" s="1479"/>
      <c r="CL55" s="1479"/>
      <c r="CM55" s="1620"/>
    </row>
    <row r="56" spans="1:176" s="1483" customFormat="1" ht="12" customHeight="1">
      <c r="A56" s="84" t="s">
        <v>373</v>
      </c>
      <c r="B56" s="1479"/>
      <c r="C56" s="1479"/>
      <c r="D56" s="1479"/>
      <c r="E56" s="1622"/>
      <c r="F56" s="1479"/>
      <c r="G56" s="1479"/>
      <c r="H56" s="1479"/>
      <c r="I56" s="1479"/>
      <c r="J56" s="1481"/>
      <c r="K56" s="1479"/>
      <c r="L56" s="1479"/>
      <c r="M56" s="1622"/>
      <c r="N56" s="1479"/>
      <c r="O56" s="1479"/>
      <c r="P56" s="1479"/>
      <c r="Q56" s="1479"/>
      <c r="R56" s="1481"/>
      <c r="S56" s="1479"/>
      <c r="T56" s="1479"/>
      <c r="U56" s="1622"/>
      <c r="V56" s="1479"/>
      <c r="W56" s="1479"/>
      <c r="X56" s="1479"/>
      <c r="Y56" s="1622"/>
      <c r="Z56" s="1481"/>
      <c r="AA56" s="1479"/>
      <c r="AB56" s="1479"/>
      <c r="AC56" s="1622"/>
      <c r="AD56" s="1481"/>
      <c r="AE56" s="1479"/>
      <c r="AF56" s="1479"/>
      <c r="AG56" s="1622"/>
      <c r="AH56" s="1481"/>
      <c r="AI56" s="1479"/>
      <c r="AJ56" s="1479"/>
      <c r="AK56" s="1622"/>
      <c r="AL56" s="1481"/>
      <c r="AM56" s="1479"/>
      <c r="AN56" s="1479"/>
      <c r="AO56" s="1622"/>
      <c r="AP56" s="1481"/>
      <c r="AQ56" s="1479"/>
      <c r="AR56" s="1479"/>
      <c r="AS56" s="1622"/>
      <c r="AT56" s="1619"/>
      <c r="AU56" s="1485"/>
      <c r="AV56" s="1485"/>
      <c r="AW56" s="1485"/>
      <c r="AX56" s="1485"/>
      <c r="AY56" s="1485"/>
      <c r="AZ56" s="1486"/>
      <c r="BA56" s="1487">
        <f>AVERAGE(BA55,BA57)</f>
        <v>42.5</v>
      </c>
      <c r="BB56" s="1485">
        <f>AVERAGE(BB55,BB57)</f>
        <v>97.5</v>
      </c>
      <c r="BC56" s="1485">
        <f>AVERAGE(BC55,BC57)</f>
        <v>122.5</v>
      </c>
      <c r="BD56" s="1488" t="str">
        <f>IFERROR(AVERAGE(BD55,BD57),"")</f>
        <v/>
      </c>
      <c r="BE56" s="1488" t="str">
        <f>IFERROR(AVERAGE(BE55,BE57),"")</f>
        <v/>
      </c>
      <c r="BF56" s="1476"/>
      <c r="BG56" s="1479"/>
      <c r="BH56" s="1478"/>
      <c r="BI56" s="1479"/>
      <c r="BJ56" s="1479"/>
      <c r="BK56" s="1479"/>
      <c r="BL56" s="1479"/>
      <c r="BM56" s="1479"/>
      <c r="BN56" s="1479"/>
      <c r="BO56" s="1479"/>
      <c r="BP56" s="1479"/>
      <c r="BQ56" s="1479"/>
      <c r="BR56" s="1479"/>
      <c r="BS56" s="1479"/>
      <c r="BT56" s="1479"/>
      <c r="BU56" s="1479"/>
      <c r="BV56" s="1479"/>
      <c r="BW56" s="1479"/>
      <c r="BX56" s="1479"/>
      <c r="BY56" s="1479"/>
      <c r="BZ56" s="1479"/>
      <c r="CA56" s="1479"/>
      <c r="CB56" s="1479"/>
      <c r="CC56" s="1479"/>
      <c r="CD56" s="1479"/>
      <c r="CE56" s="1620"/>
      <c r="CF56" s="1479"/>
      <c r="CG56" s="1479"/>
      <c r="CH56" s="1479"/>
      <c r="CI56" s="1620"/>
      <c r="CJ56" s="1479"/>
      <c r="CK56" s="1479"/>
      <c r="CL56" s="1479"/>
      <c r="CM56" s="1620"/>
    </row>
    <row r="57" spans="1:176" s="1483" customFormat="1" ht="12" customHeight="1" thickBot="1">
      <c r="A57" s="1489" t="s">
        <v>80</v>
      </c>
      <c r="B57" s="1490"/>
      <c r="C57" s="1491"/>
      <c r="D57" s="1491"/>
      <c r="E57" s="1492"/>
      <c r="F57" s="1490"/>
      <c r="G57" s="1491"/>
      <c r="H57" s="1491"/>
      <c r="I57" s="1491"/>
      <c r="J57" s="1493"/>
      <c r="K57" s="1491"/>
      <c r="L57" s="1491"/>
      <c r="M57" s="1492"/>
      <c r="N57" s="1491"/>
      <c r="O57" s="1491"/>
      <c r="P57" s="1491"/>
      <c r="Q57" s="1491"/>
      <c r="R57" s="1493"/>
      <c r="S57" s="1491"/>
      <c r="T57" s="1491"/>
      <c r="U57" s="1494"/>
      <c r="V57" s="1495"/>
      <c r="W57" s="1491"/>
      <c r="X57" s="1491"/>
      <c r="Y57" s="1494"/>
      <c r="Z57" s="1496"/>
      <c r="AA57" s="1495"/>
      <c r="AB57" s="1495"/>
      <c r="AC57" s="1494"/>
      <c r="AD57" s="1496"/>
      <c r="AE57" s="1495"/>
      <c r="AF57" s="1495"/>
      <c r="AG57" s="1494"/>
      <c r="AH57" s="1496"/>
      <c r="AI57" s="1495"/>
      <c r="AJ57" s="1495"/>
      <c r="AK57" s="1623"/>
      <c r="AL57" s="1624"/>
      <c r="AM57" s="1625"/>
      <c r="AN57" s="1625"/>
      <c r="AO57" s="1623"/>
      <c r="AP57" s="1624"/>
      <c r="AQ57" s="1625"/>
      <c r="AR57" s="1625"/>
      <c r="AS57" s="1623"/>
      <c r="AT57" s="1497"/>
      <c r="AU57" s="1498"/>
      <c r="AV57" s="1498"/>
      <c r="AW57" s="1498"/>
      <c r="AX57" s="1498"/>
      <c r="AY57" s="1498"/>
      <c r="AZ57" s="1626"/>
      <c r="BA57" s="1500">
        <v>45</v>
      </c>
      <c r="BB57" s="1627">
        <v>100</v>
      </c>
      <c r="BC57" s="1627">
        <v>125</v>
      </c>
      <c r="BD57" s="1502"/>
      <c r="BE57" s="1502"/>
      <c r="BG57" s="1504"/>
      <c r="BH57" s="1504"/>
      <c r="BI57" s="1505"/>
      <c r="BJ57" s="1505"/>
      <c r="BK57" s="1505"/>
      <c r="BL57" s="1505"/>
      <c r="BM57" s="1505"/>
      <c r="BN57" s="1505"/>
      <c r="BO57" s="1505"/>
      <c r="BP57" s="1505"/>
      <c r="BQ57" s="1505"/>
      <c r="BR57" s="1505"/>
      <c r="BS57" s="1505"/>
      <c r="BT57" s="1505"/>
      <c r="BU57" s="1505"/>
      <c r="BV57" s="1505"/>
      <c r="BW57" s="1505"/>
      <c r="BX57" s="1505"/>
      <c r="BY57" s="1505"/>
      <c r="BZ57" s="1505"/>
      <c r="CA57" s="1628"/>
      <c r="CB57" s="1505"/>
      <c r="CC57" s="1505"/>
      <c r="CD57" s="1505"/>
      <c r="CE57" s="1505"/>
      <c r="CF57" s="1505"/>
      <c r="CG57" s="1505"/>
      <c r="CH57" s="1505"/>
      <c r="CI57" s="1505"/>
      <c r="CJ57" s="1505"/>
      <c r="CK57" s="1505"/>
      <c r="CL57" s="1505"/>
      <c r="CM57" s="1505"/>
    </row>
    <row r="58" spans="1:176" s="1639" customFormat="1" ht="12" thickTop="1">
      <c r="A58" s="1629" t="s">
        <v>394</v>
      </c>
      <c r="B58" s="1630">
        <f>+B51/'[2]Revenue Build_old'!B5</f>
        <v>3.62607828920931</v>
      </c>
      <c r="C58" s="1631">
        <f>+C51/'[2]Revenue Build_old'!C5</f>
        <v>-2.806281841448973</v>
      </c>
      <c r="D58" s="1631">
        <f>+D51/'[2]Revenue Build_old'!D5</f>
        <v>4.5423030075892365E-2</v>
      </c>
      <c r="E58" s="1632">
        <f>+E51/'[2]Revenue Build_old'!E5</f>
        <v>5.1547239078916757E-2</v>
      </c>
      <c r="F58" s="1633">
        <f>+F51/'[2]Revenue Build_old'!F5</f>
        <v>0.30569047974891644</v>
      </c>
      <c r="G58" s="1631">
        <f>+G51/'[2]Revenue Build_old'!G5</f>
        <v>3.1323363884869025E-2</v>
      </c>
      <c r="H58" s="1631">
        <f>+H51/'[2]Revenue Build_old'!H5</f>
        <v>-7.7894768239575307E-2</v>
      </c>
      <c r="I58" s="1632">
        <f>+I51/'[2]Revenue Build_old'!I5</f>
        <v>9.9865170593477666E-3</v>
      </c>
      <c r="J58" s="1633">
        <f>+J51/'[2]Revenue Build_old'!J5</f>
        <v>0.15883605393896383</v>
      </c>
      <c r="K58" s="1631">
        <f>+K51/'[2]Revenue Build_old'!K5</f>
        <v>-0.26629878734003121</v>
      </c>
      <c r="L58" s="1631">
        <f>+L51/'[2]Revenue Build_old'!L5</f>
        <v>-0.27372846501850751</v>
      </c>
      <c r="M58" s="1632">
        <f>+M51/'[2]Revenue Build_old'!M5</f>
        <v>-0.15407938257993375</v>
      </c>
      <c r="N58" s="1633">
        <f>+N51/'[2]Revenue Build_old'!N5</f>
        <v>2.3349822799763588E-2</v>
      </c>
      <c r="O58" s="1631">
        <f>+O51/'[2]Revenue Build_old'!O5</f>
        <v>-0.24795312852099452</v>
      </c>
      <c r="P58" s="1631">
        <f>+P51/'[2]Revenue Build_old'!P5</f>
        <v>-6.8494221573660252E-2</v>
      </c>
      <c r="Q58" s="1632">
        <f>+Q51/'[2]Revenue Build_old'!Q5</f>
        <v>4.7680073951910144E-2</v>
      </c>
      <c r="R58" s="1634">
        <f>+R51/'[2]Revenue Build_old'!R5</f>
        <v>0.25763187805041116</v>
      </c>
      <c r="S58" s="1635">
        <f>+S51/'[2]Revenue Build_old'!S5</f>
        <v>-0.11613019973308598</v>
      </c>
      <c r="T58" s="1635">
        <f>+T51/'[2]Revenue Build_old'!T5</f>
        <v>-6.2569130967684183E-2</v>
      </c>
      <c r="U58" s="1636">
        <f>+U51/'[2]Revenue Build_old'!U5</f>
        <v>-4.765441071908226E-2</v>
      </c>
      <c r="V58" s="1634">
        <f>+V51/'[2]Revenue Build_old'!V5</f>
        <v>0.21864514185391803</v>
      </c>
      <c r="W58" s="1635">
        <f>+W51/'[2]Revenue Build_old'!W5</f>
        <v>-0.15348862249659037</v>
      </c>
      <c r="X58" s="1635">
        <f>+X51/'[2]Revenue Build_old'!X5</f>
        <v>-2.5448470496642568E-2</v>
      </c>
      <c r="Y58" s="1636">
        <f>+Y51/'[2]Revenue Build_old'!Y5</f>
        <v>-2.2998660748718676E-3</v>
      </c>
      <c r="Z58" s="1634">
        <f>+Z51/'[2]Revenue Build_old'!Z5</f>
        <v>0.33278986351143619</v>
      </c>
      <c r="AA58" s="1635">
        <f>+AA51/'[2]Revenue Build_old'!AA5</f>
        <v>3.7368521374482225E-2</v>
      </c>
      <c r="AB58" s="1635">
        <f>+AB51/'[2]Revenue Build_old'!AB5</f>
        <v>4.8982895640514203E-2</v>
      </c>
      <c r="AC58" s="1636">
        <f>+AC51/'[2]Revenue Build_old'!AC5</f>
        <v>5.3816053316374561E-2</v>
      </c>
      <c r="AD58" s="1634">
        <f>+AD51/'[2]Revenue Build_old'!AD5</f>
        <v>0.49486941116626615</v>
      </c>
      <c r="AE58" s="1635">
        <f>+AE51/'[2]Revenue Build_old'!AE5</f>
        <v>8.3661945897841164E-2</v>
      </c>
      <c r="AF58" s="1635">
        <f>+AF51/'[2]Revenue Build_old'!AF5</f>
        <v>0.14353540265283513</v>
      </c>
      <c r="AG58" s="1636">
        <f>+AG51/'[2]Revenue Build_old'!AG5</f>
        <v>0.12567975068448209</v>
      </c>
      <c r="AH58" s="1634">
        <f>+AH51/'[2]Revenue Build_old'!AH5</f>
        <v>0.47892217587943392</v>
      </c>
      <c r="AI58" s="1635">
        <f>+AI51/'Revenue Build'!AI5</f>
        <v>0.11383844955738261</v>
      </c>
      <c r="AJ58" s="1635">
        <f>+AJ51/'[2]Revenue Build_old'!AJ5</f>
        <v>0.18977420073104095</v>
      </c>
      <c r="AK58" s="1636">
        <f>+AK51/'Revenue Build'!AK5</f>
        <v>0.10295958331650988</v>
      </c>
      <c r="AL58" s="1634">
        <f>+AL51/'Revenue Build'!AL5</f>
        <v>0.44735740000812563</v>
      </c>
      <c r="AM58" s="1635">
        <f>+AM51/'Revenue Build'!AM5</f>
        <v>0.13926917429121954</v>
      </c>
      <c r="AN58" s="1635">
        <f>+AN51/'Revenue Build'!AN5</f>
        <v>0.11569255007032454</v>
      </c>
      <c r="AO58" s="1636">
        <f>+AO51/'Revenue Build'!AO5</f>
        <v>-6.4255933273360127E-2</v>
      </c>
      <c r="AP58" s="1634">
        <f>+AP51/'Revenue Build'!AP5</f>
        <v>0.42553329182654037</v>
      </c>
      <c r="AQ58" s="1635">
        <f>+AQ51/'Revenue Build'!AQ5</f>
        <v>0.10792374300099125</v>
      </c>
      <c r="AR58" s="1635">
        <f>+AR51/'Revenue Build'!AR5</f>
        <v>0.13609838216437897</v>
      </c>
      <c r="AS58" s="1636">
        <f>+AS51/'Revenue Build'!AS5</f>
        <v>2.8478542904798619E-3</v>
      </c>
      <c r="AT58" s="1637"/>
      <c r="AU58" s="1638"/>
      <c r="AV58" s="1636">
        <f>+AV51/'Revenue Build'!AV5</f>
        <v>5.1656011365654397E-2</v>
      </c>
      <c r="AW58" s="1636">
        <f>+AW51/'Revenue Build'!AW5</f>
        <v>-0.14192139737991266</v>
      </c>
      <c r="AX58" s="1636">
        <f>+AX51/'Revenue Build'!AX5</f>
        <v>-5.4522035334433526E-2</v>
      </c>
      <c r="AY58" s="1636">
        <f>+AY51/'Revenue Build'!AY5</f>
        <v>-8.4893908246910198E-3</v>
      </c>
      <c r="AZ58" s="1635">
        <f>+AZ51/'Revenue Build'!AZ5</f>
        <v>1.002884083490626E-3</v>
      </c>
      <c r="BA58" s="1638">
        <f>+BA51/'Revenue Build'!BA5</f>
        <v>0.10881681224457089</v>
      </c>
      <c r="BB58" s="1636">
        <f>+BB51/'Revenue Build'!BB5</f>
        <v>0.19694346129412832</v>
      </c>
      <c r="BC58" s="1636">
        <f>+BC51/'Revenue Build'!BC5</f>
        <v>0.21155289544081135</v>
      </c>
      <c r="BD58" s="1636">
        <f>+BD51/'Revenue Build'!BD5</f>
        <v>0.14801779428602793</v>
      </c>
      <c r="BE58" s="1636">
        <f>+BE51/'Revenue Build'!BE5</f>
        <v>0.16229271282635002</v>
      </c>
    </row>
    <row r="59" spans="1:176" s="31" customFormat="1" ht="11.65">
      <c r="A59" s="437"/>
      <c r="B59" s="437"/>
      <c r="C59" s="437"/>
      <c r="D59" s="437"/>
      <c r="E59" s="1207"/>
      <c r="F59" s="1640"/>
      <c r="G59" s="1640"/>
      <c r="H59" s="1640"/>
      <c r="I59" s="1640"/>
      <c r="J59" s="1640"/>
      <c r="K59" s="1640"/>
      <c r="L59" s="1640"/>
      <c r="M59" s="1640"/>
      <c r="N59" s="1640"/>
      <c r="O59" s="1640"/>
      <c r="P59" s="1640"/>
      <c r="Q59" s="1640"/>
      <c r="R59" s="1640"/>
      <c r="S59" s="1640"/>
      <c r="T59" s="1640"/>
      <c r="U59" s="1640"/>
      <c r="V59" s="1640"/>
      <c r="W59" s="1640"/>
      <c r="X59" s="1640"/>
      <c r="Y59" s="1640"/>
      <c r="Z59" s="1640"/>
      <c r="AA59" s="1640"/>
      <c r="AB59" s="1640"/>
      <c r="AC59" s="1640"/>
      <c r="AD59" s="1640"/>
      <c r="AE59" s="1640"/>
      <c r="AF59" s="1640"/>
      <c r="AG59" s="1640"/>
      <c r="AH59" s="1640"/>
      <c r="AI59" s="1640"/>
      <c r="AJ59" s="1640"/>
      <c r="AK59" s="1640"/>
      <c r="AL59" s="1640"/>
      <c r="AM59" s="1640"/>
      <c r="AN59" s="1640"/>
      <c r="AO59" s="1640"/>
      <c r="AP59" s="1640"/>
      <c r="AQ59" s="1640"/>
      <c r="AR59" s="1640"/>
      <c r="AS59" s="1640"/>
      <c r="AT59" s="437"/>
      <c r="AU59" s="1641"/>
      <c r="AV59" s="1641"/>
      <c r="AW59" s="1641"/>
      <c r="AX59" s="1641"/>
      <c r="AY59" s="1641"/>
      <c r="AZ59" s="1641"/>
      <c r="BA59" s="1641"/>
      <c r="BB59" s="1641"/>
      <c r="BC59" s="1641"/>
      <c r="BD59" s="1641"/>
      <c r="BE59" s="1641"/>
    </row>
    <row r="60" spans="1:176" s="31" customFormat="1" ht="11.65">
      <c r="A60" s="1642" t="s">
        <v>395</v>
      </c>
      <c r="B60" s="1643"/>
      <c r="C60" s="1643"/>
      <c r="D60" s="1643"/>
      <c r="E60" s="1644"/>
      <c r="F60" s="1645"/>
      <c r="G60" s="1646"/>
      <c r="H60" s="1646"/>
      <c r="I60" s="1647"/>
      <c r="J60" s="1646"/>
      <c r="K60" s="1646"/>
      <c r="L60" s="1646"/>
      <c r="M60" s="1646"/>
      <c r="N60" s="1645"/>
      <c r="O60" s="1646"/>
      <c r="P60" s="1646"/>
      <c r="Q60" s="1647"/>
      <c r="R60" s="1646"/>
      <c r="S60" s="1646"/>
      <c r="T60" s="1646"/>
      <c r="U60" s="1646"/>
      <c r="V60" s="1645"/>
      <c r="W60" s="1646"/>
      <c r="X60" s="1646"/>
      <c r="Y60" s="1647">
        <f t="shared" ref="Y60:AS60" si="187">-Y41</f>
        <v>56.444000000000003</v>
      </c>
      <c r="Z60" s="1646">
        <f t="shared" si="187"/>
        <v>2.5190000000000001</v>
      </c>
      <c r="AA60" s="1646">
        <f t="shared" si="187"/>
        <v>5.08</v>
      </c>
      <c r="AB60" s="1646">
        <f t="shared" si="187"/>
        <v>35.923000000000002</v>
      </c>
      <c r="AC60" s="1646">
        <f t="shared" si="187"/>
        <v>0</v>
      </c>
      <c r="AD60" s="1645">
        <f t="shared" si="187"/>
        <v>0</v>
      </c>
      <c r="AE60" s="1646">
        <f t="shared" si="187"/>
        <v>0</v>
      </c>
      <c r="AF60" s="1646">
        <f t="shared" si="187"/>
        <v>0</v>
      </c>
      <c r="AG60" s="1647">
        <f t="shared" si="187"/>
        <v>0</v>
      </c>
      <c r="AH60" s="1645">
        <f t="shared" si="187"/>
        <v>61.264000000000003</v>
      </c>
      <c r="AI60" s="1646">
        <f t="shared" si="187"/>
        <v>38.735999999999997</v>
      </c>
      <c r="AJ60" s="1646">
        <f t="shared" si="187"/>
        <v>0</v>
      </c>
      <c r="AK60" s="1646">
        <f t="shared" si="187"/>
        <v>15</v>
      </c>
      <c r="AL60" s="1645">
        <f t="shared" si="187"/>
        <v>15</v>
      </c>
      <c r="AM60" s="1646">
        <f t="shared" si="187"/>
        <v>15</v>
      </c>
      <c r="AN60" s="1646">
        <f t="shared" si="187"/>
        <v>15</v>
      </c>
      <c r="AO60" s="1646">
        <f t="shared" si="187"/>
        <v>15</v>
      </c>
      <c r="AP60" s="1645">
        <f t="shared" si="187"/>
        <v>15</v>
      </c>
      <c r="AQ60" s="1646">
        <f t="shared" si="187"/>
        <v>15</v>
      </c>
      <c r="AR60" s="1646">
        <f t="shared" si="187"/>
        <v>15</v>
      </c>
      <c r="AS60" s="1646">
        <f t="shared" si="187"/>
        <v>15</v>
      </c>
      <c r="AT60" s="436"/>
      <c r="AU60" s="1648"/>
      <c r="AV60" s="1648"/>
      <c r="AW60" s="1648"/>
      <c r="AX60" s="1648"/>
      <c r="AY60" s="1649">
        <f>AY41</f>
        <v>0</v>
      </c>
      <c r="AZ60" s="1649">
        <f>-AZ41</f>
        <v>56.444000000000003</v>
      </c>
      <c r="BA60" s="1649">
        <f>-BA41</f>
        <v>43.522000000000006</v>
      </c>
      <c r="BB60" s="1649">
        <f>BB41</f>
        <v>0</v>
      </c>
      <c r="BC60" s="1649">
        <f>BC41</f>
        <v>-115</v>
      </c>
      <c r="BD60" s="1649">
        <f>BD41</f>
        <v>-60</v>
      </c>
      <c r="BE60" s="1649">
        <f>BE41</f>
        <v>-60</v>
      </c>
    </row>
    <row r="61" spans="1:176" s="31" customFormat="1" ht="11.65">
      <c r="A61" s="1650" t="s">
        <v>396</v>
      </c>
      <c r="B61" s="437"/>
      <c r="C61" s="437"/>
      <c r="D61" s="437"/>
      <c r="E61" s="1207"/>
      <c r="F61" s="1651"/>
      <c r="G61" s="1640"/>
      <c r="H61" s="1640"/>
      <c r="I61" s="1652"/>
      <c r="J61" s="1640"/>
      <c r="K61" s="1640"/>
      <c r="L61" s="1640"/>
      <c r="M61" s="1640"/>
      <c r="N61" s="1651"/>
      <c r="O61" s="1640"/>
      <c r="P61" s="1640"/>
      <c r="Q61" s="1652"/>
      <c r="R61" s="1640"/>
      <c r="S61" s="1640"/>
      <c r="T61" s="1640"/>
      <c r="U61" s="1640"/>
      <c r="V61" s="1651"/>
      <c r="W61" s="1640"/>
      <c r="X61" s="1640"/>
      <c r="Y61" s="1652">
        <v>2.9</v>
      </c>
      <c r="Z61" s="1640">
        <v>0.1</v>
      </c>
      <c r="AA61" s="1640">
        <v>0.20727799999999999</v>
      </c>
      <c r="AB61" s="1640">
        <v>1.2</v>
      </c>
      <c r="AC61" s="1640">
        <v>0</v>
      </c>
      <c r="AD61" s="1651">
        <f t="shared" ref="AD61:AG61" si="188">AC61</f>
        <v>0</v>
      </c>
      <c r="AE61" s="1640">
        <f t="shared" si="188"/>
        <v>0</v>
      </c>
      <c r="AF61" s="1640">
        <f t="shared" si="188"/>
        <v>0</v>
      </c>
      <c r="AG61" s="1652">
        <f t="shared" si="188"/>
        <v>0</v>
      </c>
      <c r="AH61" s="1651">
        <v>1.4770000000000001</v>
      </c>
      <c r="AI61" s="1640">
        <v>1.004</v>
      </c>
      <c r="AJ61" s="1640">
        <f t="shared" ref="AJ61:AS61" si="189">AI61</f>
        <v>1.004</v>
      </c>
      <c r="AK61" s="1640">
        <f t="shared" si="189"/>
        <v>1.004</v>
      </c>
      <c r="AL61" s="1651">
        <f t="shared" si="189"/>
        <v>1.004</v>
      </c>
      <c r="AM61" s="1640">
        <f t="shared" si="189"/>
        <v>1.004</v>
      </c>
      <c r="AN61" s="1640">
        <f t="shared" si="189"/>
        <v>1.004</v>
      </c>
      <c r="AO61" s="1640">
        <f t="shared" si="189"/>
        <v>1.004</v>
      </c>
      <c r="AP61" s="1651">
        <f t="shared" si="189"/>
        <v>1.004</v>
      </c>
      <c r="AQ61" s="1640">
        <f t="shared" si="189"/>
        <v>1.004</v>
      </c>
      <c r="AR61" s="1640">
        <f t="shared" si="189"/>
        <v>1.004</v>
      </c>
      <c r="AS61" s="1640">
        <f t="shared" si="189"/>
        <v>1.004</v>
      </c>
      <c r="AT61" s="436"/>
      <c r="AU61" s="1653"/>
      <c r="AV61" s="1653"/>
      <c r="AW61" s="1653"/>
      <c r="AX61" s="1653"/>
      <c r="AY61" s="1654">
        <f>SUM(R61:U61)</f>
        <v>0</v>
      </c>
      <c r="AZ61" s="1654">
        <f>SUM(V61:Y61)</f>
        <v>2.9</v>
      </c>
      <c r="BA61" s="1654">
        <f>SUM(Z61:AC61)</f>
        <v>1.5072779999999999</v>
      </c>
      <c r="BB61" s="1654">
        <f>SUM(AD61:AG61)</f>
        <v>0</v>
      </c>
      <c r="BC61" s="1654">
        <f>SUM(AH61:AK61)</f>
        <v>4.4889999999999999</v>
      </c>
      <c r="BD61" s="1654">
        <f>SUM(AL61:AO61)</f>
        <v>4.016</v>
      </c>
      <c r="BE61" s="1654">
        <f>SUM(AP61:AS61)</f>
        <v>4.016</v>
      </c>
    </row>
    <row r="62" spans="1:176" s="31" customFormat="1" ht="11.65">
      <c r="A62" s="1650" t="s">
        <v>397</v>
      </c>
      <c r="B62" s="437"/>
      <c r="C62" s="437"/>
      <c r="D62" s="437"/>
      <c r="E62" s="1207"/>
      <c r="F62" s="1651"/>
      <c r="G62" s="1640"/>
      <c r="H62" s="1640"/>
      <c r="I62" s="1652"/>
      <c r="J62" s="1640"/>
      <c r="K62" s="1640"/>
      <c r="L62" s="1640"/>
      <c r="M62" s="1640"/>
      <c r="N62" s="1651"/>
      <c r="O62" s="1640"/>
      <c r="P62" s="1640"/>
      <c r="Q62" s="1652"/>
      <c r="R62" s="1640"/>
      <c r="S62" s="1640"/>
      <c r="T62" s="1640"/>
      <c r="U62" s="1640"/>
      <c r="V62" s="1651"/>
      <c r="W62" s="1640"/>
      <c r="X62" s="1640"/>
      <c r="Y62" s="450">
        <f>Y61/'Income Statement'!X96</f>
        <v>2.2845468305158358E-2</v>
      </c>
      <c r="Z62" s="241">
        <f>Z61/'Income Statement'!Y96</f>
        <v>7.935866328013624E-4</v>
      </c>
      <c r="AA62" s="241">
        <f>AA61/'Income Statement'!Z96</f>
        <v>1.6424564183835182E-3</v>
      </c>
      <c r="AB62" s="241">
        <f>AB61/'Income Statement'!AA96</f>
        <v>9.4269305299087402E-3</v>
      </c>
      <c r="AC62" s="241">
        <f>AC61/'Income Statement'!AB96</f>
        <v>0</v>
      </c>
      <c r="AD62" s="452">
        <f>AD61/'Income Statement'!AC96</f>
        <v>0</v>
      </c>
      <c r="AE62" s="241">
        <f>AE61/'Income Statement'!AD96</f>
        <v>0</v>
      </c>
      <c r="AF62" s="241">
        <f>AF61/'Income Statement'!AE96</f>
        <v>0</v>
      </c>
      <c r="AG62" s="450">
        <f>AG61/'Income Statement'!AF96</f>
        <v>0</v>
      </c>
      <c r="AH62" s="452">
        <f>AH61/'Income Statement'!AG96</f>
        <v>1.0932853860949556E-2</v>
      </c>
      <c r="AI62" s="241">
        <f>AI61/'Income Statement'!AH96</f>
        <v>7.342460758002739E-3</v>
      </c>
      <c r="AJ62" s="241">
        <f>AJ61/'Income Statement'!AI96</f>
        <v>7.4283313628278639E-3</v>
      </c>
      <c r="AK62" s="241">
        <f>AK61/'Income Statement'!AJ96</f>
        <v>7.4948744837699914E-3</v>
      </c>
      <c r="AL62" s="452">
        <f>AL61/'Income Statement'!AK96</f>
        <v>7.5320023639984628E-3</v>
      </c>
      <c r="AM62" s="241">
        <f>AM61/'Income Statement'!AL96</f>
        <v>8.4870493079897535E-3</v>
      </c>
      <c r="AN62" s="241">
        <f>AN61/'Income Statement'!AM96</f>
        <v>7.5320023639984628E-3</v>
      </c>
      <c r="AO62" s="241">
        <f>AO61/'Income Statement'!AN96</f>
        <v>7.207575230484293E-3</v>
      </c>
      <c r="AP62" s="452">
        <f>AP61/'Income Statement'!AO96</f>
        <v>6.9099421934470384E-3</v>
      </c>
      <c r="AQ62" s="241">
        <f>AQ61/'Income Statement'!AP96</f>
        <v>6.8886075857827024E-3</v>
      </c>
      <c r="AR62" s="241">
        <f>AR61/'Income Statement'!AQ96</f>
        <v>6.8674043148106521E-3</v>
      </c>
      <c r="AS62" s="241">
        <f>AS61/'Income Statement'!AR96</f>
        <v>6.8463311714815241E-3</v>
      </c>
      <c r="AT62" s="436"/>
      <c r="AU62" s="1653"/>
      <c r="AV62" s="1653"/>
      <c r="AW62" s="1653"/>
      <c r="AX62" s="1653"/>
      <c r="AY62" s="1655">
        <f>AY61/'Income Statement'!AX96</f>
        <v>0</v>
      </c>
      <c r="AZ62" s="1655">
        <f>AZ61/'Income Statement'!AY96</f>
        <v>2.4803401822482123E-2</v>
      </c>
      <c r="BA62" s="1655">
        <f>BA61/'Income Statement'!AZ96</f>
        <v>1.1940017279690272E-2</v>
      </c>
      <c r="BB62" s="1655">
        <f>BB61/'Income Statement'!BA96</f>
        <v>0</v>
      </c>
      <c r="BC62" s="1655">
        <f>BC61/'Income Statement'!BB96</f>
        <v>3.4231510258468344E-2</v>
      </c>
      <c r="BD62" s="1655">
        <f>BD61/'Income Statement'!BC96</f>
        <v>2.9794870146132527E-2</v>
      </c>
      <c r="BE62" s="1655">
        <f>BE61/'Income Statement'!BD96</f>
        <v>2.9959442777341205E-2</v>
      </c>
    </row>
    <row r="63" spans="1:176" s="31" customFormat="1" ht="11.65">
      <c r="A63" s="1650" t="s">
        <v>398</v>
      </c>
      <c r="B63" s="437"/>
      <c r="C63" s="437"/>
      <c r="D63" s="437"/>
      <c r="E63" s="1207"/>
      <c r="F63" s="1651"/>
      <c r="G63" s="1640"/>
      <c r="H63" s="1640"/>
      <c r="I63" s="1652"/>
      <c r="J63" s="1640"/>
      <c r="K63" s="1640"/>
      <c r="L63" s="1640"/>
      <c r="M63" s="1640"/>
      <c r="N63" s="1651"/>
      <c r="O63" s="1640"/>
      <c r="P63" s="1640"/>
      <c r="Q63" s="1652"/>
      <c r="R63" s="1640"/>
      <c r="S63" s="1640"/>
      <c r="T63" s="1640"/>
      <c r="U63" s="1640"/>
      <c r="V63" s="1651"/>
      <c r="W63" s="1640"/>
      <c r="X63" s="1640"/>
      <c r="Y63" s="1656">
        <v>19.37</v>
      </c>
      <c r="Z63" s="409">
        <v>25.19</v>
      </c>
      <c r="AA63" s="409">
        <v>24.51</v>
      </c>
      <c r="AB63" s="409">
        <v>30.1</v>
      </c>
      <c r="AC63" s="1657" t="s">
        <v>97</v>
      </c>
      <c r="AD63" s="1658" t="s">
        <v>97</v>
      </c>
      <c r="AE63" s="1657" t="s">
        <v>97</v>
      </c>
      <c r="AF63" s="1657" t="str">
        <f t="shared" ref="AF63:AG63" si="190">AE63</f>
        <v>NA</v>
      </c>
      <c r="AG63" s="1659" t="str">
        <f t="shared" si="190"/>
        <v>NA</v>
      </c>
      <c r="AH63" s="1658" t="s">
        <v>97</v>
      </c>
      <c r="AI63" s="1657" t="s">
        <v>97</v>
      </c>
      <c r="AJ63" s="1657" t="str">
        <f t="shared" ref="AJ63:AS63" si="191">AI63</f>
        <v>NA</v>
      </c>
      <c r="AK63" s="1657" t="str">
        <f t="shared" si="191"/>
        <v>NA</v>
      </c>
      <c r="AL63" s="1658" t="str">
        <f t="shared" si="191"/>
        <v>NA</v>
      </c>
      <c r="AM63" s="1657" t="str">
        <f t="shared" si="191"/>
        <v>NA</v>
      </c>
      <c r="AN63" s="1657" t="str">
        <f t="shared" si="191"/>
        <v>NA</v>
      </c>
      <c r="AO63" s="1657" t="str">
        <f t="shared" si="191"/>
        <v>NA</v>
      </c>
      <c r="AP63" s="1658" t="str">
        <f t="shared" si="191"/>
        <v>NA</v>
      </c>
      <c r="AQ63" s="1657" t="str">
        <f t="shared" si="191"/>
        <v>NA</v>
      </c>
      <c r="AR63" s="1657" t="str">
        <f t="shared" si="191"/>
        <v>NA</v>
      </c>
      <c r="AS63" s="1657" t="str">
        <f t="shared" si="191"/>
        <v>NA</v>
      </c>
      <c r="AT63" s="436"/>
      <c r="AU63" s="1653"/>
      <c r="AV63" s="1653"/>
      <c r="AW63" s="1653"/>
      <c r="AX63" s="1653"/>
      <c r="AY63" s="1653"/>
      <c r="AZ63" s="1660">
        <f>-AZ60/AZ61</f>
        <v>-19.463448275862071</v>
      </c>
      <c r="BA63" s="1660">
        <f t="shared" ref="BA63" si="192">-BA60/BA61</f>
        <v>-28.874567266290629</v>
      </c>
      <c r="BB63" s="1660"/>
      <c r="BC63" s="1660"/>
      <c r="BD63" s="1660"/>
      <c r="BE63" s="1660"/>
    </row>
    <row r="64" spans="1:176" s="1639" customFormat="1" ht="11.65">
      <c r="A64" s="1661" t="s">
        <v>399</v>
      </c>
      <c r="B64" s="1662"/>
      <c r="C64" s="1662"/>
      <c r="D64" s="1662"/>
      <c r="E64" s="1663"/>
      <c r="F64" s="1664"/>
      <c r="G64" s="1665"/>
      <c r="H64" s="1665"/>
      <c r="I64" s="1666"/>
      <c r="J64" s="1665"/>
      <c r="K64" s="1665"/>
      <c r="L64" s="1665"/>
      <c r="M64" s="1665"/>
      <c r="N64" s="1664"/>
      <c r="O64" s="1665"/>
      <c r="P64" s="1665"/>
      <c r="Q64" s="1666"/>
      <c r="R64" s="1665"/>
      <c r="S64" s="1665"/>
      <c r="T64" s="1665"/>
      <c r="U64" s="1665"/>
      <c r="V64" s="1664"/>
      <c r="W64" s="1665"/>
      <c r="X64" s="1665">
        <v>100</v>
      </c>
      <c r="Y64" s="1666">
        <f>X64-Y60</f>
        <v>43.555999999999997</v>
      </c>
      <c r="Z64" s="1665">
        <f>Y64-Z60</f>
        <v>41.036999999999999</v>
      </c>
      <c r="AA64" s="1665">
        <f>Z64-AA60</f>
        <v>35.957000000000001</v>
      </c>
      <c r="AB64" s="1665">
        <f t="shared" ref="AB64:AF64" si="193">AA64-AB60</f>
        <v>3.399999999999892E-2</v>
      </c>
      <c r="AC64" s="1665">
        <f t="shared" si="193"/>
        <v>3.399999999999892E-2</v>
      </c>
      <c r="AD64" s="1664">
        <f t="shared" si="193"/>
        <v>3.399999999999892E-2</v>
      </c>
      <c r="AE64" s="1665">
        <f t="shared" si="193"/>
        <v>3.399999999999892E-2</v>
      </c>
      <c r="AF64" s="1665">
        <f t="shared" si="193"/>
        <v>3.399999999999892E-2</v>
      </c>
      <c r="AG64" s="1666">
        <v>100</v>
      </c>
      <c r="AH64" s="1665">
        <f>AG64-AH60</f>
        <v>38.735999999999997</v>
      </c>
      <c r="AI64" s="1667">
        <f>AH64-AI60</f>
        <v>0</v>
      </c>
      <c r="AJ64" s="1667">
        <v>0</v>
      </c>
      <c r="AK64" s="1667">
        <f>+AJ64</f>
        <v>0</v>
      </c>
      <c r="AL64" s="1668">
        <f t="shared" ref="AL64:AS64" si="194">+AK64</f>
        <v>0</v>
      </c>
      <c r="AM64" s="1667">
        <f t="shared" si="194"/>
        <v>0</v>
      </c>
      <c r="AN64" s="1667">
        <f t="shared" si="194"/>
        <v>0</v>
      </c>
      <c r="AO64" s="1667">
        <f t="shared" si="194"/>
        <v>0</v>
      </c>
      <c r="AP64" s="1668">
        <f t="shared" si="194"/>
        <v>0</v>
      </c>
      <c r="AQ64" s="1667">
        <f t="shared" si="194"/>
        <v>0</v>
      </c>
      <c r="AR64" s="1667">
        <f t="shared" si="194"/>
        <v>0</v>
      </c>
      <c r="AS64" s="1667">
        <f t="shared" si="194"/>
        <v>0</v>
      </c>
      <c r="AT64" s="489"/>
      <c r="AU64" s="1669"/>
      <c r="AV64" s="1669"/>
      <c r="AW64" s="1669"/>
      <c r="AX64" s="1669"/>
      <c r="AY64" s="1669"/>
      <c r="AZ64" s="1669"/>
      <c r="BA64" s="1669"/>
      <c r="BB64" s="1669"/>
      <c r="BC64" s="1669"/>
      <c r="BD64" s="1669"/>
      <c r="BE64" s="1669"/>
    </row>
    <row r="65" spans="1:57" s="31" customFormat="1" ht="11.65">
      <c r="A65" s="44" t="s">
        <v>117</v>
      </c>
      <c r="B65" s="437"/>
      <c r="C65" s="437"/>
      <c r="D65" s="437"/>
      <c r="E65" s="1207"/>
      <c r="F65" s="1640"/>
      <c r="G65" s="1640"/>
      <c r="H65" s="1640"/>
      <c r="I65" s="1640"/>
      <c r="J65" s="1640"/>
      <c r="K65" s="1640"/>
      <c r="L65" s="1640"/>
      <c r="M65" s="1640"/>
      <c r="N65" s="1640"/>
      <c r="O65" s="1640"/>
      <c r="P65" s="437"/>
      <c r="Q65" s="1207"/>
      <c r="R65" s="437"/>
      <c r="S65" s="437"/>
      <c r="T65" s="1670"/>
      <c r="U65" s="1207"/>
      <c r="V65" s="437"/>
      <c r="W65" s="437"/>
      <c r="X65" s="437"/>
      <c r="Y65" s="1207"/>
      <c r="Z65" s="437"/>
      <c r="AA65" s="437"/>
      <c r="AB65" s="437"/>
      <c r="AC65" s="1207"/>
      <c r="AD65" s="437"/>
      <c r="AE65" s="437"/>
      <c r="AF65" s="437"/>
      <c r="AG65" s="1207"/>
      <c r="AH65" s="437"/>
      <c r="AI65" s="437"/>
      <c r="AJ65" s="437"/>
      <c r="AK65" s="1207"/>
      <c r="AL65" s="437"/>
      <c r="AM65" s="437"/>
      <c r="AN65" s="437"/>
      <c r="AO65" s="1207"/>
      <c r="AP65" s="437"/>
      <c r="AQ65" s="437"/>
      <c r="AR65" s="437"/>
      <c r="AS65" s="1207"/>
      <c r="AT65" s="437"/>
      <c r="AU65" s="1641"/>
      <c r="AV65" s="1641"/>
      <c r="AW65" s="1641"/>
      <c r="AX65" s="1641"/>
      <c r="AY65" s="1641"/>
      <c r="AZ65" s="1641"/>
      <c r="BA65" s="1641"/>
      <c r="BB65" s="1641"/>
      <c r="BC65" s="1641"/>
      <c r="BD65" s="1641"/>
      <c r="BE65" s="1641"/>
    </row>
    <row r="66" spans="1:57" s="31" customFormat="1" ht="11.65">
      <c r="A66" s="437"/>
      <c r="B66" s="437"/>
      <c r="C66" s="437"/>
      <c r="D66" s="437"/>
      <c r="E66" s="1207"/>
      <c r="F66" s="1640"/>
      <c r="G66" s="1640"/>
      <c r="H66" s="1640"/>
      <c r="I66" s="1640"/>
      <c r="J66" s="1640"/>
      <c r="K66" s="1640"/>
      <c r="L66" s="1640"/>
      <c r="M66" s="1640"/>
      <c r="N66" s="1640"/>
      <c r="O66" s="1640"/>
      <c r="P66" s="437"/>
      <c r="Q66" s="1207"/>
      <c r="R66" s="437"/>
      <c r="S66" s="437"/>
      <c r="T66" s="1670"/>
      <c r="U66" s="1207"/>
      <c r="V66" s="437"/>
      <c r="W66" s="437"/>
      <c r="X66" s="437"/>
      <c r="Y66" s="1207"/>
      <c r="Z66" s="437"/>
      <c r="AA66" s="437"/>
      <c r="AB66" s="437"/>
      <c r="AC66" s="1207"/>
      <c r="AD66" s="437"/>
      <c r="AE66" s="437"/>
      <c r="AF66" s="437"/>
      <c r="AG66" s="1207"/>
      <c r="AH66" s="437"/>
      <c r="AI66" s="437"/>
      <c r="AJ66" s="437"/>
      <c r="AK66" s="1207"/>
      <c r="AL66" s="437"/>
      <c r="AM66" s="437"/>
      <c r="AN66" s="437"/>
      <c r="AO66" s="1207"/>
      <c r="AP66" s="437"/>
      <c r="AQ66" s="437"/>
      <c r="AR66" s="437"/>
      <c r="AS66" s="1207"/>
      <c r="AT66" s="437"/>
      <c r="AU66" s="1641"/>
      <c r="AV66" s="1641"/>
      <c r="AW66" s="1641"/>
      <c r="AX66" s="1641"/>
      <c r="AY66" s="1641"/>
      <c r="AZ66" s="1641"/>
      <c r="BA66" s="1641"/>
      <c r="BB66" s="1641"/>
      <c r="BC66" s="1641"/>
      <c r="BD66" s="1641"/>
      <c r="BE66" s="1641"/>
    </row>
    <row r="67" spans="1:57" ht="11.25" customHeight="1">
      <c r="A67" s="1671" t="s">
        <v>334</v>
      </c>
      <c r="B67" s="1672" t="str">
        <f>IF(B49&lt;&gt;'Balance Sheet'!B6,"X","--")</f>
        <v>X</v>
      </c>
      <c r="C67" s="1672" t="str">
        <f>IF(C49&lt;&gt;'Balance Sheet'!C6,"X","--")</f>
        <v>X</v>
      </c>
      <c r="D67" s="1672" t="str">
        <f>IF(D49&lt;&gt;'Balance Sheet'!D6,"X","--")</f>
        <v>X</v>
      </c>
      <c r="E67" s="1672" t="str">
        <f>IF(E49&lt;&gt;'Balance Sheet'!E6,"X","--")</f>
        <v>X</v>
      </c>
      <c r="F67" s="1672" t="str">
        <f>IF(F49&lt;&gt;'Balance Sheet'!F6,"X","--")</f>
        <v>X</v>
      </c>
      <c r="G67" s="1672" t="str">
        <f>IF(G49&lt;&gt;'Balance Sheet'!G6,"X","--")</f>
        <v>X</v>
      </c>
      <c r="H67" s="1672" t="str">
        <f>IF(H49&lt;&gt;'Balance Sheet'!H6,"X","--")</f>
        <v>X</v>
      </c>
      <c r="I67" s="1672" t="str">
        <f>IF(I49&lt;&gt;'Balance Sheet'!I6,"X","--")</f>
        <v>X</v>
      </c>
      <c r="J67" s="1672" t="str">
        <f>IF(J49&lt;&gt;'Balance Sheet'!J6,"X","--")</f>
        <v>X</v>
      </c>
      <c r="K67" s="1672" t="str">
        <f>IF(K49&lt;&gt;'Balance Sheet'!K6,"X","--")</f>
        <v>--</v>
      </c>
      <c r="L67" s="1672" t="str">
        <f>IF(L49&lt;&gt;'Balance Sheet'!L6,"X","--")</f>
        <v>X</v>
      </c>
      <c r="M67" s="1672" t="str">
        <f>IF(M49&lt;&gt;'Balance Sheet'!M6,"X","--")</f>
        <v>X</v>
      </c>
      <c r="N67" s="1672" t="str">
        <f>IF(N49&lt;&gt;'Balance Sheet'!N6,"X","--")</f>
        <v>--</v>
      </c>
      <c r="O67" s="1672" t="str">
        <f>IF(O49&lt;&gt;'Balance Sheet'!O6,"X","--")</f>
        <v>--</v>
      </c>
      <c r="P67" s="1672" t="str">
        <f>IF(P49&lt;&gt;'Balance Sheet'!P6,"X","--")</f>
        <v>--</v>
      </c>
      <c r="Q67" s="1672" t="str">
        <f>IF(Q49&lt;&gt;'Balance Sheet'!Q6,"X","--")</f>
        <v>--</v>
      </c>
      <c r="R67" s="1672" t="str">
        <f>IF(R49&lt;&gt;'Balance Sheet'!R6,"X","--")</f>
        <v>--</v>
      </c>
      <c r="S67" s="1672" t="str">
        <f>IF(S49&lt;&gt;'Balance Sheet'!S6,"X","--")</f>
        <v>--</v>
      </c>
      <c r="T67" s="1672" t="str">
        <f>IF(T49&lt;&gt;'Balance Sheet'!T6,"X","--")</f>
        <v>--</v>
      </c>
      <c r="U67" s="1672" t="str">
        <f>IF(U49&lt;&gt;'Balance Sheet'!U6,"X","--")</f>
        <v>--</v>
      </c>
      <c r="V67" s="1672" t="str">
        <f>IF(V49&lt;&gt;'Balance Sheet'!V6,"X","--")</f>
        <v>--</v>
      </c>
      <c r="W67" s="1672" t="str">
        <f>IF(W49&lt;&gt;'Balance Sheet'!W6,"X","--")</f>
        <v>--</v>
      </c>
      <c r="X67" s="1672" t="str">
        <f>IF(X49&lt;&gt;'Balance Sheet'!X6,"X","--")</f>
        <v>--</v>
      </c>
      <c r="Y67" s="1672" t="str">
        <f>IF(Y49&lt;&gt;'Balance Sheet'!Y6,"X","--")</f>
        <v>--</v>
      </c>
      <c r="Z67" s="1672" t="str">
        <f>IF(Z49&lt;&gt;'Balance Sheet'!Z6,"X","--")</f>
        <v>--</v>
      </c>
      <c r="AA67" s="1672" t="str">
        <f>IF(AA49&lt;&gt;'Balance Sheet'!AA6,"X","--")</f>
        <v>--</v>
      </c>
      <c r="AB67" s="1672" t="str">
        <f>IF(AB49&lt;&gt;'Balance Sheet'!AB6,"X","--")</f>
        <v>--</v>
      </c>
      <c r="AC67" s="1672" t="str">
        <f>IF(AC49&lt;&gt;'Balance Sheet'!AC6,"X","--")</f>
        <v>--</v>
      </c>
      <c r="AD67" s="1672" t="str">
        <f>IF(AD49&lt;&gt;'Balance Sheet'!AD6,"X","--")</f>
        <v>--</v>
      </c>
      <c r="AE67" s="1672" t="str">
        <f>IF(AE49&lt;&gt;'Balance Sheet'!AE6,"X","--")</f>
        <v>--</v>
      </c>
      <c r="AF67" s="1672" t="str">
        <f>IF(AF49&lt;&gt;'Balance Sheet'!AF6,"X","--")</f>
        <v>--</v>
      </c>
      <c r="AG67" s="1672" t="str">
        <f>IF(AG49&lt;&gt;'Balance Sheet'!AG6,"X","--")</f>
        <v>--</v>
      </c>
      <c r="AH67" s="1672" t="str">
        <f>IF(AH49&lt;&gt;'Balance Sheet'!AH6,"X","--")</f>
        <v>--</v>
      </c>
      <c r="AI67" s="1672" t="str">
        <f>IF(AI49&lt;&gt;'Balance Sheet'!AI6,"X","--")</f>
        <v>--</v>
      </c>
      <c r="AJ67" s="1672" t="str">
        <f>IF(AJ49&lt;&gt;'Balance Sheet'!AJ6,"X","--")</f>
        <v>--</v>
      </c>
      <c r="AK67" s="1672" t="str">
        <f>IF(AK49&lt;&gt;'Balance Sheet'!AK6,"X","--")</f>
        <v>--</v>
      </c>
      <c r="AL67" s="1672" t="str">
        <f>IF(AL49&lt;&gt;'Balance Sheet'!AL6,"X","--")</f>
        <v>--</v>
      </c>
      <c r="AM67" s="1672" t="str">
        <f>IF(AM49&lt;&gt;'Balance Sheet'!AM6,"X","--")</f>
        <v>--</v>
      </c>
      <c r="AN67" s="1672" t="str">
        <f>IF(AN49&lt;&gt;'Balance Sheet'!AN6,"X","--")</f>
        <v>--</v>
      </c>
      <c r="AO67" s="1672" t="str">
        <f>IF(AO49&lt;&gt;'Balance Sheet'!AO6,"X","--")</f>
        <v>--</v>
      </c>
      <c r="AP67" s="1672" t="str">
        <f>IF(AP49&lt;&gt;'Balance Sheet'!AP6,"X","--")</f>
        <v>--</v>
      </c>
      <c r="AQ67" s="1672" t="str">
        <f>IF(AQ49&lt;&gt;'Balance Sheet'!AQ6,"X","--")</f>
        <v>--</v>
      </c>
      <c r="AR67" s="1672" t="str">
        <f>IF(AR49&lt;&gt;'Balance Sheet'!AR6,"X","--")</f>
        <v>--</v>
      </c>
      <c r="AS67" s="1672" t="str">
        <f>IF(AS49&lt;&gt;'Balance Sheet'!AS6,"X","--")</f>
        <v>--</v>
      </c>
      <c r="AT67" s="1673"/>
      <c r="AU67" s="1672"/>
      <c r="AV67" s="1672"/>
      <c r="AW67" s="1672"/>
      <c r="AX67" s="1672"/>
      <c r="AY67" s="1672"/>
      <c r="AZ67" s="1672"/>
      <c r="BA67" s="1672"/>
      <c r="BB67" s="1672"/>
      <c r="BC67" s="1672"/>
      <c r="BD67" s="1672"/>
      <c r="BE67" s="1672"/>
    </row>
    <row r="68" spans="1:57">
      <c r="P68" s="1674"/>
    </row>
    <row r="69" spans="1:57" s="1187" customFormat="1" ht="12.6" customHeight="1">
      <c r="A69" s="40" t="s">
        <v>14</v>
      </c>
      <c r="F69" s="1339"/>
      <c r="J69" s="1339"/>
    </row>
    <row r="70" spans="1:57" s="1187" customFormat="1" ht="12.6" customHeight="1">
      <c r="A70" s="407" t="s">
        <v>135</v>
      </c>
      <c r="B70" s="1187">
        <f>+'Income Statement'!B8</f>
        <v>39.593000000000004</v>
      </c>
      <c r="C70" s="1187">
        <f>+'Income Statement'!C8</f>
        <v>49.430999999999997</v>
      </c>
      <c r="D70" s="1187">
        <f>+'Income Statement'!D8</f>
        <v>53.364999999999995</v>
      </c>
      <c r="E70" s="1187">
        <f>+'Income Statement'!E8</f>
        <v>73.001000000000005</v>
      </c>
      <c r="F70" s="1187">
        <f>+'Income Statement'!F8</f>
        <v>53.527999999999999</v>
      </c>
      <c r="G70" s="1187">
        <f>+'Income Statement'!G8</f>
        <v>62.19</v>
      </c>
      <c r="H70" s="1187">
        <f>+'Income Statement'!H8</f>
        <v>67.052000000000007</v>
      </c>
      <c r="I70" s="1187">
        <f>+'Income Statement'!I8</f>
        <v>87.518000000000001</v>
      </c>
      <c r="J70" s="1187">
        <f>+'Income Statement'!J8</f>
        <v>56.36</v>
      </c>
      <c r="K70" s="1187">
        <f>+'Income Statement'!K8</f>
        <v>59.621000000000002</v>
      </c>
      <c r="L70" s="1187">
        <f>+'Income Statement'!L8</f>
        <v>65.649000000000001</v>
      </c>
      <c r="M70" s="1187">
        <f>+'Income Statement'!M8</f>
        <v>72.56</v>
      </c>
      <c r="N70" s="1187">
        <f>+'Income Statement'!N8</f>
        <v>54.176000000000002</v>
      </c>
      <c r="O70" s="1187">
        <f>+'Income Statement'!O8</f>
        <v>66.564999999999998</v>
      </c>
      <c r="P70" s="1187">
        <f>+'Income Statement'!P8</f>
        <v>76.751000000000005</v>
      </c>
      <c r="Q70" s="1187">
        <f>+'Income Statement'!Q8</f>
        <v>95.197000000000003</v>
      </c>
      <c r="R70" s="1187">
        <f>+'Income Statement'!R8</f>
        <v>74.784999999999997</v>
      </c>
      <c r="S70" s="1187">
        <f>+'Income Statement'!S8</f>
        <v>88.418000000000006</v>
      </c>
      <c r="T70" s="1187">
        <f>+'Income Statement'!T8</f>
        <v>100.35299999999999</v>
      </c>
      <c r="U70" s="1187">
        <f>+'Income Statement'!U8</f>
        <v>126.578</v>
      </c>
      <c r="V70" s="1187">
        <f>+'Income Statement'!V8</f>
        <v>96.260999999999996</v>
      </c>
      <c r="W70" s="1187">
        <f>+'Income Statement'!W8</f>
        <v>111.44799999999999</v>
      </c>
      <c r="X70" s="1187">
        <f>+'Income Statement'!X8</f>
        <v>123.30800000000001</v>
      </c>
      <c r="Y70" s="1187">
        <f>+'Income Statement'!Y8</f>
        <v>142.61700000000002</v>
      </c>
      <c r="Z70" s="1187">
        <f>+'Income Statement'!Z8</f>
        <v>107.33500000000001</v>
      </c>
      <c r="AA70" s="1187">
        <f>+'Income Statement'!AA8</f>
        <v>115.41800000000001</v>
      </c>
      <c r="AB70" s="1187">
        <f>+'Income Statement'!AB8</f>
        <v>122.30800000000001</v>
      </c>
      <c r="AC70" s="1187">
        <f>+'Income Statement'!AC8</f>
        <v>154.09899999999999</v>
      </c>
      <c r="AD70" s="1187">
        <f>+'Income Statement'!AD8</f>
        <v>114.02200000000001</v>
      </c>
      <c r="AE70" s="1187">
        <f>+'Income Statement'!AE8</f>
        <v>130.346</v>
      </c>
      <c r="AF70" s="1187">
        <f>+'Income Statement'!AF8</f>
        <v>148.06800000000001</v>
      </c>
      <c r="AG70" s="1187">
        <f>+'Income Statement'!AG8</f>
        <v>158.51400000000001</v>
      </c>
      <c r="AH70" s="1187">
        <f>+'Income Statement'!AH8</f>
        <v>136.423</v>
      </c>
      <c r="AI70" s="1187">
        <f>+'Income Statement'!AI8</f>
        <v>152.16300000000001</v>
      </c>
      <c r="AJ70" s="1187">
        <f>+'Income Statement'!AJ8</f>
        <v>161.577</v>
      </c>
      <c r="AK70" s="1187">
        <f>+'Income Statement'!AK8</f>
        <v>173.369</v>
      </c>
      <c r="AL70" s="1187">
        <f>+'Income Statement'!AL8</f>
        <v>165.33886602739724</v>
      </c>
      <c r="AM70" s="1187">
        <f>+'Income Statement'!AM8</f>
        <v>175.91069917808218</v>
      </c>
      <c r="AN70" s="1187">
        <f>+'Income Statement'!AN8</f>
        <v>186.36135013698629</v>
      </c>
      <c r="AO70" s="1187">
        <f>+'Income Statement'!AO8</f>
        <v>197.52476876712328</v>
      </c>
      <c r="AP70" s="1187">
        <f>+'Income Statement'!AP8</f>
        <v>208.8194605479452</v>
      </c>
      <c r="AQ70" s="1187">
        <f>+'Income Statement'!AQ8</f>
        <v>216.59311684931507</v>
      </c>
      <c r="AR70" s="1187">
        <f>+'Income Statement'!AR8</f>
        <v>225.32286452054794</v>
      </c>
      <c r="AS70" s="1187">
        <f>+'Income Statement'!AS8</f>
        <v>233.88417657534245</v>
      </c>
    </row>
    <row r="71" spans="1:57" s="1187" customFormat="1" ht="12.6" customHeight="1">
      <c r="A71" s="407" t="s">
        <v>335</v>
      </c>
      <c r="B71" s="1187">
        <f>+'Income Statement'!B15</f>
        <v>4.4329999999999989</v>
      </c>
      <c r="C71" s="1187">
        <f>+'Income Statement'!C15</f>
        <v>4.596000000000001</v>
      </c>
      <c r="D71" s="1187">
        <f>+'Income Statement'!D15</f>
        <v>5.1149999999999993</v>
      </c>
      <c r="E71" s="1187">
        <f>+'Income Statement'!E15</f>
        <v>5.4009999999999998</v>
      </c>
      <c r="F71" s="1187">
        <f>+'Income Statement'!F15</f>
        <v>5.8129999999999997</v>
      </c>
      <c r="G71" s="1187">
        <f>+'Income Statement'!G15</f>
        <v>5.8940000000000001</v>
      </c>
      <c r="H71" s="1187">
        <f>+'Income Statement'!H15</f>
        <v>6.5709999999999997</v>
      </c>
      <c r="I71" s="1187">
        <f>+'Income Statement'!I15</f>
        <v>7.2850000000000001</v>
      </c>
      <c r="J71" s="1187">
        <f>+'Income Statement'!J15</f>
        <v>7.5850000000000009</v>
      </c>
      <c r="K71" s="1187">
        <f>+'Income Statement'!K15</f>
        <v>7.6</v>
      </c>
      <c r="L71" s="1187">
        <f>+'Income Statement'!L15</f>
        <v>8.1210000000000004</v>
      </c>
      <c r="M71" s="1187">
        <f>+'Income Statement'!M15</f>
        <v>9.0419999999999998</v>
      </c>
      <c r="N71" s="1187">
        <f>+'Income Statement'!N15</f>
        <v>9.1280000000000001</v>
      </c>
      <c r="O71" s="1187">
        <f>+'Income Statement'!O15</f>
        <v>8.9780000000000015</v>
      </c>
      <c r="P71" s="1187">
        <f>+'Income Statement'!P15</f>
        <v>9.7910000000000004</v>
      </c>
      <c r="Q71" s="1187">
        <f>+'Income Statement'!Q15</f>
        <v>10.789</v>
      </c>
      <c r="R71" s="1187">
        <f>+'Income Statement'!R15</f>
        <v>10.946999999999999</v>
      </c>
      <c r="S71" s="1187">
        <f>+'Income Statement'!S15</f>
        <v>11.558000000000002</v>
      </c>
      <c r="T71" s="1187">
        <f>+'Income Statement'!T15</f>
        <v>12.090999999999999</v>
      </c>
      <c r="U71" s="1187">
        <f>+'Income Statement'!U15</f>
        <v>13.224</v>
      </c>
      <c r="V71" s="1187">
        <f>+'Income Statement'!V15</f>
        <v>13.903</v>
      </c>
      <c r="W71" s="1187">
        <f>+'Income Statement'!W15</f>
        <v>14.312999999999999</v>
      </c>
      <c r="X71" s="1187">
        <f>+'Income Statement'!X15</f>
        <v>14.428000000000001</v>
      </c>
      <c r="Y71" s="1187">
        <f>+'Income Statement'!Y15</f>
        <v>14.352</v>
      </c>
      <c r="Z71" s="1187">
        <f>+'Income Statement'!Z15</f>
        <v>14.47</v>
      </c>
      <c r="AA71" s="1187">
        <f>+'Income Statement'!AA15</f>
        <v>14.9</v>
      </c>
      <c r="AB71" s="1187">
        <f>+'Income Statement'!AB15</f>
        <v>15.559000000000001</v>
      </c>
      <c r="AC71" s="1187">
        <f>+'Income Statement'!AC15</f>
        <v>17.671000000000003</v>
      </c>
      <c r="AD71" s="1187">
        <f>+'Income Statement'!AD15</f>
        <v>18.999000000000002</v>
      </c>
      <c r="AE71" s="1187">
        <f>+'Income Statement'!AE15</f>
        <v>20.747999999999998</v>
      </c>
      <c r="AF71" s="1187">
        <f>+'Income Statement'!AF15</f>
        <v>22.254000000000001</v>
      </c>
      <c r="AG71" s="1187">
        <f>+'Income Statement'!AG15</f>
        <v>24.754999999999999</v>
      </c>
      <c r="AH71" s="1187">
        <f>+'Income Statement'!AH15</f>
        <v>26.998000000000001</v>
      </c>
      <c r="AI71" s="1187">
        <f>+'Income Statement'!AI15</f>
        <v>29.585999999999995</v>
      </c>
      <c r="AJ71" s="1187">
        <f>+'Income Statement'!AJ15</f>
        <v>33.309000000000005</v>
      </c>
      <c r="AK71" s="1187">
        <f>+'Income Statement'!AK15</f>
        <v>34.684999999999995</v>
      </c>
      <c r="AL71" s="1187">
        <f>+'Income Statement'!AL15</f>
        <v>36.374550526027392</v>
      </c>
      <c r="AM71" s="1187">
        <f>+'Income Statement'!AM15</f>
        <v>38.348532420821911</v>
      </c>
      <c r="AN71" s="1187">
        <f>+'Income Statement'!AN15</f>
        <v>40.254051629589036</v>
      </c>
      <c r="AO71" s="1187">
        <f>+'Income Statement'!AO15</f>
        <v>42.270300516164376</v>
      </c>
      <c r="AP71" s="1187">
        <f>+'Income Statement'!AP15</f>
        <v>44.269725636164374</v>
      </c>
      <c r="AQ71" s="1187">
        <f>+'Income Statement'!AQ15</f>
        <v>45.484554538356157</v>
      </c>
      <c r="AR71" s="1187">
        <f>+'Income Statement'!AR15</f>
        <v>46.867155820273965</v>
      </c>
      <c r="AS71" s="1187">
        <f>+'Income Statement'!AS15</f>
        <v>48.180140374520533</v>
      </c>
    </row>
    <row r="72" spans="1:57" s="1187" customFormat="1" ht="12.6" customHeight="1">
      <c r="A72" s="407" t="s">
        <v>336</v>
      </c>
      <c r="B72" s="1187">
        <f>+'Income Statement'!B20</f>
        <v>9.2639999999999993</v>
      </c>
      <c r="C72" s="1187">
        <f>+'Income Statement'!C20</f>
        <v>10.183999999999999</v>
      </c>
      <c r="D72" s="1187">
        <f>+'Income Statement'!D20</f>
        <v>10.502000000000001</v>
      </c>
      <c r="E72" s="1187">
        <f>+'Income Statement'!E20</f>
        <v>12.142999999999999</v>
      </c>
      <c r="F72" s="1187">
        <f>+'Income Statement'!F20</f>
        <v>13.401</v>
      </c>
      <c r="G72" s="1187">
        <f>+'Income Statement'!G20</f>
        <v>14.627999999999998</v>
      </c>
      <c r="H72" s="1187">
        <f>+'Income Statement'!H20</f>
        <v>15.154</v>
      </c>
      <c r="I72" s="1187">
        <f>+'Income Statement'!I20</f>
        <v>16.963000000000001</v>
      </c>
      <c r="J72" s="1187">
        <f>+'Income Statement'!J20</f>
        <v>16.033999999999999</v>
      </c>
      <c r="K72" s="1187">
        <f>+'Income Statement'!K20</f>
        <v>16.182000000000002</v>
      </c>
      <c r="L72" s="1187">
        <f>+'Income Statement'!L20</f>
        <v>16.888999999999999</v>
      </c>
      <c r="M72" s="1187">
        <f>+'Income Statement'!M20</f>
        <v>18.309000000000001</v>
      </c>
      <c r="N72" s="1187">
        <f>+'Income Statement'!N20</f>
        <v>18.506999999999998</v>
      </c>
      <c r="O72" s="1187">
        <f>+'Income Statement'!O20</f>
        <v>18.343</v>
      </c>
      <c r="P72" s="1187">
        <f>+'Income Statement'!P20</f>
        <v>18.518000000000001</v>
      </c>
      <c r="Q72" s="1187">
        <f>+'Income Statement'!Q20</f>
        <v>20.783000000000001</v>
      </c>
      <c r="R72" s="1187">
        <f>+'Income Statement'!R20</f>
        <v>21.436</v>
      </c>
      <c r="S72" s="1187">
        <f>+'Income Statement'!S20</f>
        <v>23.040999999999997</v>
      </c>
      <c r="T72" s="1187">
        <f>+'Income Statement'!T20</f>
        <v>24.586000000000002</v>
      </c>
      <c r="U72" s="1187">
        <f>+'Income Statement'!U20</f>
        <v>27.175000000000001</v>
      </c>
      <c r="V72" s="1187">
        <f>+'Income Statement'!V20</f>
        <v>30.292000000000002</v>
      </c>
      <c r="W72" s="1187">
        <f>+'Income Statement'!W20</f>
        <v>30.555</v>
      </c>
      <c r="X72" s="1187">
        <f>+'Income Statement'!X20</f>
        <v>31.380000000000003</v>
      </c>
      <c r="Y72" s="1187">
        <f>+'Income Statement'!Y20</f>
        <v>32.268000000000001</v>
      </c>
      <c r="Z72" s="1187">
        <f>+'Income Statement'!Z20</f>
        <v>31.690000000000005</v>
      </c>
      <c r="AA72" s="1187">
        <f>+'Income Statement'!AA20</f>
        <v>32.048999999999999</v>
      </c>
      <c r="AB72" s="1187">
        <f>+'Income Statement'!AB20</f>
        <v>33.007999999999996</v>
      </c>
      <c r="AC72" s="1187">
        <f>+'Income Statement'!AC20</f>
        <v>36.683999999999997</v>
      </c>
      <c r="AD72" s="1187">
        <f>+'Income Statement'!AD20</f>
        <v>35.754999999999995</v>
      </c>
      <c r="AE72" s="1187">
        <f>+'Income Statement'!AE20</f>
        <v>36.010999999999996</v>
      </c>
      <c r="AF72" s="1187">
        <f>+'Income Statement'!AF20</f>
        <v>42.830000000000005</v>
      </c>
      <c r="AG72" s="1187">
        <f>+'Income Statement'!AG20</f>
        <v>39.799000000000007</v>
      </c>
      <c r="AH72" s="1187">
        <f>+'Income Statement'!AH20</f>
        <v>42.04</v>
      </c>
      <c r="AI72" s="1187">
        <f>+'Income Statement'!AI20</f>
        <v>44.913000000000004</v>
      </c>
      <c r="AJ72" s="1187">
        <f>+'Income Statement'!AJ20</f>
        <v>48.542000000000002</v>
      </c>
      <c r="AK72" s="1187">
        <f>+'Income Statement'!AK20</f>
        <v>51.862000000000009</v>
      </c>
      <c r="AL72" s="1187">
        <f>+'Income Statement'!AL20</f>
        <v>52.908437128767119</v>
      </c>
      <c r="AM72" s="1187">
        <f>+'Income Statement'!AM20</f>
        <v>46.792245981369867</v>
      </c>
      <c r="AN72" s="1187">
        <f>+'Income Statement'!AN20</f>
        <v>51.249371287671231</v>
      </c>
      <c r="AO72" s="1187">
        <f>+'Income Statement'!AO20</f>
        <v>49.381192191780819</v>
      </c>
      <c r="AP72" s="1187">
        <f>+'Income Statement'!AP20</f>
        <v>60.557643558904104</v>
      </c>
      <c r="AQ72" s="1187">
        <f>+'Income Statement'!AQ20</f>
        <v>57.397175965068499</v>
      </c>
      <c r="AR72" s="1187">
        <f>+'Income Statement'!AR20</f>
        <v>60.837173420547948</v>
      </c>
      <c r="AS72" s="1187">
        <f>+'Income Statement'!AS20</f>
        <v>56.132202378082184</v>
      </c>
    </row>
    <row r="73" spans="1:57" s="1187" customFormat="1" ht="12.6" customHeight="1">
      <c r="A73" s="407" t="s">
        <v>337</v>
      </c>
      <c r="B73" s="1187">
        <f>+'Income Statement'!B24</f>
        <v>-7.1259999999999977</v>
      </c>
      <c r="C73" s="1187">
        <f>+'Income Statement'!C24</f>
        <v>-0.64900000000000091</v>
      </c>
      <c r="D73" s="1187">
        <f>+'Income Statement'!D24</f>
        <v>1.9279999999999973</v>
      </c>
      <c r="E73" s="1187">
        <f>+'Income Statement'!E24</f>
        <v>13.421000000000014</v>
      </c>
      <c r="F73" s="1187">
        <f>+'Income Statement'!F24</f>
        <v>-6.7020000000000124</v>
      </c>
      <c r="G73" s="1187">
        <f>+'Income Statement'!G24</f>
        <v>-1.0239999999999938</v>
      </c>
      <c r="H73" s="1187">
        <f>+'Income Statement'!H24</f>
        <v>1.9960000000000093</v>
      </c>
      <c r="I73" s="1187">
        <f>+'Income Statement'!I24</f>
        <v>15.531000000000006</v>
      </c>
      <c r="J73" s="1187">
        <f>+'Income Statement'!J24</f>
        <v>-11.14500000000001</v>
      </c>
      <c r="K73" s="1187">
        <f>+'Income Statement'!K24</f>
        <v>-8.9489999999999981</v>
      </c>
      <c r="L73" s="1187">
        <f>+'Income Statement'!L24</f>
        <v>-4.7310000000000016</v>
      </c>
      <c r="M73" s="1187">
        <f>+'Income Statement'!M24</f>
        <v>-2.3749999999999858</v>
      </c>
      <c r="N73" s="1187">
        <f>+'Income Statement'!N24</f>
        <v>-17.422999999999995</v>
      </c>
      <c r="O73" s="1187">
        <f>+'Income Statement'!O24</f>
        <v>-3.9830000000000041</v>
      </c>
      <c r="P73" s="1187">
        <f>+'Income Statement'!P24</f>
        <v>3.0790000000000006</v>
      </c>
      <c r="Q73" s="1187">
        <f>+'Income Statement'!Q24</f>
        <v>13.878999999999991</v>
      </c>
      <c r="R73" s="1187">
        <f>+'Income Statement'!R24</f>
        <v>-6.2790000000000106</v>
      </c>
      <c r="S73" s="1187">
        <f>+'Income Statement'!S24</f>
        <v>1.062000000000026</v>
      </c>
      <c r="T73" s="1187">
        <f>+'Income Statement'!T24</f>
        <v>8.0829999999999984</v>
      </c>
      <c r="U73" s="1187">
        <f>+'Income Statement'!U24</f>
        <v>22.375</v>
      </c>
      <c r="V73" s="1187">
        <f>+'Income Statement'!V24</f>
        <v>-7.896000000000015</v>
      </c>
      <c r="W73" s="1187">
        <f>+'Income Statement'!W24</f>
        <v>1.6599999999999824</v>
      </c>
      <c r="X73" s="1187">
        <f>+'Income Statement'!X24</f>
        <v>9.796999999999997</v>
      </c>
      <c r="Y73" s="1187">
        <f>+'Income Statement'!Y24</f>
        <v>25.973000000000013</v>
      </c>
      <c r="Z73" s="1187">
        <f>+'Income Statement'!Z24</f>
        <v>-4.2809999999999917</v>
      </c>
      <c r="AA73" s="1187">
        <f>+'Income Statement'!AA24</f>
        <v>0.91300000000001091</v>
      </c>
      <c r="AB73" s="1187">
        <f>+'Income Statement'!AB24</f>
        <v>4.8660000000000281</v>
      </c>
      <c r="AC73" s="1187">
        <f>+'Income Statement'!AC24</f>
        <v>27.245000000000005</v>
      </c>
      <c r="AD73" s="1187">
        <f>+'Income Statement'!AD24</f>
        <v>-10.572000000000003</v>
      </c>
      <c r="AE73" s="1187">
        <f>+'Income Statement'!AE24</f>
        <v>2.0680000000000121</v>
      </c>
      <c r="AF73" s="1187">
        <f>+'Income Statement'!AF24</f>
        <v>9.0729999999999933</v>
      </c>
      <c r="AG73" s="1187">
        <f>+'Income Statement'!AG24</f>
        <v>15.342000000000013</v>
      </c>
      <c r="AH73" s="1187">
        <f>+'Income Statement'!AH24</f>
        <v>-6.4579999999999984</v>
      </c>
      <c r="AI73" s="1187">
        <f>+'Income Statement'!AI24</f>
        <v>-1.902000000000001</v>
      </c>
      <c r="AJ73" s="1187">
        <f>+'Income Statement'!AJ24</f>
        <v>0.16100000000000136</v>
      </c>
      <c r="AK73" s="1187">
        <f>+'Income Statement'!AK24</f>
        <v>4.5529999999999973</v>
      </c>
      <c r="AL73" s="1187">
        <f>+'Income Statement'!AL24</f>
        <v>-10.747026291780799</v>
      </c>
      <c r="AM73" s="1187">
        <f>+'Income Statement'!AM24</f>
        <v>2.8145711868493493</v>
      </c>
      <c r="AN73" s="1187">
        <f>+'Income Statement'!AN24</f>
        <v>2.6090589019178196</v>
      </c>
      <c r="AO73" s="1187">
        <f>+'Income Statement'!AO24</f>
        <v>8.0985155194520644</v>
      </c>
      <c r="AP73" s="1187">
        <f>+'Income Statement'!AP24</f>
        <v>-0.41763892109585754</v>
      </c>
      <c r="AQ73" s="1187">
        <f>+'Income Statement'!AQ24</f>
        <v>9.7466902582191892</v>
      </c>
      <c r="AR73" s="1187">
        <f>+'Income Statement'!AR24</f>
        <v>12.618080413150693</v>
      </c>
      <c r="AS73" s="1187">
        <f>+'Income Statement'!AS24</f>
        <v>21.985112598082196</v>
      </c>
    </row>
    <row r="74" spans="1:57" s="1187" customFormat="1" ht="13.15" customHeight="1">
      <c r="A74" s="407" t="s">
        <v>338</v>
      </c>
      <c r="B74" s="1187">
        <f>+'Income Statement'!B36</f>
        <v>-6.8569999999999975</v>
      </c>
      <c r="C74" s="1187">
        <f>+'Income Statement'!C36</f>
        <v>-0.27900000000000091</v>
      </c>
      <c r="D74" s="1187">
        <f>+'Income Statement'!D36</f>
        <v>1.7909999999999973</v>
      </c>
      <c r="E74" s="1187">
        <f>+'Income Statement'!E36</f>
        <v>12.494000000000014</v>
      </c>
      <c r="F74" s="1187">
        <f>+'Income Statement'!F36</f>
        <v>-6.9760000000000124</v>
      </c>
      <c r="G74" s="1187">
        <f>+'Income Statement'!G36</f>
        <v>-1.2699999999999938</v>
      </c>
      <c r="H74" s="1187">
        <f>+'Income Statement'!H36</f>
        <v>1.8490000000000093</v>
      </c>
      <c r="I74" s="1187">
        <f>+'Income Statement'!I36</f>
        <v>17.329000000000004</v>
      </c>
      <c r="J74" s="1187">
        <f>+'Income Statement'!J36</f>
        <v>-11.061000000000011</v>
      </c>
      <c r="K74" s="1187">
        <f>+'Income Statement'!K36</f>
        <v>-9.004999999999999</v>
      </c>
      <c r="L74" s="1187">
        <f>+'Income Statement'!L36</f>
        <v>-4.849000000000002</v>
      </c>
      <c r="M74" s="1187">
        <f>+'Income Statement'!M36</f>
        <v>-2.836999999999986</v>
      </c>
      <c r="N74" s="1187">
        <f>+'Income Statement'!N36</f>
        <v>-17.421999999999997</v>
      </c>
      <c r="O74" s="1187">
        <f>+'Income Statement'!O36</f>
        <v>-4.6630000000000047</v>
      </c>
      <c r="P74" s="1187">
        <f>+'Income Statement'!P36</f>
        <v>2.1260000000000003</v>
      </c>
      <c r="Q74" s="1187">
        <f>+'Income Statement'!Q36</f>
        <v>12.303999999999991</v>
      </c>
      <c r="R74" s="1187">
        <f>+'Income Statement'!R36</f>
        <v>-7.735000000000011</v>
      </c>
      <c r="S74" s="1187">
        <f>+'Income Statement'!S36</f>
        <v>-0.77099999999997393</v>
      </c>
      <c r="T74" s="1187">
        <f>+'Income Statement'!T36</f>
        <v>5.6499999999999986</v>
      </c>
      <c r="U74" s="1187">
        <f>+'Income Statement'!U36</f>
        <v>18.498000000000001</v>
      </c>
      <c r="V74" s="1187">
        <f>+'Income Statement'!V36</f>
        <v>-10.168000000000015</v>
      </c>
      <c r="W74" s="1187">
        <f>+'Income Statement'!W36</f>
        <v>-0.10600000000001764</v>
      </c>
      <c r="X74" s="1187">
        <f>+'Income Statement'!X36</f>
        <v>6.7319999999999967</v>
      </c>
      <c r="Y74" s="1187">
        <f>+'Income Statement'!Y36</f>
        <v>26.124000000000009</v>
      </c>
      <c r="Z74" s="1187">
        <f>+'Income Statement'!Z36</f>
        <v>-7.699999999999152E-2</v>
      </c>
      <c r="AA74" s="1187">
        <f>+'Income Statement'!AA36</f>
        <v>1.0900000000000123</v>
      </c>
      <c r="AB74" s="1187">
        <f>+'Income Statement'!AB36</f>
        <v>10.37300000000003</v>
      </c>
      <c r="AC74" s="1187">
        <f>+'Income Statement'!AC36</f>
        <v>34.262</v>
      </c>
      <c r="AD74" s="1187">
        <f>+'Income Statement'!AD36</f>
        <v>-3.727000000000003</v>
      </c>
      <c r="AE74" s="1187">
        <f>+'Income Statement'!AE36</f>
        <v>6.7620000000000129</v>
      </c>
      <c r="AF74" s="1187">
        <f>+'Income Statement'!AF36</f>
        <v>13.823999999999995</v>
      </c>
      <c r="AG74" s="1187">
        <f>+'Income Statement'!AG36</f>
        <v>23.909000000000013</v>
      </c>
      <c r="AH74" s="1187">
        <f>+'Income Statement'!AH36</f>
        <v>0.66800000000000281</v>
      </c>
      <c r="AI74" s="1187">
        <f>+'Income Statement'!AI36</f>
        <v>3.828999999999998</v>
      </c>
      <c r="AJ74" s="1187">
        <f>+'Income Statement'!AJ36</f>
        <v>8.4190000000000005</v>
      </c>
      <c r="AK74" s="1187">
        <f>+'Income Statement'!AK36</f>
        <v>11.141999999999998</v>
      </c>
      <c r="AL74" s="1187">
        <f>+'Income Statement'!AL36</f>
        <v>-7.6750262917807976</v>
      </c>
      <c r="AM74" s="1187">
        <f>+'Income Statement'!AM36</f>
        <v>5.8865711868493502</v>
      </c>
      <c r="AN74" s="1187">
        <f>+'Income Statement'!AN36</f>
        <v>3.6810589019178206</v>
      </c>
      <c r="AO74" s="1187">
        <f>+'Income Statement'!AO36</f>
        <v>8.1705155194520671</v>
      </c>
      <c r="AP74" s="1187">
        <f>+'Income Statement'!AP36</f>
        <v>1.1543610789041434</v>
      </c>
      <c r="AQ74" s="1187">
        <f>+'Income Statement'!AQ36</f>
        <v>12.818690258219192</v>
      </c>
      <c r="AR74" s="1187">
        <f>+'Income Statement'!AR36</f>
        <v>15.190080413150696</v>
      </c>
      <c r="AS74" s="1187">
        <f>+'Income Statement'!AS36</f>
        <v>22.057112598082199</v>
      </c>
    </row>
    <row r="75" spans="1:57" ht="13.15" customHeight="1"/>
    <row r="76" spans="1:57" s="1187" customFormat="1" ht="12.6" customHeight="1">
      <c r="A76" s="40" t="s">
        <v>400</v>
      </c>
    </row>
    <row r="77" spans="1:57" s="407" customFormat="1" ht="13.15" customHeight="1">
      <c r="A77" s="1675" t="s">
        <v>401</v>
      </c>
      <c r="B77" s="1676">
        <f t="shared" ref="B77:AS77" si="195">+-B31/B70</f>
        <v>0.52335008713661513</v>
      </c>
      <c r="C77" s="1676">
        <f t="shared" si="195"/>
        <v>-0.36792700936659195</v>
      </c>
      <c r="D77" s="1676">
        <f t="shared" si="195"/>
        <v>1.9450950997845037E-2</v>
      </c>
      <c r="E77" s="1676">
        <f t="shared" si="195"/>
        <v>2.3862686812509415E-2</v>
      </c>
      <c r="F77" s="1676">
        <f t="shared" si="195"/>
        <v>2.0195038110895232E-2</v>
      </c>
      <c r="G77" s="1676">
        <f t="shared" si="195"/>
        <v>1.5935037787425634E-2</v>
      </c>
      <c r="H77" s="1676">
        <f t="shared" si="195"/>
        <v>1.6479747061981742E-2</v>
      </c>
      <c r="I77" s="1676">
        <f t="shared" si="195"/>
        <v>7.31963710322448E-2</v>
      </c>
      <c r="J77" s="1676">
        <f t="shared" si="195"/>
        <v>9.0542938254080899E-2</v>
      </c>
      <c r="K77" s="1676">
        <f t="shared" si="195"/>
        <v>8.0089230304758396E-2</v>
      </c>
      <c r="L77" s="1676">
        <f t="shared" si="195"/>
        <v>6.6124388794954983E-2</v>
      </c>
      <c r="M77" s="1676">
        <f t="shared" si="195"/>
        <v>0.15398291069459757</v>
      </c>
      <c r="N77" s="1676">
        <f t="shared" si="195"/>
        <v>4.8157855877141165E-2</v>
      </c>
      <c r="O77" s="1676">
        <f t="shared" si="195"/>
        <v>2.7446856456095545E-2</v>
      </c>
      <c r="P77" s="1676">
        <f t="shared" si="195"/>
        <v>3.3419760003126998E-2</v>
      </c>
      <c r="Q77" s="1676">
        <f t="shared" si="195"/>
        <v>3.2721619378761925E-2</v>
      </c>
      <c r="R77" s="1676">
        <f t="shared" si="195"/>
        <v>1.4922778632078627E-2</v>
      </c>
      <c r="S77" s="1677">
        <f t="shared" si="195"/>
        <v>1.1649211698975318E-2</v>
      </c>
      <c r="T77" s="1677">
        <f t="shared" si="195"/>
        <v>1.9670562912917404E-2</v>
      </c>
      <c r="U77" s="1677">
        <f t="shared" si="195"/>
        <v>5.0324700974892951E-2</v>
      </c>
      <c r="V77" s="1677">
        <f t="shared" si="195"/>
        <v>3.6307538878673606E-2</v>
      </c>
      <c r="W77" s="1677">
        <f t="shared" si="195"/>
        <v>2.3679204651496664E-2</v>
      </c>
      <c r="X77" s="1677">
        <f t="shared" si="195"/>
        <v>1.2164660849255523E-2</v>
      </c>
      <c r="Y77" s="1677">
        <f t="shared" si="195"/>
        <v>2.6378341992890048E-2</v>
      </c>
      <c r="Z77" s="1677">
        <f t="shared" si="195"/>
        <v>1.0341454325243396E-2</v>
      </c>
      <c r="AA77" s="1677">
        <f t="shared" si="195"/>
        <v>1.2935590635776048E-2</v>
      </c>
      <c r="AB77" s="1677">
        <f t="shared" si="195"/>
        <v>2.7962193805801715E-3</v>
      </c>
      <c r="AC77" s="1677">
        <f t="shared" si="195"/>
        <v>1.3978027112440707E-2</v>
      </c>
      <c r="AD77" s="1677">
        <f t="shared" si="195"/>
        <v>2.6047604848187188E-3</v>
      </c>
      <c r="AE77" s="1677">
        <f t="shared" si="195"/>
        <v>6.2832768170868313E-3</v>
      </c>
      <c r="AF77" s="1677">
        <f t="shared" si="195"/>
        <v>8.2799794688926693E-3</v>
      </c>
      <c r="AG77" s="1677">
        <f t="shared" si="195"/>
        <v>2.7454988202934755E-2</v>
      </c>
      <c r="AH77" s="1677">
        <f t="shared" si="195"/>
        <v>1.952749902875615E-2</v>
      </c>
      <c r="AI77" s="1677">
        <f t="shared" si="195"/>
        <v>2.646504077863869E-2</v>
      </c>
      <c r="AJ77" s="1677">
        <f t="shared" si="195"/>
        <v>1.2353243345278099E-2</v>
      </c>
      <c r="AK77" s="1677">
        <f t="shared" si="195"/>
        <v>3.941881189832093E-2</v>
      </c>
      <c r="AL77" s="1677">
        <f t="shared" si="195"/>
        <v>1.6112364043663913E-2</v>
      </c>
      <c r="AM77" s="1677">
        <f t="shared" si="195"/>
        <v>2.2892297164502137E-2</v>
      </c>
      <c r="AN77" s="1677">
        <f t="shared" si="195"/>
        <v>1.0710375292585211E-2</v>
      </c>
      <c r="AO77" s="1677">
        <f t="shared" si="195"/>
        <v>3.4598192635056896E-2</v>
      </c>
      <c r="AP77" s="1677">
        <f t="shared" si="195"/>
        <v>1.8982905087477998E-2</v>
      </c>
      <c r="AQ77" s="1677">
        <f t="shared" si="195"/>
        <v>2.4594502713149561E-2</v>
      </c>
      <c r="AR77" s="1677">
        <f t="shared" si="195"/>
        <v>1.4627898535789413E-2</v>
      </c>
      <c r="AS77" s="1677">
        <f t="shared" si="195"/>
        <v>3.4777897842865613E-2</v>
      </c>
    </row>
    <row r="78" spans="1:57" s="407" customFormat="1" ht="13.15" customHeight="1"/>
    <row r="79" spans="1:57" s="40" customFormat="1" ht="13.15" customHeight="1">
      <c r="A79" s="40" t="s">
        <v>402</v>
      </c>
      <c r="B79" s="147">
        <f t="shared" ref="B79:AK79" si="196">B7</f>
        <v>22.170470166827627</v>
      </c>
      <c r="C79" s="147">
        <f t="shared" si="196"/>
        <v>-20.886470166827628</v>
      </c>
      <c r="D79" s="147">
        <f t="shared" si="196"/>
        <v>0.68599999999999994</v>
      </c>
      <c r="E79" s="147">
        <f t="shared" si="196"/>
        <v>1.3579999999999999</v>
      </c>
      <c r="F79" s="147">
        <f t="shared" si="196"/>
        <v>0.79700000000000004</v>
      </c>
      <c r="G79" s="147">
        <f t="shared" si="196"/>
        <v>0.82899999999999985</v>
      </c>
      <c r="H79" s="147">
        <f t="shared" si="196"/>
        <v>0.85400000000000009</v>
      </c>
      <c r="I79" s="147">
        <f t="shared" si="196"/>
        <v>1.6759999999999997</v>
      </c>
      <c r="J79" s="147">
        <f t="shared" si="196"/>
        <v>1.337</v>
      </c>
      <c r="K79" s="147">
        <f t="shared" si="196"/>
        <v>1.4789999999999999</v>
      </c>
      <c r="L79" s="147">
        <f t="shared" si="196"/>
        <v>1.5040000000000004</v>
      </c>
      <c r="M79" s="147">
        <f t="shared" si="196"/>
        <v>2.0009999999999994</v>
      </c>
      <c r="N79" s="147">
        <f t="shared" si="196"/>
        <v>2.0979999999999999</v>
      </c>
      <c r="O79" s="147">
        <f t="shared" si="196"/>
        <v>2.1100000000000003</v>
      </c>
      <c r="P79" s="147">
        <f t="shared" si="196"/>
        <v>3.1109999999999998</v>
      </c>
      <c r="Q79" s="147">
        <f t="shared" si="196"/>
        <v>2.5840000000000005</v>
      </c>
      <c r="R79" s="147">
        <f t="shared" si="196"/>
        <v>2.3490000000000002</v>
      </c>
      <c r="S79" s="147">
        <f t="shared" si="196"/>
        <v>3.1070000000000002</v>
      </c>
      <c r="T79" s="147">
        <f t="shared" si="196"/>
        <v>2.8150000000000004</v>
      </c>
      <c r="U79" s="147">
        <f t="shared" si="196"/>
        <v>2.6169999999999991</v>
      </c>
      <c r="V79" s="147">
        <f t="shared" si="196"/>
        <v>2.6789999999999998</v>
      </c>
      <c r="W79" s="147">
        <f t="shared" si="196"/>
        <v>2.4979999999999998</v>
      </c>
      <c r="X79" s="147">
        <f t="shared" si="196"/>
        <v>2.9480000000000004</v>
      </c>
      <c r="Y79" s="147">
        <f t="shared" si="196"/>
        <v>4.0510000000000002</v>
      </c>
      <c r="Z79" s="147">
        <f t="shared" si="196"/>
        <v>2.891</v>
      </c>
      <c r="AA79" s="147">
        <f t="shared" si="196"/>
        <v>2.9160000000000004</v>
      </c>
      <c r="AB79" s="147">
        <f t="shared" si="196"/>
        <v>2.9290000000000003</v>
      </c>
      <c r="AC79" s="147">
        <f t="shared" si="196"/>
        <v>2.9669999999999987</v>
      </c>
      <c r="AD79" s="147">
        <f t="shared" si="196"/>
        <v>2.9089999999999998</v>
      </c>
      <c r="AE79" s="147">
        <f t="shared" si="196"/>
        <v>2.8580000000000005</v>
      </c>
      <c r="AF79" s="147">
        <f t="shared" si="196"/>
        <v>2.7759999999999989</v>
      </c>
      <c r="AG79" s="147">
        <f t="shared" si="196"/>
        <v>2.5830000000000002</v>
      </c>
      <c r="AH79" s="147">
        <f t="shared" si="196"/>
        <v>2.419</v>
      </c>
      <c r="AI79" s="147">
        <f t="shared" si="196"/>
        <v>2.5690000000000004</v>
      </c>
      <c r="AJ79" s="147">
        <f t="shared" si="196"/>
        <v>2.976</v>
      </c>
      <c r="AK79" s="147">
        <f t="shared" si="196"/>
        <v>4.3449999999999989</v>
      </c>
      <c r="AL79" s="147">
        <f t="shared" ref="AL79:AS79" si="197">AL80+AL81</f>
        <v>4.1437475724555188</v>
      </c>
      <c r="AM79" s="147">
        <f t="shared" si="197"/>
        <v>4.408700447766134</v>
      </c>
      <c r="AN79" s="147">
        <f t="shared" si="197"/>
        <v>4.6706162367274731</v>
      </c>
      <c r="AO79" s="147">
        <f t="shared" si="197"/>
        <v>4.9503955164599809</v>
      </c>
      <c r="AP79" s="147">
        <f t="shared" si="197"/>
        <v>5.2334647836742532</v>
      </c>
      <c r="AQ79" s="147">
        <f t="shared" si="197"/>
        <v>5.4282893291780754</v>
      </c>
      <c r="AR79" s="147">
        <f t="shared" si="197"/>
        <v>5.6470755806504069</v>
      </c>
      <c r="AS79" s="147">
        <f t="shared" si="197"/>
        <v>5.861640473324889</v>
      </c>
    </row>
    <row r="80" spans="1:57" s="407" customFormat="1" ht="13.15" customHeight="1">
      <c r="A80" s="1675" t="s">
        <v>403</v>
      </c>
      <c r="B80" s="418">
        <f>'Income Statement'!B82</f>
        <v>0</v>
      </c>
      <c r="C80" s="418">
        <f>'Income Statement'!C82</f>
        <v>0</v>
      </c>
      <c r="D80" s="418">
        <f>'Income Statement'!D82</f>
        <v>0</v>
      </c>
      <c r="E80" s="418">
        <f>'Income Statement'!E82</f>
        <v>0</v>
      </c>
      <c r="F80" s="418">
        <f>'Income Statement'!F82</f>
        <v>0</v>
      </c>
      <c r="G80" s="418">
        <f>'Income Statement'!G82</f>
        <v>0</v>
      </c>
      <c r="H80" s="418">
        <f>'Income Statement'!H82</f>
        <v>0</v>
      </c>
      <c r="I80" s="418">
        <f>'Income Statement'!I82</f>
        <v>0</v>
      </c>
      <c r="J80" s="418">
        <f>'Income Statement'!J82</f>
        <v>0</v>
      </c>
      <c r="K80" s="418">
        <f>'Income Statement'!K82</f>
        <v>0</v>
      </c>
      <c r="L80" s="418">
        <f>'Income Statement'!L82</f>
        <v>0</v>
      </c>
      <c r="M80" s="418">
        <f>'Income Statement'!M82</f>
        <v>0</v>
      </c>
      <c r="N80" s="418">
        <f>'Income Statement'!N82</f>
        <v>0</v>
      </c>
      <c r="O80" s="418">
        <f>'Income Statement'!O82</f>
        <v>0</v>
      </c>
      <c r="P80" s="418">
        <f>'Income Statement'!P82</f>
        <v>0</v>
      </c>
      <c r="Q80" s="1678">
        <v>0.26400000000000001</v>
      </c>
      <c r="R80" s="1678">
        <v>0.38400000000000001</v>
      </c>
      <c r="S80" s="1678">
        <v>0.38400000000000001</v>
      </c>
      <c r="T80" s="1678">
        <v>0.38400000000000001</v>
      </c>
      <c r="U80" s="418">
        <f>1.533-SUM(R80:T80)</f>
        <v>0.38099999999999978</v>
      </c>
      <c r="V80" s="418">
        <v>0.38100000000000001</v>
      </c>
      <c r="W80" s="418">
        <v>0.38100000000000001</v>
      </c>
      <c r="X80" s="418">
        <v>0.38200000000000001</v>
      </c>
      <c r="Y80" s="418">
        <f>1.525-SUM(V80:X80)</f>
        <v>0.38099999999999978</v>
      </c>
      <c r="Z80" s="418">
        <v>0.38100000000000001</v>
      </c>
      <c r="AA80" s="418">
        <v>0.38100000000000001</v>
      </c>
      <c r="AB80" s="418">
        <v>0.38200000000000001</v>
      </c>
      <c r="AC80" s="418">
        <f>1.525-SUM(Z80:AB80)</f>
        <v>0.38099999999999978</v>
      </c>
      <c r="AD80" s="418">
        <v>0.38100000000000001</v>
      </c>
      <c r="AE80" s="418">
        <v>0.38100000000000001</v>
      </c>
      <c r="AF80" s="418">
        <v>0.38100000000000001</v>
      </c>
      <c r="AG80" s="418">
        <v>0.38100000000000001</v>
      </c>
      <c r="AH80" s="418">
        <v>0.38100000000000001</v>
      </c>
      <c r="AI80" s="418">
        <v>0.38100000000000001</v>
      </c>
      <c r="AJ80" s="418">
        <v>0.38100000000000001</v>
      </c>
      <c r="AK80" s="418">
        <v>0.38100000000000001</v>
      </c>
      <c r="AL80" s="418">
        <f t="shared" ref="AL80:AS80" si="198">AL70*AL83</f>
        <v>0.36335277908067964</v>
      </c>
      <c r="AM80" s="418">
        <f t="shared" si="198"/>
        <v>0.38658570094335959</v>
      </c>
      <c r="AN80" s="418">
        <f t="shared" si="198"/>
        <v>0.40955230982581531</v>
      </c>
      <c r="AO80" s="418">
        <f t="shared" si="198"/>
        <v>0.43408531456185345</v>
      </c>
      <c r="AP80" s="418">
        <f t="shared" si="198"/>
        <v>0.45890680841884718</v>
      </c>
      <c r="AQ80" s="418">
        <f t="shared" si="198"/>
        <v>0.47599038766785895</v>
      </c>
      <c r="AR80" s="418">
        <f t="shared" si="198"/>
        <v>0.4951750969454099</v>
      </c>
      <c r="AS80" s="418">
        <f t="shared" si="198"/>
        <v>0.51398964794862678</v>
      </c>
    </row>
    <row r="81" spans="1:46" s="407" customFormat="1" ht="13.15" customHeight="1">
      <c r="A81" s="1675" t="s">
        <v>404</v>
      </c>
      <c r="B81" s="418">
        <f t="shared" ref="B81:R81" si="199">B79-B80</f>
        <v>22.170470166827627</v>
      </c>
      <c r="C81" s="418">
        <f t="shared" si="199"/>
        <v>-20.886470166827628</v>
      </c>
      <c r="D81" s="418">
        <f t="shared" si="199"/>
        <v>0.68599999999999994</v>
      </c>
      <c r="E81" s="418">
        <f t="shared" si="199"/>
        <v>1.3579999999999999</v>
      </c>
      <c r="F81" s="418">
        <f t="shared" si="199"/>
        <v>0.79700000000000004</v>
      </c>
      <c r="G81" s="418">
        <f t="shared" si="199"/>
        <v>0.82899999999999985</v>
      </c>
      <c r="H81" s="418">
        <f t="shared" si="199"/>
        <v>0.85400000000000009</v>
      </c>
      <c r="I81" s="418">
        <f t="shared" si="199"/>
        <v>1.6759999999999997</v>
      </c>
      <c r="J81" s="418">
        <f t="shared" si="199"/>
        <v>1.337</v>
      </c>
      <c r="K81" s="418">
        <f t="shared" si="199"/>
        <v>1.4789999999999999</v>
      </c>
      <c r="L81" s="418">
        <f t="shared" si="199"/>
        <v>1.5040000000000004</v>
      </c>
      <c r="M81" s="418">
        <f t="shared" si="199"/>
        <v>2.0009999999999994</v>
      </c>
      <c r="N81" s="418">
        <f t="shared" si="199"/>
        <v>2.0979999999999999</v>
      </c>
      <c r="O81" s="418">
        <f t="shared" si="199"/>
        <v>2.1100000000000003</v>
      </c>
      <c r="P81" s="418">
        <f t="shared" si="199"/>
        <v>3.1109999999999998</v>
      </c>
      <c r="Q81" s="418">
        <f t="shared" si="199"/>
        <v>2.3200000000000003</v>
      </c>
      <c r="R81" s="418">
        <f t="shared" si="199"/>
        <v>1.9650000000000003</v>
      </c>
      <c r="S81" s="418">
        <f>S79-S80</f>
        <v>2.7230000000000003</v>
      </c>
      <c r="T81" s="418">
        <f>T79-T80</f>
        <v>2.4310000000000005</v>
      </c>
      <c r="U81" s="418">
        <f t="shared" ref="U81:AK81" si="200">U79-U80</f>
        <v>2.2359999999999993</v>
      </c>
      <c r="V81" s="418">
        <f t="shared" si="200"/>
        <v>2.298</v>
      </c>
      <c r="W81" s="418">
        <f t="shared" si="200"/>
        <v>2.117</v>
      </c>
      <c r="X81" s="418">
        <f t="shared" si="200"/>
        <v>2.5660000000000003</v>
      </c>
      <c r="Y81" s="418">
        <f t="shared" si="200"/>
        <v>3.6700000000000004</v>
      </c>
      <c r="Z81" s="418">
        <f t="shared" si="200"/>
        <v>2.5099999999999998</v>
      </c>
      <c r="AA81" s="418">
        <f t="shared" si="200"/>
        <v>2.5350000000000001</v>
      </c>
      <c r="AB81" s="418">
        <f t="shared" si="200"/>
        <v>2.5470000000000002</v>
      </c>
      <c r="AC81" s="418">
        <f t="shared" si="200"/>
        <v>2.585999999999999</v>
      </c>
      <c r="AD81" s="418">
        <f t="shared" si="200"/>
        <v>2.5279999999999996</v>
      </c>
      <c r="AE81" s="418">
        <f t="shared" si="200"/>
        <v>2.4770000000000003</v>
      </c>
      <c r="AF81" s="418">
        <f t="shared" si="200"/>
        <v>2.3949999999999987</v>
      </c>
      <c r="AG81" s="418">
        <f t="shared" si="200"/>
        <v>2.202</v>
      </c>
      <c r="AH81" s="418">
        <f t="shared" si="200"/>
        <v>2.0380000000000003</v>
      </c>
      <c r="AI81" s="418">
        <f t="shared" si="200"/>
        <v>2.1880000000000006</v>
      </c>
      <c r="AJ81" s="418">
        <f t="shared" si="200"/>
        <v>2.5949999999999998</v>
      </c>
      <c r="AK81" s="418">
        <f t="shared" si="200"/>
        <v>3.9639999999999986</v>
      </c>
      <c r="AL81" s="418">
        <f t="shared" ref="AL81:AS81" si="201">AL70*AL84</f>
        <v>3.780394793374839</v>
      </c>
      <c r="AM81" s="418">
        <f t="shared" si="201"/>
        <v>4.0221147468227745</v>
      </c>
      <c r="AN81" s="418">
        <f t="shared" si="201"/>
        <v>4.2610639269016577</v>
      </c>
      <c r="AO81" s="418">
        <f t="shared" si="201"/>
        <v>4.5163102018981274</v>
      </c>
      <c r="AP81" s="418">
        <f t="shared" si="201"/>
        <v>4.7745579752554059</v>
      </c>
      <c r="AQ81" s="418">
        <f t="shared" si="201"/>
        <v>4.9522989415102163</v>
      </c>
      <c r="AR81" s="418">
        <f t="shared" si="201"/>
        <v>5.1519004837049973</v>
      </c>
      <c r="AS81" s="418">
        <f t="shared" si="201"/>
        <v>5.3476508253762622</v>
      </c>
    </row>
    <row r="82" spans="1:46" s="40" customFormat="1" ht="13.15" customHeight="1">
      <c r="A82" s="40" t="s">
        <v>405</v>
      </c>
      <c r="B82" s="1679">
        <f t="shared" ref="B82:E84" si="202">+B79/B$70</f>
        <v>0.55995934045986984</v>
      </c>
      <c r="C82" s="1679">
        <f t="shared" si="202"/>
        <v>-0.42253788446172702</v>
      </c>
      <c r="D82" s="1679">
        <f t="shared" si="202"/>
        <v>1.285486742246791E-2</v>
      </c>
      <c r="E82" s="1679">
        <f t="shared" si="202"/>
        <v>1.8602484897467155E-2</v>
      </c>
      <c r="F82" s="1679">
        <f>+F79/F$70</f>
        <v>1.4889403676580482E-2</v>
      </c>
      <c r="G82" s="1679">
        <f>+G79/G$70</f>
        <v>1.3330117382215787E-2</v>
      </c>
      <c r="H82" s="1679">
        <f>+H79/H$70</f>
        <v>1.2736383702201277E-2</v>
      </c>
      <c r="I82" s="1679">
        <f t="shared" ref="I82" si="203">+I79/I$70</f>
        <v>1.9150346214493016E-2</v>
      </c>
      <c r="J82" s="1679">
        <f>+J79/J$70</f>
        <v>2.3722498225691981E-2</v>
      </c>
      <c r="K82" s="1679">
        <f>+K79/K$70</f>
        <v>2.480669562737961E-2</v>
      </c>
      <c r="L82" s="1679">
        <f>+L79/L$70</f>
        <v>2.2909716827369808E-2</v>
      </c>
      <c r="M82" s="1679">
        <f t="shared" ref="M82:R84" si="204">+M79/M$70</f>
        <v>2.7577177508269012E-2</v>
      </c>
      <c r="N82" s="1679">
        <f t="shared" si="204"/>
        <v>3.8725634967513287E-2</v>
      </c>
      <c r="O82" s="1679">
        <f>+O79/O$70</f>
        <v>3.1698339968451894E-2</v>
      </c>
      <c r="P82" s="1679">
        <f t="shared" ref="P82:Q82" si="205">+P79/P$70</f>
        <v>4.0533673828354023E-2</v>
      </c>
      <c r="Q82" s="1679">
        <f t="shared" si="205"/>
        <v>2.7143712511948911E-2</v>
      </c>
      <c r="R82" s="1679">
        <f>+R79/R$70</f>
        <v>3.1410042120746141E-2</v>
      </c>
      <c r="S82" s="1679">
        <f t="shared" ref="S82:AK84" si="206">+S79/S$70</f>
        <v>3.5139903639530415E-2</v>
      </c>
      <c r="T82" s="1679">
        <f t="shared" si="206"/>
        <v>2.8050980040457193E-2</v>
      </c>
      <c r="U82" s="1679">
        <f t="shared" si="206"/>
        <v>2.067499881495994E-2</v>
      </c>
      <c r="V82" s="1679">
        <f t="shared" si="206"/>
        <v>2.7830585595412471E-2</v>
      </c>
      <c r="W82" s="1679">
        <f t="shared" si="206"/>
        <v>2.2414040628813438E-2</v>
      </c>
      <c r="X82" s="1679">
        <f t="shared" si="206"/>
        <v>2.3907613455736856E-2</v>
      </c>
      <c r="Y82" s="1679">
        <f t="shared" si="206"/>
        <v>2.8404748382030189E-2</v>
      </c>
      <c r="Z82" s="1679">
        <f t="shared" si="206"/>
        <v>2.6934364373224016E-2</v>
      </c>
      <c r="AA82" s="1679">
        <f t="shared" si="206"/>
        <v>2.5264690083002653E-2</v>
      </c>
      <c r="AB82" s="1679">
        <f t="shared" si="206"/>
        <v>2.3947738496255356E-2</v>
      </c>
      <c r="AC82" s="1679">
        <f t="shared" si="206"/>
        <v>1.9253856287191992E-2</v>
      </c>
      <c r="AD82" s="1679">
        <f t="shared" si="206"/>
        <v>2.5512620371507252E-2</v>
      </c>
      <c r="AE82" s="1679">
        <f t="shared" si="206"/>
        <v>2.192625780614672E-2</v>
      </c>
      <c r="AF82" s="1679">
        <f t="shared" si="206"/>
        <v>1.8748142745225158E-2</v>
      </c>
      <c r="AG82" s="1679">
        <f t="shared" si="206"/>
        <v>1.6295090654453233E-2</v>
      </c>
      <c r="AH82" s="1679">
        <f t="shared" si="206"/>
        <v>1.7731614170631051E-2</v>
      </c>
      <c r="AI82" s="1679">
        <f t="shared" si="206"/>
        <v>1.688321076740075E-2</v>
      </c>
      <c r="AJ82" s="1679">
        <f t="shared" si="206"/>
        <v>1.8418463023821458E-2</v>
      </c>
      <c r="AK82" s="1679">
        <f t="shared" si="206"/>
        <v>2.5062150672842311E-2</v>
      </c>
      <c r="AL82" s="1679">
        <f t="shared" ref="AL82:AS82" si="207">AL83+AL84</f>
        <v>2.5062150672842311E-2</v>
      </c>
      <c r="AM82" s="1679">
        <f t="shared" si="207"/>
        <v>2.5062150672842311E-2</v>
      </c>
      <c r="AN82" s="1679">
        <f t="shared" si="207"/>
        <v>2.5062150672842311E-2</v>
      </c>
      <c r="AO82" s="1679">
        <f t="shared" si="207"/>
        <v>2.5062150672842311E-2</v>
      </c>
      <c r="AP82" s="1679">
        <f t="shared" si="207"/>
        <v>2.5062150672842311E-2</v>
      </c>
      <c r="AQ82" s="1679">
        <f t="shared" si="207"/>
        <v>2.5062150672842311E-2</v>
      </c>
      <c r="AR82" s="1679">
        <f t="shared" si="207"/>
        <v>2.5062150672842311E-2</v>
      </c>
      <c r="AS82" s="1679">
        <f t="shared" si="207"/>
        <v>2.5062150672842311E-2</v>
      </c>
      <c r="AT82" s="1680"/>
    </row>
    <row r="83" spans="1:46" s="407" customFormat="1" ht="13.15" customHeight="1">
      <c r="A83" s="1675" t="s">
        <v>406</v>
      </c>
      <c r="B83" s="1676">
        <f t="shared" si="202"/>
        <v>0</v>
      </c>
      <c r="C83" s="1676">
        <f t="shared" si="202"/>
        <v>0</v>
      </c>
      <c r="D83" s="1676">
        <f t="shared" si="202"/>
        <v>0</v>
      </c>
      <c r="E83" s="1676">
        <f t="shared" si="202"/>
        <v>0</v>
      </c>
      <c r="F83" s="1676">
        <f>+F80/F$70</f>
        <v>0</v>
      </c>
      <c r="G83" s="1676">
        <f t="shared" ref="G83:I84" si="208">+G80/G$70</f>
        <v>0</v>
      </c>
      <c r="H83" s="1676">
        <f t="shared" si="208"/>
        <v>0</v>
      </c>
      <c r="I83" s="1676">
        <f t="shared" si="208"/>
        <v>0</v>
      </c>
      <c r="J83" s="1676">
        <f>+J80/J$70</f>
        <v>0</v>
      </c>
      <c r="K83" s="1676">
        <f t="shared" ref="K83:M84" si="209">+K80/K$70</f>
        <v>0</v>
      </c>
      <c r="L83" s="1676">
        <f t="shared" si="209"/>
        <v>0</v>
      </c>
      <c r="M83" s="1676">
        <f t="shared" si="209"/>
        <v>0</v>
      </c>
      <c r="N83" s="1676">
        <f t="shared" si="204"/>
        <v>0</v>
      </c>
      <c r="O83" s="1676">
        <f t="shared" si="204"/>
        <v>0</v>
      </c>
      <c r="P83" s="1676">
        <f t="shared" si="204"/>
        <v>0</v>
      </c>
      <c r="Q83" s="1676">
        <f t="shared" si="204"/>
        <v>2.773196634347721E-3</v>
      </c>
      <c r="R83" s="1676">
        <f t="shared" si="204"/>
        <v>5.1347195293173767E-3</v>
      </c>
      <c r="S83" s="1676">
        <f t="shared" si="206"/>
        <v>4.3430070800063334E-3</v>
      </c>
      <c r="T83" s="1676">
        <f t="shared" si="206"/>
        <v>3.8264924815401636E-3</v>
      </c>
      <c r="U83" s="1676">
        <f t="shared" si="206"/>
        <v>3.0100017380587448E-3</v>
      </c>
      <c r="V83" s="1676">
        <f t="shared" si="206"/>
        <v>3.9579892168167792E-3</v>
      </c>
      <c r="W83" s="1676">
        <f t="shared" si="206"/>
        <v>3.4186346995908408E-3</v>
      </c>
      <c r="X83" s="1676">
        <f t="shared" si="206"/>
        <v>3.0979336296104065E-3</v>
      </c>
      <c r="Y83" s="1676">
        <f t="shared" si="206"/>
        <v>2.6714907759944448E-3</v>
      </c>
      <c r="Z83" s="1676">
        <f t="shared" si="206"/>
        <v>3.549634322448409E-3</v>
      </c>
      <c r="AA83" s="1676">
        <f t="shared" si="206"/>
        <v>3.3010448976762722E-3</v>
      </c>
      <c r="AB83" s="1676">
        <f t="shared" si="206"/>
        <v>3.1232625829872127E-3</v>
      </c>
      <c r="AC83" s="1676">
        <f t="shared" si="206"/>
        <v>2.472436550529204E-3</v>
      </c>
      <c r="AD83" s="1676">
        <f t="shared" si="206"/>
        <v>3.341460419918963E-3</v>
      </c>
      <c r="AE83" s="1676">
        <f t="shared" si="206"/>
        <v>2.9229895815751921E-3</v>
      </c>
      <c r="AF83" s="1676">
        <f t="shared" si="206"/>
        <v>2.5731420698597938E-3</v>
      </c>
      <c r="AG83" s="1676">
        <f t="shared" si="206"/>
        <v>2.4035731859646465E-3</v>
      </c>
      <c r="AH83" s="1676">
        <f t="shared" si="206"/>
        <v>2.7927842079414761E-3</v>
      </c>
      <c r="AI83" s="1676">
        <f t="shared" si="206"/>
        <v>2.503893850673291E-3</v>
      </c>
      <c r="AJ83" s="1676">
        <f t="shared" si="206"/>
        <v>2.3580088750255299E-3</v>
      </c>
      <c r="AK83" s="1676">
        <f t="shared" si="206"/>
        <v>2.1976247195288662E-3</v>
      </c>
      <c r="AL83" s="1681">
        <f t="shared" ref="AL83:AS84" si="210">AK83</f>
        <v>2.1976247195288662E-3</v>
      </c>
      <c r="AM83" s="1681">
        <f t="shared" si="210"/>
        <v>2.1976247195288662E-3</v>
      </c>
      <c r="AN83" s="1681">
        <f t="shared" si="210"/>
        <v>2.1976247195288662E-3</v>
      </c>
      <c r="AO83" s="1681">
        <f t="shared" si="210"/>
        <v>2.1976247195288662E-3</v>
      </c>
      <c r="AP83" s="1681">
        <f t="shared" si="210"/>
        <v>2.1976247195288662E-3</v>
      </c>
      <c r="AQ83" s="1681">
        <f t="shared" si="210"/>
        <v>2.1976247195288662E-3</v>
      </c>
      <c r="AR83" s="1681">
        <f t="shared" si="210"/>
        <v>2.1976247195288662E-3</v>
      </c>
      <c r="AS83" s="1681">
        <f t="shared" si="210"/>
        <v>2.1976247195288662E-3</v>
      </c>
      <c r="AT83" s="1682"/>
    </row>
    <row r="84" spans="1:46" s="407" customFormat="1" ht="13.15" customHeight="1">
      <c r="A84" s="1675" t="s">
        <v>407</v>
      </c>
      <c r="B84" s="1676">
        <f t="shared" si="202"/>
        <v>0.55995934045986984</v>
      </c>
      <c r="C84" s="1676">
        <f t="shared" si="202"/>
        <v>-0.42253788446172702</v>
      </c>
      <c r="D84" s="1676">
        <f t="shared" si="202"/>
        <v>1.285486742246791E-2</v>
      </c>
      <c r="E84" s="1676">
        <f t="shared" si="202"/>
        <v>1.8602484897467155E-2</v>
      </c>
      <c r="F84" s="1676">
        <f>+F81/F$70</f>
        <v>1.4889403676580482E-2</v>
      </c>
      <c r="G84" s="1676">
        <f t="shared" si="208"/>
        <v>1.3330117382215787E-2</v>
      </c>
      <c r="H84" s="1676">
        <f t="shared" si="208"/>
        <v>1.2736383702201277E-2</v>
      </c>
      <c r="I84" s="1676">
        <f t="shared" si="208"/>
        <v>1.9150346214493016E-2</v>
      </c>
      <c r="J84" s="1676">
        <f>+J81/J$70</f>
        <v>2.3722498225691981E-2</v>
      </c>
      <c r="K84" s="1676">
        <f t="shared" si="209"/>
        <v>2.480669562737961E-2</v>
      </c>
      <c r="L84" s="1676">
        <f t="shared" si="209"/>
        <v>2.2909716827369808E-2</v>
      </c>
      <c r="M84" s="1676">
        <f t="shared" si="209"/>
        <v>2.7577177508269012E-2</v>
      </c>
      <c r="N84" s="1676">
        <f t="shared" si="204"/>
        <v>3.8725634967513287E-2</v>
      </c>
      <c r="O84" s="1676">
        <f t="shared" si="204"/>
        <v>3.1698339968451894E-2</v>
      </c>
      <c r="P84" s="1676">
        <f t="shared" si="204"/>
        <v>4.0533673828354023E-2</v>
      </c>
      <c r="Q84" s="1676">
        <f t="shared" si="204"/>
        <v>2.4370515877601188E-2</v>
      </c>
      <c r="R84" s="1676">
        <f t="shared" si="204"/>
        <v>2.6275322591428767E-2</v>
      </c>
      <c r="S84" s="1676">
        <f t="shared" si="206"/>
        <v>3.0796896559524081E-2</v>
      </c>
      <c r="T84" s="1676">
        <f t="shared" si="206"/>
        <v>2.422448755891703E-2</v>
      </c>
      <c r="U84" s="1676">
        <f t="shared" si="206"/>
        <v>1.7664997076901192E-2</v>
      </c>
      <c r="V84" s="1676">
        <f t="shared" si="206"/>
        <v>2.3872596378595696E-2</v>
      </c>
      <c r="W84" s="1676">
        <f t="shared" si="206"/>
        <v>1.8995405929222598E-2</v>
      </c>
      <c r="X84" s="1676">
        <f t="shared" si="206"/>
        <v>2.080967982612645E-2</v>
      </c>
      <c r="Y84" s="1676">
        <f t="shared" si="206"/>
        <v>2.5733257606035745E-2</v>
      </c>
      <c r="Z84" s="1676">
        <f t="shared" si="206"/>
        <v>2.3384730050775605E-2</v>
      </c>
      <c r="AA84" s="1676">
        <f t="shared" si="206"/>
        <v>2.196364518532638E-2</v>
      </c>
      <c r="AB84" s="1676">
        <f t="shared" si="206"/>
        <v>2.0824475913268144E-2</v>
      </c>
      <c r="AC84" s="1676">
        <f t="shared" si="206"/>
        <v>1.6781419736662789E-2</v>
      </c>
      <c r="AD84" s="1676">
        <f t="shared" si="206"/>
        <v>2.2171159951588287E-2</v>
      </c>
      <c r="AE84" s="1676">
        <f t="shared" si="206"/>
        <v>1.9003268224571528E-2</v>
      </c>
      <c r="AF84" s="1676">
        <f t="shared" si="206"/>
        <v>1.6175000675365363E-2</v>
      </c>
      <c r="AG84" s="1676">
        <f t="shared" si="206"/>
        <v>1.3891517468488587E-2</v>
      </c>
      <c r="AH84" s="1676">
        <f t="shared" si="206"/>
        <v>1.4938829962689578E-2</v>
      </c>
      <c r="AI84" s="1676">
        <f t="shared" si="206"/>
        <v>1.4379316916727459E-2</v>
      </c>
      <c r="AJ84" s="1676">
        <f t="shared" si="206"/>
        <v>1.6060454148795929E-2</v>
      </c>
      <c r="AK84" s="1676">
        <f t="shared" si="206"/>
        <v>2.2864525953313446E-2</v>
      </c>
      <c r="AL84" s="1681">
        <f t="shared" si="210"/>
        <v>2.2864525953313446E-2</v>
      </c>
      <c r="AM84" s="1681">
        <f t="shared" si="210"/>
        <v>2.2864525953313446E-2</v>
      </c>
      <c r="AN84" s="1681">
        <f t="shared" si="210"/>
        <v>2.2864525953313446E-2</v>
      </c>
      <c r="AO84" s="1681">
        <f t="shared" si="210"/>
        <v>2.2864525953313446E-2</v>
      </c>
      <c r="AP84" s="1681">
        <f t="shared" si="210"/>
        <v>2.2864525953313446E-2</v>
      </c>
      <c r="AQ84" s="1681">
        <f t="shared" si="210"/>
        <v>2.2864525953313446E-2</v>
      </c>
      <c r="AR84" s="1681">
        <f t="shared" si="210"/>
        <v>2.2864525953313446E-2</v>
      </c>
      <c r="AS84" s="1681">
        <f t="shared" si="210"/>
        <v>2.2864525953313446E-2</v>
      </c>
      <c r="AT84" s="1682"/>
    </row>
    <row r="85" spans="1:46" s="407" customFormat="1" ht="13.15" customHeight="1">
      <c r="A85" s="44" t="s">
        <v>117</v>
      </c>
    </row>
    <row r="86" spans="1:46" s="407" customFormat="1" ht="13.15" customHeight="1"/>
    <row r="87" spans="1:46" s="407" customFormat="1" ht="13.15" customHeight="1"/>
    <row r="88" spans="1:46" s="407" customFormat="1" ht="13.15" customHeight="1"/>
    <row r="89" spans="1:46" s="407" customFormat="1" ht="13.15" customHeight="1"/>
    <row r="90" spans="1:46" s="407" customFormat="1" ht="13.15" customHeight="1"/>
    <row r="91" spans="1:46" s="407" customFormat="1" ht="13.15" customHeight="1"/>
    <row r="92" spans="1:46" s="407" customFormat="1" ht="13.15" customHeight="1"/>
    <row r="93" spans="1:46" s="407" customFormat="1" ht="13.15" customHeight="1"/>
    <row r="94" spans="1:46" s="407" customFormat="1" ht="13.15" customHeight="1"/>
    <row r="95" spans="1:46" s="407" customFormat="1" ht="13.15" customHeight="1"/>
    <row r="96" spans="1:46" s="407" customFormat="1" ht="13.15" customHeight="1"/>
    <row r="97" s="407" customFormat="1" ht="13.15" customHeight="1"/>
    <row r="98" s="407" customFormat="1" ht="13.15" customHeight="1"/>
    <row r="99" s="407" customFormat="1" ht="13.15" customHeight="1"/>
    <row r="100" ht="13.15" customHeight="1"/>
    <row r="101" ht="13.15" customHeight="1"/>
    <row r="102" ht="13.15" customHeight="1"/>
    <row r="103" ht="13.15" customHeight="1"/>
  </sheetData>
  <mergeCells count="20">
    <mergeCell ref="CI3:CL3"/>
    <mergeCell ref="CM3:CP3"/>
    <mergeCell ref="BK3:BN3"/>
    <mergeCell ref="BO3:BR3"/>
    <mergeCell ref="BS3:BV3"/>
    <mergeCell ref="BW3:BZ3"/>
    <mergeCell ref="CA3:CD3"/>
    <mergeCell ref="CE3:CH3"/>
    <mergeCell ref="BG3:BJ3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</mergeCells>
  <pageMargins left="0.7" right="0.7" top="0.75" bottom="0.75" header="0.3" footer="0.3"/>
  <pageSetup scale="5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Disclaimer</vt:lpstr>
      <vt:lpstr>Income Statement</vt:lpstr>
      <vt:lpstr>Revenue Build</vt:lpstr>
      <vt:lpstr>Balance Sheet</vt:lpstr>
      <vt:lpstr>Cash Flow</vt:lpstr>
      <vt:lpstr>BS</vt:lpstr>
      <vt:lpstr>CF</vt:lpstr>
      <vt:lpstr>IS</vt:lpstr>
      <vt:lpstr>'Balance Sheet'!Print_Area</vt:lpstr>
      <vt:lpstr>'Cash Flow'!Print_Area</vt:lpstr>
      <vt:lpstr>'Income Statement'!Print_Area</vt:lpstr>
      <vt:lpstr>'Revenue Build'!Print_Area</vt:lpstr>
      <vt:lpstr>'Revenue Build'!REV</vt:lpstr>
    </vt:vector>
  </TitlesOfParts>
  <Company>Wells Fargo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Unger, David</dc:creator>
  <cp:lastModifiedBy>Yuuji Anderson</cp:lastModifiedBy>
  <dcterms:created xsi:type="dcterms:W3CDTF">2026-02-24T14:43:05Z</dcterms:created>
  <dcterms:modified xsi:type="dcterms:W3CDTF">2026-03-14T00:27:47Z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1bb3d6-6588-4f45-8c90-d60eacca64f6_Enabled">
    <vt:lpwstr>true</vt:lpwstr>
  </property>
  <property fmtid="{D5CDD505-2E9C-101B-9397-08002B2CF9AE}" pid="3" name="MSIP_Label_a21bb3d6-6588-4f45-8c90-d60eacca64f6_SetDate">
    <vt:lpwstr>2026-02-24T14:44:35Z</vt:lpwstr>
  </property>
  <property fmtid="{D5CDD505-2E9C-101B-9397-08002B2CF9AE}" pid="4" name="MSIP_Label_a21bb3d6-6588-4f45-8c90-d60eacca64f6_Method">
    <vt:lpwstr>Privileged</vt:lpwstr>
  </property>
  <property fmtid="{D5CDD505-2E9C-101B-9397-08002B2CF9AE}" pid="5" name="MSIP_Label_a21bb3d6-6588-4f45-8c90-d60eacca64f6_Name">
    <vt:lpwstr>Proprietary External</vt:lpwstr>
  </property>
  <property fmtid="{D5CDD505-2E9C-101B-9397-08002B2CF9AE}" pid="6" name="MSIP_Label_a21bb3d6-6588-4f45-8c90-d60eacca64f6_SiteId">
    <vt:lpwstr>e122af3c-4c68-4e49-9c52-4ae1e25e91ae</vt:lpwstr>
  </property>
  <property fmtid="{D5CDD505-2E9C-101B-9397-08002B2CF9AE}" pid="7" name="MSIP_Label_a21bb3d6-6588-4f45-8c90-d60eacca64f6_ActionId">
    <vt:lpwstr>d2284fa2-dcbc-42b9-9d93-afafec768adc</vt:lpwstr>
  </property>
  <property fmtid="{D5CDD505-2E9C-101B-9397-08002B2CF9AE}" pid="8" name="MSIP_Label_a21bb3d6-6588-4f45-8c90-d60eacca64f6_ContentBits">
    <vt:lpwstr>0</vt:lpwstr>
  </property>
  <property fmtid="{D5CDD505-2E9C-101B-9397-08002B2CF9AE}" pid="9" name="MSIP_Label_a21bb3d6-6588-4f45-8c90-d60eacca64f6_Tag">
    <vt:lpwstr>10, 0, 1, 1</vt:lpwstr>
  </property>
</Properties>
</file>