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angou/Desktop/"/>
    </mc:Choice>
  </mc:AlternateContent>
  <xr:revisionPtr revIDLastSave="0" documentId="13_ncr:1_{1C8BA9AC-7BBE-EB45-85EB-44443C6EC170}" xr6:coauthVersionLast="43" xr6:coauthVersionMax="43" xr10:uidLastSave="{00000000-0000-0000-0000-000000000000}"/>
  <bookViews>
    <workbookView xWindow="80" yWindow="460" windowWidth="25440" windowHeight="14000" xr2:uid="{5829A3E5-E9FC-2247-A18A-DB46BB50DB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  <c r="G25" i="1"/>
  <c r="G31" i="1"/>
  <c r="G29" i="1"/>
  <c r="G38" i="1"/>
  <c r="G36" i="1"/>
  <c r="G34" i="1"/>
  <c r="G35" i="1"/>
  <c r="G24" i="1"/>
  <c r="G23" i="1"/>
  <c r="G18" i="1"/>
  <c r="G17" i="1"/>
  <c r="G16" i="1"/>
  <c r="G4" i="1"/>
  <c r="E13" i="1"/>
  <c r="G13" i="1" s="1"/>
  <c r="E12" i="1"/>
  <c r="G12" i="1" s="1"/>
  <c r="E11" i="1"/>
  <c r="G11" i="1" s="1"/>
</calcChain>
</file>

<file path=xl/sharedStrings.xml><?xml version="1.0" encoding="utf-8"?>
<sst xmlns="http://schemas.openxmlformats.org/spreadsheetml/2006/main" count="80" uniqueCount="60">
  <si>
    <t>Robotics Crew Transportation Options</t>
  </si>
  <si>
    <t>Option 1</t>
  </si>
  <si>
    <t>Cost</t>
  </si>
  <si>
    <t>Rental</t>
  </si>
  <si>
    <t>Enterprise</t>
  </si>
  <si>
    <t>Budget</t>
  </si>
  <si>
    <t>Option 2</t>
  </si>
  <si>
    <t>Charter</t>
  </si>
  <si>
    <t>Premier</t>
  </si>
  <si>
    <t>Notes</t>
  </si>
  <si>
    <t xml:space="preserve">4/12 6:00pm pickup &lt;-&gt; 4/13 10:00pm dropoff </t>
  </si>
  <si>
    <t>Potential Problem</t>
  </si>
  <si>
    <t>Compact Nissan Versa</t>
  </si>
  <si>
    <t>Standard Volkswagen Jetta</t>
  </si>
  <si>
    <t>Intermediate Hyundai Elantra</t>
  </si>
  <si>
    <t>Union College liability permissions,  5 people per car</t>
  </si>
  <si>
    <t>Additional Consideration</t>
  </si>
  <si>
    <t>Gas</t>
  </si>
  <si>
    <t>Assume top distance of 200, fuel efficiency of 17, at average gas prices of $3</t>
  </si>
  <si>
    <t>Option Cost</t>
  </si>
  <si>
    <t>20 people bus, 12 hour payment</t>
  </si>
  <si>
    <t>"Package" ends at 4pm</t>
  </si>
  <si>
    <t>Pickup location: Albany International Airport: 12am pickup time/10pm dropoff</t>
  </si>
  <si>
    <t>Economy
Ford Fiesta</t>
  </si>
  <si>
    <t>Compact
Ford Focus</t>
  </si>
  <si>
    <t xml:space="preserve">Insurance $53.10 </t>
  </si>
  <si>
    <t>Insurance $59.10</t>
  </si>
  <si>
    <t>Standard
Volkswagen Jetta</t>
  </si>
  <si>
    <t>Option 3</t>
  </si>
  <si>
    <t>Overnight</t>
  </si>
  <si>
    <t>Schenectady --&gt; NYC</t>
  </si>
  <si>
    <t>Greyhound</t>
  </si>
  <si>
    <t>Chinese Bus</t>
  </si>
  <si>
    <t>Train</t>
  </si>
  <si>
    <t>not on time</t>
  </si>
  <si>
    <t>n/a</t>
  </si>
  <si>
    <t>NYC stayover</t>
  </si>
  <si>
    <t>Airbnb</t>
  </si>
  <si>
    <t>Additional Fees may apply</t>
  </si>
  <si>
    <t>Hotel</t>
  </si>
  <si>
    <t>Adirondack Trail</t>
  </si>
  <si>
    <t>Brown Transport</t>
  </si>
  <si>
    <t>USA Coach</t>
  </si>
  <si>
    <t>full</t>
  </si>
  <si>
    <t xml:space="preserve">Union Campus Transportation </t>
  </si>
  <si>
    <t>NYC --&gt; Princeton</t>
  </si>
  <si>
    <t>USA Coach: Line 100</t>
  </si>
  <si>
    <t>https://web.coachusa.com/info/suburban/ss.toolkit.fares.asp</t>
  </si>
  <si>
    <t>Train: NJ Transit</t>
  </si>
  <si>
    <t>https://offmetro.com/ny/nyc-to-princeton-public-transportation/</t>
  </si>
  <si>
    <t>Public Transport: Line 606/600</t>
  </si>
  <si>
    <t>Base Cost: Chinese Bus --&gt; Airbnb --&gt; NJTansit</t>
  </si>
  <si>
    <t xml:space="preserve">Addiitonal Consideration </t>
  </si>
  <si>
    <t xml:space="preserve">Dinner </t>
  </si>
  <si>
    <t>NYC Transport cost</t>
  </si>
  <si>
    <t>MTA</t>
  </si>
  <si>
    <t>Insurance $59.11</t>
  </si>
  <si>
    <t>Roundtrip</t>
  </si>
  <si>
    <t xml:space="preserve">NYC --&gt; Schenectady </t>
  </si>
  <si>
    <t>On time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</si>
</sst>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6" fontId="0" fillId="2" borderId="1" xfId="0" applyNumberFormat="1" applyFill="1" applyBorder="1"/>
    <xf numFmtId="8" fontId="0" fillId="2" borderId="1" xfId="0" applyNumberFormat="1" applyFill="1" applyBorder="1"/>
    <xf numFmtId="0" fontId="0" fillId="2" borderId="1" xfId="0" applyFill="1" applyBorder="1" applyAlignment="1"/>
    <xf numFmtId="0" fontId="1" fillId="2" borderId="1" xfId="0" applyFont="1" applyFill="1" applyBorder="1" applyAlignment="1"/>
    <xf numFmtId="8" fontId="1" fillId="2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8" fontId="0" fillId="3" borderId="1" xfId="0" applyNumberFormat="1" applyFill="1" applyBorder="1"/>
    <xf numFmtId="0" fontId="0" fillId="3" borderId="1" xfId="0" applyFill="1" applyBorder="1" applyAlignment="1">
      <alignment horizontal="left" wrapText="1"/>
    </xf>
    <xf numFmtId="6" fontId="0" fillId="3" borderId="1" xfId="0" applyNumberForma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8" fontId="0" fillId="4" borderId="1" xfId="0" applyNumberFormat="1" applyFill="1" applyBorder="1"/>
    <xf numFmtId="0" fontId="0" fillId="4" borderId="1" xfId="0" applyFont="1" applyFill="1" applyBorder="1"/>
    <xf numFmtId="0" fontId="2" fillId="0" borderId="0" xfId="0" applyFont="1"/>
    <xf numFmtId="8" fontId="1" fillId="3" borderId="1" xfId="0" applyNumberFormat="1" applyFont="1" applyFill="1" applyBorder="1"/>
    <xf numFmtId="8" fontId="1" fillId="4" borderId="1" xfId="0" applyNumberFormat="1" applyFont="1" applyFill="1" applyBorder="1"/>
    <xf numFmtId="0" fontId="0" fillId="2" borderId="1" xfId="0" applyFont="1" applyFill="1" applyBorder="1"/>
    <xf numFmtId="0" fontId="0" fillId="2" borderId="1" xfId="0" applyFont="1" applyFill="1" applyBorder="1" applyAlignment="1"/>
    <xf numFmtId="8" fontId="0" fillId="2" borderId="1" xfId="0" applyNumberFormat="1" applyFont="1" applyFill="1" applyBorder="1"/>
    <xf numFmtId="0" fontId="0" fillId="2" borderId="1" xfId="0" applyFont="1" applyFill="1" applyBorder="1" applyAlignment="1">
      <alignment wrapText="1"/>
    </xf>
    <xf numFmtId="6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D76E-109F-564C-BF42-7CE7B7F689B1}">
  <dimension ref="A1:J40"/>
  <sheetViews>
    <sheetView tabSelected="1" topLeftCell="A25" workbookViewId="0">
      <selection activeCell="G40" sqref="G40"/>
    </sheetView>
  </sheetViews>
  <sheetFormatPr baseColWidth="10" defaultRowHeight="16" x14ac:dyDescent="0.2"/>
  <cols>
    <col min="2" max="2" width="0.6640625" customWidth="1"/>
    <col min="3" max="3" width="22.1640625" customWidth="1"/>
    <col min="4" max="4" width="22.6640625" style="1" customWidth="1"/>
    <col min="5" max="5" width="14.5" customWidth="1"/>
    <col min="6" max="6" width="0.83203125" customWidth="1"/>
    <col min="7" max="7" width="15.33203125" customWidth="1"/>
    <col min="8" max="8" width="0.83203125" customWidth="1"/>
    <col min="9" max="9" width="30.33203125" style="1" customWidth="1"/>
    <col min="10" max="10" width="30" style="1" customWidth="1"/>
  </cols>
  <sheetData>
    <row r="1" spans="1:10" ht="21" x14ac:dyDescent="0.25">
      <c r="A1" s="25" t="s">
        <v>0</v>
      </c>
    </row>
    <row r="3" spans="1:10" s="2" customFormat="1" ht="17" x14ac:dyDescent="0.2">
      <c r="A3" s="19" t="s">
        <v>1</v>
      </c>
      <c r="B3" s="19"/>
      <c r="C3" s="19" t="s">
        <v>7</v>
      </c>
      <c r="D3" s="20"/>
      <c r="E3" s="19" t="s">
        <v>2</v>
      </c>
      <c r="F3" s="19"/>
      <c r="G3" s="19" t="s">
        <v>19</v>
      </c>
      <c r="H3" s="19"/>
      <c r="I3" s="20" t="s">
        <v>9</v>
      </c>
      <c r="J3" s="20" t="s">
        <v>11</v>
      </c>
    </row>
    <row r="4" spans="1:10" ht="17" x14ac:dyDescent="0.2">
      <c r="A4" s="21"/>
      <c r="B4" s="21"/>
      <c r="C4" s="21" t="s">
        <v>8</v>
      </c>
      <c r="D4" s="22"/>
      <c r="E4" s="23">
        <v>1337.37</v>
      </c>
      <c r="F4" s="21"/>
      <c r="G4" s="27">
        <f>E4</f>
        <v>1337.37</v>
      </c>
      <c r="H4" s="21"/>
      <c r="I4" s="22" t="s">
        <v>20</v>
      </c>
      <c r="J4" s="22" t="s">
        <v>21</v>
      </c>
    </row>
    <row r="5" spans="1:10" ht="17" x14ac:dyDescent="0.2">
      <c r="A5" s="21"/>
      <c r="B5" s="21"/>
      <c r="C5" s="21" t="s">
        <v>40</v>
      </c>
      <c r="D5" s="22" t="s">
        <v>35</v>
      </c>
      <c r="E5" s="21"/>
      <c r="F5" s="21"/>
      <c r="G5" s="21"/>
      <c r="H5" s="21"/>
      <c r="I5" s="22"/>
      <c r="J5" s="22" t="s">
        <v>43</v>
      </c>
    </row>
    <row r="6" spans="1:10" ht="17" x14ac:dyDescent="0.2">
      <c r="A6" s="21"/>
      <c r="B6" s="21"/>
      <c r="C6" s="21" t="s">
        <v>41</v>
      </c>
      <c r="D6" s="22" t="s">
        <v>35</v>
      </c>
      <c r="E6" s="21"/>
      <c r="F6" s="21"/>
      <c r="G6" s="21"/>
      <c r="H6" s="21"/>
      <c r="I6" s="22"/>
      <c r="J6" s="22" t="s">
        <v>43</v>
      </c>
    </row>
    <row r="7" spans="1:10" s="2" customFormat="1" x14ac:dyDescent="0.2">
      <c r="A7" s="19"/>
      <c r="B7" s="19"/>
      <c r="C7" s="24" t="s">
        <v>42</v>
      </c>
      <c r="D7" s="24" t="s">
        <v>35</v>
      </c>
      <c r="E7" s="19"/>
      <c r="F7" s="19"/>
      <c r="G7" s="19"/>
      <c r="H7" s="19"/>
      <c r="I7" s="19"/>
      <c r="J7" s="24" t="s">
        <v>43</v>
      </c>
    </row>
    <row r="8" spans="1:10" ht="17" x14ac:dyDescent="0.2">
      <c r="A8" s="21"/>
      <c r="B8" s="21"/>
      <c r="C8" s="24" t="s">
        <v>44</v>
      </c>
      <c r="D8" s="22" t="s">
        <v>35</v>
      </c>
      <c r="E8" s="21"/>
      <c r="F8" s="21"/>
      <c r="G8" s="21"/>
      <c r="H8" s="21"/>
      <c r="I8" s="22"/>
      <c r="J8" s="22" t="s">
        <v>43</v>
      </c>
    </row>
    <row r="10" spans="1:10" ht="17" x14ac:dyDescent="0.2">
      <c r="A10" s="12" t="s">
        <v>6</v>
      </c>
      <c r="B10" s="12"/>
      <c r="C10" s="12" t="s">
        <v>3</v>
      </c>
      <c r="D10" s="13"/>
      <c r="E10" s="12" t="s">
        <v>2</v>
      </c>
      <c r="F10" s="12"/>
      <c r="G10" s="12" t="s">
        <v>19</v>
      </c>
      <c r="H10" s="12"/>
      <c r="I10" s="13" t="s">
        <v>9</v>
      </c>
      <c r="J10" s="13" t="s">
        <v>11</v>
      </c>
    </row>
    <row r="11" spans="1:10" ht="34" x14ac:dyDescent="0.2">
      <c r="A11" s="14"/>
      <c r="B11" s="14"/>
      <c r="C11" s="14" t="s">
        <v>4</v>
      </c>
      <c r="D11" s="15" t="s">
        <v>12</v>
      </c>
      <c r="E11" s="16">
        <f xml:space="preserve"> 175.56</f>
        <v>175.56</v>
      </c>
      <c r="F11" s="14"/>
      <c r="G11" s="26">
        <f>E11*2 + E20</f>
        <v>411.12</v>
      </c>
      <c r="H11" s="14"/>
      <c r="I11" s="17" t="s">
        <v>10</v>
      </c>
      <c r="J11" s="15" t="s">
        <v>15</v>
      </c>
    </row>
    <row r="12" spans="1:10" ht="34" x14ac:dyDescent="0.2">
      <c r="A12" s="14"/>
      <c r="B12" s="14"/>
      <c r="C12" s="14"/>
      <c r="D12" s="15" t="s">
        <v>14</v>
      </c>
      <c r="E12" s="16">
        <f xml:space="preserve"> 199.5</f>
        <v>199.5</v>
      </c>
      <c r="F12" s="14"/>
      <c r="G12" s="26">
        <f>E12*2 + E20</f>
        <v>459</v>
      </c>
      <c r="H12" s="14"/>
      <c r="I12" s="15"/>
      <c r="J12" s="15"/>
    </row>
    <row r="13" spans="1:10" ht="34" x14ac:dyDescent="0.2">
      <c r="A13" s="14"/>
      <c r="B13" s="14"/>
      <c r="C13" s="14"/>
      <c r="D13" s="15" t="s">
        <v>13</v>
      </c>
      <c r="E13" s="16">
        <f xml:space="preserve"> 214.32</f>
        <v>214.32</v>
      </c>
      <c r="F13" s="14"/>
      <c r="G13" s="26">
        <f>E13*2 + E20</f>
        <v>488.64</v>
      </c>
      <c r="H13" s="14"/>
      <c r="I13" s="15"/>
      <c r="J13" s="15"/>
    </row>
    <row r="14" spans="1:10" x14ac:dyDescent="0.2">
      <c r="A14" s="14"/>
      <c r="B14" s="14"/>
      <c r="C14" s="14"/>
      <c r="D14" s="15"/>
      <c r="E14" s="14"/>
      <c r="F14" s="14"/>
      <c r="G14" s="26"/>
      <c r="H14" s="14"/>
      <c r="I14" s="15"/>
      <c r="J14" s="15"/>
    </row>
    <row r="15" spans="1:10" ht="17" x14ac:dyDescent="0.2">
      <c r="A15" s="14"/>
      <c r="B15" s="14"/>
      <c r="C15" s="14" t="s">
        <v>5</v>
      </c>
      <c r="D15" s="15"/>
      <c r="E15" s="14"/>
      <c r="F15" s="14"/>
      <c r="G15" s="12"/>
      <c r="H15" s="14"/>
      <c r="I15" s="15" t="s">
        <v>9</v>
      </c>
      <c r="J15" s="15" t="s">
        <v>11</v>
      </c>
    </row>
    <row r="16" spans="1:10" ht="51" x14ac:dyDescent="0.2">
      <c r="A16" s="14"/>
      <c r="B16" s="14"/>
      <c r="C16" s="14"/>
      <c r="D16" s="15" t="s">
        <v>23</v>
      </c>
      <c r="E16" s="16">
        <v>237.42</v>
      </c>
      <c r="F16" s="14"/>
      <c r="G16" s="26">
        <f>E16*2 + E20</f>
        <v>534.83999999999992</v>
      </c>
      <c r="H16" s="14"/>
      <c r="I16" s="15" t="s">
        <v>22</v>
      </c>
      <c r="J16" s="15" t="s">
        <v>25</v>
      </c>
    </row>
    <row r="17" spans="1:10" ht="34" x14ac:dyDescent="0.2">
      <c r="A17" s="14"/>
      <c r="B17" s="14"/>
      <c r="C17" s="14"/>
      <c r="D17" s="15" t="s">
        <v>24</v>
      </c>
      <c r="E17" s="16">
        <v>251.01</v>
      </c>
      <c r="F17" s="14"/>
      <c r="G17" s="26">
        <f>E17*2 + E20</f>
        <v>562.02</v>
      </c>
      <c r="H17" s="14"/>
      <c r="I17" s="15"/>
      <c r="J17" s="15" t="s">
        <v>26</v>
      </c>
    </row>
    <row r="18" spans="1:10" s="2" customFormat="1" ht="34" x14ac:dyDescent="0.2">
      <c r="A18" s="14"/>
      <c r="B18" s="14"/>
      <c r="C18" s="14"/>
      <c r="D18" s="15" t="s">
        <v>27</v>
      </c>
      <c r="E18" s="16">
        <v>264.69</v>
      </c>
      <c r="F18" s="14"/>
      <c r="G18" s="26">
        <f>E18*2 + E20</f>
        <v>589.38</v>
      </c>
      <c r="H18" s="14"/>
      <c r="I18" s="15"/>
      <c r="J18" s="15" t="s">
        <v>56</v>
      </c>
    </row>
    <row r="19" spans="1:10" x14ac:dyDescent="0.2">
      <c r="A19" s="14"/>
      <c r="B19" s="14"/>
      <c r="C19" s="14"/>
      <c r="D19" s="15"/>
      <c r="E19" s="14"/>
      <c r="F19" s="14"/>
      <c r="G19" s="14"/>
      <c r="H19" s="14"/>
      <c r="I19" s="15"/>
      <c r="J19" s="15"/>
    </row>
    <row r="20" spans="1:10" ht="51" x14ac:dyDescent="0.2">
      <c r="A20" s="14"/>
      <c r="B20" s="14"/>
      <c r="C20" s="14" t="s">
        <v>16</v>
      </c>
      <c r="D20" s="15" t="s">
        <v>17</v>
      </c>
      <c r="E20" s="18">
        <v>60</v>
      </c>
      <c r="F20" s="14"/>
      <c r="G20" s="16"/>
      <c r="H20" s="14"/>
      <c r="I20" s="15" t="s">
        <v>18</v>
      </c>
      <c r="J20" s="15"/>
    </row>
    <row r="22" spans="1:10" ht="17" x14ac:dyDescent="0.2">
      <c r="A22" s="3" t="s">
        <v>28</v>
      </c>
      <c r="B22" s="3"/>
      <c r="C22" s="3" t="s">
        <v>29</v>
      </c>
      <c r="D22" s="4"/>
      <c r="E22" s="3" t="s">
        <v>2</v>
      </c>
      <c r="F22" s="3"/>
      <c r="G22" s="3" t="s">
        <v>19</v>
      </c>
      <c r="H22" s="3"/>
      <c r="I22" s="4" t="s">
        <v>9</v>
      </c>
      <c r="J22" s="4" t="s">
        <v>11</v>
      </c>
    </row>
    <row r="23" spans="1:10" ht="17" x14ac:dyDescent="0.2">
      <c r="A23" s="5"/>
      <c r="B23" s="5"/>
      <c r="C23" s="5" t="s">
        <v>57</v>
      </c>
      <c r="D23" s="6" t="s">
        <v>31</v>
      </c>
      <c r="E23" s="7">
        <v>39</v>
      </c>
      <c r="F23" s="5"/>
      <c r="G23" s="7">
        <f>E23 * 2 * 10</f>
        <v>780</v>
      </c>
      <c r="H23" s="5"/>
      <c r="I23" s="6"/>
      <c r="J23" s="6" t="s">
        <v>34</v>
      </c>
    </row>
    <row r="24" spans="1:10" ht="17" x14ac:dyDescent="0.2">
      <c r="A24" s="5"/>
      <c r="B24" s="5"/>
      <c r="C24" s="5" t="s">
        <v>57</v>
      </c>
      <c r="D24" s="6" t="s">
        <v>32</v>
      </c>
      <c r="E24" s="7">
        <v>20</v>
      </c>
      <c r="F24" s="5"/>
      <c r="G24" s="32">
        <f>E24 * 2 * 10</f>
        <v>400</v>
      </c>
      <c r="H24" s="5"/>
      <c r="I24" s="6"/>
      <c r="J24" s="6" t="s">
        <v>34</v>
      </c>
    </row>
    <row r="25" spans="1:10" ht="17" x14ac:dyDescent="0.2">
      <c r="A25" s="5"/>
      <c r="B25" s="5"/>
      <c r="C25" s="5" t="s">
        <v>30</v>
      </c>
      <c r="D25" s="6" t="s">
        <v>33</v>
      </c>
      <c r="E25" s="8">
        <v>360</v>
      </c>
      <c r="F25" s="5"/>
      <c r="G25" s="5">
        <f xml:space="preserve"> 45 * 10</f>
        <v>450</v>
      </c>
      <c r="H25" s="5"/>
      <c r="I25" s="6"/>
      <c r="J25" s="6" t="s">
        <v>59</v>
      </c>
    </row>
    <row r="26" spans="1:10" ht="17" x14ac:dyDescent="0.2">
      <c r="A26" s="5"/>
      <c r="B26" s="5"/>
      <c r="C26" s="5" t="s">
        <v>58</v>
      </c>
      <c r="D26" s="6" t="s">
        <v>33</v>
      </c>
      <c r="E26" s="8" t="s">
        <v>35</v>
      </c>
      <c r="F26" s="5"/>
      <c r="G26" s="5"/>
      <c r="H26" s="5"/>
      <c r="I26" s="6"/>
      <c r="J26" s="6"/>
    </row>
    <row r="27" spans="1:10" x14ac:dyDescent="0.2">
      <c r="A27" s="5"/>
      <c r="B27" s="5"/>
      <c r="C27" s="5"/>
      <c r="D27" s="6"/>
      <c r="E27" s="5"/>
      <c r="F27" s="5"/>
      <c r="G27" s="5"/>
      <c r="H27" s="5"/>
      <c r="I27" s="6"/>
      <c r="J27" s="6"/>
    </row>
    <row r="28" spans="1:10" ht="17" x14ac:dyDescent="0.2">
      <c r="A28" s="5"/>
      <c r="B28" s="5"/>
      <c r="C28" s="5" t="s">
        <v>36</v>
      </c>
      <c r="D28" s="6" t="s">
        <v>37</v>
      </c>
      <c r="E28" s="7">
        <v>300</v>
      </c>
      <c r="F28" s="5"/>
      <c r="G28" s="32">
        <v>300</v>
      </c>
      <c r="H28" s="5"/>
      <c r="I28" s="6" t="s">
        <v>38</v>
      </c>
      <c r="J28" s="6"/>
    </row>
    <row r="29" spans="1:10" ht="17" x14ac:dyDescent="0.2">
      <c r="A29" s="5"/>
      <c r="B29" s="5"/>
      <c r="C29" s="5"/>
      <c r="D29" s="6" t="s">
        <v>39</v>
      </c>
      <c r="E29" s="7">
        <v>300</v>
      </c>
      <c r="F29" s="5"/>
      <c r="G29" s="7">
        <f>E29  * 4</f>
        <v>1200</v>
      </c>
      <c r="H29" s="5"/>
      <c r="I29" s="6"/>
      <c r="J29" s="6"/>
    </row>
    <row r="30" spans="1:10" x14ac:dyDescent="0.2">
      <c r="A30" s="5"/>
      <c r="B30" s="5"/>
      <c r="C30" s="5"/>
      <c r="D30" s="6"/>
      <c r="E30" s="5"/>
      <c r="F30" s="5"/>
      <c r="G30" s="5"/>
      <c r="H30" s="5"/>
      <c r="I30" s="6"/>
      <c r="J30" s="6"/>
    </row>
    <row r="31" spans="1:10" ht="17" x14ac:dyDescent="0.2">
      <c r="A31" s="5"/>
      <c r="B31" s="5"/>
      <c r="C31" s="5" t="s">
        <v>54</v>
      </c>
      <c r="D31" s="6" t="s">
        <v>55</v>
      </c>
      <c r="E31" s="5">
        <v>2.75</v>
      </c>
      <c r="F31" s="5"/>
      <c r="G31" s="3">
        <f xml:space="preserve"> E31 * 2 * 10</f>
        <v>55</v>
      </c>
      <c r="H31" s="5"/>
      <c r="I31" s="6"/>
      <c r="J31" s="6"/>
    </row>
    <row r="32" spans="1:10" x14ac:dyDescent="0.2">
      <c r="A32" s="5"/>
      <c r="B32" s="5"/>
      <c r="C32" s="5"/>
      <c r="D32" s="6"/>
      <c r="E32" s="5"/>
      <c r="F32" s="5"/>
      <c r="G32" s="5"/>
      <c r="H32" s="5"/>
      <c r="I32" s="6"/>
      <c r="J32" s="6"/>
    </row>
    <row r="33" spans="1:10" x14ac:dyDescent="0.2">
      <c r="A33" s="5"/>
      <c r="B33" s="5"/>
      <c r="C33" s="5"/>
      <c r="D33" s="6"/>
      <c r="E33" s="5"/>
      <c r="F33" s="5"/>
      <c r="G33" s="5"/>
      <c r="H33" s="5"/>
      <c r="I33" s="6"/>
      <c r="J33" s="6"/>
    </row>
    <row r="34" spans="1:10" ht="17" x14ac:dyDescent="0.2">
      <c r="A34" s="5"/>
      <c r="B34" s="5"/>
      <c r="C34" s="5" t="s">
        <v>45</v>
      </c>
      <c r="D34" s="6" t="s">
        <v>48</v>
      </c>
      <c r="E34" s="8">
        <v>14.75</v>
      </c>
      <c r="F34" s="5"/>
      <c r="G34" s="11">
        <f>E34 * 2 * 10</f>
        <v>295</v>
      </c>
      <c r="H34" s="5"/>
      <c r="I34" s="9" t="s">
        <v>49</v>
      </c>
      <c r="J34" s="6"/>
    </row>
    <row r="35" spans="1:10" ht="17" x14ac:dyDescent="0.2">
      <c r="A35" s="5"/>
      <c r="B35" s="5"/>
      <c r="C35" s="5"/>
      <c r="D35" s="6" t="s">
        <v>46</v>
      </c>
      <c r="E35" s="8">
        <v>30.6</v>
      </c>
      <c r="F35" s="5"/>
      <c r="G35" s="8">
        <f>E35 * 10</f>
        <v>306</v>
      </c>
      <c r="H35" s="5"/>
      <c r="I35" s="9" t="s">
        <v>47</v>
      </c>
      <c r="J35" s="6"/>
    </row>
    <row r="36" spans="1:10" ht="34" x14ac:dyDescent="0.2">
      <c r="A36" s="5"/>
      <c r="B36" s="5"/>
      <c r="C36" s="5"/>
      <c r="D36" s="6" t="s">
        <v>50</v>
      </c>
      <c r="E36" s="8">
        <v>13.75</v>
      </c>
      <c r="F36" s="5"/>
      <c r="G36" s="8">
        <f>E36 * 2 * 10</f>
        <v>275</v>
      </c>
      <c r="H36" s="5"/>
      <c r="I36" s="6"/>
      <c r="J36" s="6"/>
    </row>
    <row r="37" spans="1:10" x14ac:dyDescent="0.2">
      <c r="A37" s="5"/>
      <c r="B37" s="5"/>
      <c r="C37" s="28"/>
      <c r="D37" s="29"/>
      <c r="E37" s="28"/>
      <c r="F37" s="28"/>
      <c r="G37" s="30"/>
      <c r="H37" s="5"/>
      <c r="I37" s="6"/>
      <c r="J37" s="6"/>
    </row>
    <row r="38" spans="1:10" x14ac:dyDescent="0.2">
      <c r="A38" s="5"/>
      <c r="B38" s="5"/>
      <c r="C38" s="28" t="s">
        <v>52</v>
      </c>
      <c r="D38" s="29" t="s">
        <v>53</v>
      </c>
      <c r="E38" s="28">
        <v>10</v>
      </c>
      <c r="F38" s="28"/>
      <c r="G38" s="30">
        <f xml:space="preserve"> E38 * 10</f>
        <v>100</v>
      </c>
      <c r="H38" s="28"/>
      <c r="I38" s="31"/>
      <c r="J38" s="6"/>
    </row>
    <row r="39" spans="1:10" x14ac:dyDescent="0.2">
      <c r="A39" s="5"/>
      <c r="B39" s="5"/>
      <c r="C39" s="28"/>
      <c r="D39" s="29"/>
      <c r="E39" s="28"/>
      <c r="F39" s="28"/>
      <c r="G39" s="30"/>
      <c r="H39" s="28"/>
      <c r="I39" s="31"/>
      <c r="J39" s="31"/>
    </row>
    <row r="40" spans="1:10" x14ac:dyDescent="0.2">
      <c r="A40" s="5"/>
      <c r="B40" s="5"/>
      <c r="C40" s="28"/>
      <c r="D40" s="10" t="s">
        <v>51</v>
      </c>
      <c r="E40" s="3"/>
      <c r="F40" s="3"/>
      <c r="G40" s="11">
        <f xml:space="preserve"> G25 + G28 + G34 + G38 + G31 + 50</f>
        <v>1250</v>
      </c>
      <c r="H40" s="28"/>
      <c r="I40" s="31"/>
      <c r="J40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Chang Ou</dc:creator>
  <cp:lastModifiedBy>Yu Chang Ou</cp:lastModifiedBy>
  <dcterms:created xsi:type="dcterms:W3CDTF">2019-04-10T15:48:16Z</dcterms:created>
  <dcterms:modified xsi:type="dcterms:W3CDTF">2019-04-10T17:12:07Z</dcterms:modified>
</cp:coreProperties>
</file>