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ir\Desktop\MATHKIDS\"/>
    </mc:Choice>
  </mc:AlternateContent>
  <bookViews>
    <workbookView xWindow="0" yWindow="0" windowWidth="20160" windowHeight="8808" tabRatio="837" activeTab="10"/>
  </bookViews>
  <sheets>
    <sheet name="חיבור" sheetId="1" r:id="rId1"/>
    <sheet name="חיסור" sheetId="2" r:id="rId2"/>
    <sheet name="כפל" sheetId="3" r:id="rId3"/>
    <sheet name="חילוק" sheetId="4" r:id="rId4"/>
    <sheet name="מלבן" sheetId="5" r:id="rId5"/>
    <sheet name="משולש" sheetId="6" r:id="rId6"/>
    <sheet name="שבר כפול שלם" sheetId="7" r:id="rId7"/>
    <sheet name="שלם " sheetId="9" r:id="rId8"/>
    <sheet name="שבריםחובור" sheetId="10" r:id="rId9"/>
    <sheet name="הלוקבשבר" sheetId="11" r:id="rId10"/>
    <sheet name="חלוקבשבר1" sheetId="12" r:id="rId11"/>
    <sheet name="%" sheetId="13" r:id="rId12"/>
    <sheet name="%1" sheetId="14" r:id="rId13"/>
    <sheet name="%2" sheetId="15" r:id="rId14"/>
    <sheet name="קוביה" sheetId="16" r:id="rId15"/>
    <sheet name="מלבנים1" sheetId="18" r:id="rId16"/>
    <sheet name="עגול" sheetId="19" r:id="rId17"/>
    <sheet name="אלכסונים" sheetId="17" r:id="rId18"/>
    <sheet name="חנוכה" sheetId="20" r:id="rId19"/>
    <sheet name="גיליון1" sheetId="21" r:id="rId20"/>
  </sheets>
  <definedNames>
    <definedName name="מונה">'שלם '!$J$1</definedName>
    <definedName name="מכנה">'שלם '!$I$1</definedName>
    <definedName name="מספר">'שלם '!$G$1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3" l="1"/>
  <c r="A48" i="3"/>
  <c r="A49" i="3"/>
  <c r="A50" i="3"/>
  <c r="A51" i="3"/>
  <c r="B47" i="3"/>
  <c r="B48" i="3"/>
  <c r="B49" i="3"/>
  <c r="B50" i="3"/>
  <c r="B51" i="3"/>
  <c r="D48" i="3"/>
  <c r="D49" i="3"/>
  <c r="D50" i="3"/>
  <c r="D51" i="3"/>
  <c r="E48" i="3"/>
  <c r="E49" i="3"/>
  <c r="E50" i="3"/>
  <c r="E51" i="3"/>
  <c r="D47" i="3"/>
  <c r="E47" i="3" s="1"/>
  <c r="B46" i="3"/>
  <c r="D46" i="3"/>
  <c r="E46" i="3" s="1"/>
  <c r="A46" i="3"/>
  <c r="D43" i="19" l="1"/>
  <c r="A40" i="19"/>
  <c r="A41" i="19"/>
  <c r="A42" i="19"/>
  <c r="A43" i="19"/>
  <c r="D40" i="19"/>
  <c r="D41" i="19"/>
  <c r="D42" i="19"/>
  <c r="A39" i="19"/>
  <c r="D39" i="19"/>
  <c r="D38" i="19"/>
  <c r="A38" i="19"/>
  <c r="A35" i="19" l="1"/>
  <c r="A36" i="19"/>
  <c r="A37" i="19"/>
  <c r="D35" i="19"/>
  <c r="D36" i="19"/>
  <c r="D37" i="19"/>
  <c r="D34" i="19"/>
  <c r="A34" i="19"/>
  <c r="A35" i="6" l="1"/>
  <c r="A36" i="6"/>
  <c r="A37" i="6"/>
  <c r="A38" i="6"/>
  <c r="A39" i="6"/>
  <c r="A40" i="6"/>
  <c r="A41" i="6"/>
  <c r="A42" i="6"/>
  <c r="A43" i="6"/>
  <c r="A44" i="6"/>
  <c r="B35" i="6"/>
  <c r="B36" i="6"/>
  <c r="B37" i="6"/>
  <c r="B38" i="6"/>
  <c r="B39" i="6"/>
  <c r="B40" i="6"/>
  <c r="B41" i="6"/>
  <c r="B42" i="6"/>
  <c r="B43" i="6"/>
  <c r="B44" i="6"/>
  <c r="D35" i="6"/>
  <c r="D36" i="6"/>
  <c r="D37" i="6"/>
  <c r="D38" i="6"/>
  <c r="D39" i="6"/>
  <c r="D40" i="6"/>
  <c r="D41" i="6"/>
  <c r="D42" i="6"/>
  <c r="D43" i="6"/>
  <c r="D44" i="6"/>
  <c r="E35" i="6"/>
  <c r="E36" i="6"/>
  <c r="E37" i="6"/>
  <c r="E38" i="6"/>
  <c r="E39" i="6"/>
  <c r="E40" i="6"/>
  <c r="E41" i="6"/>
  <c r="E42" i="6"/>
  <c r="E43" i="6"/>
  <c r="E44" i="6"/>
  <c r="A36" i="5"/>
  <c r="A37" i="5"/>
  <c r="A38" i="5"/>
  <c r="A39" i="5"/>
  <c r="A40" i="5"/>
  <c r="A41" i="5"/>
  <c r="A42" i="5"/>
  <c r="D37" i="5"/>
  <c r="D38" i="5"/>
  <c r="D39" i="5"/>
  <c r="D40" i="5"/>
  <c r="D41" i="5"/>
  <c r="D42" i="5"/>
  <c r="E37" i="5"/>
  <c r="E38" i="5"/>
  <c r="E39" i="5"/>
  <c r="E40" i="5"/>
  <c r="E41" i="5"/>
  <c r="E42" i="5"/>
  <c r="D36" i="5"/>
  <c r="E36" i="5" s="1"/>
  <c r="A24" i="19" l="1"/>
  <c r="A25" i="19"/>
  <c r="A26" i="19"/>
  <c r="A27" i="19"/>
  <c r="A28" i="19"/>
  <c r="A29" i="19"/>
  <c r="A30" i="19"/>
  <c r="A31" i="19"/>
  <c r="A32" i="19"/>
  <c r="A33" i="19"/>
  <c r="D24" i="19"/>
  <c r="D25" i="19"/>
  <c r="D26" i="19"/>
  <c r="D27" i="19"/>
  <c r="D28" i="19"/>
  <c r="D29" i="19"/>
  <c r="D30" i="19"/>
  <c r="D31" i="19"/>
  <c r="D32" i="19"/>
  <c r="D33" i="19"/>
  <c r="A16" i="19"/>
  <c r="A17" i="19"/>
  <c r="A18" i="19"/>
  <c r="A19" i="19"/>
  <c r="A20" i="19"/>
  <c r="A21" i="19"/>
  <c r="A22" i="19"/>
  <c r="A23" i="19"/>
  <c r="A15" i="19"/>
  <c r="D17" i="19" l="1"/>
  <c r="D18" i="19"/>
  <c r="D19" i="19"/>
  <c r="D20" i="19"/>
  <c r="D21" i="19"/>
  <c r="D22" i="19"/>
  <c r="D23" i="19"/>
  <c r="D16" i="19"/>
  <c r="D15" i="19"/>
  <c r="B19" i="21" l="1"/>
  <c r="B20" i="21"/>
  <c r="B21" i="21"/>
  <c r="B22" i="21"/>
  <c r="B23" i="21"/>
  <c r="B24" i="21"/>
  <c r="B25" i="21"/>
  <c r="B26" i="21"/>
  <c r="B27" i="21"/>
  <c r="B28" i="21"/>
  <c r="A19" i="21"/>
  <c r="A20" i="21"/>
  <c r="A21" i="21"/>
  <c r="A22" i="21"/>
  <c r="A23" i="21"/>
  <c r="A24" i="21"/>
  <c r="A25" i="21"/>
  <c r="A26" i="21"/>
  <c r="A27" i="21"/>
  <c r="A28" i="21"/>
  <c r="B18" i="21" l="1"/>
  <c r="A18" i="21"/>
  <c r="A20" i="20"/>
  <c r="A21" i="20"/>
  <c r="A22" i="20"/>
  <c r="A23" i="20"/>
  <c r="A24" i="20"/>
  <c r="A25" i="20"/>
  <c r="A26" i="20"/>
  <c r="D21" i="20"/>
  <c r="D22" i="20"/>
  <c r="D23" i="20"/>
  <c r="D24" i="20"/>
  <c r="D25" i="20"/>
  <c r="D26" i="20"/>
  <c r="E21" i="20"/>
  <c r="E22" i="20"/>
  <c r="E23" i="20"/>
  <c r="E24" i="20"/>
  <c r="E25" i="20"/>
  <c r="E26" i="20"/>
  <c r="D20" i="20"/>
  <c r="E20" i="20"/>
  <c r="A20" i="18" l="1"/>
  <c r="D21" i="18" l="1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20" i="18"/>
  <c r="C35" i="18"/>
  <c r="C36" i="18"/>
  <c r="C37" i="18"/>
  <c r="A28" i="18"/>
  <c r="A29" i="18"/>
  <c r="A30" i="18"/>
  <c r="A31" i="18"/>
  <c r="A32" i="18"/>
  <c r="A33" i="18"/>
  <c r="A34" i="18"/>
  <c r="A35" i="18"/>
  <c r="A36" i="18"/>
  <c r="A37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A21" i="18"/>
  <c r="A22" i="18"/>
  <c r="A23" i="18"/>
  <c r="A24" i="18"/>
  <c r="A25" i="18"/>
  <c r="A26" i="18"/>
  <c r="A27" i="18"/>
  <c r="C20" i="18" l="1"/>
  <c r="A42" i="3"/>
  <c r="A43" i="3"/>
  <c r="A44" i="3"/>
  <c r="A45" i="3"/>
  <c r="B42" i="3"/>
  <c r="B43" i="3"/>
  <c r="B44" i="3"/>
  <c r="B45" i="3"/>
  <c r="D43" i="3"/>
  <c r="D44" i="3"/>
  <c r="E44" i="3" s="1"/>
  <c r="D45" i="3"/>
  <c r="E43" i="3"/>
  <c r="E45" i="3"/>
  <c r="D42" i="3"/>
  <c r="E42" i="3"/>
  <c r="B27" i="12" l="1"/>
  <c r="B28" i="12"/>
  <c r="B29" i="12"/>
  <c r="B30" i="12"/>
  <c r="D27" i="12"/>
  <c r="D28" i="12"/>
  <c r="D29" i="12"/>
  <c r="D30" i="12"/>
  <c r="E27" i="12"/>
  <c r="E28" i="12"/>
  <c r="E29" i="12"/>
  <c r="E30" i="12"/>
  <c r="A27" i="12"/>
  <c r="A28" i="12"/>
  <c r="A29" i="12"/>
  <c r="A30" i="12"/>
  <c r="A20" i="11"/>
  <c r="A21" i="11"/>
  <c r="A22" i="11"/>
  <c r="A23" i="11"/>
  <c r="A24" i="11"/>
  <c r="A25" i="11"/>
  <c r="B20" i="11"/>
  <c r="B21" i="11"/>
  <c r="B22" i="11"/>
  <c r="B23" i="11"/>
  <c r="B24" i="11"/>
  <c r="B25" i="11"/>
  <c r="C20" i="11"/>
  <c r="C21" i="11"/>
  <c r="C22" i="11"/>
  <c r="C23" i="11"/>
  <c r="C24" i="11"/>
  <c r="C25" i="11"/>
  <c r="D21" i="11"/>
  <c r="D22" i="11"/>
  <c r="E22" i="11" s="1"/>
  <c r="D23" i="11"/>
  <c r="D24" i="11"/>
  <c r="E24" i="11" s="1"/>
  <c r="D25" i="11"/>
  <c r="E21" i="11"/>
  <c r="E23" i="11"/>
  <c r="E25" i="11"/>
  <c r="D20" i="11"/>
  <c r="E20" i="11" s="1"/>
  <c r="A25" i="10"/>
  <c r="A26" i="10"/>
  <c r="A27" i="10"/>
  <c r="A28" i="10"/>
  <c r="A29" i="10"/>
  <c r="A30" i="10"/>
  <c r="B25" i="10"/>
  <c r="B26" i="10"/>
  <c r="B27" i="10"/>
  <c r="B28" i="10"/>
  <c r="B29" i="10"/>
  <c r="B30" i="10"/>
  <c r="D25" i="10"/>
  <c r="D26" i="10"/>
  <c r="D27" i="10"/>
  <c r="D28" i="10"/>
  <c r="D29" i="10"/>
  <c r="D30" i="10"/>
  <c r="E25" i="10"/>
  <c r="E26" i="10"/>
  <c r="E27" i="10"/>
  <c r="E28" i="10"/>
  <c r="E29" i="10"/>
  <c r="E30" i="10"/>
  <c r="A23" i="10"/>
  <c r="A24" i="10"/>
  <c r="B23" i="10"/>
  <c r="B24" i="10"/>
  <c r="D24" i="10"/>
  <c r="E24" i="10"/>
  <c r="D23" i="10"/>
  <c r="E23" i="10"/>
  <c r="A26" i="9"/>
  <c r="A27" i="9"/>
  <c r="A28" i="9"/>
  <c r="A29" i="9"/>
  <c r="A30" i="9"/>
  <c r="B26" i="9"/>
  <c r="B27" i="9"/>
  <c r="B28" i="9"/>
  <c r="B29" i="9"/>
  <c r="B30" i="9"/>
  <c r="D27" i="9"/>
  <c r="D28" i="9"/>
  <c r="D29" i="9"/>
  <c r="D30" i="9"/>
  <c r="E27" i="9"/>
  <c r="E28" i="9"/>
  <c r="E29" i="9"/>
  <c r="E30" i="9"/>
  <c r="D26" i="9"/>
  <c r="E26" i="9" s="1"/>
  <c r="A30" i="6"/>
  <c r="A31" i="6"/>
  <c r="A32" i="6"/>
  <c r="A33" i="6"/>
  <c r="A34" i="6"/>
  <c r="B30" i="6"/>
  <c r="B31" i="6"/>
  <c r="B32" i="6"/>
  <c r="B33" i="6"/>
  <c r="B34" i="6"/>
  <c r="D31" i="6"/>
  <c r="D32" i="6"/>
  <c r="D33" i="6"/>
  <c r="D34" i="6"/>
  <c r="D30" i="6"/>
  <c r="E31" i="6"/>
  <c r="E32" i="6"/>
  <c r="E33" i="6"/>
  <c r="E34" i="6"/>
  <c r="E30" i="6"/>
  <c r="A29" i="5"/>
  <c r="A30" i="5"/>
  <c r="A31" i="5"/>
  <c r="A32" i="5"/>
  <c r="A33" i="5"/>
  <c r="A34" i="5"/>
  <c r="A35" i="5"/>
  <c r="D30" i="5"/>
  <c r="D31" i="5"/>
  <c r="D32" i="5"/>
  <c r="D33" i="5"/>
  <c r="D34" i="5"/>
  <c r="D35" i="5"/>
  <c r="E30" i="5"/>
  <c r="E31" i="5"/>
  <c r="E32" i="5"/>
  <c r="E33" i="5"/>
  <c r="E34" i="5"/>
  <c r="E35" i="5"/>
  <c r="D29" i="5"/>
  <c r="E29" i="5" s="1"/>
  <c r="B31" i="2"/>
  <c r="B32" i="2"/>
  <c r="B33" i="2"/>
  <c r="B34" i="2"/>
  <c r="B35" i="2"/>
  <c r="B36" i="2"/>
  <c r="B37" i="2"/>
  <c r="B38" i="2"/>
  <c r="B39" i="2"/>
  <c r="B40" i="2"/>
  <c r="D32" i="2"/>
  <c r="D33" i="2"/>
  <c r="D34" i="2"/>
  <c r="D35" i="2"/>
  <c r="D36" i="2"/>
  <c r="D37" i="2"/>
  <c r="D38" i="2"/>
  <c r="D39" i="2"/>
  <c r="D40" i="2"/>
  <c r="E32" i="2"/>
  <c r="E33" i="2"/>
  <c r="E34" i="2"/>
  <c r="E35" i="2"/>
  <c r="E36" i="2"/>
  <c r="E37" i="2"/>
  <c r="E38" i="2"/>
  <c r="E39" i="2"/>
  <c r="E40" i="2"/>
  <c r="D31" i="2"/>
  <c r="E31" i="2"/>
  <c r="B36" i="1"/>
  <c r="B37" i="1"/>
  <c r="B38" i="1"/>
  <c r="B39" i="1"/>
  <c r="B40" i="1"/>
  <c r="B41" i="1"/>
  <c r="D37" i="1"/>
  <c r="D38" i="1"/>
  <c r="D39" i="1"/>
  <c r="D40" i="1"/>
  <c r="D41" i="1"/>
  <c r="E37" i="1"/>
  <c r="E38" i="1"/>
  <c r="E39" i="1"/>
  <c r="E40" i="1"/>
  <c r="E41" i="1"/>
  <c r="D36" i="1"/>
  <c r="E36" i="1"/>
  <c r="E3" i="21" l="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2" i="21"/>
  <c r="D8" i="21"/>
  <c r="D9" i="21"/>
  <c r="D10" i="21"/>
  <c r="D11" i="21"/>
  <c r="D12" i="21"/>
  <c r="D13" i="21"/>
  <c r="D14" i="21"/>
  <c r="D15" i="21"/>
  <c r="D16" i="21"/>
  <c r="D17" i="21"/>
  <c r="B8" i="21"/>
  <c r="B9" i="21"/>
  <c r="B10" i="21"/>
  <c r="B11" i="21"/>
  <c r="B12" i="21"/>
  <c r="B13" i="21"/>
  <c r="B14" i="21"/>
  <c r="B15" i="21"/>
  <c r="B16" i="21"/>
  <c r="B17" i="21"/>
  <c r="A8" i="21"/>
  <c r="A9" i="21"/>
  <c r="A10" i="21"/>
  <c r="A11" i="21"/>
  <c r="A12" i="21"/>
  <c r="A13" i="21"/>
  <c r="A14" i="21"/>
  <c r="A15" i="21"/>
  <c r="A16" i="21"/>
  <c r="A17" i="21"/>
  <c r="D3" i="21"/>
  <c r="D4" i="21"/>
  <c r="D5" i="21"/>
  <c r="D6" i="21"/>
  <c r="D7" i="21"/>
  <c r="D2" i="21"/>
  <c r="A3" i="21"/>
  <c r="A4" i="21"/>
  <c r="A5" i="21"/>
  <c r="A6" i="21"/>
  <c r="A7" i="21"/>
  <c r="B3" i="21"/>
  <c r="B4" i="21"/>
  <c r="B5" i="21"/>
  <c r="B6" i="21"/>
  <c r="B7" i="21"/>
  <c r="B2" i="21"/>
  <c r="A2" i="21"/>
  <c r="A12" i="19" l="1"/>
  <c r="A13" i="19"/>
  <c r="A14" i="19"/>
  <c r="D13" i="19"/>
  <c r="D14" i="19"/>
  <c r="D12" i="19"/>
  <c r="D11" i="19"/>
  <c r="A2" i="19"/>
  <c r="A11" i="17"/>
  <c r="A12" i="17"/>
  <c r="A13" i="17"/>
  <c r="A14" i="17"/>
  <c r="A15" i="17"/>
  <c r="A16" i="17"/>
  <c r="A17" i="17"/>
  <c r="A18" i="17"/>
  <c r="D11" i="17"/>
  <c r="D12" i="17"/>
  <c r="D13" i="17"/>
  <c r="D14" i="17"/>
  <c r="D15" i="17"/>
  <c r="D16" i="17"/>
  <c r="D17" i="17"/>
  <c r="D18" i="17"/>
  <c r="E11" i="17"/>
  <c r="E12" i="17"/>
  <c r="E13" i="17"/>
  <c r="E14" i="17"/>
  <c r="E15" i="17"/>
  <c r="E16" i="17"/>
  <c r="E17" i="17"/>
  <c r="E18" i="17"/>
  <c r="B16" i="18" l="1"/>
  <c r="B17" i="18"/>
  <c r="B18" i="18"/>
  <c r="B19" i="18"/>
  <c r="B15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E2" i="18"/>
  <c r="B2" i="1" l="1"/>
  <c r="A2" i="11" l="1"/>
  <c r="A21" i="9" l="1"/>
  <c r="B21" i="9"/>
  <c r="D21" i="9"/>
  <c r="E21" i="9" s="1"/>
  <c r="A22" i="9"/>
  <c r="B22" i="9"/>
  <c r="D22" i="9"/>
  <c r="E22" i="9"/>
  <c r="A23" i="9"/>
  <c r="B23" i="9"/>
  <c r="D23" i="9"/>
  <c r="E23" i="9"/>
  <c r="A24" i="9"/>
  <c r="B24" i="9"/>
  <c r="D24" i="9"/>
  <c r="E24" i="9"/>
  <c r="A25" i="9"/>
  <c r="B25" i="9"/>
  <c r="D25" i="9"/>
  <c r="E25" i="9" s="1"/>
  <c r="A48" i="7"/>
  <c r="D48" i="7"/>
  <c r="E48" i="7"/>
  <c r="A49" i="7"/>
  <c r="D49" i="7"/>
  <c r="E49" i="7" s="1"/>
  <c r="A50" i="7"/>
  <c r="D50" i="7"/>
  <c r="E50" i="7"/>
  <c r="E47" i="7"/>
  <c r="D47" i="7"/>
  <c r="A47" i="7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D24" i="6"/>
  <c r="E24" i="6"/>
  <c r="D25" i="6"/>
  <c r="E25" i="6"/>
  <c r="D26" i="6"/>
  <c r="E26" i="6"/>
  <c r="D27" i="6"/>
  <c r="E27" i="6"/>
  <c r="D28" i="6"/>
  <c r="E28" i="6"/>
  <c r="D29" i="6"/>
  <c r="E29" i="6"/>
  <c r="A26" i="5"/>
  <c r="D26" i="5"/>
  <c r="E26" i="5" s="1"/>
  <c r="A27" i="5"/>
  <c r="D27" i="5"/>
  <c r="E27" i="5"/>
  <c r="A28" i="5"/>
  <c r="D28" i="5"/>
  <c r="E28" i="5" s="1"/>
  <c r="A38" i="3"/>
  <c r="B38" i="3"/>
  <c r="D38" i="3"/>
  <c r="E38" i="3"/>
  <c r="A39" i="3"/>
  <c r="B39" i="3"/>
  <c r="D39" i="3"/>
  <c r="E39" i="3"/>
  <c r="A40" i="3"/>
  <c r="B40" i="3"/>
  <c r="D40" i="3"/>
  <c r="E40" i="3"/>
  <c r="A41" i="3"/>
  <c r="B41" i="3"/>
  <c r="D41" i="3"/>
  <c r="E41" i="3"/>
  <c r="A32" i="3"/>
  <c r="B32" i="3"/>
  <c r="D32" i="3"/>
  <c r="A33" i="3"/>
  <c r="B33" i="3"/>
  <c r="D33" i="3"/>
  <c r="A34" i="3"/>
  <c r="B34" i="3"/>
  <c r="D34" i="3"/>
  <c r="A35" i="3"/>
  <c r="B35" i="3"/>
  <c r="D35" i="3"/>
  <c r="A36" i="3"/>
  <c r="B36" i="3"/>
  <c r="D36" i="3"/>
  <c r="A37" i="3"/>
  <c r="B37" i="3"/>
  <c r="D37" i="3"/>
  <c r="E32" i="3"/>
  <c r="E33" i="3"/>
  <c r="E34" i="3"/>
  <c r="E35" i="3"/>
  <c r="E36" i="3"/>
  <c r="E37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B2" i="3"/>
  <c r="A2" i="3"/>
  <c r="E3" i="20" l="1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" i="20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" i="20"/>
  <c r="D12" i="20"/>
  <c r="D13" i="20"/>
  <c r="D14" i="20"/>
  <c r="D15" i="20"/>
  <c r="D16" i="20"/>
  <c r="D17" i="20"/>
  <c r="D18" i="20"/>
  <c r="D19" i="20"/>
  <c r="D3" i="20"/>
  <c r="D4" i="20"/>
  <c r="D5" i="20"/>
  <c r="D6" i="20"/>
  <c r="D7" i="20"/>
  <c r="D8" i="20"/>
  <c r="D9" i="20"/>
  <c r="D10" i="20"/>
  <c r="D11" i="20"/>
  <c r="D2" i="20"/>
  <c r="A11" i="19" l="1"/>
  <c r="A5" i="19" l="1"/>
  <c r="A6" i="19"/>
  <c r="A7" i="19"/>
  <c r="A8" i="19"/>
  <c r="A9" i="19"/>
  <c r="A10" i="19"/>
  <c r="D6" i="19"/>
  <c r="D7" i="19"/>
  <c r="D8" i="19"/>
  <c r="D9" i="19"/>
  <c r="D10" i="19"/>
  <c r="A3" i="19"/>
  <c r="A4" i="19"/>
  <c r="D5" i="19"/>
  <c r="D3" i="19"/>
  <c r="D4" i="19"/>
  <c r="D2" i="19"/>
  <c r="D19" i="18" l="1"/>
  <c r="E19" i="18" s="1"/>
  <c r="D18" i="18"/>
  <c r="E18" i="18" s="1"/>
  <c r="D17" i="18"/>
  <c r="E17" i="18" s="1"/>
  <c r="D16" i="18"/>
  <c r="E16" i="18" s="1"/>
  <c r="D15" i="18"/>
  <c r="E15" i="18" s="1"/>
  <c r="E14" i="18"/>
  <c r="D14" i="18"/>
  <c r="E13" i="18"/>
  <c r="D13" i="18"/>
  <c r="E12" i="18"/>
  <c r="D12" i="18"/>
  <c r="E11" i="18"/>
  <c r="D11" i="18"/>
  <c r="E10" i="18"/>
  <c r="D10" i="18"/>
  <c r="E9" i="18"/>
  <c r="D9" i="18"/>
  <c r="E8" i="18"/>
  <c r="D8" i="18"/>
  <c r="E7" i="18"/>
  <c r="D7" i="18"/>
  <c r="E6" i="18"/>
  <c r="D6" i="18"/>
  <c r="E5" i="18"/>
  <c r="D5" i="18"/>
  <c r="E4" i="18"/>
  <c r="D4" i="18"/>
  <c r="E3" i="18"/>
  <c r="D3" i="18"/>
  <c r="D2" i="18"/>
  <c r="C2" i="18"/>
  <c r="A3" i="17" l="1"/>
  <c r="A4" i="17"/>
  <c r="A5" i="17"/>
  <c r="A6" i="17"/>
  <c r="A7" i="17"/>
  <c r="A8" i="17"/>
  <c r="A9" i="17"/>
  <c r="A10" i="17"/>
  <c r="A2" i="17"/>
  <c r="D3" i="17"/>
  <c r="D4" i="17"/>
  <c r="D5" i="17"/>
  <c r="D6" i="17"/>
  <c r="D7" i="17"/>
  <c r="D8" i="17"/>
  <c r="D9" i="17"/>
  <c r="D10" i="17"/>
  <c r="E3" i="17"/>
  <c r="E4" i="17"/>
  <c r="E5" i="17"/>
  <c r="E6" i="17"/>
  <c r="E7" i="17"/>
  <c r="E8" i="17"/>
  <c r="E9" i="17"/>
  <c r="E10" i="17"/>
  <c r="E2" i="17"/>
  <c r="D2" i="17"/>
  <c r="E14" i="16"/>
  <c r="D14" i="16"/>
  <c r="C14" i="16"/>
  <c r="B14" i="16"/>
  <c r="A14" i="16"/>
  <c r="D13" i="16"/>
  <c r="E13" i="16" s="1"/>
  <c r="C13" i="16"/>
  <c r="B13" i="16"/>
  <c r="A13" i="16"/>
  <c r="E12" i="16"/>
  <c r="D12" i="16"/>
  <c r="C12" i="16"/>
  <c r="B12" i="16"/>
  <c r="A12" i="16"/>
  <c r="D11" i="16"/>
  <c r="E11" i="16" s="1"/>
  <c r="C11" i="16"/>
  <c r="B11" i="16"/>
  <c r="A11" i="16"/>
  <c r="E10" i="16"/>
  <c r="D10" i="16"/>
  <c r="C10" i="16"/>
  <c r="B10" i="16"/>
  <c r="A10" i="16"/>
  <c r="D9" i="16"/>
  <c r="E9" i="16" s="1"/>
  <c r="C9" i="16"/>
  <c r="B9" i="16"/>
  <c r="A9" i="16"/>
  <c r="E8" i="16"/>
  <c r="D8" i="16"/>
  <c r="C8" i="16"/>
  <c r="B8" i="16"/>
  <c r="A8" i="16"/>
  <c r="D7" i="16"/>
  <c r="E7" i="16" s="1"/>
  <c r="C7" i="16"/>
  <c r="B7" i="16"/>
  <c r="A7" i="16"/>
  <c r="E6" i="16"/>
  <c r="D6" i="16"/>
  <c r="C6" i="16"/>
  <c r="B6" i="16"/>
  <c r="A6" i="16"/>
  <c r="D5" i="16"/>
  <c r="E5" i="16" s="1"/>
  <c r="C5" i="16"/>
  <c r="B5" i="16"/>
  <c r="A5" i="16"/>
  <c r="E4" i="16"/>
  <c r="D4" i="16"/>
  <c r="C4" i="16"/>
  <c r="B4" i="16"/>
  <c r="A4" i="16"/>
  <c r="D3" i="16"/>
  <c r="E3" i="16" s="1"/>
  <c r="C3" i="16"/>
  <c r="B3" i="16"/>
  <c r="A3" i="16"/>
  <c r="E2" i="16"/>
  <c r="D2" i="16"/>
  <c r="C2" i="16"/>
  <c r="B2" i="16"/>
  <c r="A2" i="16"/>
  <c r="A16" i="11" l="1"/>
  <c r="A17" i="11"/>
  <c r="A18" i="11"/>
  <c r="A19" i="11"/>
  <c r="B16" i="11"/>
  <c r="B17" i="11"/>
  <c r="B18" i="11"/>
  <c r="B19" i="11"/>
  <c r="C16" i="11"/>
  <c r="C17" i="11"/>
  <c r="C18" i="11"/>
  <c r="C19" i="11"/>
  <c r="D17" i="11"/>
  <c r="D18" i="11"/>
  <c r="E18" i="11" s="1"/>
  <c r="D19" i="11"/>
  <c r="E17" i="11"/>
  <c r="E19" i="11"/>
  <c r="D16" i="11"/>
  <c r="E16" i="11"/>
  <c r="D20" i="6"/>
  <c r="D21" i="6"/>
  <c r="D22" i="6"/>
  <c r="D23" i="6"/>
  <c r="E20" i="6"/>
  <c r="E21" i="6"/>
  <c r="E22" i="6"/>
  <c r="E23" i="6"/>
  <c r="D19" i="6"/>
  <c r="E19" i="6"/>
  <c r="A21" i="5"/>
  <c r="A22" i="5"/>
  <c r="A23" i="5"/>
  <c r="A24" i="5"/>
  <c r="A25" i="5"/>
  <c r="D23" i="5"/>
  <c r="D24" i="5"/>
  <c r="E24" i="5" s="1"/>
  <c r="D25" i="5"/>
  <c r="E23" i="5"/>
  <c r="E25" i="5"/>
  <c r="D22" i="5"/>
  <c r="E22" i="5" s="1"/>
  <c r="D21" i="5"/>
  <c r="E21" i="5" s="1"/>
  <c r="A21" i="4" l="1"/>
  <c r="A22" i="4"/>
  <c r="A23" i="4"/>
  <c r="A24" i="4"/>
  <c r="A25" i="4"/>
  <c r="A26" i="4"/>
  <c r="E21" i="4"/>
  <c r="E22" i="4"/>
  <c r="E23" i="4"/>
  <c r="E24" i="4"/>
  <c r="E25" i="4"/>
  <c r="E26" i="4"/>
  <c r="D21" i="4"/>
  <c r="D22" i="4"/>
  <c r="D23" i="4"/>
  <c r="D24" i="4"/>
  <c r="D25" i="4"/>
  <c r="D26" i="4"/>
  <c r="B21" i="2"/>
  <c r="B22" i="2"/>
  <c r="B23" i="2"/>
  <c r="B24" i="2"/>
  <c r="B25" i="2"/>
  <c r="B26" i="2"/>
  <c r="B27" i="2"/>
  <c r="B28" i="2"/>
  <c r="B29" i="2"/>
  <c r="B30" i="2"/>
  <c r="D22" i="2"/>
  <c r="D23" i="2"/>
  <c r="D24" i="2"/>
  <c r="D25" i="2"/>
  <c r="D26" i="2"/>
  <c r="D27" i="2"/>
  <c r="D28" i="2"/>
  <c r="D29" i="2"/>
  <c r="D30" i="2"/>
  <c r="E22" i="2"/>
  <c r="E23" i="2"/>
  <c r="E24" i="2"/>
  <c r="E25" i="2"/>
  <c r="E26" i="2"/>
  <c r="E27" i="2"/>
  <c r="E28" i="2"/>
  <c r="E29" i="2"/>
  <c r="E30" i="2"/>
  <c r="D21" i="2"/>
  <c r="E21" i="2"/>
  <c r="B29" i="1"/>
  <c r="B30" i="1"/>
  <c r="B31" i="1"/>
  <c r="B32" i="1"/>
  <c r="B33" i="1"/>
  <c r="B34" i="1"/>
  <c r="B35" i="1"/>
  <c r="D30" i="1"/>
  <c r="D31" i="1"/>
  <c r="D32" i="1"/>
  <c r="D33" i="1"/>
  <c r="D34" i="1"/>
  <c r="D35" i="1"/>
  <c r="E30" i="1"/>
  <c r="E31" i="1"/>
  <c r="E32" i="1"/>
  <c r="E33" i="1"/>
  <c r="E34" i="1"/>
  <c r="E35" i="1"/>
  <c r="D29" i="1"/>
  <c r="E29" i="1"/>
  <c r="A15" i="14" l="1"/>
  <c r="A16" i="14"/>
  <c r="A17" i="14"/>
  <c r="A18" i="14"/>
  <c r="A19" i="14"/>
  <c r="A20" i="14"/>
  <c r="B19" i="14"/>
  <c r="B20" i="14"/>
  <c r="D20" i="14"/>
  <c r="E20" i="14" s="1"/>
  <c r="D19" i="14"/>
  <c r="E19" i="14" s="1"/>
  <c r="B15" i="14"/>
  <c r="B16" i="14"/>
  <c r="B17" i="14"/>
  <c r="B18" i="14"/>
  <c r="D16" i="14"/>
  <c r="E16" i="14" s="1"/>
  <c r="D17" i="14"/>
  <c r="D18" i="14"/>
  <c r="E18" i="14" s="1"/>
  <c r="E17" i="14"/>
  <c r="D15" i="14"/>
  <c r="E15" i="14" s="1"/>
  <c r="A11" i="14"/>
  <c r="A12" i="14"/>
  <c r="A13" i="14"/>
  <c r="A14" i="14"/>
  <c r="B11" i="14"/>
  <c r="B12" i="14"/>
  <c r="B13" i="14"/>
  <c r="B14" i="14"/>
  <c r="D11" i="14"/>
  <c r="D12" i="14"/>
  <c r="D13" i="14"/>
  <c r="D14" i="14"/>
  <c r="E11" i="14"/>
  <c r="E12" i="14"/>
  <c r="E13" i="14"/>
  <c r="E14" i="14"/>
  <c r="E3" i="14"/>
  <c r="E4" i="14"/>
  <c r="E5" i="14"/>
  <c r="E6" i="14"/>
  <c r="E7" i="14"/>
  <c r="E8" i="14"/>
  <c r="E9" i="14"/>
  <c r="E10" i="14"/>
  <c r="E2" i="14"/>
  <c r="A3" i="14"/>
  <c r="A4" i="14"/>
  <c r="A5" i="14"/>
  <c r="A6" i="14"/>
  <c r="A7" i="14"/>
  <c r="A8" i="14"/>
  <c r="A9" i="14"/>
  <c r="A10" i="14"/>
  <c r="B3" i="14"/>
  <c r="B4" i="14"/>
  <c r="B5" i="14"/>
  <c r="B6" i="14"/>
  <c r="B7" i="14"/>
  <c r="B8" i="14"/>
  <c r="B9" i="14"/>
  <c r="B10" i="14"/>
  <c r="D5" i="14"/>
  <c r="D6" i="14"/>
  <c r="D7" i="14"/>
  <c r="D8" i="14"/>
  <c r="D9" i="14"/>
  <c r="D10" i="14"/>
  <c r="D4" i="14"/>
  <c r="D3" i="14"/>
  <c r="D2" i="14"/>
  <c r="B2" i="14"/>
  <c r="A2" i="14"/>
  <c r="A23" i="13"/>
  <c r="A24" i="13"/>
  <c r="A25" i="13"/>
  <c r="A26" i="13"/>
  <c r="A27" i="13"/>
  <c r="A28" i="13"/>
  <c r="A29" i="13"/>
  <c r="A30" i="13"/>
  <c r="A31" i="13"/>
  <c r="A32" i="13"/>
  <c r="A33" i="13"/>
  <c r="A34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D24" i="13"/>
  <c r="E24" i="13" s="1"/>
  <c r="D25" i="13"/>
  <c r="D26" i="13"/>
  <c r="E26" i="13" s="1"/>
  <c r="D27" i="13"/>
  <c r="D28" i="13"/>
  <c r="E28" i="13" s="1"/>
  <c r="D29" i="13"/>
  <c r="D30" i="13"/>
  <c r="E30" i="13" s="1"/>
  <c r="D31" i="13"/>
  <c r="D32" i="13"/>
  <c r="E32" i="13" s="1"/>
  <c r="D33" i="13"/>
  <c r="D34" i="13"/>
  <c r="E34" i="13" s="1"/>
  <c r="E25" i="13"/>
  <c r="E27" i="13"/>
  <c r="E29" i="13"/>
  <c r="E31" i="13"/>
  <c r="E33" i="13"/>
  <c r="D23" i="13"/>
  <c r="E23" i="13" s="1"/>
  <c r="A16" i="13" l="1"/>
  <c r="A17" i="13"/>
  <c r="A18" i="13"/>
  <c r="A19" i="13"/>
  <c r="A20" i="13"/>
  <c r="A21" i="13"/>
  <c r="A22" i="13"/>
  <c r="B16" i="13"/>
  <c r="B17" i="13"/>
  <c r="B18" i="13"/>
  <c r="B19" i="13"/>
  <c r="B20" i="13"/>
  <c r="B21" i="13"/>
  <c r="B22" i="13"/>
  <c r="D17" i="13"/>
  <c r="D18" i="13"/>
  <c r="D19" i="13"/>
  <c r="D20" i="13"/>
  <c r="D21" i="13"/>
  <c r="D22" i="13"/>
  <c r="E17" i="13"/>
  <c r="E18" i="13"/>
  <c r="E19" i="13"/>
  <c r="E20" i="13"/>
  <c r="E21" i="13"/>
  <c r="E22" i="13"/>
  <c r="D16" i="13"/>
  <c r="E16" i="13" s="1"/>
  <c r="A8" i="13"/>
  <c r="A9" i="13"/>
  <c r="A10" i="13"/>
  <c r="A11" i="13"/>
  <c r="A12" i="13"/>
  <c r="A13" i="13"/>
  <c r="A14" i="13"/>
  <c r="A15" i="13"/>
  <c r="B8" i="13"/>
  <c r="B9" i="13"/>
  <c r="B10" i="13"/>
  <c r="B11" i="13"/>
  <c r="B12" i="13"/>
  <c r="B13" i="13"/>
  <c r="B14" i="13"/>
  <c r="B15" i="13"/>
  <c r="D8" i="13"/>
  <c r="D9" i="13"/>
  <c r="D10" i="13"/>
  <c r="D11" i="13"/>
  <c r="D12" i="13"/>
  <c r="D13" i="13"/>
  <c r="D14" i="13"/>
  <c r="D15" i="13"/>
  <c r="E8" i="13"/>
  <c r="E9" i="13"/>
  <c r="E10" i="13"/>
  <c r="E11" i="13"/>
  <c r="E12" i="13"/>
  <c r="E13" i="13"/>
  <c r="E14" i="13"/>
  <c r="E15" i="13"/>
  <c r="A7" i="13"/>
  <c r="B7" i="13"/>
  <c r="D7" i="13"/>
  <c r="E7" i="13" s="1"/>
  <c r="A3" i="13"/>
  <c r="A4" i="13"/>
  <c r="A5" i="13"/>
  <c r="A6" i="13"/>
  <c r="B3" i="13"/>
  <c r="B4" i="13"/>
  <c r="B5" i="13"/>
  <c r="B6" i="13"/>
  <c r="D3" i="13"/>
  <c r="D4" i="13"/>
  <c r="D5" i="13"/>
  <c r="D6" i="13"/>
  <c r="E3" i="13"/>
  <c r="E4" i="13"/>
  <c r="E5" i="13"/>
  <c r="E6" i="13"/>
  <c r="E2" i="13"/>
  <c r="D2" i="13"/>
  <c r="B2" i="13"/>
  <c r="A2" i="13"/>
  <c r="A22" i="12"/>
  <c r="A23" i="12"/>
  <c r="A24" i="12"/>
  <c r="A25" i="12"/>
  <c r="A26" i="12"/>
  <c r="B22" i="12"/>
  <c r="B23" i="12"/>
  <c r="B24" i="12"/>
  <c r="B25" i="12"/>
  <c r="B26" i="12"/>
  <c r="D22" i="12"/>
  <c r="D23" i="12"/>
  <c r="E23" i="12" s="1"/>
  <c r="D24" i="12"/>
  <c r="D25" i="12"/>
  <c r="E25" i="12" s="1"/>
  <c r="D26" i="12"/>
  <c r="E26" i="12" s="1"/>
  <c r="E22" i="12"/>
  <c r="E24" i="12"/>
  <c r="A21" i="12"/>
  <c r="B21" i="12"/>
  <c r="D21" i="12"/>
  <c r="E21" i="12"/>
  <c r="D20" i="12"/>
  <c r="E20" i="12" s="1"/>
  <c r="A20" i="12"/>
  <c r="B20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" i="12"/>
  <c r="A15" i="12"/>
  <c r="A16" i="12"/>
  <c r="A17" i="12"/>
  <c r="A18" i="12"/>
  <c r="A19" i="12"/>
  <c r="D15" i="12"/>
  <c r="E15" i="12" s="1"/>
  <c r="D16" i="12"/>
  <c r="D17" i="12"/>
  <c r="E17" i="12" s="1"/>
  <c r="D18" i="12"/>
  <c r="D19" i="12"/>
  <c r="E19" i="12" s="1"/>
  <c r="E16" i="12"/>
  <c r="E18" i="12"/>
  <c r="A14" i="12"/>
  <c r="D14" i="12"/>
  <c r="E14" i="12" s="1"/>
  <c r="A9" i="12"/>
  <c r="A10" i="12"/>
  <c r="A11" i="12"/>
  <c r="A12" i="12"/>
  <c r="A13" i="12"/>
  <c r="D10" i="12"/>
  <c r="D11" i="12"/>
  <c r="D12" i="12"/>
  <c r="D13" i="12"/>
  <c r="E10" i="12"/>
  <c r="E11" i="12"/>
  <c r="E12" i="12"/>
  <c r="E13" i="12"/>
  <c r="D9" i="12"/>
  <c r="E9" i="12" s="1"/>
  <c r="A3" i="12"/>
  <c r="A4" i="12"/>
  <c r="A5" i="12"/>
  <c r="A6" i="12"/>
  <c r="A7" i="12"/>
  <c r="A8" i="12"/>
  <c r="D3" i="12"/>
  <c r="D4" i="12"/>
  <c r="D5" i="12"/>
  <c r="D6" i="12"/>
  <c r="D7" i="12"/>
  <c r="D8" i="12"/>
  <c r="E3" i="12"/>
  <c r="E4" i="12"/>
  <c r="E5" i="12"/>
  <c r="E6" i="12"/>
  <c r="E7" i="12"/>
  <c r="E8" i="12"/>
  <c r="E2" i="12"/>
  <c r="D2" i="12"/>
  <c r="A2" i="12" l="1"/>
  <c r="A10" i="11" l="1"/>
  <c r="A11" i="11"/>
  <c r="A12" i="11"/>
  <c r="A13" i="11"/>
  <c r="A14" i="11"/>
  <c r="A15" i="11"/>
  <c r="B10" i="11"/>
  <c r="B11" i="11"/>
  <c r="B12" i="11"/>
  <c r="B13" i="11"/>
  <c r="B14" i="11"/>
  <c r="B15" i="11"/>
  <c r="C10" i="11"/>
  <c r="C11" i="11"/>
  <c r="C12" i="11"/>
  <c r="C13" i="11"/>
  <c r="C14" i="11"/>
  <c r="C15" i="11"/>
  <c r="D10" i="11"/>
  <c r="D11" i="11"/>
  <c r="D12" i="11"/>
  <c r="D13" i="11"/>
  <c r="D14" i="11"/>
  <c r="D15" i="11"/>
  <c r="E10" i="11"/>
  <c r="E11" i="11"/>
  <c r="E12" i="11"/>
  <c r="E13" i="11"/>
  <c r="E14" i="11"/>
  <c r="E15" i="11"/>
  <c r="E3" i="11"/>
  <c r="E4" i="11"/>
  <c r="E5" i="11"/>
  <c r="E6" i="11"/>
  <c r="E7" i="11"/>
  <c r="E8" i="11"/>
  <c r="E9" i="11"/>
  <c r="A6" i="11"/>
  <c r="A7" i="11"/>
  <c r="A8" i="11"/>
  <c r="A9" i="11"/>
  <c r="B7" i="11"/>
  <c r="B8" i="11"/>
  <c r="B9" i="11"/>
  <c r="C7" i="11"/>
  <c r="C8" i="11"/>
  <c r="C9" i="11"/>
  <c r="D7" i="11"/>
  <c r="D8" i="11"/>
  <c r="D9" i="11"/>
  <c r="B6" i="11"/>
  <c r="C6" i="11"/>
  <c r="D6" i="11"/>
  <c r="A4" i="11"/>
  <c r="A5" i="11"/>
  <c r="B4" i="11"/>
  <c r="B5" i="11"/>
  <c r="C4" i="11"/>
  <c r="C5" i="11"/>
  <c r="D4" i="11"/>
  <c r="D5" i="11"/>
  <c r="E2" i="11"/>
  <c r="D3" i="11"/>
  <c r="D2" i="11"/>
  <c r="C3" i="11"/>
  <c r="C2" i="11"/>
  <c r="B3" i="11"/>
  <c r="B2" i="11"/>
  <c r="A3" i="11"/>
  <c r="A20" i="9" l="1"/>
  <c r="B20" i="9"/>
  <c r="D20" i="9"/>
  <c r="E20" i="9" s="1"/>
  <c r="A19" i="9"/>
  <c r="B19" i="9"/>
  <c r="D19" i="9"/>
  <c r="E19" i="9" s="1"/>
  <c r="B18" i="9"/>
  <c r="A18" i="9"/>
  <c r="E14" i="6"/>
  <c r="E15" i="6"/>
  <c r="E16" i="6"/>
  <c r="E17" i="6"/>
  <c r="E18" i="6"/>
  <c r="D17" i="6"/>
  <c r="D18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E13" i="6"/>
  <c r="B13" i="6"/>
  <c r="A22" i="10"/>
  <c r="B22" i="10"/>
  <c r="D22" i="10"/>
  <c r="E22" i="10"/>
  <c r="A21" i="10"/>
  <c r="B21" i="10"/>
  <c r="D21" i="10"/>
  <c r="E21" i="10"/>
  <c r="A19" i="10" l="1"/>
  <c r="A20" i="10"/>
  <c r="B20" i="10"/>
  <c r="D20" i="10"/>
  <c r="E20" i="10"/>
  <c r="B19" i="10"/>
  <c r="D19" i="10"/>
  <c r="E19" i="10"/>
  <c r="B18" i="10"/>
  <c r="A18" i="10" l="1"/>
  <c r="D18" i="10"/>
  <c r="E18" i="10"/>
  <c r="A17" i="10"/>
  <c r="B17" i="10"/>
  <c r="D17" i="10"/>
  <c r="E17" i="10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2" i="10"/>
  <c r="A13" i="10" l="1"/>
  <c r="A14" i="10"/>
  <c r="A15" i="10"/>
  <c r="A16" i="10"/>
  <c r="D14" i="10"/>
  <c r="D15" i="10"/>
  <c r="D16" i="10"/>
  <c r="E14" i="10"/>
  <c r="E15" i="10"/>
  <c r="E16" i="10"/>
  <c r="D13" i="10"/>
  <c r="E13" i="10"/>
  <c r="A11" i="10"/>
  <c r="A12" i="10"/>
  <c r="D11" i="10"/>
  <c r="D12" i="10"/>
  <c r="E11" i="10"/>
  <c r="E12" i="10"/>
  <c r="A3" i="10"/>
  <c r="A4" i="10"/>
  <c r="A5" i="10"/>
  <c r="A6" i="10"/>
  <c r="A7" i="10"/>
  <c r="A8" i="10"/>
  <c r="A9" i="10"/>
  <c r="A10" i="10"/>
  <c r="E3" i="10"/>
  <c r="E4" i="10"/>
  <c r="E5" i="10"/>
  <c r="E6" i="10"/>
  <c r="E7" i="10"/>
  <c r="E8" i="10"/>
  <c r="E9" i="10"/>
  <c r="E10" i="10"/>
  <c r="E2" i="10"/>
  <c r="D3" i="10" l="1"/>
  <c r="D4" i="10"/>
  <c r="D5" i="10"/>
  <c r="D6" i="10"/>
  <c r="D7" i="10"/>
  <c r="D8" i="10"/>
  <c r="D9" i="10"/>
  <c r="D10" i="10"/>
  <c r="D2" i="10"/>
  <c r="A2" i="10"/>
  <c r="D18" i="9" l="1"/>
  <c r="E18" i="9" s="1"/>
  <c r="A17" i="9" l="1"/>
  <c r="B17" i="9"/>
  <c r="D17" i="9"/>
  <c r="E17" i="9" s="1"/>
  <c r="A16" i="9"/>
  <c r="B16" i="9"/>
  <c r="D16" i="9"/>
  <c r="E16" i="9"/>
  <c r="A15" i="9"/>
  <c r="B15" i="9"/>
  <c r="D15" i="9"/>
  <c r="E15" i="9" s="1"/>
  <c r="A14" i="9" l="1"/>
  <c r="B14" i="9"/>
  <c r="D14" i="9"/>
  <c r="E14" i="9"/>
  <c r="D13" i="9"/>
  <c r="E13" i="9" s="1"/>
  <c r="B13" i="9"/>
  <c r="A13" i="9"/>
  <c r="C2" i="9"/>
  <c r="A9" i="9"/>
  <c r="A10" i="9"/>
  <c r="A11" i="9"/>
  <c r="A12" i="9"/>
  <c r="C9" i="9"/>
  <c r="C10" i="9"/>
  <c r="C11" i="9"/>
  <c r="C12" i="9"/>
  <c r="D9" i="9"/>
  <c r="D10" i="9"/>
  <c r="D11" i="9"/>
  <c r="D12" i="9"/>
  <c r="E9" i="9"/>
  <c r="E10" i="9"/>
  <c r="E11" i="9"/>
  <c r="E12" i="9"/>
  <c r="D3" i="9" l="1"/>
  <c r="D4" i="9"/>
  <c r="E4" i="9" s="1"/>
  <c r="D5" i="9"/>
  <c r="E5" i="9" s="1"/>
  <c r="D6" i="9"/>
  <c r="E6" i="9" s="1"/>
  <c r="D7" i="9"/>
  <c r="E7" i="9" s="1"/>
  <c r="D8" i="9"/>
  <c r="E8" i="9" s="1"/>
  <c r="E3" i="9"/>
  <c r="C3" i="9"/>
  <c r="C4" i="9"/>
  <c r="C5" i="9"/>
  <c r="C6" i="9"/>
  <c r="C7" i="9"/>
  <c r="C8" i="9"/>
  <c r="A3" i="9"/>
  <c r="A4" i="9"/>
  <c r="A5" i="9"/>
  <c r="A6" i="9"/>
  <c r="A7" i="9"/>
  <c r="A8" i="9"/>
  <c r="D2" i="9"/>
  <c r="E2" i="9" s="1"/>
  <c r="A2" i="9"/>
  <c r="A41" i="7" l="1"/>
  <c r="A42" i="7"/>
  <c r="A43" i="7"/>
  <c r="A44" i="7"/>
  <c r="A45" i="7"/>
  <c r="A46" i="7"/>
  <c r="D42" i="7"/>
  <c r="E42" i="7" s="1"/>
  <c r="D43" i="7"/>
  <c r="D44" i="7"/>
  <c r="E44" i="7" s="1"/>
  <c r="D45" i="7"/>
  <c r="D46" i="7"/>
  <c r="E46" i="7" s="1"/>
  <c r="E43" i="7"/>
  <c r="E45" i="7"/>
  <c r="D41" i="7"/>
  <c r="E41" i="7" s="1"/>
  <c r="A40" i="7"/>
  <c r="D40" i="7"/>
  <c r="E40" i="7"/>
  <c r="A35" i="7"/>
  <c r="A36" i="7"/>
  <c r="A37" i="7"/>
  <c r="A38" i="7"/>
  <c r="A39" i="7"/>
  <c r="E36" i="7"/>
  <c r="E37" i="7"/>
  <c r="E38" i="7"/>
  <c r="E39" i="7"/>
  <c r="E35" i="7"/>
  <c r="D34" i="7"/>
  <c r="E34" i="7"/>
  <c r="D37" i="7"/>
  <c r="D38" i="7"/>
  <c r="D39" i="7"/>
  <c r="D36" i="7"/>
  <c r="D35" i="7"/>
  <c r="A30" i="7"/>
  <c r="A31" i="7"/>
  <c r="A32" i="7"/>
  <c r="A33" i="7"/>
  <c r="A34" i="7"/>
  <c r="D31" i="7"/>
  <c r="D32" i="7"/>
  <c r="D33" i="7"/>
  <c r="E31" i="7"/>
  <c r="E32" i="7"/>
  <c r="E33" i="7"/>
  <c r="D30" i="7"/>
  <c r="E30" i="7"/>
  <c r="E29" i="7"/>
  <c r="D29" i="7"/>
  <c r="A29" i="7"/>
  <c r="A22" i="7" l="1"/>
  <c r="A23" i="7"/>
  <c r="A24" i="7"/>
  <c r="A25" i="7"/>
  <c r="A26" i="7"/>
  <c r="A27" i="7"/>
  <c r="A28" i="7"/>
  <c r="D24" i="7"/>
  <c r="E24" i="7" s="1"/>
  <c r="D25" i="7"/>
  <c r="E25" i="7" s="1"/>
  <c r="D26" i="7"/>
  <c r="D27" i="7"/>
  <c r="E27" i="7" s="1"/>
  <c r="D28" i="7"/>
  <c r="E28" i="7" s="1"/>
  <c r="E26" i="7"/>
  <c r="E23" i="7"/>
  <c r="D23" i="7"/>
  <c r="D22" i="7"/>
  <c r="D21" i="7"/>
  <c r="E22" i="7"/>
  <c r="E15" i="7"/>
  <c r="E17" i="7"/>
  <c r="E19" i="7"/>
  <c r="E21" i="7"/>
  <c r="D14" i="7"/>
  <c r="E14" i="7" s="1"/>
  <c r="D15" i="7"/>
  <c r="D16" i="7"/>
  <c r="E16" i="7" s="1"/>
  <c r="D17" i="7"/>
  <c r="D18" i="7"/>
  <c r="E18" i="7" s="1"/>
  <c r="D19" i="7"/>
  <c r="D20" i="7"/>
  <c r="E20" i="7" s="1"/>
  <c r="D13" i="7"/>
  <c r="E13" i="7" s="1"/>
  <c r="D12" i="7"/>
  <c r="E12" i="7" s="1"/>
  <c r="A12" i="7"/>
  <c r="A13" i="7"/>
  <c r="A14" i="7"/>
  <c r="A15" i="7"/>
  <c r="A16" i="7"/>
  <c r="A17" i="7"/>
  <c r="A18" i="7"/>
  <c r="A19" i="7"/>
  <c r="A20" i="7"/>
  <c r="A21" i="7"/>
  <c r="D3" i="7"/>
  <c r="E3" i="7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2" i="7"/>
  <c r="E2" i="7" s="1"/>
  <c r="A3" i="7"/>
  <c r="A4" i="7"/>
  <c r="A5" i="7"/>
  <c r="A6" i="7"/>
  <c r="A7" i="7"/>
  <c r="A8" i="7"/>
  <c r="A9" i="7"/>
  <c r="A10" i="7"/>
  <c r="A11" i="7"/>
  <c r="A2" i="7"/>
  <c r="E3" i="6" l="1"/>
  <c r="E4" i="6"/>
  <c r="E5" i="6"/>
  <c r="E6" i="6"/>
  <c r="E7" i="6"/>
  <c r="E8" i="6"/>
  <c r="E9" i="6"/>
  <c r="E10" i="6"/>
  <c r="E11" i="6"/>
  <c r="E12" i="6"/>
  <c r="E2" i="6"/>
  <c r="B3" i="6"/>
  <c r="B4" i="6"/>
  <c r="B5" i="6"/>
  <c r="B6" i="6"/>
  <c r="B7" i="6"/>
  <c r="B8" i="6"/>
  <c r="B9" i="6"/>
  <c r="B10" i="6"/>
  <c r="B11" i="6"/>
  <c r="B12" i="6"/>
  <c r="D2" i="6"/>
  <c r="B2" i="6"/>
  <c r="A2" i="6"/>
  <c r="A14" i="5" l="1"/>
  <c r="A15" i="5"/>
  <c r="A16" i="5"/>
  <c r="A17" i="5"/>
  <c r="A18" i="5"/>
  <c r="A19" i="5"/>
  <c r="A20" i="5"/>
  <c r="D14" i="5"/>
  <c r="E14" i="5" s="1"/>
  <c r="D15" i="5"/>
  <c r="D16" i="5"/>
  <c r="E16" i="5" s="1"/>
  <c r="D17" i="5"/>
  <c r="D18" i="5"/>
  <c r="E18" i="5" s="1"/>
  <c r="D19" i="5"/>
  <c r="D20" i="5"/>
  <c r="E20" i="5" s="1"/>
  <c r="E15" i="5"/>
  <c r="E17" i="5"/>
  <c r="E19" i="5"/>
  <c r="E13" i="5"/>
  <c r="D13" i="5"/>
  <c r="E3" i="5"/>
  <c r="E4" i="5"/>
  <c r="E5" i="5"/>
  <c r="E6" i="5"/>
  <c r="E7" i="5"/>
  <c r="E8" i="5"/>
  <c r="E9" i="5"/>
  <c r="E10" i="5"/>
  <c r="E11" i="5"/>
  <c r="E12" i="5"/>
  <c r="E2" i="5"/>
  <c r="A8" i="5"/>
  <c r="A9" i="5"/>
  <c r="A10" i="5"/>
  <c r="A11" i="5"/>
  <c r="A12" i="5"/>
  <c r="A13" i="5"/>
  <c r="D8" i="5"/>
  <c r="D9" i="5"/>
  <c r="D10" i="5"/>
  <c r="D11" i="5"/>
  <c r="D12" i="5"/>
  <c r="D3" i="5"/>
  <c r="D4" i="5"/>
  <c r="D5" i="5"/>
  <c r="D6" i="5"/>
  <c r="D7" i="5"/>
  <c r="A3" i="5"/>
  <c r="A4" i="5"/>
  <c r="A5" i="5"/>
  <c r="A6" i="5"/>
  <c r="A7" i="5"/>
  <c r="D2" i="5"/>
  <c r="A2" i="5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  <c r="I3" i="4"/>
  <c r="I4" i="4"/>
  <c r="A4" i="4" s="1"/>
  <c r="I5" i="4"/>
  <c r="I6" i="4"/>
  <c r="A6" i="4" s="1"/>
  <c r="I7" i="4"/>
  <c r="I8" i="4"/>
  <c r="A8" i="4" s="1"/>
  <c r="I9" i="4"/>
  <c r="I10" i="4"/>
  <c r="A10" i="4" s="1"/>
  <c r="I11" i="4"/>
  <c r="D11" i="4" s="1"/>
  <c r="I12" i="4"/>
  <c r="D12" i="4" s="1"/>
  <c r="I13" i="4"/>
  <c r="I14" i="4"/>
  <c r="D14" i="4" s="1"/>
  <c r="I15" i="4"/>
  <c r="D15" i="4" s="1"/>
  <c r="I16" i="4"/>
  <c r="D16" i="4" s="1"/>
  <c r="I17" i="4"/>
  <c r="I18" i="4"/>
  <c r="D18" i="4" s="1"/>
  <c r="I19" i="4"/>
  <c r="D19" i="4" s="1"/>
  <c r="I20" i="4"/>
  <c r="D20" i="4" s="1"/>
  <c r="I2" i="4"/>
  <c r="A12" i="4"/>
  <c r="A13" i="4"/>
  <c r="A14" i="4"/>
  <c r="A15" i="4"/>
  <c r="A16" i="4"/>
  <c r="A17" i="4"/>
  <c r="A18" i="4"/>
  <c r="A19" i="4"/>
  <c r="A20" i="4"/>
  <c r="D13" i="4"/>
  <c r="D17" i="4"/>
  <c r="A3" i="4"/>
  <c r="A5" i="4"/>
  <c r="A7" i="4"/>
  <c r="A9" i="4"/>
  <c r="A11" i="4"/>
  <c r="D3" i="4"/>
  <c r="D5" i="4"/>
  <c r="D7" i="4"/>
  <c r="D9" i="4"/>
  <c r="D2" i="4"/>
  <c r="A2" i="4"/>
  <c r="D24" i="3"/>
  <c r="D25" i="3"/>
  <c r="D26" i="3"/>
  <c r="D27" i="3"/>
  <c r="D28" i="3"/>
  <c r="D29" i="3"/>
  <c r="D30" i="3"/>
  <c r="D31" i="3"/>
  <c r="D23" i="3"/>
  <c r="D17" i="3"/>
  <c r="D18" i="3"/>
  <c r="D19" i="3"/>
  <c r="D20" i="3"/>
  <c r="D21" i="3"/>
  <c r="D22" i="3"/>
  <c r="D1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D10" i="4" l="1"/>
  <c r="D8" i="4"/>
  <c r="D6" i="4"/>
  <c r="D4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B22" i="1"/>
  <c r="B23" i="1"/>
  <c r="B24" i="1"/>
  <c r="B25" i="1"/>
  <c r="B26" i="1"/>
  <c r="B27" i="1"/>
  <c r="B28" i="1"/>
  <c r="E23" i="1"/>
  <c r="E24" i="1"/>
  <c r="E25" i="1"/>
  <c r="E26" i="1"/>
  <c r="E27" i="1"/>
  <c r="E28" i="1"/>
  <c r="E22" i="1"/>
  <c r="E21" i="1"/>
  <c r="B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<sst xmlns="http://schemas.openxmlformats.org/spreadsheetml/2006/main" count="3315" uniqueCount="183">
  <si>
    <t>A1</t>
  </si>
  <si>
    <t>B1</t>
  </si>
  <si>
    <t>C1</t>
  </si>
  <si>
    <t>D1</t>
  </si>
  <si>
    <t>E1</t>
  </si>
  <si>
    <t xml:space="preserve">על עץ אחד </t>
  </si>
  <si>
    <t>תנו לנער אחד שקלים כמספר  התפוחים בגן</t>
  </si>
  <si>
    <t xml:space="preserve"> תפוחים</t>
  </si>
  <si>
    <t>בחדר אחד</t>
  </si>
  <si>
    <t>תנו לנער אחד שקלים כמספר  הילדים בבית</t>
  </si>
  <si>
    <t xml:space="preserve"> ילדים</t>
  </si>
  <si>
    <t xml:space="preserve">על העץ </t>
  </si>
  <si>
    <t xml:space="preserve"> תפוזים</t>
  </si>
  <si>
    <t xml:space="preserve"> תפוזים.</t>
  </si>
  <si>
    <t>תנו לנער אחד שקלים כמספר  התפוזים שנשארו על העץ</t>
  </si>
  <si>
    <t>בבית ספר</t>
  </si>
  <si>
    <t xml:space="preserve"> בכל כיתה</t>
  </si>
  <si>
    <t xml:space="preserve"> תלמידים</t>
  </si>
  <si>
    <t xml:space="preserve"> כיתות.</t>
  </si>
  <si>
    <t>קבוצה של</t>
  </si>
  <si>
    <t xml:space="preserve"> שודדים התחלקו באופן שווה ב</t>
  </si>
  <si>
    <t xml:space="preserve"> מטבעות</t>
  </si>
  <si>
    <t>תנו לנער סכום כמספר המטבעות שקיבל כל שודד</t>
  </si>
  <si>
    <t>תנו לנער שקלים כמספר התלמידים בבית הספר</t>
  </si>
  <si>
    <t xml:space="preserve"> ס"מ</t>
  </si>
  <si>
    <t xml:space="preserve"> </t>
  </si>
  <si>
    <t xml:space="preserve">אורך של מלבן </t>
  </si>
  <si>
    <t>ס"מ והרוחב שלו</t>
  </si>
  <si>
    <t xml:space="preserve">חשבו את שטח המלבן </t>
  </si>
  <si>
    <t xml:space="preserve">חשבו את היקף המלבן </t>
  </si>
  <si>
    <t>תנו לנער  סכום כגודל שטח המלבן</t>
  </si>
  <si>
    <t>אורך צלע של משולש הוא</t>
  </si>
  <si>
    <t xml:space="preserve">  </t>
  </si>
  <si>
    <t xml:space="preserve">אורך הגובה המאונך לצלע זה הוא </t>
  </si>
  <si>
    <t>תנו לנער שקלים כשטח המשולש</t>
  </si>
  <si>
    <t>תנו לנער  סכום כגודל היקף המלבן</t>
  </si>
  <si>
    <t>בכיתה</t>
  </si>
  <si>
    <t>רבע לומדים חשבון</t>
  </si>
  <si>
    <t>תנו לנער שקלים כמספר הלומדים חשבון</t>
  </si>
  <si>
    <t>שליש לומדים חשבון</t>
  </si>
  <si>
    <t>חצי לומדים חשבון</t>
  </si>
  <si>
    <t>חמישית לומדים חשבון</t>
  </si>
  <si>
    <t>שביעית לומדים חשבון</t>
  </si>
  <si>
    <t>קיבלתם</t>
  </si>
  <si>
    <t xml:space="preserve"> שקלים</t>
  </si>
  <si>
    <t xml:space="preserve"> מהסכום הזה</t>
  </si>
  <si>
    <t xml:space="preserve">תנו לנערה  </t>
  </si>
  <si>
    <t xml:space="preserve">תנו לנער   </t>
  </si>
  <si>
    <t>המרחק בין שתי תחנות הוא</t>
  </si>
  <si>
    <t xml:space="preserve"> ק"מ</t>
  </si>
  <si>
    <t>מכונית עברה</t>
  </si>
  <si>
    <t xml:space="preserve"> מהדרך</t>
  </si>
  <si>
    <t>תנו לנער שקלים כמספר הק"מ שהמכונית עברה</t>
  </si>
  <si>
    <t>כיתה ובה</t>
  </si>
  <si>
    <t xml:space="preserve"> תלמידים מחולקת לשלוש קבוצות.   </t>
  </si>
  <si>
    <t xml:space="preserve">בקבוצה ראשונה </t>
  </si>
  <si>
    <t xml:space="preserve"> בקבוצה שניה</t>
  </si>
  <si>
    <t xml:space="preserve"> ובקבוצה שלישית השאר</t>
  </si>
  <si>
    <t>תנו לשלושה נערים סכומים לפי גודל הקבוצות</t>
  </si>
  <si>
    <t>קבלת</t>
  </si>
  <si>
    <t xml:space="preserve"> שקלים. חלק אותם לשלוש ערמות</t>
  </si>
  <si>
    <t>בערמה ראשונה</t>
  </si>
  <si>
    <t xml:space="preserve">בערמה ראשונה </t>
  </si>
  <si>
    <t xml:space="preserve"> בערמה שלישית השאר</t>
  </si>
  <si>
    <t xml:space="preserve"> בערמה שניה</t>
  </si>
  <si>
    <t>תן לשלושה נערים סכומים לפי גודל הערמות</t>
  </si>
  <si>
    <t>ילד קיבל</t>
  </si>
  <si>
    <t>שקלים</t>
  </si>
  <si>
    <t>תן לנער שקלים כמספר הצעצועים</t>
  </si>
  <si>
    <t>משחק עולה</t>
  </si>
  <si>
    <t>ילד קבל</t>
  </si>
  <si>
    <t>תנו לנער שקלים כמספר המשחקים שהילד קנה</t>
  </si>
  <si>
    <t>ממתק עולה</t>
  </si>
  <si>
    <t>תנו לנער שקלים כמספר הממתקים שהילד קנה</t>
  </si>
  <si>
    <t xml:space="preserve">בגד עולה בחנות </t>
  </si>
  <si>
    <t>בסוף העונה מקבלים</t>
  </si>
  <si>
    <t xml:space="preserve"> הנחה</t>
  </si>
  <si>
    <t>תנו תלנער סכום לקנית בגד</t>
  </si>
  <si>
    <t>בכיתה  א'</t>
  </si>
  <si>
    <t xml:space="preserve"> מכלל תלמידי בית הספר</t>
  </si>
  <si>
    <t>הם מהווים</t>
  </si>
  <si>
    <t>בכיתה א'  20 תלמידים</t>
  </si>
  <si>
    <t xml:space="preserve"> בכיתה ב' 5% פחות ובכיתה ג' 5% יותר</t>
  </si>
  <si>
    <t xml:space="preserve">תנו לשלושה נערים סכומים כמספר התלמידים בשלוש הכיתות </t>
  </si>
  <si>
    <t>20,21,19</t>
  </si>
  <si>
    <t xml:space="preserve">בכיתה א' </t>
  </si>
  <si>
    <t xml:space="preserve"> בכיתה ב'</t>
  </si>
  <si>
    <t xml:space="preserve"> פחות ובכיתה ג'</t>
  </si>
  <si>
    <t xml:space="preserve"> יותר</t>
  </si>
  <si>
    <t xml:space="preserve"> בכיתה ב' 10% פחות ובכיתה ג' 10% יותר</t>
  </si>
  <si>
    <t>20,22,18</t>
  </si>
  <si>
    <t xml:space="preserve"> בכיתה ב' 15% פחות ובכיתה ג' 15% יותר</t>
  </si>
  <si>
    <t>20,23,17</t>
  </si>
  <si>
    <t xml:space="preserve"> בכיתה ב' 20% פחות ובכיתה ג' 20% יותר</t>
  </si>
  <si>
    <t>20,24,16</t>
  </si>
  <si>
    <t xml:space="preserve"> בכיתה ב' 25% פחות ובכיתה ג' 25% יותר</t>
  </si>
  <si>
    <t>20,25,15</t>
  </si>
  <si>
    <t xml:space="preserve"> בכיתה ב' 30% פחות ובכיתה ג' 30% יותר</t>
  </si>
  <si>
    <t>20,26,14</t>
  </si>
  <si>
    <t xml:space="preserve"> בכיתה ב' 35% פחות ובכיתה ג' 35% יותר</t>
  </si>
  <si>
    <t>20,27,13</t>
  </si>
  <si>
    <t xml:space="preserve"> בכיתה ב' 40% פחות ובכיתה ג' 40% יותר</t>
  </si>
  <si>
    <t>20,28,12</t>
  </si>
  <si>
    <t xml:space="preserve"> בכיתה ב' 45% פחות ובכיתה ג' 45% יותר</t>
  </si>
  <si>
    <t>20,29,11</t>
  </si>
  <si>
    <t xml:space="preserve"> בכיתה ב' 50% פחות ובכיתה ג' 50% יותר</t>
  </si>
  <si>
    <t>20,30,10</t>
  </si>
  <si>
    <t xml:space="preserve"> בכיתה ב' 55% פחות ובכיתה ג' 55% יותר</t>
  </si>
  <si>
    <t>20,31,9</t>
  </si>
  <si>
    <t xml:space="preserve"> בכיתה ב' 60% פחות ובכיתה ג' 60% יותר</t>
  </si>
  <si>
    <t>20,32,8</t>
  </si>
  <si>
    <t xml:space="preserve"> בכיתה ב' 65% פחות ובכיתה ג' 65% יותר</t>
  </si>
  <si>
    <t>20,33,7</t>
  </si>
  <si>
    <t xml:space="preserve"> בכיתה ב' 70% פחות ובכיתה ג' 70% יותר</t>
  </si>
  <si>
    <t>20,34,6</t>
  </si>
  <si>
    <t xml:space="preserve"> בכיתה ב' 75% פחות ובכיתה ג' 75% יותר</t>
  </si>
  <si>
    <t>20,35,5</t>
  </si>
  <si>
    <t xml:space="preserve"> בכיתה ב' 80% פחות ובכיתה ג' 80% יותר</t>
  </si>
  <si>
    <t>20,36,4</t>
  </si>
  <si>
    <t xml:space="preserve"> בכיתה ב' 85% פחות ובכיתה ג' 85% יותר</t>
  </si>
  <si>
    <t>20,37,3</t>
  </si>
  <si>
    <t>נפח של תיבה הוא</t>
  </si>
  <si>
    <t>סמ"ק</t>
  </si>
  <si>
    <t>גובה התיבה</t>
  </si>
  <si>
    <t>ס"מ</t>
  </si>
  <si>
    <t>תנו לנער סכום זהה לשטח הבסיס</t>
  </si>
  <si>
    <t>למצולע</t>
  </si>
  <si>
    <t xml:space="preserve"> צלעות</t>
  </si>
  <si>
    <t>חשבו את מספר האלכסונים שלו</t>
  </si>
  <si>
    <t>תנו לנער סכום כמספר האלכסונים</t>
  </si>
  <si>
    <t xml:space="preserve">אורך של מלבן הוא </t>
  </si>
  <si>
    <t>חשבו את שטחו והיקפו</t>
  </si>
  <si>
    <t>תנו לנער אחד סכום  כגודל השטח ולנער אחר כגודל ההיקף</t>
  </si>
  <si>
    <t>היקף של מלבן הוא</t>
  </si>
  <si>
    <t>חשבו את  שטח המלבן</t>
  </si>
  <si>
    <t xml:space="preserve">תנו לנער אחד סכום  כגודל השטח  </t>
  </si>
  <si>
    <t>תנו לנער אחד סכום כשטח הרבוע הגדול ולשני כשטח הרבוע הקטן</t>
  </si>
  <si>
    <t>חשבו כמה נרות מדליקים בחג</t>
  </si>
  <si>
    <t>תנו לנער שקל על כל נר</t>
  </si>
  <si>
    <t>בשבט באפריקה חג החנוכה נמשך</t>
  </si>
  <si>
    <t>ימים</t>
  </si>
  <si>
    <t>צַעצוע עולה</t>
  </si>
  <si>
    <t>בגן שְנֵי עצים</t>
  </si>
  <si>
    <t xml:space="preserve"> ועל העץ השֵני</t>
  </si>
  <si>
    <t xml:space="preserve"> ובחדר שֵני</t>
  </si>
  <si>
    <t xml:space="preserve"> והרוחב</t>
  </si>
  <si>
    <t xml:space="preserve"> האורך כפול מהרוחב</t>
  </si>
  <si>
    <t xml:space="preserve">בארגז  </t>
  </si>
  <si>
    <t xml:space="preserve"> תפוח עולה </t>
  </si>
  <si>
    <t xml:space="preserve"> שקלים ואגס עולה </t>
  </si>
  <si>
    <t>תנו לנער כסף בשביל ארגז</t>
  </si>
  <si>
    <t xml:space="preserve"> אגסים ו </t>
  </si>
  <si>
    <t>אורך המחוג של עגול</t>
  </si>
  <si>
    <t xml:space="preserve"> מ'.  העיגול מוקף בריבוע ומקיף ריבוע  </t>
  </si>
  <si>
    <t>תנו לנער אחד סכום כשטח הריבוע הגדול ולשני כשטח הריבוע הקטן</t>
  </si>
  <si>
    <t xml:space="preserve">תנו לנער אחד סכום כשטח בין הריבועים </t>
  </si>
  <si>
    <t xml:space="preserve">תנו לנער אחד סכום כהיקף הירבוע הגדול  </t>
  </si>
  <si>
    <t>בַּבַּיִת שני חדרים</t>
  </si>
  <si>
    <t>בְּפַרְדֵס עֵץ</t>
  </si>
  <si>
    <t xml:space="preserve"> מהעץ נַשרו</t>
  </si>
  <si>
    <t>תנו לנער אחד סכום  כגודל שטח הרבוע</t>
  </si>
  <si>
    <t>חשבו את  שטח הרבוע</t>
  </si>
  <si>
    <t xml:space="preserve">  שאורך הצלע שלו שווה לאורך האלכסון של המלבן</t>
  </si>
  <si>
    <t xml:space="preserve">  שאורך הצלע שלו שווה לאורך האלכסון של המלבן.</t>
  </si>
  <si>
    <t>הרבועים משיקים למעגל</t>
  </si>
  <si>
    <t xml:space="preserve"> מלונים ו </t>
  </si>
  <si>
    <t xml:space="preserve"> ערוגות </t>
  </si>
  <si>
    <t xml:space="preserve"> ובכל ערוגה </t>
  </si>
  <si>
    <t xml:space="preserve"> אבטיחים</t>
  </si>
  <si>
    <t>תנו לנער כסף בשביל לל המיקשה</t>
  </si>
  <si>
    <t xml:space="preserve">במִקְשָׁה </t>
  </si>
  <si>
    <t>חשבו את שטח המלבן והיקפו</t>
  </si>
  <si>
    <t xml:space="preserve">קודקוד של משולש ישר זווית נמצא במרכז עיגול שאורך המחוג שלו הוא  </t>
  </si>
  <si>
    <t>שני הקודקודים האחרים נמצאים על המעגל</t>
  </si>
  <si>
    <t>תנו לנער סכום כשטח המשולש</t>
  </si>
  <si>
    <t>תנו לנער סכום כשטח 4 משולשים היוצרים רבוע</t>
  </si>
  <si>
    <t xml:space="preserve">ילד קיבל </t>
  </si>
  <si>
    <t xml:space="preserve"> שקלים וקנה בהם צעצועים</t>
  </si>
  <si>
    <t xml:space="preserve">מרכז של רבוע נמצא במרכז עיגול שאורך המחוג שלו הוא  </t>
  </si>
  <si>
    <t>צלעות הרבועים משיקים למעגל</t>
  </si>
  <si>
    <t>תנו לנער סכום כשטח  הרבוע</t>
  </si>
  <si>
    <t>שולחנות</t>
  </si>
  <si>
    <t xml:space="preserve">ליד כל שולחן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</si>
</sst>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6"/>
      <color rgb="FFFF0000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rightToLeft="1" topLeftCell="B16" workbookViewId="0">
      <selection activeCell="A16" sqref="A16"/>
    </sheetView>
  </sheetViews>
  <sheetFormatPr defaultRowHeight="13.8" x14ac:dyDescent="0.25"/>
  <cols>
    <col min="1" max="1" width="15.8984375" customWidth="1"/>
    <col min="2" max="2" width="37.59765625" customWidth="1"/>
    <col min="3" max="3" width="33" customWidth="1"/>
    <col min="4" max="4" width="5.5" customWidth="1"/>
    <col min="5" max="5" width="9.09765625" style="1" customWidth="1"/>
    <col min="7" max="7" width="4.796875" customWidth="1"/>
    <col min="9" max="9" width="12.296875" customWidth="1"/>
    <col min="10" max="10" width="5.19921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10" x14ac:dyDescent="0.25">
      <c r="A2" t="s">
        <v>142</v>
      </c>
      <c r="B2" t="str">
        <f>CONCATENATE(F2," ",G2,H2,I2," ", J2,H2)</f>
        <v>על עץ אחד  14 תפוחים ועל העץ השֵני 2 תפוחים</v>
      </c>
      <c r="C2" t="s">
        <v>6</v>
      </c>
      <c r="D2">
        <f>G2+J2</f>
        <v>16</v>
      </c>
      <c r="E2" s="1" t="str">
        <f>CONCATENATE(G2,"+",J2,"=",G2+J2)</f>
        <v>14+2=16</v>
      </c>
      <c r="F2" t="s">
        <v>5</v>
      </c>
      <c r="G2">
        <v>14</v>
      </c>
      <c r="H2" t="s">
        <v>7</v>
      </c>
      <c r="I2" t="s">
        <v>143</v>
      </c>
      <c r="J2">
        <v>2</v>
      </c>
    </row>
    <row r="3" spans="1:10" x14ac:dyDescent="0.25">
      <c r="A3" t="s">
        <v>142</v>
      </c>
      <c r="B3" t="str">
        <f t="shared" ref="B3:B41" si="0">CONCATENATE(F3," ",G3,H3,I3," ", J3,H3)</f>
        <v>על עץ אחד  13 תפוחים ועל העץ השֵני 3 תפוחים</v>
      </c>
      <c r="C3" t="s">
        <v>6</v>
      </c>
      <c r="D3">
        <f t="shared" ref="D3:D41" si="1">G3+J3</f>
        <v>16</v>
      </c>
      <c r="E3" s="1" t="str">
        <f t="shared" ref="E3:E41" si="2">CONCATENATE(G3,"+",J3,"=",G3+J3)</f>
        <v>13+3=16</v>
      </c>
      <c r="F3" t="s">
        <v>5</v>
      </c>
      <c r="G3">
        <v>13</v>
      </c>
      <c r="H3" t="s">
        <v>7</v>
      </c>
      <c r="I3" t="s">
        <v>143</v>
      </c>
      <c r="J3">
        <v>3</v>
      </c>
    </row>
    <row r="4" spans="1:10" x14ac:dyDescent="0.25">
      <c r="A4" t="s">
        <v>142</v>
      </c>
      <c r="B4" t="str">
        <f t="shared" si="0"/>
        <v>על עץ אחד  12 תפוחים ועל העץ השֵני 4 תפוחים</v>
      </c>
      <c r="C4" t="s">
        <v>6</v>
      </c>
      <c r="D4">
        <f t="shared" si="1"/>
        <v>16</v>
      </c>
      <c r="E4" s="1" t="str">
        <f t="shared" si="2"/>
        <v>12+4=16</v>
      </c>
      <c r="F4" t="s">
        <v>5</v>
      </c>
      <c r="G4">
        <v>12</v>
      </c>
      <c r="H4" t="s">
        <v>7</v>
      </c>
      <c r="I4" t="s">
        <v>143</v>
      </c>
      <c r="J4">
        <v>4</v>
      </c>
    </row>
    <row r="5" spans="1:10" x14ac:dyDescent="0.25">
      <c r="A5" t="s">
        <v>142</v>
      </c>
      <c r="B5" t="str">
        <f t="shared" si="0"/>
        <v>על עץ אחד  11 תפוחים ועל העץ השֵני 5 תפוחים</v>
      </c>
      <c r="C5" t="s">
        <v>6</v>
      </c>
      <c r="D5">
        <f t="shared" si="1"/>
        <v>16</v>
      </c>
      <c r="E5" s="1" t="str">
        <f t="shared" si="2"/>
        <v>11+5=16</v>
      </c>
      <c r="F5" t="s">
        <v>5</v>
      </c>
      <c r="G5">
        <v>11</v>
      </c>
      <c r="H5" t="s">
        <v>7</v>
      </c>
      <c r="I5" t="s">
        <v>143</v>
      </c>
      <c r="J5">
        <v>5</v>
      </c>
    </row>
    <row r="6" spans="1:10" x14ac:dyDescent="0.25">
      <c r="A6" t="s">
        <v>142</v>
      </c>
      <c r="B6" t="str">
        <f t="shared" si="0"/>
        <v>על עץ אחד  10 תפוחים ועל העץ השֵני 6 תפוחים</v>
      </c>
      <c r="C6" t="s">
        <v>6</v>
      </c>
      <c r="D6">
        <f t="shared" si="1"/>
        <v>16</v>
      </c>
      <c r="E6" s="1" t="str">
        <f t="shared" si="2"/>
        <v>10+6=16</v>
      </c>
      <c r="F6" t="s">
        <v>5</v>
      </c>
      <c r="G6">
        <v>10</v>
      </c>
      <c r="H6" t="s">
        <v>7</v>
      </c>
      <c r="I6" t="s">
        <v>143</v>
      </c>
      <c r="J6">
        <v>6</v>
      </c>
    </row>
    <row r="7" spans="1:10" x14ac:dyDescent="0.25">
      <c r="A7" t="s">
        <v>142</v>
      </c>
      <c r="B7" t="str">
        <f t="shared" si="0"/>
        <v>על עץ אחד  9 תפוחים ועל העץ השֵני 7 תפוחים</v>
      </c>
      <c r="C7" t="s">
        <v>6</v>
      </c>
      <c r="D7">
        <f t="shared" si="1"/>
        <v>16</v>
      </c>
      <c r="E7" s="1" t="str">
        <f t="shared" si="2"/>
        <v>9+7=16</v>
      </c>
      <c r="F7" t="s">
        <v>5</v>
      </c>
      <c r="G7">
        <v>9</v>
      </c>
      <c r="H7" t="s">
        <v>7</v>
      </c>
      <c r="I7" t="s">
        <v>143</v>
      </c>
      <c r="J7">
        <v>7</v>
      </c>
    </row>
    <row r="8" spans="1:10" x14ac:dyDescent="0.25">
      <c r="A8" t="s">
        <v>142</v>
      </c>
      <c r="B8" t="str">
        <f t="shared" si="0"/>
        <v>על עץ אחד  8 תפוחים ועל העץ השֵני 8 תפוחים</v>
      </c>
      <c r="C8" t="s">
        <v>6</v>
      </c>
      <c r="D8">
        <f t="shared" si="1"/>
        <v>16</v>
      </c>
      <c r="E8" s="1" t="str">
        <f t="shared" si="2"/>
        <v>8+8=16</v>
      </c>
      <c r="F8" t="s">
        <v>5</v>
      </c>
      <c r="G8">
        <v>8</v>
      </c>
      <c r="H8" t="s">
        <v>7</v>
      </c>
      <c r="I8" t="s">
        <v>143</v>
      </c>
      <c r="J8">
        <v>8</v>
      </c>
    </row>
    <row r="9" spans="1:10" x14ac:dyDescent="0.25">
      <c r="A9" t="s">
        <v>142</v>
      </c>
      <c r="B9" t="str">
        <f t="shared" si="0"/>
        <v>על עץ אחד  7 תפוחים ועל העץ השֵני 9 תפוחים</v>
      </c>
      <c r="C9" t="s">
        <v>6</v>
      </c>
      <c r="D9">
        <f t="shared" si="1"/>
        <v>16</v>
      </c>
      <c r="E9" s="1" t="str">
        <f t="shared" si="2"/>
        <v>7+9=16</v>
      </c>
      <c r="F9" t="s">
        <v>5</v>
      </c>
      <c r="G9">
        <v>7</v>
      </c>
      <c r="H9" t="s">
        <v>7</v>
      </c>
      <c r="I9" t="s">
        <v>143</v>
      </c>
      <c r="J9">
        <v>9</v>
      </c>
    </row>
    <row r="10" spans="1:10" x14ac:dyDescent="0.25">
      <c r="A10" t="s">
        <v>142</v>
      </c>
      <c r="B10" t="str">
        <f t="shared" si="0"/>
        <v>על עץ אחד  6 תפוחים ועל העץ השֵני 10 תפוחים</v>
      </c>
      <c r="C10" t="s">
        <v>6</v>
      </c>
      <c r="D10">
        <f t="shared" si="1"/>
        <v>16</v>
      </c>
      <c r="E10" s="1" t="str">
        <f t="shared" si="2"/>
        <v>6+10=16</v>
      </c>
      <c r="F10" t="s">
        <v>5</v>
      </c>
      <c r="G10">
        <v>6</v>
      </c>
      <c r="H10" t="s">
        <v>7</v>
      </c>
      <c r="I10" t="s">
        <v>143</v>
      </c>
      <c r="J10">
        <v>10</v>
      </c>
    </row>
    <row r="11" spans="1:10" x14ac:dyDescent="0.25">
      <c r="A11" t="s">
        <v>142</v>
      </c>
      <c r="B11" t="str">
        <f t="shared" si="0"/>
        <v>על עץ אחד  5 תפוחים ועל העץ השֵני 11 תפוחים</v>
      </c>
      <c r="C11" t="s">
        <v>6</v>
      </c>
      <c r="D11">
        <f t="shared" si="1"/>
        <v>16</v>
      </c>
      <c r="E11" s="1" t="str">
        <f t="shared" si="2"/>
        <v>5+11=16</v>
      </c>
      <c r="F11" t="s">
        <v>5</v>
      </c>
      <c r="G11">
        <v>5</v>
      </c>
      <c r="H11" t="s">
        <v>7</v>
      </c>
      <c r="I11" t="s">
        <v>143</v>
      </c>
      <c r="J11">
        <v>11</v>
      </c>
    </row>
    <row r="12" spans="1:10" x14ac:dyDescent="0.25">
      <c r="A12" t="s">
        <v>142</v>
      </c>
      <c r="B12" t="str">
        <f t="shared" si="0"/>
        <v>על עץ אחד  4 תפוחים ועל העץ השֵני 12 תפוחים</v>
      </c>
      <c r="C12" t="s">
        <v>6</v>
      </c>
      <c r="D12">
        <f t="shared" si="1"/>
        <v>16</v>
      </c>
      <c r="E12" s="1" t="str">
        <f t="shared" si="2"/>
        <v>4+12=16</v>
      </c>
      <c r="F12" t="s">
        <v>5</v>
      </c>
      <c r="G12">
        <v>4</v>
      </c>
      <c r="H12" t="s">
        <v>7</v>
      </c>
      <c r="I12" t="s">
        <v>143</v>
      </c>
      <c r="J12">
        <v>12</v>
      </c>
    </row>
    <row r="13" spans="1:10" x14ac:dyDescent="0.25">
      <c r="A13" t="s">
        <v>142</v>
      </c>
      <c r="B13" t="str">
        <f t="shared" si="0"/>
        <v>על עץ אחד  3 תפוחים ועל העץ השֵני 13 תפוחים</v>
      </c>
      <c r="C13" t="s">
        <v>6</v>
      </c>
      <c r="D13">
        <f t="shared" si="1"/>
        <v>16</v>
      </c>
      <c r="E13" s="1" t="str">
        <f t="shared" si="2"/>
        <v>3+13=16</v>
      </c>
      <c r="F13" t="s">
        <v>5</v>
      </c>
      <c r="G13">
        <v>3</v>
      </c>
      <c r="H13" t="s">
        <v>7</v>
      </c>
      <c r="I13" t="s">
        <v>143</v>
      </c>
      <c r="J13">
        <v>13</v>
      </c>
    </row>
    <row r="14" spans="1:10" x14ac:dyDescent="0.25">
      <c r="A14" t="s">
        <v>142</v>
      </c>
      <c r="B14" t="str">
        <f t="shared" si="0"/>
        <v>על עץ אחד  2 תפוחים ועל העץ השֵני 14 תפוחים</v>
      </c>
      <c r="C14" t="s">
        <v>6</v>
      </c>
      <c r="D14">
        <f t="shared" si="1"/>
        <v>16</v>
      </c>
      <c r="E14" s="1" t="str">
        <f t="shared" si="2"/>
        <v>2+14=16</v>
      </c>
      <c r="F14" t="s">
        <v>5</v>
      </c>
      <c r="G14">
        <v>2</v>
      </c>
      <c r="H14" t="s">
        <v>7</v>
      </c>
      <c r="I14" t="s">
        <v>143</v>
      </c>
      <c r="J14">
        <v>14</v>
      </c>
    </row>
    <row r="15" spans="1:10" x14ac:dyDescent="0.25">
      <c r="A15" t="s">
        <v>142</v>
      </c>
      <c r="B15" t="str">
        <f t="shared" si="0"/>
        <v>על עץ אחד  4 תפוחים ועל העץ השֵני 15 תפוחים</v>
      </c>
      <c r="C15" t="s">
        <v>6</v>
      </c>
      <c r="D15">
        <f t="shared" si="1"/>
        <v>19</v>
      </c>
      <c r="E15" s="1" t="str">
        <f t="shared" si="2"/>
        <v>4+15=19</v>
      </c>
      <c r="F15" t="s">
        <v>5</v>
      </c>
      <c r="G15">
        <v>4</v>
      </c>
      <c r="H15" t="s">
        <v>7</v>
      </c>
      <c r="I15" t="s">
        <v>143</v>
      </c>
      <c r="J15">
        <v>15</v>
      </c>
    </row>
    <row r="16" spans="1:10" x14ac:dyDescent="0.25">
      <c r="A16" t="s">
        <v>142</v>
      </c>
      <c r="B16" t="str">
        <f t="shared" si="0"/>
        <v>על עץ אחד  3 תפוחים ועל העץ השֵני 16 תפוחים</v>
      </c>
      <c r="C16" t="s">
        <v>6</v>
      </c>
      <c r="D16">
        <f t="shared" si="1"/>
        <v>19</v>
      </c>
      <c r="E16" s="1" t="str">
        <f t="shared" si="2"/>
        <v>3+16=19</v>
      </c>
      <c r="F16" t="s">
        <v>5</v>
      </c>
      <c r="G16">
        <v>3</v>
      </c>
      <c r="H16" t="s">
        <v>7</v>
      </c>
      <c r="I16" t="s">
        <v>143</v>
      </c>
      <c r="J16">
        <v>16</v>
      </c>
    </row>
    <row r="17" spans="1:10" x14ac:dyDescent="0.25">
      <c r="A17" t="s">
        <v>142</v>
      </c>
      <c r="B17" t="str">
        <f t="shared" si="0"/>
        <v>על עץ אחד  2 תפוחים ועל העץ השֵני 17 תפוחים</v>
      </c>
      <c r="C17" t="s">
        <v>6</v>
      </c>
      <c r="D17">
        <f t="shared" si="1"/>
        <v>19</v>
      </c>
      <c r="E17" s="1" t="str">
        <f t="shared" si="2"/>
        <v>2+17=19</v>
      </c>
      <c r="F17" t="s">
        <v>5</v>
      </c>
      <c r="G17">
        <v>2</v>
      </c>
      <c r="H17" t="s">
        <v>7</v>
      </c>
      <c r="I17" t="s">
        <v>143</v>
      </c>
      <c r="J17">
        <v>17</v>
      </c>
    </row>
    <row r="18" spans="1:10" x14ac:dyDescent="0.25">
      <c r="A18" t="s">
        <v>142</v>
      </c>
      <c r="B18" t="str">
        <f t="shared" si="0"/>
        <v>על עץ אחד  1 תפוחים ועל העץ השֵני 18 תפוחים</v>
      </c>
      <c r="C18" t="s">
        <v>6</v>
      </c>
      <c r="D18">
        <f t="shared" si="1"/>
        <v>19</v>
      </c>
      <c r="E18" s="1" t="str">
        <f t="shared" si="2"/>
        <v>1+18=19</v>
      </c>
      <c r="F18" t="s">
        <v>5</v>
      </c>
      <c r="G18">
        <v>1</v>
      </c>
      <c r="H18" t="s">
        <v>7</v>
      </c>
      <c r="I18" t="s">
        <v>143</v>
      </c>
      <c r="J18">
        <v>18</v>
      </c>
    </row>
    <row r="19" spans="1:10" x14ac:dyDescent="0.25">
      <c r="A19" t="s">
        <v>142</v>
      </c>
      <c r="B19" t="str">
        <f t="shared" si="0"/>
        <v>על עץ אחד  2 תפוחים ועל העץ השֵני 19 תפוחים</v>
      </c>
      <c r="C19" t="s">
        <v>6</v>
      </c>
      <c r="D19">
        <f t="shared" si="1"/>
        <v>21</v>
      </c>
      <c r="E19" s="1" t="str">
        <f t="shared" si="2"/>
        <v>2+19=21</v>
      </c>
      <c r="F19" t="s">
        <v>5</v>
      </c>
      <c r="G19">
        <v>2</v>
      </c>
      <c r="H19" t="s">
        <v>7</v>
      </c>
      <c r="I19" t="s">
        <v>143</v>
      </c>
      <c r="J19">
        <v>19</v>
      </c>
    </row>
    <row r="20" spans="1:10" x14ac:dyDescent="0.25">
      <c r="A20" t="s">
        <v>142</v>
      </c>
      <c r="B20" t="str">
        <f t="shared" si="0"/>
        <v>על עץ אחד  5 תפוחים ועל העץ השֵני 20 תפוחים</v>
      </c>
      <c r="C20" t="s">
        <v>6</v>
      </c>
      <c r="D20">
        <f t="shared" si="1"/>
        <v>25</v>
      </c>
      <c r="E20" s="1" t="str">
        <f t="shared" si="2"/>
        <v>5+20=25</v>
      </c>
      <c r="F20" t="s">
        <v>5</v>
      </c>
      <c r="G20">
        <v>5</v>
      </c>
      <c r="H20" t="s">
        <v>7</v>
      </c>
      <c r="I20" t="s">
        <v>143</v>
      </c>
      <c r="J20">
        <v>20</v>
      </c>
    </row>
    <row r="21" spans="1:10" x14ac:dyDescent="0.25">
      <c r="A21" t="s">
        <v>157</v>
      </c>
      <c r="B21" t="str">
        <f t="shared" si="0"/>
        <v>בחדר אחד 5 ילדים ובחדר שֵני 2 ילדים</v>
      </c>
      <c r="C21" t="s">
        <v>9</v>
      </c>
      <c r="D21">
        <f t="shared" si="1"/>
        <v>7</v>
      </c>
      <c r="E21" s="1" t="str">
        <f t="shared" si="2"/>
        <v>5+2=7</v>
      </c>
      <c r="F21" t="s">
        <v>8</v>
      </c>
      <c r="G21">
        <v>5</v>
      </c>
      <c r="H21" t="s">
        <v>10</v>
      </c>
      <c r="I21" t="s">
        <v>144</v>
      </c>
      <c r="J21">
        <v>2</v>
      </c>
    </row>
    <row r="22" spans="1:10" x14ac:dyDescent="0.25">
      <c r="A22" t="s">
        <v>157</v>
      </c>
      <c r="B22" t="str">
        <f t="shared" si="0"/>
        <v>בחדר אחד 6 ילדים ובחדר שֵני 5 ילדים</v>
      </c>
      <c r="C22" t="s">
        <v>9</v>
      </c>
      <c r="D22">
        <f t="shared" si="1"/>
        <v>11</v>
      </c>
      <c r="E22" s="1" t="str">
        <f t="shared" si="2"/>
        <v>6+5=11</v>
      </c>
      <c r="F22" t="s">
        <v>8</v>
      </c>
      <c r="G22">
        <v>6</v>
      </c>
      <c r="H22" t="s">
        <v>10</v>
      </c>
      <c r="I22" t="s">
        <v>144</v>
      </c>
      <c r="J22">
        <v>5</v>
      </c>
    </row>
    <row r="23" spans="1:10" x14ac:dyDescent="0.25">
      <c r="A23" t="s">
        <v>157</v>
      </c>
      <c r="B23" t="str">
        <f t="shared" si="0"/>
        <v>בחדר אחד 7 ילדים ובחדר שֵני 8 ילדים</v>
      </c>
      <c r="C23" t="s">
        <v>9</v>
      </c>
      <c r="D23">
        <f t="shared" si="1"/>
        <v>15</v>
      </c>
      <c r="E23" s="1" t="str">
        <f t="shared" si="2"/>
        <v>7+8=15</v>
      </c>
      <c r="F23" t="s">
        <v>8</v>
      </c>
      <c r="G23">
        <v>7</v>
      </c>
      <c r="H23" t="s">
        <v>10</v>
      </c>
      <c r="I23" t="s">
        <v>144</v>
      </c>
      <c r="J23">
        <v>8</v>
      </c>
    </row>
    <row r="24" spans="1:10" x14ac:dyDescent="0.25">
      <c r="A24" t="s">
        <v>157</v>
      </c>
      <c r="B24" t="str">
        <f t="shared" si="0"/>
        <v>בחדר אחד 8 ילדים ובחדר שֵני 11 ילדים</v>
      </c>
      <c r="C24" t="s">
        <v>9</v>
      </c>
      <c r="D24">
        <f t="shared" si="1"/>
        <v>19</v>
      </c>
      <c r="E24" s="1" t="str">
        <f t="shared" si="2"/>
        <v>8+11=19</v>
      </c>
      <c r="F24" t="s">
        <v>8</v>
      </c>
      <c r="G24">
        <v>8</v>
      </c>
      <c r="H24" t="s">
        <v>10</v>
      </c>
      <c r="I24" t="s">
        <v>144</v>
      </c>
      <c r="J24">
        <v>11</v>
      </c>
    </row>
    <row r="25" spans="1:10" x14ac:dyDescent="0.25">
      <c r="A25" t="s">
        <v>157</v>
      </c>
      <c r="B25" t="str">
        <f t="shared" si="0"/>
        <v>בחדר אחד 9 ילדים ובחדר שֵני 14 ילדים</v>
      </c>
      <c r="C25" t="s">
        <v>9</v>
      </c>
      <c r="D25">
        <f t="shared" si="1"/>
        <v>23</v>
      </c>
      <c r="E25" s="1" t="str">
        <f t="shared" si="2"/>
        <v>9+14=23</v>
      </c>
      <c r="F25" t="s">
        <v>8</v>
      </c>
      <c r="G25">
        <v>9</v>
      </c>
      <c r="H25" t="s">
        <v>10</v>
      </c>
      <c r="I25" t="s">
        <v>144</v>
      </c>
      <c r="J25">
        <v>14</v>
      </c>
    </row>
    <row r="26" spans="1:10" x14ac:dyDescent="0.25">
      <c r="A26" t="s">
        <v>157</v>
      </c>
      <c r="B26" t="str">
        <f t="shared" si="0"/>
        <v>בחדר אחד 10 ילדים ובחדר שֵני 17 ילדים</v>
      </c>
      <c r="C26" t="s">
        <v>9</v>
      </c>
      <c r="D26">
        <f t="shared" si="1"/>
        <v>27</v>
      </c>
      <c r="E26" s="1" t="str">
        <f t="shared" si="2"/>
        <v>10+17=27</v>
      </c>
      <c r="F26" t="s">
        <v>8</v>
      </c>
      <c r="G26">
        <v>10</v>
      </c>
      <c r="H26" t="s">
        <v>10</v>
      </c>
      <c r="I26" t="s">
        <v>144</v>
      </c>
      <c r="J26">
        <v>17</v>
      </c>
    </row>
    <row r="27" spans="1:10" x14ac:dyDescent="0.25">
      <c r="A27" t="s">
        <v>157</v>
      </c>
      <c r="B27" t="str">
        <f t="shared" si="0"/>
        <v>בחדר אחד 11 ילדים ובחדר שֵני 20 ילדים</v>
      </c>
      <c r="C27" t="s">
        <v>9</v>
      </c>
      <c r="D27">
        <f t="shared" si="1"/>
        <v>31</v>
      </c>
      <c r="E27" s="1" t="str">
        <f t="shared" si="2"/>
        <v>11+20=31</v>
      </c>
      <c r="F27" t="s">
        <v>8</v>
      </c>
      <c r="G27">
        <v>11</v>
      </c>
      <c r="H27" t="s">
        <v>10</v>
      </c>
      <c r="I27" t="s">
        <v>144</v>
      </c>
      <c r="J27">
        <v>20</v>
      </c>
    </row>
    <row r="28" spans="1:10" x14ac:dyDescent="0.25">
      <c r="A28" t="s">
        <v>157</v>
      </c>
      <c r="B28" t="str">
        <f t="shared" si="0"/>
        <v>בחדר אחד 12 ילדים ובחדר שֵני 23 ילדים</v>
      </c>
      <c r="C28" t="s">
        <v>9</v>
      </c>
      <c r="D28">
        <f t="shared" si="1"/>
        <v>35</v>
      </c>
      <c r="E28" s="1" t="str">
        <f t="shared" si="2"/>
        <v>12+23=35</v>
      </c>
      <c r="F28" t="s">
        <v>8</v>
      </c>
      <c r="G28">
        <v>12</v>
      </c>
      <c r="H28" t="s">
        <v>10</v>
      </c>
      <c r="I28" t="s">
        <v>144</v>
      </c>
      <c r="J28">
        <v>23</v>
      </c>
    </row>
    <row r="29" spans="1:10" x14ac:dyDescent="0.25">
      <c r="A29" t="s">
        <v>157</v>
      </c>
      <c r="B29" t="str">
        <f t="shared" si="0"/>
        <v>בחדר אחד 11 ילדים ובחדר שֵני 20 ילדים</v>
      </c>
      <c r="C29" t="s">
        <v>9</v>
      </c>
      <c r="D29">
        <f t="shared" si="1"/>
        <v>31</v>
      </c>
      <c r="E29" s="1" t="str">
        <f t="shared" si="2"/>
        <v>11+20=31</v>
      </c>
      <c r="F29" t="s">
        <v>8</v>
      </c>
      <c r="G29">
        <v>11</v>
      </c>
      <c r="H29" t="s">
        <v>10</v>
      </c>
      <c r="I29" t="s">
        <v>144</v>
      </c>
      <c r="J29">
        <v>20</v>
      </c>
    </row>
    <row r="30" spans="1:10" x14ac:dyDescent="0.25">
      <c r="A30" t="s">
        <v>157</v>
      </c>
      <c r="B30" t="str">
        <f t="shared" si="0"/>
        <v>בחדר אחד 10 ילדים ובחדר שֵני 17 ילדים</v>
      </c>
      <c r="C30" t="s">
        <v>9</v>
      </c>
      <c r="D30">
        <f t="shared" si="1"/>
        <v>27</v>
      </c>
      <c r="E30" s="1" t="str">
        <f t="shared" si="2"/>
        <v>10+17=27</v>
      </c>
      <c r="F30" t="s">
        <v>8</v>
      </c>
      <c r="G30">
        <v>10</v>
      </c>
      <c r="H30" t="s">
        <v>10</v>
      </c>
      <c r="I30" t="s">
        <v>144</v>
      </c>
      <c r="J30">
        <v>17</v>
      </c>
    </row>
    <row r="31" spans="1:10" x14ac:dyDescent="0.25">
      <c r="A31" t="s">
        <v>157</v>
      </c>
      <c r="B31" t="str">
        <f t="shared" si="0"/>
        <v>בחדר אחד 9 ילדים ובחדר שֵני 14 ילדים</v>
      </c>
      <c r="C31" t="s">
        <v>9</v>
      </c>
      <c r="D31">
        <f t="shared" si="1"/>
        <v>23</v>
      </c>
      <c r="E31" s="1" t="str">
        <f t="shared" si="2"/>
        <v>9+14=23</v>
      </c>
      <c r="F31" t="s">
        <v>8</v>
      </c>
      <c r="G31">
        <v>9</v>
      </c>
      <c r="H31" t="s">
        <v>10</v>
      </c>
      <c r="I31" t="s">
        <v>144</v>
      </c>
      <c r="J31">
        <v>14</v>
      </c>
    </row>
    <row r="32" spans="1:10" x14ac:dyDescent="0.25">
      <c r="A32" t="s">
        <v>157</v>
      </c>
      <c r="B32" t="str">
        <f t="shared" si="0"/>
        <v>בחדר אחד 8 ילדים ובחדר שֵני 11 ילדים</v>
      </c>
      <c r="C32" t="s">
        <v>9</v>
      </c>
      <c r="D32">
        <f t="shared" si="1"/>
        <v>19</v>
      </c>
      <c r="E32" s="1" t="str">
        <f t="shared" si="2"/>
        <v>8+11=19</v>
      </c>
      <c r="F32" t="s">
        <v>8</v>
      </c>
      <c r="G32">
        <v>8</v>
      </c>
      <c r="H32" t="s">
        <v>10</v>
      </c>
      <c r="I32" t="s">
        <v>144</v>
      </c>
      <c r="J32">
        <v>11</v>
      </c>
    </row>
    <row r="33" spans="1:10" x14ac:dyDescent="0.25">
      <c r="A33" t="s">
        <v>157</v>
      </c>
      <c r="B33" t="str">
        <f t="shared" si="0"/>
        <v>בחדר אחד 7 ילדים ובחדר שֵני 8 ילדים</v>
      </c>
      <c r="C33" t="s">
        <v>9</v>
      </c>
      <c r="D33">
        <f t="shared" si="1"/>
        <v>15</v>
      </c>
      <c r="E33" s="1" t="str">
        <f t="shared" si="2"/>
        <v>7+8=15</v>
      </c>
      <c r="F33" t="s">
        <v>8</v>
      </c>
      <c r="G33">
        <v>7</v>
      </c>
      <c r="H33" t="s">
        <v>10</v>
      </c>
      <c r="I33" t="s">
        <v>144</v>
      </c>
      <c r="J33">
        <v>8</v>
      </c>
    </row>
    <row r="34" spans="1:10" x14ac:dyDescent="0.25">
      <c r="A34" t="s">
        <v>157</v>
      </c>
      <c r="B34" t="str">
        <f t="shared" si="0"/>
        <v>בחדר אחד 6 ילדים ובחדר שֵני 5 ילדים</v>
      </c>
      <c r="C34" t="s">
        <v>9</v>
      </c>
      <c r="D34">
        <f t="shared" si="1"/>
        <v>11</v>
      </c>
      <c r="E34" s="1" t="str">
        <f t="shared" si="2"/>
        <v>6+5=11</v>
      </c>
      <c r="F34" t="s">
        <v>8</v>
      </c>
      <c r="G34">
        <v>6</v>
      </c>
      <c r="H34" t="s">
        <v>10</v>
      </c>
      <c r="I34" t="s">
        <v>144</v>
      </c>
      <c r="J34">
        <v>5</v>
      </c>
    </row>
    <row r="35" spans="1:10" x14ac:dyDescent="0.25">
      <c r="A35" t="s">
        <v>157</v>
      </c>
      <c r="B35" t="str">
        <f t="shared" si="0"/>
        <v>בחדר אחד 10 ילדים ובחדר שֵני 1 ילדים</v>
      </c>
      <c r="C35" t="s">
        <v>9</v>
      </c>
      <c r="D35">
        <f t="shared" si="1"/>
        <v>11</v>
      </c>
      <c r="E35" s="1" t="str">
        <f t="shared" si="2"/>
        <v>10+1=11</v>
      </c>
      <c r="F35" t="s">
        <v>8</v>
      </c>
      <c r="G35">
        <v>10</v>
      </c>
      <c r="H35" t="s">
        <v>10</v>
      </c>
      <c r="I35" t="s">
        <v>144</v>
      </c>
      <c r="J35">
        <v>1</v>
      </c>
    </row>
    <row r="36" spans="1:10" x14ac:dyDescent="0.25">
      <c r="A36" t="s">
        <v>157</v>
      </c>
      <c r="B36" t="str">
        <f t="shared" si="0"/>
        <v>בחדר אחד 9 ילדים ובחדר שֵני 3 ילדים</v>
      </c>
      <c r="C36" t="s">
        <v>9</v>
      </c>
      <c r="D36">
        <f t="shared" si="1"/>
        <v>12</v>
      </c>
      <c r="E36" s="1" t="str">
        <f t="shared" si="2"/>
        <v>9+3=12</v>
      </c>
      <c r="F36" t="s">
        <v>8</v>
      </c>
      <c r="G36">
        <v>9</v>
      </c>
      <c r="H36" t="s">
        <v>10</v>
      </c>
      <c r="I36" t="s">
        <v>144</v>
      </c>
      <c r="J36">
        <v>3</v>
      </c>
    </row>
    <row r="37" spans="1:10" x14ac:dyDescent="0.25">
      <c r="A37" t="s">
        <v>157</v>
      </c>
      <c r="B37" t="str">
        <f t="shared" si="0"/>
        <v>בחדר אחד 8 ילדים ובחדר שֵני 5 ילדים</v>
      </c>
      <c r="C37" t="s">
        <v>9</v>
      </c>
      <c r="D37">
        <f t="shared" si="1"/>
        <v>13</v>
      </c>
      <c r="E37" s="1" t="str">
        <f t="shared" si="2"/>
        <v>8+5=13</v>
      </c>
      <c r="F37" t="s">
        <v>8</v>
      </c>
      <c r="G37">
        <v>8</v>
      </c>
      <c r="H37" t="s">
        <v>10</v>
      </c>
      <c r="I37" t="s">
        <v>144</v>
      </c>
      <c r="J37">
        <v>5</v>
      </c>
    </row>
    <row r="38" spans="1:10" x14ac:dyDescent="0.25">
      <c r="A38" t="s">
        <v>157</v>
      </c>
      <c r="B38" t="str">
        <f t="shared" si="0"/>
        <v>בחדר אחד 7 ילדים ובחדר שֵני 7 ילדים</v>
      </c>
      <c r="C38" t="s">
        <v>9</v>
      </c>
      <c r="D38">
        <f t="shared" si="1"/>
        <v>14</v>
      </c>
      <c r="E38" s="1" t="str">
        <f t="shared" si="2"/>
        <v>7+7=14</v>
      </c>
      <c r="F38" t="s">
        <v>8</v>
      </c>
      <c r="G38">
        <v>7</v>
      </c>
      <c r="H38" t="s">
        <v>10</v>
      </c>
      <c r="I38" t="s">
        <v>144</v>
      </c>
      <c r="J38">
        <v>7</v>
      </c>
    </row>
    <row r="39" spans="1:10" x14ac:dyDescent="0.25">
      <c r="A39" t="s">
        <v>157</v>
      </c>
      <c r="B39" t="str">
        <f t="shared" si="0"/>
        <v>בחדר אחד 6 ילדים ובחדר שֵני 9 ילדים</v>
      </c>
      <c r="C39" t="s">
        <v>9</v>
      </c>
      <c r="D39">
        <f t="shared" si="1"/>
        <v>15</v>
      </c>
      <c r="E39" s="1" t="str">
        <f t="shared" si="2"/>
        <v>6+9=15</v>
      </c>
      <c r="F39" t="s">
        <v>8</v>
      </c>
      <c r="G39">
        <v>6</v>
      </c>
      <c r="H39" t="s">
        <v>10</v>
      </c>
      <c r="I39" t="s">
        <v>144</v>
      </c>
      <c r="J39">
        <v>9</v>
      </c>
    </row>
    <row r="40" spans="1:10" x14ac:dyDescent="0.25">
      <c r="A40" t="s">
        <v>157</v>
      </c>
      <c r="B40" t="str">
        <f t="shared" si="0"/>
        <v>בחדר אחד 5 ילדים ובחדר שֵני 11 ילדים</v>
      </c>
      <c r="C40" t="s">
        <v>9</v>
      </c>
      <c r="D40">
        <f t="shared" si="1"/>
        <v>16</v>
      </c>
      <c r="E40" s="1" t="str">
        <f t="shared" si="2"/>
        <v>5+11=16</v>
      </c>
      <c r="F40" t="s">
        <v>8</v>
      </c>
      <c r="G40">
        <v>5</v>
      </c>
      <c r="H40" t="s">
        <v>10</v>
      </c>
      <c r="I40" t="s">
        <v>144</v>
      </c>
      <c r="J40">
        <v>11</v>
      </c>
    </row>
    <row r="41" spans="1:10" x14ac:dyDescent="0.25">
      <c r="A41" t="s">
        <v>157</v>
      </c>
      <c r="B41" t="str">
        <f t="shared" si="0"/>
        <v>בחדר אחד 4 ילדים ובחדר שֵני 13 ילדים</v>
      </c>
      <c r="C41" t="s">
        <v>9</v>
      </c>
      <c r="D41">
        <f t="shared" si="1"/>
        <v>17</v>
      </c>
      <c r="E41" s="1" t="str">
        <f t="shared" si="2"/>
        <v>4+13=17</v>
      </c>
      <c r="F41" t="s">
        <v>8</v>
      </c>
      <c r="G41">
        <v>4</v>
      </c>
      <c r="H41" t="s">
        <v>10</v>
      </c>
      <c r="I41" t="s">
        <v>144</v>
      </c>
      <c r="J41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rightToLeft="1" workbookViewId="0">
      <selection activeCell="K2" sqref="K2:K25"/>
    </sheetView>
  </sheetViews>
  <sheetFormatPr defaultRowHeight="13.8" x14ac:dyDescent="0.25"/>
  <cols>
    <col min="1" max="1" width="16.3984375" customWidth="1"/>
    <col min="2" max="2" width="31.5" customWidth="1"/>
    <col min="3" max="3" width="25.296875" customWidth="1"/>
    <col min="4" max="4" width="6.09765625" customWidth="1"/>
    <col min="5" max="5" width="11.296875" style="1" customWidth="1"/>
    <col min="7" max="7" width="2.69921875" customWidth="1"/>
    <col min="8" max="8" width="6.59765625" customWidth="1"/>
    <col min="10" max="10" width="4.5" customWidth="1"/>
    <col min="11" max="11" width="20.09765625" customWidth="1"/>
  </cols>
  <sheetData>
    <row r="1" spans="1:15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5" x14ac:dyDescent="0.25">
      <c r="A2" t="str">
        <f>CONCATENATE(F2," ", 1,"/",G2," שקל")</f>
        <v>צַעצוע עולה 1/2 שקל</v>
      </c>
      <c r="B2" t="str">
        <f>CONCATENATE(I3,O2,J2,O2,K2)</f>
        <v>ילד קיבל 5  שקלים וקנה בהם צעצועים</v>
      </c>
      <c r="C2" t="str">
        <f>L2</f>
        <v>תן לנער שקלים כמספר הצעצועים</v>
      </c>
      <c r="D2">
        <f>J2*G2</f>
        <v>10</v>
      </c>
      <c r="E2" s="1" t="str">
        <f>CONCATENATE(J2,":",1,"/",G2,"=",D2)</f>
        <v>5:1/2=10</v>
      </c>
      <c r="F2" t="s">
        <v>141</v>
      </c>
      <c r="G2">
        <v>2</v>
      </c>
      <c r="H2" t="s">
        <v>67</v>
      </c>
      <c r="I2" t="s">
        <v>66</v>
      </c>
      <c r="J2">
        <v>5</v>
      </c>
      <c r="K2" t="s">
        <v>177</v>
      </c>
      <c r="L2" t="s">
        <v>68</v>
      </c>
      <c r="O2" t="s">
        <v>25</v>
      </c>
    </row>
    <row r="3" spans="1:15" x14ac:dyDescent="0.25">
      <c r="A3" t="str">
        <f>CONCATENATE(F3," ", 1,"/",G3," שקל")</f>
        <v>צַעצוע עולה 1/3 שקל</v>
      </c>
      <c r="B3" t="str">
        <f>CONCATENATE(I3,O3,J3,O3,K3)</f>
        <v>ילד קיבל 5  שקלים וקנה בהם צעצועים</v>
      </c>
      <c r="C3" t="str">
        <f>L3</f>
        <v>תן לנער שקלים כמספר הצעצועים</v>
      </c>
      <c r="D3">
        <f>J3*G3</f>
        <v>15</v>
      </c>
      <c r="E3" s="1" t="str">
        <f t="shared" ref="E3:E25" si="0">CONCATENATE(J3,":",1,"/",G3,"=",D3)</f>
        <v>5:1/3=15</v>
      </c>
      <c r="F3" t="s">
        <v>141</v>
      </c>
      <c r="G3">
        <v>3</v>
      </c>
      <c r="H3" t="s">
        <v>67</v>
      </c>
      <c r="I3" t="s">
        <v>66</v>
      </c>
      <c r="J3">
        <v>5</v>
      </c>
      <c r="K3" t="s">
        <v>177</v>
      </c>
      <c r="L3" t="s">
        <v>68</v>
      </c>
      <c r="O3" t="s">
        <v>25</v>
      </c>
    </row>
    <row r="4" spans="1:15" x14ac:dyDescent="0.25">
      <c r="A4" t="str">
        <f t="shared" ref="A4:A25" si="1">CONCATENATE(F4," ", 1,"/",G4," שקל")</f>
        <v>צַעצוע עולה 1/7 שקל</v>
      </c>
      <c r="B4" t="str">
        <f t="shared" ref="B4" si="2">CONCATENATE(I4,O4,J4,O4,K4)</f>
        <v>ילד קיבל 5  שקלים וקנה בהם צעצועים</v>
      </c>
      <c r="C4" t="str">
        <f t="shared" ref="C4:C25" si="3">L4</f>
        <v>תן לנער שקלים כמספר הצעצועים</v>
      </c>
      <c r="D4">
        <f t="shared" ref="D4:D25" si="4">J4*G4</f>
        <v>35</v>
      </c>
      <c r="E4" s="1" t="str">
        <f t="shared" si="0"/>
        <v>5:1/7=35</v>
      </c>
      <c r="F4" t="s">
        <v>141</v>
      </c>
      <c r="G4">
        <v>7</v>
      </c>
      <c r="H4" t="s">
        <v>67</v>
      </c>
      <c r="I4" t="s">
        <v>66</v>
      </c>
      <c r="J4">
        <v>5</v>
      </c>
      <c r="K4" t="s">
        <v>177</v>
      </c>
      <c r="L4" t="s">
        <v>68</v>
      </c>
      <c r="O4" t="s">
        <v>25</v>
      </c>
    </row>
    <row r="5" spans="1:15" x14ac:dyDescent="0.25">
      <c r="A5" t="str">
        <f t="shared" si="1"/>
        <v>צַעצוע עולה 1/9 שקל</v>
      </c>
      <c r="B5" t="str">
        <f>CONCATENATE(I5,O6,J5,O6,K5)</f>
        <v>ילד קיבל 5  שקלים וקנה בהם צעצועים</v>
      </c>
      <c r="C5" t="str">
        <f t="shared" si="3"/>
        <v>תן לנער שקלים כמספר הצעצועים</v>
      </c>
      <c r="D5">
        <f t="shared" si="4"/>
        <v>45</v>
      </c>
      <c r="E5" s="1" t="str">
        <f t="shared" si="0"/>
        <v>5:1/9=45</v>
      </c>
      <c r="F5" t="s">
        <v>141</v>
      </c>
      <c r="G5">
        <v>9</v>
      </c>
      <c r="H5" t="s">
        <v>67</v>
      </c>
      <c r="I5" t="s">
        <v>66</v>
      </c>
      <c r="J5">
        <v>5</v>
      </c>
      <c r="K5" t="s">
        <v>177</v>
      </c>
      <c r="L5" t="s">
        <v>68</v>
      </c>
      <c r="O5" t="s">
        <v>25</v>
      </c>
    </row>
    <row r="6" spans="1:15" x14ac:dyDescent="0.25">
      <c r="A6" t="str">
        <f t="shared" si="1"/>
        <v>צַעצוע עולה 1/5 שקל</v>
      </c>
      <c r="B6" t="str">
        <f>CONCATENATE(I6,O6,J6,O6,K6)</f>
        <v>ילד קיבל 5  שקלים וקנה בהם צעצועים</v>
      </c>
      <c r="C6" t="str">
        <f t="shared" si="3"/>
        <v>תן לנער שקלים כמספר הצעצועים</v>
      </c>
      <c r="D6">
        <f t="shared" si="4"/>
        <v>25</v>
      </c>
      <c r="E6" s="1" t="str">
        <f t="shared" si="0"/>
        <v>5:1/5=25</v>
      </c>
      <c r="F6" t="s">
        <v>141</v>
      </c>
      <c r="G6">
        <v>5</v>
      </c>
      <c r="H6" t="s">
        <v>67</v>
      </c>
      <c r="I6" t="s">
        <v>66</v>
      </c>
      <c r="J6">
        <v>5</v>
      </c>
      <c r="K6" t="s">
        <v>177</v>
      </c>
      <c r="L6" t="s">
        <v>68</v>
      </c>
      <c r="O6" t="s">
        <v>25</v>
      </c>
    </row>
    <row r="7" spans="1:15" x14ac:dyDescent="0.25">
      <c r="A7" t="str">
        <f t="shared" si="1"/>
        <v>צַעצוע עולה 1/5 שקל</v>
      </c>
      <c r="B7" t="str">
        <f t="shared" ref="B7:B25" si="5">CONCATENATE(I7,O7,J7,O7,K7)</f>
        <v>ילד קיבל 6  שקלים וקנה בהם צעצועים</v>
      </c>
      <c r="C7" t="str">
        <f t="shared" si="3"/>
        <v>תן לנער שקלים כמספר הצעצועים</v>
      </c>
      <c r="D7">
        <f t="shared" si="4"/>
        <v>30</v>
      </c>
      <c r="E7" s="1" t="str">
        <f t="shared" si="0"/>
        <v>6:1/5=30</v>
      </c>
      <c r="F7" t="s">
        <v>141</v>
      </c>
      <c r="G7">
        <v>5</v>
      </c>
      <c r="H7" t="s">
        <v>67</v>
      </c>
      <c r="I7" t="s">
        <v>66</v>
      </c>
      <c r="J7">
        <v>6</v>
      </c>
      <c r="K7" t="s">
        <v>177</v>
      </c>
      <c r="L7" t="s">
        <v>68</v>
      </c>
      <c r="O7" t="s">
        <v>25</v>
      </c>
    </row>
    <row r="8" spans="1:15" x14ac:dyDescent="0.25">
      <c r="A8" t="str">
        <f t="shared" si="1"/>
        <v>צַעצוע עולה 1/5 שקל</v>
      </c>
      <c r="B8" t="str">
        <f t="shared" si="5"/>
        <v>ילד קיבל 7  שקלים וקנה בהם צעצועים</v>
      </c>
      <c r="C8" t="str">
        <f t="shared" si="3"/>
        <v>תן לנער שקלים כמספר הצעצועים</v>
      </c>
      <c r="D8">
        <f t="shared" si="4"/>
        <v>35</v>
      </c>
      <c r="E8" s="1" t="str">
        <f t="shared" si="0"/>
        <v>7:1/5=35</v>
      </c>
      <c r="F8" t="s">
        <v>141</v>
      </c>
      <c r="G8">
        <v>5</v>
      </c>
      <c r="H8" t="s">
        <v>67</v>
      </c>
      <c r="I8" t="s">
        <v>66</v>
      </c>
      <c r="J8">
        <v>7</v>
      </c>
      <c r="K8" t="s">
        <v>177</v>
      </c>
      <c r="L8" t="s">
        <v>68</v>
      </c>
      <c r="O8" t="s">
        <v>25</v>
      </c>
    </row>
    <row r="9" spans="1:15" x14ac:dyDescent="0.25">
      <c r="A9" t="str">
        <f t="shared" si="1"/>
        <v>צַעצוע עולה 1/5 שקל</v>
      </c>
      <c r="B9" t="str">
        <f t="shared" si="5"/>
        <v>ילד קיבל 8  שקלים וקנה בהם צעצועים</v>
      </c>
      <c r="C9" t="str">
        <f t="shared" si="3"/>
        <v>תן לנער שקלים כמספר הצעצועים</v>
      </c>
      <c r="D9">
        <f t="shared" si="4"/>
        <v>40</v>
      </c>
      <c r="E9" s="1" t="str">
        <f t="shared" si="0"/>
        <v>8:1/5=40</v>
      </c>
      <c r="F9" t="s">
        <v>141</v>
      </c>
      <c r="G9">
        <v>5</v>
      </c>
      <c r="H9" t="s">
        <v>67</v>
      </c>
      <c r="I9" t="s">
        <v>66</v>
      </c>
      <c r="J9">
        <v>8</v>
      </c>
      <c r="K9" t="s">
        <v>177</v>
      </c>
      <c r="L9" t="s">
        <v>68</v>
      </c>
      <c r="O9" t="s">
        <v>25</v>
      </c>
    </row>
    <row r="10" spans="1:15" x14ac:dyDescent="0.25">
      <c r="A10" t="str">
        <f t="shared" si="1"/>
        <v>צַעצוע עולה 1/13 שקל</v>
      </c>
      <c r="B10" t="str">
        <f t="shared" si="5"/>
        <v>ילד קיבל 9  שקלים וקנה בהם צעצועים</v>
      </c>
      <c r="C10" t="str">
        <f t="shared" si="3"/>
        <v>תן לנער שקלים כמספר הצעצועים</v>
      </c>
      <c r="D10">
        <f t="shared" si="4"/>
        <v>117</v>
      </c>
      <c r="E10" s="1" t="str">
        <f t="shared" si="0"/>
        <v>9:1/13=117</v>
      </c>
      <c r="F10" t="s">
        <v>141</v>
      </c>
      <c r="G10">
        <v>13</v>
      </c>
      <c r="H10" t="s">
        <v>67</v>
      </c>
      <c r="I10" t="s">
        <v>66</v>
      </c>
      <c r="J10">
        <v>9</v>
      </c>
      <c r="K10" t="s">
        <v>177</v>
      </c>
      <c r="L10" t="s">
        <v>68</v>
      </c>
      <c r="O10" t="s">
        <v>25</v>
      </c>
    </row>
    <row r="11" spans="1:15" x14ac:dyDescent="0.25">
      <c r="A11" t="str">
        <f t="shared" si="1"/>
        <v>צַעצוע עולה 1/12 שקל</v>
      </c>
      <c r="B11" t="str">
        <f t="shared" si="5"/>
        <v>ילד קיבל 10  שקלים וקנה בהם צעצועים</v>
      </c>
      <c r="C11" t="str">
        <f t="shared" si="3"/>
        <v>תן לנער שקלים כמספר הצעצועים</v>
      </c>
      <c r="D11">
        <f t="shared" si="4"/>
        <v>120</v>
      </c>
      <c r="E11" s="1" t="str">
        <f t="shared" si="0"/>
        <v>10:1/12=120</v>
      </c>
      <c r="F11" t="s">
        <v>141</v>
      </c>
      <c r="G11">
        <v>12</v>
      </c>
      <c r="H11" t="s">
        <v>67</v>
      </c>
      <c r="I11" t="s">
        <v>66</v>
      </c>
      <c r="J11">
        <v>10</v>
      </c>
      <c r="K11" t="s">
        <v>177</v>
      </c>
      <c r="L11" t="s">
        <v>68</v>
      </c>
      <c r="O11" t="s">
        <v>25</v>
      </c>
    </row>
    <row r="12" spans="1:15" x14ac:dyDescent="0.25">
      <c r="A12" t="str">
        <f t="shared" si="1"/>
        <v>צַעצוע עולה 1/11 שקל</v>
      </c>
      <c r="B12" t="str">
        <f t="shared" si="5"/>
        <v>ילד קיבל 11  שקלים וקנה בהם צעצועים</v>
      </c>
      <c r="C12" t="str">
        <f t="shared" si="3"/>
        <v>תן לנער שקלים כמספר הצעצועים</v>
      </c>
      <c r="D12">
        <f t="shared" si="4"/>
        <v>121</v>
      </c>
      <c r="E12" s="1" t="str">
        <f t="shared" si="0"/>
        <v>11:1/11=121</v>
      </c>
      <c r="F12" t="s">
        <v>141</v>
      </c>
      <c r="G12">
        <v>11</v>
      </c>
      <c r="H12" t="s">
        <v>67</v>
      </c>
      <c r="I12" t="s">
        <v>66</v>
      </c>
      <c r="J12">
        <v>11</v>
      </c>
      <c r="K12" t="s">
        <v>177</v>
      </c>
      <c r="L12" t="s">
        <v>68</v>
      </c>
      <c r="O12" t="s">
        <v>25</v>
      </c>
    </row>
    <row r="13" spans="1:15" x14ac:dyDescent="0.25">
      <c r="A13" t="str">
        <f t="shared" si="1"/>
        <v>צַעצוע עולה 1/10 שקל</v>
      </c>
      <c r="B13" t="str">
        <f t="shared" si="5"/>
        <v>ילד קיבל 12  שקלים וקנה בהם צעצועים</v>
      </c>
      <c r="C13" t="str">
        <f t="shared" si="3"/>
        <v>תן לנער שקלים כמספר הצעצועים</v>
      </c>
      <c r="D13">
        <f t="shared" si="4"/>
        <v>120</v>
      </c>
      <c r="E13" s="1" t="str">
        <f t="shared" si="0"/>
        <v>12:1/10=120</v>
      </c>
      <c r="F13" t="s">
        <v>141</v>
      </c>
      <c r="G13">
        <v>10</v>
      </c>
      <c r="H13" t="s">
        <v>67</v>
      </c>
      <c r="I13" t="s">
        <v>66</v>
      </c>
      <c r="J13">
        <v>12</v>
      </c>
      <c r="K13" t="s">
        <v>177</v>
      </c>
      <c r="L13" t="s">
        <v>68</v>
      </c>
      <c r="O13" t="s">
        <v>25</v>
      </c>
    </row>
    <row r="14" spans="1:15" x14ac:dyDescent="0.25">
      <c r="A14" t="str">
        <f t="shared" si="1"/>
        <v>צַעצוע עולה 1/9 שקל</v>
      </c>
      <c r="B14" t="str">
        <f t="shared" si="5"/>
        <v>ילד קיבל 13  שקלים וקנה בהם צעצועים</v>
      </c>
      <c r="C14" t="str">
        <f t="shared" si="3"/>
        <v>תן לנער שקלים כמספר הצעצועים</v>
      </c>
      <c r="D14">
        <f t="shared" si="4"/>
        <v>117</v>
      </c>
      <c r="E14" s="1" t="str">
        <f t="shared" si="0"/>
        <v>13:1/9=117</v>
      </c>
      <c r="F14" t="s">
        <v>141</v>
      </c>
      <c r="G14">
        <v>9</v>
      </c>
      <c r="H14" t="s">
        <v>67</v>
      </c>
      <c r="I14" t="s">
        <v>66</v>
      </c>
      <c r="J14">
        <v>13</v>
      </c>
      <c r="K14" t="s">
        <v>177</v>
      </c>
      <c r="L14" t="s">
        <v>68</v>
      </c>
      <c r="O14" t="s">
        <v>25</v>
      </c>
    </row>
    <row r="15" spans="1:15" x14ac:dyDescent="0.25">
      <c r="A15" t="str">
        <f t="shared" si="1"/>
        <v>צַעצוע עולה 1/8 שקל</v>
      </c>
      <c r="B15" t="str">
        <f t="shared" si="5"/>
        <v>ילד קיבל 14  שקלים וקנה בהם צעצועים</v>
      </c>
      <c r="C15" t="str">
        <f t="shared" si="3"/>
        <v>תן לנער שקלים כמספר הצעצועים</v>
      </c>
      <c r="D15">
        <f t="shared" si="4"/>
        <v>112</v>
      </c>
      <c r="E15" s="1" t="str">
        <f t="shared" si="0"/>
        <v>14:1/8=112</v>
      </c>
      <c r="F15" t="s">
        <v>141</v>
      </c>
      <c r="G15">
        <v>8</v>
      </c>
      <c r="H15" t="s">
        <v>67</v>
      </c>
      <c r="I15" t="s">
        <v>66</v>
      </c>
      <c r="J15">
        <v>14</v>
      </c>
      <c r="K15" t="s">
        <v>177</v>
      </c>
      <c r="L15" t="s">
        <v>68</v>
      </c>
      <c r="O15" t="s">
        <v>25</v>
      </c>
    </row>
    <row r="16" spans="1:15" x14ac:dyDescent="0.25">
      <c r="A16" t="str">
        <f t="shared" si="1"/>
        <v>צַעצוע עולה 1/7 שקל</v>
      </c>
      <c r="B16" t="str">
        <f t="shared" si="5"/>
        <v>ילד קיבל 13  שקלים וקנה בהם צעצועים</v>
      </c>
      <c r="C16" t="str">
        <f t="shared" si="3"/>
        <v>תן לנער שקלים כמספר הצעצועים</v>
      </c>
      <c r="D16">
        <f t="shared" si="4"/>
        <v>91</v>
      </c>
      <c r="E16" s="1" t="str">
        <f t="shared" si="0"/>
        <v>13:1/7=91</v>
      </c>
      <c r="F16" t="s">
        <v>141</v>
      </c>
      <c r="G16">
        <v>7</v>
      </c>
      <c r="H16" t="s">
        <v>67</v>
      </c>
      <c r="I16" t="s">
        <v>66</v>
      </c>
      <c r="J16">
        <v>13</v>
      </c>
      <c r="K16" t="s">
        <v>177</v>
      </c>
      <c r="L16" t="s">
        <v>68</v>
      </c>
      <c r="O16" t="s">
        <v>25</v>
      </c>
    </row>
    <row r="17" spans="1:15" x14ac:dyDescent="0.25">
      <c r="A17" t="str">
        <f t="shared" si="1"/>
        <v>צַעצוע עולה 1/6 שקל</v>
      </c>
      <c r="B17" t="str">
        <f t="shared" si="5"/>
        <v>ילד קיבל 12  שקלים וקנה בהם צעצועים</v>
      </c>
      <c r="C17" t="str">
        <f t="shared" si="3"/>
        <v>תן לנער שקלים כמספר הצעצועים</v>
      </c>
      <c r="D17">
        <f t="shared" si="4"/>
        <v>72</v>
      </c>
      <c r="E17" s="1" t="str">
        <f t="shared" si="0"/>
        <v>12:1/6=72</v>
      </c>
      <c r="F17" t="s">
        <v>141</v>
      </c>
      <c r="G17">
        <v>6</v>
      </c>
      <c r="H17" t="s">
        <v>67</v>
      </c>
      <c r="I17" t="s">
        <v>66</v>
      </c>
      <c r="J17">
        <v>12</v>
      </c>
      <c r="K17" t="s">
        <v>177</v>
      </c>
      <c r="L17" t="s">
        <v>68</v>
      </c>
      <c r="O17" t="s">
        <v>25</v>
      </c>
    </row>
    <row r="18" spans="1:15" x14ac:dyDescent="0.25">
      <c r="A18" t="str">
        <f t="shared" si="1"/>
        <v>צַעצוע עולה 1/5 שקל</v>
      </c>
      <c r="B18" t="str">
        <f t="shared" si="5"/>
        <v>ילד קיבל 11  שקלים וקנה בהם צעצועים</v>
      </c>
      <c r="C18" t="str">
        <f t="shared" si="3"/>
        <v>תן לנער שקלים כמספר הצעצועים</v>
      </c>
      <c r="D18">
        <f t="shared" si="4"/>
        <v>55</v>
      </c>
      <c r="E18" s="1" t="str">
        <f t="shared" si="0"/>
        <v>11:1/5=55</v>
      </c>
      <c r="F18" t="s">
        <v>141</v>
      </c>
      <c r="G18">
        <v>5</v>
      </c>
      <c r="H18" t="s">
        <v>67</v>
      </c>
      <c r="I18" t="s">
        <v>66</v>
      </c>
      <c r="J18">
        <v>11</v>
      </c>
      <c r="K18" t="s">
        <v>177</v>
      </c>
      <c r="L18" t="s">
        <v>68</v>
      </c>
      <c r="O18" t="s">
        <v>25</v>
      </c>
    </row>
    <row r="19" spans="1:15" x14ac:dyDescent="0.25">
      <c r="A19" t="str">
        <f t="shared" si="1"/>
        <v>צַעצוע עולה 1/4 שקל</v>
      </c>
      <c r="B19" t="str">
        <f t="shared" si="5"/>
        <v>ילד קיבל 10  שקלים וקנה בהם צעצועים</v>
      </c>
      <c r="C19" t="str">
        <f t="shared" si="3"/>
        <v>תן לנער שקלים כמספר הצעצועים</v>
      </c>
      <c r="D19">
        <f t="shared" si="4"/>
        <v>40</v>
      </c>
      <c r="E19" s="1" t="str">
        <f t="shared" si="0"/>
        <v>10:1/4=40</v>
      </c>
      <c r="F19" t="s">
        <v>141</v>
      </c>
      <c r="G19">
        <v>4</v>
      </c>
      <c r="H19" t="s">
        <v>67</v>
      </c>
      <c r="I19" t="s">
        <v>66</v>
      </c>
      <c r="J19">
        <v>10</v>
      </c>
      <c r="K19" t="s">
        <v>177</v>
      </c>
      <c r="L19" t="s">
        <v>68</v>
      </c>
      <c r="O19" t="s">
        <v>25</v>
      </c>
    </row>
    <row r="20" spans="1:15" x14ac:dyDescent="0.25">
      <c r="A20" t="str">
        <f t="shared" si="1"/>
        <v>צַעצוע עולה 1/5 שקל</v>
      </c>
      <c r="B20" t="str">
        <f t="shared" si="5"/>
        <v>ילד קיבל 11 שקלים וקנה בהם צעצועים</v>
      </c>
      <c r="C20" t="str">
        <f t="shared" si="3"/>
        <v>תן לנער שקלים כמספר הצעצועים</v>
      </c>
      <c r="D20">
        <f t="shared" si="4"/>
        <v>55</v>
      </c>
      <c r="E20" s="1" t="str">
        <f t="shared" si="0"/>
        <v>11:1/5=55</v>
      </c>
      <c r="F20" t="s">
        <v>141</v>
      </c>
      <c r="G20">
        <v>5</v>
      </c>
      <c r="H20" t="s">
        <v>67</v>
      </c>
      <c r="I20" t="s">
        <v>176</v>
      </c>
      <c r="J20">
        <v>11</v>
      </c>
      <c r="K20" t="s">
        <v>177</v>
      </c>
      <c r="L20" t="s">
        <v>68</v>
      </c>
    </row>
    <row r="21" spans="1:15" x14ac:dyDescent="0.25">
      <c r="A21" t="str">
        <f t="shared" si="1"/>
        <v>צַעצוע עולה 1/6 שקל</v>
      </c>
      <c r="B21" t="str">
        <f t="shared" si="5"/>
        <v>ילד קיבל 12 שקלים וקנה בהם צעצועים</v>
      </c>
      <c r="C21" t="str">
        <f t="shared" si="3"/>
        <v>תן לנער שקלים כמספר הצעצועים</v>
      </c>
      <c r="D21">
        <f t="shared" si="4"/>
        <v>72</v>
      </c>
      <c r="E21" s="1" t="str">
        <f t="shared" si="0"/>
        <v>12:1/6=72</v>
      </c>
      <c r="F21" t="s">
        <v>141</v>
      </c>
      <c r="G21">
        <v>6</v>
      </c>
      <c r="H21" t="s">
        <v>67</v>
      </c>
      <c r="I21" t="s">
        <v>176</v>
      </c>
      <c r="J21">
        <v>12</v>
      </c>
      <c r="K21" t="s">
        <v>177</v>
      </c>
      <c r="L21" t="s">
        <v>68</v>
      </c>
    </row>
    <row r="22" spans="1:15" x14ac:dyDescent="0.25">
      <c r="A22" t="str">
        <f t="shared" si="1"/>
        <v>צַעצוע עולה 1/7 שקל</v>
      </c>
      <c r="B22" t="str">
        <f t="shared" si="5"/>
        <v>ילד קיבל 13 שקלים וקנה בהם צעצועים</v>
      </c>
      <c r="C22" t="str">
        <f t="shared" si="3"/>
        <v>תן לנער שקלים כמספר הצעצועים</v>
      </c>
      <c r="D22">
        <f t="shared" si="4"/>
        <v>91</v>
      </c>
      <c r="E22" s="1" t="str">
        <f t="shared" si="0"/>
        <v>13:1/7=91</v>
      </c>
      <c r="F22" t="s">
        <v>141</v>
      </c>
      <c r="G22">
        <v>7</v>
      </c>
      <c r="H22" t="s">
        <v>67</v>
      </c>
      <c r="I22" t="s">
        <v>176</v>
      </c>
      <c r="J22">
        <v>13</v>
      </c>
      <c r="K22" t="s">
        <v>177</v>
      </c>
      <c r="L22" t="s">
        <v>68</v>
      </c>
    </row>
    <row r="23" spans="1:15" x14ac:dyDescent="0.25">
      <c r="A23" t="str">
        <f t="shared" si="1"/>
        <v>צַעצוע עולה 1/8 שקל</v>
      </c>
      <c r="B23" t="str">
        <f t="shared" si="5"/>
        <v>ילד קיבל 14 שקלים וקנה בהם צעצועים</v>
      </c>
      <c r="C23" t="str">
        <f t="shared" si="3"/>
        <v>תן לנער שקלים כמספר הצעצועים</v>
      </c>
      <c r="D23">
        <f t="shared" si="4"/>
        <v>112</v>
      </c>
      <c r="E23" s="1" t="str">
        <f t="shared" si="0"/>
        <v>14:1/8=112</v>
      </c>
      <c r="F23" t="s">
        <v>141</v>
      </c>
      <c r="G23">
        <v>8</v>
      </c>
      <c r="H23" t="s">
        <v>67</v>
      </c>
      <c r="I23" t="s">
        <v>176</v>
      </c>
      <c r="J23">
        <v>14</v>
      </c>
      <c r="K23" t="s">
        <v>177</v>
      </c>
      <c r="L23" t="s">
        <v>68</v>
      </c>
    </row>
    <row r="24" spans="1:15" x14ac:dyDescent="0.25">
      <c r="A24" t="str">
        <f t="shared" si="1"/>
        <v>צַעצוע עולה 1/9 שקל</v>
      </c>
      <c r="B24" t="str">
        <f t="shared" si="5"/>
        <v>ילד קיבל 15 שקלים וקנה בהם צעצועים</v>
      </c>
      <c r="C24" t="str">
        <f t="shared" si="3"/>
        <v>תן לנער שקלים כמספר הצעצועים</v>
      </c>
      <c r="D24">
        <f t="shared" si="4"/>
        <v>135</v>
      </c>
      <c r="E24" s="1" t="str">
        <f t="shared" si="0"/>
        <v>15:1/9=135</v>
      </c>
      <c r="F24" t="s">
        <v>141</v>
      </c>
      <c r="G24">
        <v>9</v>
      </c>
      <c r="H24" t="s">
        <v>67</v>
      </c>
      <c r="I24" t="s">
        <v>176</v>
      </c>
      <c r="J24">
        <v>15</v>
      </c>
      <c r="K24" t="s">
        <v>177</v>
      </c>
      <c r="L24" t="s">
        <v>68</v>
      </c>
    </row>
    <row r="25" spans="1:15" x14ac:dyDescent="0.25">
      <c r="A25" t="str">
        <f t="shared" si="1"/>
        <v>צַעצוע עולה 1/10 שקל</v>
      </c>
      <c r="B25" t="str">
        <f t="shared" si="5"/>
        <v>ילד קיבל 16 שקלים וקנה בהם צעצועים</v>
      </c>
      <c r="C25" t="str">
        <f t="shared" si="3"/>
        <v>תן לנער שקלים כמספר הצעצועים</v>
      </c>
      <c r="D25">
        <f t="shared" si="4"/>
        <v>160</v>
      </c>
      <c r="E25" s="1" t="str">
        <f t="shared" si="0"/>
        <v>16:1/10=160</v>
      </c>
      <c r="F25" t="s">
        <v>141</v>
      </c>
      <c r="G25">
        <v>10</v>
      </c>
      <c r="H25" t="s">
        <v>67</v>
      </c>
      <c r="I25" t="s">
        <v>176</v>
      </c>
      <c r="J25">
        <v>16</v>
      </c>
      <c r="K25" t="s">
        <v>177</v>
      </c>
      <c r="L25" t="s">
        <v>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rightToLeft="1" tabSelected="1" workbookViewId="0">
      <selection sqref="A1:L30"/>
    </sheetView>
  </sheetViews>
  <sheetFormatPr defaultRowHeight="13.8" x14ac:dyDescent="0.25"/>
  <cols>
    <col min="1" max="1" width="19.296875" customWidth="1"/>
    <col min="2" max="2" width="29.59765625" customWidth="1"/>
    <col min="3" max="3" width="31.19921875" customWidth="1"/>
    <col min="4" max="4" width="0.59765625" hidden="1" customWidth="1"/>
    <col min="5" max="5" width="17.5" style="6" customWidth="1"/>
    <col min="6" max="6" width="4.59765625" customWidth="1"/>
    <col min="7" max="7" width="10" customWidth="1"/>
    <col min="8" max="8" width="4.59765625" customWidth="1"/>
    <col min="9" max="9" width="3.19921875" customWidth="1"/>
    <col min="10" max="10" width="5.69921875" customWidth="1"/>
    <col min="12" max="12" width="3.79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6" t="s">
        <v>4</v>
      </c>
    </row>
    <row r="2" spans="1:12" x14ac:dyDescent="0.25">
      <c r="A2" t="str">
        <f>CONCATENATE(G2," ",H2,"/", I2," ",J2)</f>
        <v>משחק עולה 5/7 שקלים</v>
      </c>
      <c r="B2" t="str">
        <f>CONCATENATE(K2," ",L2," ",J2," וקנה בהם משחקים")</f>
        <v>ילד קבל 10 שקלים וקנה בהם משחקים</v>
      </c>
      <c r="C2" t="s">
        <v>71</v>
      </c>
      <c r="D2">
        <f>L2*I2/H2</f>
        <v>14</v>
      </c>
      <c r="E2" s="6" t="str">
        <f>CONCATENATE(L2,":",H2,"/",I2,"=",D2)</f>
        <v>10:5/7=14</v>
      </c>
      <c r="G2" t="s">
        <v>69</v>
      </c>
      <c r="H2">
        <v>5</v>
      </c>
      <c r="I2">
        <v>7</v>
      </c>
      <c r="J2" t="s">
        <v>67</v>
      </c>
      <c r="K2" t="s">
        <v>70</v>
      </c>
      <c r="L2">
        <v>10</v>
      </c>
    </row>
    <row r="3" spans="1:12" x14ac:dyDescent="0.25">
      <c r="A3" t="str">
        <f t="shared" ref="A3:A30" si="0">CONCATENATE(G3," ",H3,"/", I3," ",J3)</f>
        <v>משחק עולה 5/7 שקלים</v>
      </c>
      <c r="B3" t="str">
        <f t="shared" ref="B3:B19" si="1">CONCATENATE(K3," ",L3," ",J3," וקנה בהם משחקים")</f>
        <v>ילד קבל 15 שקלים וקנה בהם משחקים</v>
      </c>
      <c r="C3" t="s">
        <v>71</v>
      </c>
      <c r="D3">
        <f t="shared" ref="D3:D30" si="2">L3*I3/H3</f>
        <v>21</v>
      </c>
      <c r="E3" s="6" t="str">
        <f t="shared" ref="E3:E30" si="3">CONCATENATE(L3,":",H3,"/",I3,"=",D3)</f>
        <v>15:5/7=21</v>
      </c>
      <c r="G3" t="s">
        <v>69</v>
      </c>
      <c r="H3">
        <v>5</v>
      </c>
      <c r="I3">
        <v>7</v>
      </c>
      <c r="J3" t="s">
        <v>67</v>
      </c>
      <c r="K3" t="s">
        <v>70</v>
      </c>
      <c r="L3">
        <v>15</v>
      </c>
    </row>
    <row r="4" spans="1:12" x14ac:dyDescent="0.25">
      <c r="A4" t="str">
        <f t="shared" si="0"/>
        <v>משחק עולה 5/7 שקלים</v>
      </c>
      <c r="B4" t="str">
        <f t="shared" si="1"/>
        <v>ילד קבל 20 שקלים וקנה בהם משחקים</v>
      </c>
      <c r="C4" t="s">
        <v>71</v>
      </c>
      <c r="D4">
        <f t="shared" si="2"/>
        <v>28</v>
      </c>
      <c r="E4" s="6" t="str">
        <f t="shared" si="3"/>
        <v>20:5/7=28</v>
      </c>
      <c r="G4" t="s">
        <v>69</v>
      </c>
      <c r="H4">
        <v>5</v>
      </c>
      <c r="I4">
        <v>7</v>
      </c>
      <c r="J4" t="s">
        <v>67</v>
      </c>
      <c r="K4" t="s">
        <v>70</v>
      </c>
      <c r="L4">
        <v>20</v>
      </c>
    </row>
    <row r="5" spans="1:12" x14ac:dyDescent="0.25">
      <c r="A5" t="str">
        <f t="shared" si="0"/>
        <v>משחק עולה 5/7 שקלים</v>
      </c>
      <c r="B5" t="str">
        <f t="shared" si="1"/>
        <v>ילד קבל 25 שקלים וקנה בהם משחקים</v>
      </c>
      <c r="C5" t="s">
        <v>71</v>
      </c>
      <c r="D5">
        <f t="shared" si="2"/>
        <v>35</v>
      </c>
      <c r="E5" s="6" t="str">
        <f t="shared" si="3"/>
        <v>25:5/7=35</v>
      </c>
      <c r="G5" t="s">
        <v>69</v>
      </c>
      <c r="H5">
        <v>5</v>
      </c>
      <c r="I5">
        <v>7</v>
      </c>
      <c r="J5" t="s">
        <v>67</v>
      </c>
      <c r="K5" t="s">
        <v>70</v>
      </c>
      <c r="L5">
        <v>25</v>
      </c>
    </row>
    <row r="6" spans="1:12" x14ac:dyDescent="0.25">
      <c r="A6" t="str">
        <f t="shared" si="0"/>
        <v>משחק עולה 5/7 שקלים</v>
      </c>
      <c r="B6" t="str">
        <f t="shared" si="1"/>
        <v>ילד קבל 30 שקלים וקנה בהם משחקים</v>
      </c>
      <c r="C6" t="s">
        <v>71</v>
      </c>
      <c r="D6">
        <f t="shared" si="2"/>
        <v>42</v>
      </c>
      <c r="E6" s="6" t="str">
        <f t="shared" si="3"/>
        <v>30:5/7=42</v>
      </c>
      <c r="G6" t="s">
        <v>69</v>
      </c>
      <c r="H6">
        <v>5</v>
      </c>
      <c r="I6">
        <v>7</v>
      </c>
      <c r="J6" t="s">
        <v>67</v>
      </c>
      <c r="K6" t="s">
        <v>70</v>
      </c>
      <c r="L6">
        <v>30</v>
      </c>
    </row>
    <row r="7" spans="1:12" x14ac:dyDescent="0.25">
      <c r="A7" t="str">
        <f t="shared" si="0"/>
        <v>משחק עולה 5/7 שקלים</v>
      </c>
      <c r="B7" t="str">
        <f t="shared" si="1"/>
        <v>ילד קבל 35 שקלים וקנה בהם משחקים</v>
      </c>
      <c r="C7" t="s">
        <v>71</v>
      </c>
      <c r="D7">
        <f t="shared" si="2"/>
        <v>49</v>
      </c>
      <c r="E7" s="6" t="str">
        <f t="shared" si="3"/>
        <v>35:5/7=49</v>
      </c>
      <c r="G7" t="s">
        <v>69</v>
      </c>
      <c r="H7">
        <v>5</v>
      </c>
      <c r="I7">
        <v>7</v>
      </c>
      <c r="J7" t="s">
        <v>67</v>
      </c>
      <c r="K7" t="s">
        <v>70</v>
      </c>
      <c r="L7">
        <v>35</v>
      </c>
    </row>
    <row r="8" spans="1:12" x14ac:dyDescent="0.25">
      <c r="A8" t="str">
        <f t="shared" si="0"/>
        <v>משחק עולה 5/7 שקלים</v>
      </c>
      <c r="B8" t="str">
        <f t="shared" si="1"/>
        <v>ילד קבל 40 שקלים וקנה בהם משחקים</v>
      </c>
      <c r="C8" t="s">
        <v>71</v>
      </c>
      <c r="D8">
        <f t="shared" si="2"/>
        <v>56</v>
      </c>
      <c r="E8" s="6" t="str">
        <f t="shared" si="3"/>
        <v>40:5/7=56</v>
      </c>
      <c r="G8" t="s">
        <v>69</v>
      </c>
      <c r="H8">
        <v>5</v>
      </c>
      <c r="I8">
        <v>7</v>
      </c>
      <c r="J8" t="s">
        <v>67</v>
      </c>
      <c r="K8" t="s">
        <v>70</v>
      </c>
      <c r="L8">
        <v>40</v>
      </c>
    </row>
    <row r="9" spans="1:12" x14ac:dyDescent="0.25">
      <c r="A9" t="str">
        <f t="shared" si="0"/>
        <v>משחק עולה 7/13 שקלים</v>
      </c>
      <c r="B9" t="str">
        <f t="shared" si="1"/>
        <v>ילד קבל 14 שקלים וקנה בהם משחקים</v>
      </c>
      <c r="C9" t="s">
        <v>71</v>
      </c>
      <c r="D9">
        <f t="shared" si="2"/>
        <v>26</v>
      </c>
      <c r="E9" s="6" t="str">
        <f t="shared" si="3"/>
        <v>14:7/13=26</v>
      </c>
      <c r="G9" t="s">
        <v>69</v>
      </c>
      <c r="H9">
        <v>7</v>
      </c>
      <c r="I9">
        <v>13</v>
      </c>
      <c r="J9" t="s">
        <v>67</v>
      </c>
      <c r="K9" t="s">
        <v>70</v>
      </c>
      <c r="L9">
        <v>14</v>
      </c>
    </row>
    <row r="10" spans="1:12" x14ac:dyDescent="0.25">
      <c r="A10" t="str">
        <f t="shared" si="0"/>
        <v>משחק עולה 7/13 שקלים</v>
      </c>
      <c r="B10" t="str">
        <f t="shared" si="1"/>
        <v>ילד קבל 21 שקלים וקנה בהם משחקים</v>
      </c>
      <c r="C10" t="s">
        <v>71</v>
      </c>
      <c r="D10">
        <f t="shared" si="2"/>
        <v>39</v>
      </c>
      <c r="E10" s="6" t="str">
        <f t="shared" si="3"/>
        <v>21:7/13=39</v>
      </c>
      <c r="G10" t="s">
        <v>69</v>
      </c>
      <c r="H10">
        <v>7</v>
      </c>
      <c r="I10">
        <v>13</v>
      </c>
      <c r="J10" t="s">
        <v>67</v>
      </c>
      <c r="K10" t="s">
        <v>70</v>
      </c>
      <c r="L10">
        <v>21</v>
      </c>
    </row>
    <row r="11" spans="1:12" x14ac:dyDescent="0.25">
      <c r="A11" t="str">
        <f t="shared" si="0"/>
        <v>משחק עולה 7/13 שקלים</v>
      </c>
      <c r="B11" t="str">
        <f t="shared" si="1"/>
        <v>ילד קבל 28 שקלים וקנה בהם משחקים</v>
      </c>
      <c r="C11" t="s">
        <v>71</v>
      </c>
      <c r="D11">
        <f t="shared" si="2"/>
        <v>52</v>
      </c>
      <c r="E11" s="6" t="str">
        <f t="shared" si="3"/>
        <v>28:7/13=52</v>
      </c>
      <c r="G11" t="s">
        <v>69</v>
      </c>
      <c r="H11">
        <v>7</v>
      </c>
      <c r="I11">
        <v>13</v>
      </c>
      <c r="J11" t="s">
        <v>67</v>
      </c>
      <c r="K11" t="s">
        <v>70</v>
      </c>
      <c r="L11">
        <v>28</v>
      </c>
    </row>
    <row r="12" spans="1:12" x14ac:dyDescent="0.25">
      <c r="A12" t="str">
        <f t="shared" si="0"/>
        <v>משחק עולה 7/13 שקלים</v>
      </c>
      <c r="B12" t="str">
        <f t="shared" si="1"/>
        <v>ילד קבל 35 שקלים וקנה בהם משחקים</v>
      </c>
      <c r="C12" t="s">
        <v>71</v>
      </c>
      <c r="D12">
        <f t="shared" si="2"/>
        <v>65</v>
      </c>
      <c r="E12" s="6" t="str">
        <f t="shared" si="3"/>
        <v>35:7/13=65</v>
      </c>
      <c r="G12" t="s">
        <v>69</v>
      </c>
      <c r="H12">
        <v>7</v>
      </c>
      <c r="I12">
        <v>13</v>
      </c>
      <c r="J12" t="s">
        <v>67</v>
      </c>
      <c r="K12" t="s">
        <v>70</v>
      </c>
      <c r="L12">
        <v>35</v>
      </c>
    </row>
    <row r="13" spans="1:12" x14ac:dyDescent="0.25">
      <c r="A13" t="str">
        <f t="shared" si="0"/>
        <v>משחק עולה 7/13 שקלים</v>
      </c>
      <c r="B13" t="str">
        <f t="shared" si="1"/>
        <v>ילד קבל 42 שקלים וקנה בהם משחקים</v>
      </c>
      <c r="C13" t="s">
        <v>71</v>
      </c>
      <c r="D13">
        <f t="shared" si="2"/>
        <v>78</v>
      </c>
      <c r="E13" s="6" t="str">
        <f t="shared" si="3"/>
        <v>42:7/13=78</v>
      </c>
      <c r="G13" t="s">
        <v>69</v>
      </c>
      <c r="H13">
        <v>7</v>
      </c>
      <c r="I13">
        <v>13</v>
      </c>
      <c r="J13" t="s">
        <v>67</v>
      </c>
      <c r="K13" t="s">
        <v>70</v>
      </c>
      <c r="L13">
        <v>42</v>
      </c>
    </row>
    <row r="14" spans="1:12" x14ac:dyDescent="0.25">
      <c r="A14" t="str">
        <f t="shared" si="0"/>
        <v>משחק עולה 9/21 שקלים</v>
      </c>
      <c r="B14" t="str">
        <f t="shared" si="1"/>
        <v>ילד קבל 18 שקלים וקנה בהם משחקים</v>
      </c>
      <c r="C14" t="s">
        <v>71</v>
      </c>
      <c r="D14">
        <f t="shared" si="2"/>
        <v>42</v>
      </c>
      <c r="E14" s="6" t="str">
        <f t="shared" si="3"/>
        <v>18:9/21=42</v>
      </c>
      <c r="G14" t="s">
        <v>69</v>
      </c>
      <c r="H14">
        <v>9</v>
      </c>
      <c r="I14">
        <v>21</v>
      </c>
      <c r="J14" t="s">
        <v>67</v>
      </c>
      <c r="K14" t="s">
        <v>70</v>
      </c>
      <c r="L14">
        <v>18</v>
      </c>
    </row>
    <row r="15" spans="1:12" x14ac:dyDescent="0.25">
      <c r="A15" t="str">
        <f t="shared" si="0"/>
        <v>משחק עולה 9/21 שקלים</v>
      </c>
      <c r="B15" t="str">
        <f t="shared" si="1"/>
        <v>ילד קבל 27 שקלים וקנה בהם משחקים</v>
      </c>
      <c r="C15" t="s">
        <v>71</v>
      </c>
      <c r="D15">
        <f t="shared" si="2"/>
        <v>63</v>
      </c>
      <c r="E15" s="6" t="str">
        <f t="shared" si="3"/>
        <v>27:9/21=63</v>
      </c>
      <c r="G15" t="s">
        <v>69</v>
      </c>
      <c r="H15">
        <v>9</v>
      </c>
      <c r="I15">
        <v>21</v>
      </c>
      <c r="J15" t="s">
        <v>67</v>
      </c>
      <c r="K15" t="s">
        <v>70</v>
      </c>
      <c r="L15">
        <v>27</v>
      </c>
    </row>
    <row r="16" spans="1:12" x14ac:dyDescent="0.25">
      <c r="A16" t="str">
        <f t="shared" si="0"/>
        <v>משחק עולה 9/21 שקלים</v>
      </c>
      <c r="B16" t="str">
        <f t="shared" si="1"/>
        <v>ילד קבל 36 שקלים וקנה בהם משחקים</v>
      </c>
      <c r="C16" t="s">
        <v>71</v>
      </c>
      <c r="D16">
        <f t="shared" si="2"/>
        <v>84</v>
      </c>
      <c r="E16" s="6" t="str">
        <f t="shared" si="3"/>
        <v>36:9/21=84</v>
      </c>
      <c r="G16" t="s">
        <v>69</v>
      </c>
      <c r="H16">
        <v>9</v>
      </c>
      <c r="I16">
        <v>21</v>
      </c>
      <c r="J16" t="s">
        <v>67</v>
      </c>
      <c r="K16" t="s">
        <v>70</v>
      </c>
      <c r="L16">
        <v>36</v>
      </c>
    </row>
    <row r="17" spans="1:12" x14ac:dyDescent="0.25">
      <c r="A17" t="str">
        <f t="shared" si="0"/>
        <v>משחק עולה 9/21 שקלים</v>
      </c>
      <c r="B17" t="str">
        <f t="shared" si="1"/>
        <v>ילד קבל 45 שקלים וקנה בהם משחקים</v>
      </c>
      <c r="C17" t="s">
        <v>71</v>
      </c>
      <c r="D17">
        <f t="shared" si="2"/>
        <v>105</v>
      </c>
      <c r="E17" s="6" t="str">
        <f t="shared" si="3"/>
        <v>45:9/21=105</v>
      </c>
      <c r="G17" t="s">
        <v>69</v>
      </c>
      <c r="H17">
        <v>9</v>
      </c>
      <c r="I17">
        <v>21</v>
      </c>
      <c r="J17" t="s">
        <v>67</v>
      </c>
      <c r="K17" t="s">
        <v>70</v>
      </c>
      <c r="L17">
        <v>45</v>
      </c>
    </row>
    <row r="18" spans="1:12" x14ac:dyDescent="0.25">
      <c r="A18" t="str">
        <f t="shared" si="0"/>
        <v>משחק עולה 9/21 שקלים</v>
      </c>
      <c r="B18" t="str">
        <f t="shared" si="1"/>
        <v>ילד קבל 54 שקלים וקנה בהם משחקים</v>
      </c>
      <c r="C18" t="s">
        <v>71</v>
      </c>
      <c r="D18">
        <f t="shared" si="2"/>
        <v>126</v>
      </c>
      <c r="E18" s="6" t="str">
        <f t="shared" si="3"/>
        <v>54:9/21=126</v>
      </c>
      <c r="G18" t="s">
        <v>69</v>
      </c>
      <c r="H18">
        <v>9</v>
      </c>
      <c r="I18">
        <v>21</v>
      </c>
      <c r="J18" t="s">
        <v>67</v>
      </c>
      <c r="K18" t="s">
        <v>70</v>
      </c>
      <c r="L18">
        <v>54</v>
      </c>
    </row>
    <row r="19" spans="1:12" x14ac:dyDescent="0.25">
      <c r="A19" t="str">
        <f t="shared" si="0"/>
        <v>משחק עולה 9/21 שקלים</v>
      </c>
      <c r="B19" t="str">
        <f t="shared" si="1"/>
        <v>ילד קבל 63 שקלים וקנה בהם משחקים</v>
      </c>
      <c r="C19" t="s">
        <v>71</v>
      </c>
      <c r="D19">
        <f t="shared" si="2"/>
        <v>147</v>
      </c>
      <c r="E19" s="6" t="str">
        <f t="shared" si="3"/>
        <v>63:9/21=147</v>
      </c>
      <c r="G19" t="s">
        <v>69</v>
      </c>
      <c r="H19">
        <v>9</v>
      </c>
      <c r="I19">
        <v>21</v>
      </c>
      <c r="J19" t="s">
        <v>67</v>
      </c>
      <c r="K19" t="s">
        <v>70</v>
      </c>
      <c r="L19">
        <v>63</v>
      </c>
    </row>
    <row r="20" spans="1:12" x14ac:dyDescent="0.25">
      <c r="A20" t="str">
        <f t="shared" si="0"/>
        <v>ממתק עולה 9/21 שקלים</v>
      </c>
      <c r="B20" t="str">
        <f>CONCATENATE(K20," ",L20," ",J20," וקנה בהם ממתקים")</f>
        <v>ילד קבל 63 שקלים וקנה בהם ממתקים</v>
      </c>
      <c r="C20" t="s">
        <v>73</v>
      </c>
      <c r="D20">
        <f t="shared" si="2"/>
        <v>147</v>
      </c>
      <c r="E20" s="6" t="str">
        <f t="shared" si="3"/>
        <v>63:9/21=147</v>
      </c>
      <c r="G20" t="s">
        <v>72</v>
      </c>
      <c r="H20">
        <v>9</v>
      </c>
      <c r="I20">
        <v>21</v>
      </c>
      <c r="J20" t="s">
        <v>67</v>
      </c>
      <c r="K20" t="s">
        <v>70</v>
      </c>
      <c r="L20">
        <v>63</v>
      </c>
    </row>
    <row r="21" spans="1:12" x14ac:dyDescent="0.25">
      <c r="A21" t="str">
        <f t="shared" si="0"/>
        <v>ממתק עולה 8/30 שקלים</v>
      </c>
      <c r="B21" t="str">
        <f>CONCATENATE(K21," ",L21," ",J21," וקנה בהם ממתקים")</f>
        <v>ילד קבל 16 שקלים וקנה בהם ממתקים</v>
      </c>
      <c r="C21" t="s">
        <v>73</v>
      </c>
      <c r="D21">
        <f t="shared" si="2"/>
        <v>60</v>
      </c>
      <c r="E21" s="6" t="str">
        <f t="shared" si="3"/>
        <v>16:8/30=60</v>
      </c>
      <c r="G21" t="s">
        <v>72</v>
      </c>
      <c r="H21">
        <v>8</v>
      </c>
      <c r="I21">
        <v>30</v>
      </c>
      <c r="J21" t="s">
        <v>67</v>
      </c>
      <c r="K21" t="s">
        <v>70</v>
      </c>
      <c r="L21">
        <v>16</v>
      </c>
    </row>
    <row r="22" spans="1:12" x14ac:dyDescent="0.25">
      <c r="A22" t="str">
        <f t="shared" si="0"/>
        <v>ממתק עולה 8/30 שקלים</v>
      </c>
      <c r="B22" t="str">
        <f t="shared" ref="B22:B30" si="4">CONCATENATE(K22," ",L22," ",J22," וקנה בהם ממתקים")</f>
        <v>ילד קבל 24 שקלים וקנה בהם ממתקים</v>
      </c>
      <c r="C22" t="s">
        <v>73</v>
      </c>
      <c r="D22">
        <f t="shared" si="2"/>
        <v>90</v>
      </c>
      <c r="E22" s="6" t="str">
        <f t="shared" si="3"/>
        <v>24:8/30=90</v>
      </c>
      <c r="G22" t="s">
        <v>72</v>
      </c>
      <c r="H22">
        <v>8</v>
      </c>
      <c r="I22">
        <v>30</v>
      </c>
      <c r="J22" t="s">
        <v>67</v>
      </c>
      <c r="K22" t="s">
        <v>70</v>
      </c>
      <c r="L22">
        <v>24</v>
      </c>
    </row>
    <row r="23" spans="1:12" x14ac:dyDescent="0.25">
      <c r="A23" t="str">
        <f t="shared" si="0"/>
        <v>ממתק עולה 8/30 שקלים</v>
      </c>
      <c r="B23" t="str">
        <f t="shared" si="4"/>
        <v>ילד קבל 32 שקלים וקנה בהם ממתקים</v>
      </c>
      <c r="C23" t="s">
        <v>73</v>
      </c>
      <c r="D23">
        <f t="shared" si="2"/>
        <v>120</v>
      </c>
      <c r="E23" s="6" t="str">
        <f t="shared" si="3"/>
        <v>32:8/30=120</v>
      </c>
      <c r="G23" t="s">
        <v>72</v>
      </c>
      <c r="H23">
        <v>8</v>
      </c>
      <c r="I23">
        <v>30</v>
      </c>
      <c r="J23" t="s">
        <v>67</v>
      </c>
      <c r="K23" t="s">
        <v>70</v>
      </c>
      <c r="L23">
        <v>32</v>
      </c>
    </row>
    <row r="24" spans="1:12" x14ac:dyDescent="0.25">
      <c r="A24" t="str">
        <f t="shared" si="0"/>
        <v>ממתק עולה 8/30 שקלים</v>
      </c>
      <c r="B24" t="str">
        <f t="shared" si="4"/>
        <v>ילד קבל 40 שקלים וקנה בהם ממתקים</v>
      </c>
      <c r="C24" t="s">
        <v>73</v>
      </c>
      <c r="D24">
        <f t="shared" si="2"/>
        <v>150</v>
      </c>
      <c r="E24" s="6" t="str">
        <f t="shared" si="3"/>
        <v>40:8/30=150</v>
      </c>
      <c r="G24" t="s">
        <v>72</v>
      </c>
      <c r="H24">
        <v>8</v>
      </c>
      <c r="I24">
        <v>30</v>
      </c>
      <c r="J24" t="s">
        <v>67</v>
      </c>
      <c r="K24" t="s">
        <v>70</v>
      </c>
      <c r="L24">
        <v>40</v>
      </c>
    </row>
    <row r="25" spans="1:12" x14ac:dyDescent="0.25">
      <c r="A25" t="str">
        <f t="shared" si="0"/>
        <v>ממתק עולה 8/30 שקלים</v>
      </c>
      <c r="B25" t="str">
        <f t="shared" si="4"/>
        <v>ילד קבל 48 שקלים וקנה בהם ממתקים</v>
      </c>
      <c r="C25" t="s">
        <v>73</v>
      </c>
      <c r="D25">
        <f t="shared" si="2"/>
        <v>180</v>
      </c>
      <c r="E25" s="6" t="str">
        <f t="shared" si="3"/>
        <v>48:8/30=180</v>
      </c>
      <c r="G25" t="s">
        <v>72</v>
      </c>
      <c r="H25">
        <v>8</v>
      </c>
      <c r="I25">
        <v>30</v>
      </c>
      <c r="J25" t="s">
        <v>67</v>
      </c>
      <c r="K25" t="s">
        <v>70</v>
      </c>
      <c r="L25">
        <v>48</v>
      </c>
    </row>
    <row r="26" spans="1:12" x14ac:dyDescent="0.25">
      <c r="A26" t="str">
        <f t="shared" si="0"/>
        <v>ממתק עולה 8/30 שקלים</v>
      </c>
      <c r="B26" t="str">
        <f t="shared" si="4"/>
        <v>ילד קבל 48 שקלים וקנה בהם ממתקים</v>
      </c>
      <c r="C26" t="s">
        <v>73</v>
      </c>
      <c r="D26">
        <f t="shared" si="2"/>
        <v>180</v>
      </c>
      <c r="E26" s="6" t="str">
        <f t="shared" si="3"/>
        <v>48:8/30=180</v>
      </c>
      <c r="G26" t="s">
        <v>72</v>
      </c>
      <c r="H26">
        <v>8</v>
      </c>
      <c r="I26">
        <v>30</v>
      </c>
      <c r="J26" t="s">
        <v>67</v>
      </c>
      <c r="K26" t="s">
        <v>70</v>
      </c>
      <c r="L26">
        <v>48</v>
      </c>
    </row>
    <row r="27" spans="1:12" x14ac:dyDescent="0.25">
      <c r="A27" t="str">
        <f t="shared" si="0"/>
        <v>ממתק עולה 9/33 שקלים</v>
      </c>
      <c r="B27" t="str">
        <f t="shared" si="4"/>
        <v>ילד קבל 48 שקלים וקנה בהם ממתקים</v>
      </c>
      <c r="C27" t="s">
        <v>73</v>
      </c>
      <c r="D27">
        <f t="shared" si="2"/>
        <v>176</v>
      </c>
      <c r="E27" s="6" t="str">
        <f t="shared" si="3"/>
        <v>48:9/33=176</v>
      </c>
      <c r="G27" t="s">
        <v>72</v>
      </c>
      <c r="H27">
        <v>9</v>
      </c>
      <c r="I27">
        <v>33</v>
      </c>
      <c r="J27" t="s">
        <v>67</v>
      </c>
      <c r="K27" t="s">
        <v>70</v>
      </c>
      <c r="L27">
        <v>48</v>
      </c>
    </row>
    <row r="28" spans="1:12" x14ac:dyDescent="0.25">
      <c r="A28" t="str">
        <f t="shared" si="0"/>
        <v>ממתק עולה 10/36 שקלים</v>
      </c>
      <c r="B28" t="str">
        <f t="shared" si="4"/>
        <v>ילד קבל 70 שקלים וקנה בהם ממתקים</v>
      </c>
      <c r="C28" t="s">
        <v>73</v>
      </c>
      <c r="D28">
        <f t="shared" si="2"/>
        <v>252</v>
      </c>
      <c r="E28" s="6" t="str">
        <f t="shared" si="3"/>
        <v>70:10/36=252</v>
      </c>
      <c r="G28" t="s">
        <v>72</v>
      </c>
      <c r="H28">
        <v>10</v>
      </c>
      <c r="I28">
        <v>36</v>
      </c>
      <c r="J28" t="s">
        <v>67</v>
      </c>
      <c r="K28" t="s">
        <v>70</v>
      </c>
      <c r="L28">
        <v>70</v>
      </c>
    </row>
    <row r="29" spans="1:12" x14ac:dyDescent="0.25">
      <c r="A29" t="str">
        <f t="shared" si="0"/>
        <v>ממתק עולה 11/39 שקלים</v>
      </c>
      <c r="B29" t="str">
        <f t="shared" si="4"/>
        <v>ילד קבל 44 שקלים וקנה בהם ממתקים</v>
      </c>
      <c r="C29" t="s">
        <v>73</v>
      </c>
      <c r="D29">
        <f t="shared" si="2"/>
        <v>156</v>
      </c>
      <c r="E29" s="6" t="str">
        <f t="shared" si="3"/>
        <v>44:11/39=156</v>
      </c>
      <c r="G29" t="s">
        <v>72</v>
      </c>
      <c r="H29">
        <v>11</v>
      </c>
      <c r="I29">
        <v>39</v>
      </c>
      <c r="J29" t="s">
        <v>67</v>
      </c>
      <c r="K29" t="s">
        <v>70</v>
      </c>
      <c r="L29">
        <v>44</v>
      </c>
    </row>
    <row r="30" spans="1:12" x14ac:dyDescent="0.25">
      <c r="A30" t="str">
        <f t="shared" si="0"/>
        <v>ממתק עולה 12/42 שקלים</v>
      </c>
      <c r="B30" t="str">
        <f t="shared" si="4"/>
        <v>ילד קבל 48 שקלים וקנה בהם ממתקים</v>
      </c>
      <c r="C30" t="s">
        <v>73</v>
      </c>
      <c r="D30">
        <f t="shared" si="2"/>
        <v>168</v>
      </c>
      <c r="E30" s="6" t="str">
        <f t="shared" si="3"/>
        <v>48:12/42=168</v>
      </c>
      <c r="G30" t="s">
        <v>72</v>
      </c>
      <c r="H30">
        <v>12</v>
      </c>
      <c r="I30">
        <v>42</v>
      </c>
      <c r="J30" t="s">
        <v>67</v>
      </c>
      <c r="K30" t="s">
        <v>70</v>
      </c>
      <c r="L30">
        <v>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rightToLeft="1" topLeftCell="A10" workbookViewId="0">
      <selection sqref="A1:F1"/>
    </sheetView>
  </sheetViews>
  <sheetFormatPr defaultRowHeight="13.8" x14ac:dyDescent="0.25"/>
  <cols>
    <col min="1" max="1" width="21" customWidth="1"/>
    <col min="2" max="2" width="25.5" customWidth="1"/>
    <col min="3" max="3" width="20.3984375" customWidth="1"/>
    <col min="4" max="4" width="8.5" customWidth="1"/>
    <col min="5" max="5" width="18.796875" customWidth="1"/>
    <col min="6" max="6" width="11.8984375" customWidth="1"/>
    <col min="7" max="7" width="6.69921875" customWidth="1"/>
    <col min="9" max="9" width="16.8984375" customWidth="1"/>
    <col min="10" max="10" width="3.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11" x14ac:dyDescent="0.25">
      <c r="A2" t="str">
        <f>CONCATENATE(F2," ",G2,H2)</f>
        <v>בגד עולה בחנות  100 שקלים</v>
      </c>
      <c r="B2" t="str">
        <f>CONCATENATE(I2," ",J2,"%",K2)</f>
        <v>בסוף העונה מקבלים 10% הנחה</v>
      </c>
      <c r="C2" t="s">
        <v>77</v>
      </c>
      <c r="D2">
        <f>G2*(100-J2)/100</f>
        <v>90</v>
      </c>
      <c r="E2" t="str">
        <f>CONCATENATE(G2,"x","(100","-",J2,")/100","=",D2)</f>
        <v>100x(100-10)/100=90</v>
      </c>
      <c r="F2" t="s">
        <v>74</v>
      </c>
      <c r="G2">
        <v>100</v>
      </c>
      <c r="H2" t="s">
        <v>44</v>
      </c>
      <c r="I2" t="s">
        <v>75</v>
      </c>
      <c r="J2">
        <v>10</v>
      </c>
      <c r="K2" t="s">
        <v>76</v>
      </c>
    </row>
    <row r="3" spans="1:11" x14ac:dyDescent="0.25">
      <c r="A3" t="str">
        <f t="shared" ref="A3:A34" si="0">CONCATENATE(F3," ",G3,H3)</f>
        <v>בגד עולה בחנות  100 שקלים</v>
      </c>
      <c r="B3" t="str">
        <f t="shared" ref="B3:B34" si="1">CONCATENATE(I3," ",J3,"%",K3)</f>
        <v>בסוף העונה מקבלים 20% הנחה</v>
      </c>
      <c r="C3" t="s">
        <v>77</v>
      </c>
      <c r="D3">
        <f t="shared" ref="D3:D34" si="2">G3*(100-J3)/100</f>
        <v>80</v>
      </c>
      <c r="E3" t="str">
        <f t="shared" ref="E3:E34" si="3">CONCATENATE(G3,"x","(100","-",J3,")/100","=",D3)</f>
        <v>100x(100-20)/100=80</v>
      </c>
      <c r="F3" t="s">
        <v>74</v>
      </c>
      <c r="G3">
        <v>100</v>
      </c>
      <c r="H3" t="s">
        <v>44</v>
      </c>
      <c r="I3" t="s">
        <v>75</v>
      </c>
      <c r="J3">
        <v>20</v>
      </c>
      <c r="K3" t="s">
        <v>76</v>
      </c>
    </row>
    <row r="4" spans="1:11" x14ac:dyDescent="0.25">
      <c r="A4" t="str">
        <f t="shared" si="0"/>
        <v>בגד עולה בחנות  100 שקלים</v>
      </c>
      <c r="B4" t="str">
        <f t="shared" si="1"/>
        <v>בסוף העונה מקבלים 30% הנחה</v>
      </c>
      <c r="C4" t="s">
        <v>77</v>
      </c>
      <c r="D4">
        <f t="shared" si="2"/>
        <v>70</v>
      </c>
      <c r="E4" t="str">
        <f t="shared" si="3"/>
        <v>100x(100-30)/100=70</v>
      </c>
      <c r="F4" t="s">
        <v>74</v>
      </c>
      <c r="G4">
        <v>100</v>
      </c>
      <c r="H4" t="s">
        <v>44</v>
      </c>
      <c r="I4" t="s">
        <v>75</v>
      </c>
      <c r="J4">
        <v>30</v>
      </c>
      <c r="K4" t="s">
        <v>76</v>
      </c>
    </row>
    <row r="5" spans="1:11" x14ac:dyDescent="0.25">
      <c r="A5" t="str">
        <f t="shared" si="0"/>
        <v>בגד עולה בחנות  100 שקלים</v>
      </c>
      <c r="B5" t="str">
        <f t="shared" si="1"/>
        <v>בסוף העונה מקבלים 40% הנחה</v>
      </c>
      <c r="C5" t="s">
        <v>77</v>
      </c>
      <c r="D5">
        <f t="shared" si="2"/>
        <v>60</v>
      </c>
      <c r="E5" t="str">
        <f t="shared" si="3"/>
        <v>100x(100-40)/100=60</v>
      </c>
      <c r="F5" t="s">
        <v>74</v>
      </c>
      <c r="G5">
        <v>100</v>
      </c>
      <c r="H5" t="s">
        <v>44</v>
      </c>
      <c r="I5" t="s">
        <v>75</v>
      </c>
      <c r="J5">
        <v>40</v>
      </c>
      <c r="K5" t="s">
        <v>76</v>
      </c>
    </row>
    <row r="6" spans="1:11" x14ac:dyDescent="0.25">
      <c r="A6" t="str">
        <f t="shared" si="0"/>
        <v>בגד עולה בחנות  100 שקלים</v>
      </c>
      <c r="B6" t="str">
        <f t="shared" si="1"/>
        <v>בסוף העונה מקבלים 50% הנחה</v>
      </c>
      <c r="C6" t="s">
        <v>77</v>
      </c>
      <c r="D6">
        <f t="shared" si="2"/>
        <v>50</v>
      </c>
      <c r="E6" t="str">
        <f t="shared" si="3"/>
        <v>100x(100-50)/100=50</v>
      </c>
      <c r="F6" t="s">
        <v>74</v>
      </c>
      <c r="G6">
        <v>100</v>
      </c>
      <c r="H6" t="s">
        <v>44</v>
      </c>
      <c r="I6" t="s">
        <v>75</v>
      </c>
      <c r="J6">
        <v>50</v>
      </c>
      <c r="K6" t="s">
        <v>76</v>
      </c>
    </row>
    <row r="7" spans="1:11" x14ac:dyDescent="0.25">
      <c r="A7" t="str">
        <f t="shared" si="0"/>
        <v>בגד עולה בחנות  200 שקלים</v>
      </c>
      <c r="B7" t="str">
        <f t="shared" si="1"/>
        <v>בסוף העונה מקבלים 5% הנחה</v>
      </c>
      <c r="C7" t="s">
        <v>77</v>
      </c>
      <c r="D7">
        <f t="shared" si="2"/>
        <v>190</v>
      </c>
      <c r="E7" t="str">
        <f t="shared" si="3"/>
        <v>200x(100-5)/100=190</v>
      </c>
      <c r="F7" t="s">
        <v>74</v>
      </c>
      <c r="G7">
        <v>200</v>
      </c>
      <c r="H7" t="s">
        <v>44</v>
      </c>
      <c r="I7" t="s">
        <v>75</v>
      </c>
      <c r="J7">
        <v>5</v>
      </c>
      <c r="K7" t="s">
        <v>76</v>
      </c>
    </row>
    <row r="8" spans="1:11" x14ac:dyDescent="0.25">
      <c r="A8" t="str">
        <f t="shared" si="0"/>
        <v>בגד עולה בחנות  200 שקלים</v>
      </c>
      <c r="B8" t="str">
        <f t="shared" si="1"/>
        <v>בסוף העונה מקבלים 10% הנחה</v>
      </c>
      <c r="C8" t="s">
        <v>77</v>
      </c>
      <c r="D8">
        <f t="shared" si="2"/>
        <v>180</v>
      </c>
      <c r="E8" t="str">
        <f t="shared" si="3"/>
        <v>200x(100-10)/100=180</v>
      </c>
      <c r="F8" t="s">
        <v>74</v>
      </c>
      <c r="G8">
        <v>200</v>
      </c>
      <c r="H8" t="s">
        <v>44</v>
      </c>
      <c r="I8" t="s">
        <v>75</v>
      </c>
      <c r="J8">
        <v>10</v>
      </c>
      <c r="K8" t="s">
        <v>76</v>
      </c>
    </row>
    <row r="9" spans="1:11" x14ac:dyDescent="0.25">
      <c r="A9" t="str">
        <f t="shared" si="0"/>
        <v>בגד עולה בחנות  200 שקלים</v>
      </c>
      <c r="B9" t="str">
        <f t="shared" si="1"/>
        <v>בסוף העונה מקבלים 15% הנחה</v>
      </c>
      <c r="C9" t="s">
        <v>77</v>
      </c>
      <c r="D9">
        <f t="shared" si="2"/>
        <v>170</v>
      </c>
      <c r="E9" t="str">
        <f t="shared" si="3"/>
        <v>200x(100-15)/100=170</v>
      </c>
      <c r="F9" t="s">
        <v>74</v>
      </c>
      <c r="G9">
        <v>200</v>
      </c>
      <c r="H9" t="s">
        <v>44</v>
      </c>
      <c r="I9" t="s">
        <v>75</v>
      </c>
      <c r="J9">
        <v>15</v>
      </c>
      <c r="K9" t="s">
        <v>76</v>
      </c>
    </row>
    <row r="10" spans="1:11" x14ac:dyDescent="0.25">
      <c r="A10" t="str">
        <f t="shared" si="0"/>
        <v>בגד עולה בחנות  200 שקלים</v>
      </c>
      <c r="B10" t="str">
        <f t="shared" si="1"/>
        <v>בסוף העונה מקבלים 20% הנחה</v>
      </c>
      <c r="C10" t="s">
        <v>77</v>
      </c>
      <c r="D10">
        <f t="shared" si="2"/>
        <v>160</v>
      </c>
      <c r="E10" t="str">
        <f t="shared" si="3"/>
        <v>200x(100-20)/100=160</v>
      </c>
      <c r="F10" t="s">
        <v>74</v>
      </c>
      <c r="G10">
        <v>200</v>
      </c>
      <c r="H10" t="s">
        <v>44</v>
      </c>
      <c r="I10" t="s">
        <v>75</v>
      </c>
      <c r="J10">
        <v>20</v>
      </c>
      <c r="K10" t="s">
        <v>76</v>
      </c>
    </row>
    <row r="11" spans="1:11" x14ac:dyDescent="0.25">
      <c r="A11" t="str">
        <f t="shared" si="0"/>
        <v>בגד עולה בחנות  200 שקלים</v>
      </c>
      <c r="B11" t="str">
        <f t="shared" si="1"/>
        <v>בסוף העונה מקבלים 25% הנחה</v>
      </c>
      <c r="C11" t="s">
        <v>77</v>
      </c>
      <c r="D11">
        <f t="shared" si="2"/>
        <v>150</v>
      </c>
      <c r="E11" t="str">
        <f t="shared" si="3"/>
        <v>200x(100-25)/100=150</v>
      </c>
      <c r="F11" t="s">
        <v>74</v>
      </c>
      <c r="G11">
        <v>200</v>
      </c>
      <c r="H11" t="s">
        <v>44</v>
      </c>
      <c r="I11" t="s">
        <v>75</v>
      </c>
      <c r="J11">
        <v>25</v>
      </c>
      <c r="K11" t="s">
        <v>76</v>
      </c>
    </row>
    <row r="12" spans="1:11" x14ac:dyDescent="0.25">
      <c r="A12" t="str">
        <f t="shared" si="0"/>
        <v>בגד עולה בחנות  200 שקלים</v>
      </c>
      <c r="B12" t="str">
        <f t="shared" si="1"/>
        <v>בסוף העונה מקבלים 30% הנחה</v>
      </c>
      <c r="C12" t="s">
        <v>77</v>
      </c>
      <c r="D12">
        <f t="shared" si="2"/>
        <v>140</v>
      </c>
      <c r="E12" t="str">
        <f t="shared" si="3"/>
        <v>200x(100-30)/100=140</v>
      </c>
      <c r="F12" t="s">
        <v>74</v>
      </c>
      <c r="G12">
        <v>200</v>
      </c>
      <c r="H12" t="s">
        <v>44</v>
      </c>
      <c r="I12" t="s">
        <v>75</v>
      </c>
      <c r="J12">
        <v>30</v>
      </c>
      <c r="K12" t="s">
        <v>76</v>
      </c>
    </row>
    <row r="13" spans="1:11" x14ac:dyDescent="0.25">
      <c r="A13" t="str">
        <f t="shared" si="0"/>
        <v>בגד עולה בחנות  200 שקלים</v>
      </c>
      <c r="B13" t="str">
        <f t="shared" si="1"/>
        <v>בסוף העונה מקבלים 35% הנחה</v>
      </c>
      <c r="C13" t="s">
        <v>77</v>
      </c>
      <c r="D13">
        <f t="shared" si="2"/>
        <v>130</v>
      </c>
      <c r="E13" t="str">
        <f t="shared" si="3"/>
        <v>200x(100-35)/100=130</v>
      </c>
      <c r="F13" t="s">
        <v>74</v>
      </c>
      <c r="G13">
        <v>200</v>
      </c>
      <c r="H13" t="s">
        <v>44</v>
      </c>
      <c r="I13" t="s">
        <v>75</v>
      </c>
      <c r="J13">
        <v>35</v>
      </c>
      <c r="K13" t="s">
        <v>76</v>
      </c>
    </row>
    <row r="14" spans="1:11" x14ac:dyDescent="0.25">
      <c r="A14" t="str">
        <f t="shared" si="0"/>
        <v>בגד עולה בחנות  200 שקלים</v>
      </c>
      <c r="B14" t="str">
        <f t="shared" si="1"/>
        <v>בסוף העונה מקבלים 40% הנחה</v>
      </c>
      <c r="C14" t="s">
        <v>77</v>
      </c>
      <c r="D14">
        <f t="shared" si="2"/>
        <v>120</v>
      </c>
      <c r="E14" t="str">
        <f t="shared" si="3"/>
        <v>200x(100-40)/100=120</v>
      </c>
      <c r="F14" t="s">
        <v>74</v>
      </c>
      <c r="G14">
        <v>200</v>
      </c>
      <c r="H14" t="s">
        <v>44</v>
      </c>
      <c r="I14" t="s">
        <v>75</v>
      </c>
      <c r="J14">
        <v>40</v>
      </c>
      <c r="K14" t="s">
        <v>76</v>
      </c>
    </row>
    <row r="15" spans="1:11" x14ac:dyDescent="0.25">
      <c r="A15" t="str">
        <f t="shared" si="0"/>
        <v>בגד עולה בחנות  200 שקלים</v>
      </c>
      <c r="B15" t="str">
        <f t="shared" si="1"/>
        <v>בסוף העונה מקבלים 45% הנחה</v>
      </c>
      <c r="C15" t="s">
        <v>77</v>
      </c>
      <c r="D15">
        <f t="shared" si="2"/>
        <v>110</v>
      </c>
      <c r="E15" t="str">
        <f t="shared" si="3"/>
        <v>200x(100-45)/100=110</v>
      </c>
      <c r="F15" t="s">
        <v>74</v>
      </c>
      <c r="G15">
        <v>200</v>
      </c>
      <c r="H15" t="s">
        <v>44</v>
      </c>
      <c r="I15" t="s">
        <v>75</v>
      </c>
      <c r="J15">
        <v>45</v>
      </c>
      <c r="K15" t="s">
        <v>76</v>
      </c>
    </row>
    <row r="16" spans="1:11" x14ac:dyDescent="0.25">
      <c r="A16" t="str">
        <f t="shared" si="0"/>
        <v>בגד עולה בחנות  300 שקלים</v>
      </c>
      <c r="B16" t="str">
        <f t="shared" si="1"/>
        <v>בסוף העונה מקבלים 20% הנחה</v>
      </c>
      <c r="C16" t="s">
        <v>77</v>
      </c>
      <c r="D16">
        <f t="shared" si="2"/>
        <v>240</v>
      </c>
      <c r="E16" t="str">
        <f t="shared" si="3"/>
        <v>300x(100-20)/100=240</v>
      </c>
      <c r="F16" t="s">
        <v>74</v>
      </c>
      <c r="G16">
        <v>300</v>
      </c>
      <c r="H16" t="s">
        <v>44</v>
      </c>
      <c r="I16" t="s">
        <v>75</v>
      </c>
      <c r="J16">
        <v>20</v>
      </c>
      <c r="K16" t="s">
        <v>76</v>
      </c>
    </row>
    <row r="17" spans="1:11" x14ac:dyDescent="0.25">
      <c r="A17" t="str">
        <f t="shared" si="0"/>
        <v>בגד עולה בחנות  300 שקלים</v>
      </c>
      <c r="B17" t="str">
        <f t="shared" si="1"/>
        <v>בסוף העונה מקבלים 25% הנחה</v>
      </c>
      <c r="C17" t="s">
        <v>77</v>
      </c>
      <c r="D17">
        <f t="shared" si="2"/>
        <v>225</v>
      </c>
      <c r="E17" t="str">
        <f t="shared" si="3"/>
        <v>300x(100-25)/100=225</v>
      </c>
      <c r="F17" t="s">
        <v>74</v>
      </c>
      <c r="G17">
        <v>300</v>
      </c>
      <c r="H17" t="s">
        <v>44</v>
      </c>
      <c r="I17" t="s">
        <v>75</v>
      </c>
      <c r="J17">
        <v>25</v>
      </c>
      <c r="K17" t="s">
        <v>76</v>
      </c>
    </row>
    <row r="18" spans="1:11" x14ac:dyDescent="0.25">
      <c r="A18" t="str">
        <f t="shared" si="0"/>
        <v>בגד עולה בחנות  300 שקלים</v>
      </c>
      <c r="B18" t="str">
        <f t="shared" si="1"/>
        <v>בסוף העונה מקבלים 30% הנחה</v>
      </c>
      <c r="C18" t="s">
        <v>77</v>
      </c>
      <c r="D18">
        <f t="shared" si="2"/>
        <v>210</v>
      </c>
      <c r="E18" t="str">
        <f t="shared" si="3"/>
        <v>300x(100-30)/100=210</v>
      </c>
      <c r="F18" t="s">
        <v>74</v>
      </c>
      <c r="G18">
        <v>300</v>
      </c>
      <c r="H18" t="s">
        <v>44</v>
      </c>
      <c r="I18" t="s">
        <v>75</v>
      </c>
      <c r="J18">
        <v>30</v>
      </c>
      <c r="K18" t="s">
        <v>76</v>
      </c>
    </row>
    <row r="19" spans="1:11" x14ac:dyDescent="0.25">
      <c r="A19" t="str">
        <f t="shared" si="0"/>
        <v>בגד עולה בחנות  300 שקלים</v>
      </c>
      <c r="B19" t="str">
        <f t="shared" si="1"/>
        <v>בסוף העונה מקבלים 35% הנחה</v>
      </c>
      <c r="C19" t="s">
        <v>77</v>
      </c>
      <c r="D19">
        <f t="shared" si="2"/>
        <v>195</v>
      </c>
      <c r="E19" t="str">
        <f t="shared" si="3"/>
        <v>300x(100-35)/100=195</v>
      </c>
      <c r="F19" t="s">
        <v>74</v>
      </c>
      <c r="G19">
        <v>300</v>
      </c>
      <c r="H19" t="s">
        <v>44</v>
      </c>
      <c r="I19" t="s">
        <v>75</v>
      </c>
      <c r="J19">
        <v>35</v>
      </c>
      <c r="K19" t="s">
        <v>76</v>
      </c>
    </row>
    <row r="20" spans="1:11" x14ac:dyDescent="0.25">
      <c r="A20" t="str">
        <f t="shared" si="0"/>
        <v>בגד עולה בחנות  300 שקלים</v>
      </c>
      <c r="B20" t="str">
        <f t="shared" si="1"/>
        <v>בסוף העונה מקבלים 40% הנחה</v>
      </c>
      <c r="C20" t="s">
        <v>77</v>
      </c>
      <c r="D20">
        <f t="shared" si="2"/>
        <v>180</v>
      </c>
      <c r="E20" t="str">
        <f t="shared" si="3"/>
        <v>300x(100-40)/100=180</v>
      </c>
      <c r="F20" t="s">
        <v>74</v>
      </c>
      <c r="G20">
        <v>300</v>
      </c>
      <c r="H20" t="s">
        <v>44</v>
      </c>
      <c r="I20" t="s">
        <v>75</v>
      </c>
      <c r="J20">
        <v>40</v>
      </c>
      <c r="K20" t="s">
        <v>76</v>
      </c>
    </row>
    <row r="21" spans="1:11" x14ac:dyDescent="0.25">
      <c r="A21" t="str">
        <f t="shared" si="0"/>
        <v>בגד עולה בחנות  300 שקלים</v>
      </c>
      <c r="B21" t="str">
        <f t="shared" si="1"/>
        <v>בסוף העונה מקבלים 45% הנחה</v>
      </c>
      <c r="C21" t="s">
        <v>77</v>
      </c>
      <c r="D21">
        <f t="shared" si="2"/>
        <v>165</v>
      </c>
      <c r="E21" t="str">
        <f t="shared" si="3"/>
        <v>300x(100-45)/100=165</v>
      </c>
      <c r="F21" t="s">
        <v>74</v>
      </c>
      <c r="G21">
        <v>300</v>
      </c>
      <c r="H21" t="s">
        <v>44</v>
      </c>
      <c r="I21" t="s">
        <v>75</v>
      </c>
      <c r="J21">
        <v>45</v>
      </c>
      <c r="K21" t="s">
        <v>76</v>
      </c>
    </row>
    <row r="22" spans="1:11" x14ac:dyDescent="0.25">
      <c r="A22" t="str">
        <f t="shared" si="0"/>
        <v>בגד עולה בחנות  300 שקלים</v>
      </c>
      <c r="B22" t="str">
        <f t="shared" si="1"/>
        <v>בסוף העונה מקבלים 50% הנחה</v>
      </c>
      <c r="C22" t="s">
        <v>77</v>
      </c>
      <c r="D22">
        <f t="shared" si="2"/>
        <v>150</v>
      </c>
      <c r="E22" t="str">
        <f t="shared" si="3"/>
        <v>300x(100-50)/100=150</v>
      </c>
      <c r="F22" t="s">
        <v>74</v>
      </c>
      <c r="G22">
        <v>300</v>
      </c>
      <c r="H22" t="s">
        <v>44</v>
      </c>
      <c r="I22" t="s">
        <v>75</v>
      </c>
      <c r="J22">
        <v>50</v>
      </c>
      <c r="K22" t="s">
        <v>76</v>
      </c>
    </row>
    <row r="23" spans="1:11" x14ac:dyDescent="0.25">
      <c r="A23" t="str">
        <f t="shared" si="0"/>
        <v>בגד עולה בחנות  150 שקלים</v>
      </c>
      <c r="B23" t="str">
        <f t="shared" si="1"/>
        <v>בסוף העונה מקבלים 4% הנחה</v>
      </c>
      <c r="C23" t="s">
        <v>77</v>
      </c>
      <c r="D23">
        <f t="shared" si="2"/>
        <v>144</v>
      </c>
      <c r="E23" t="str">
        <f t="shared" si="3"/>
        <v>150x(100-4)/100=144</v>
      </c>
      <c r="F23" t="s">
        <v>74</v>
      </c>
      <c r="G23">
        <v>150</v>
      </c>
      <c r="H23" t="s">
        <v>44</v>
      </c>
      <c r="I23" t="s">
        <v>75</v>
      </c>
      <c r="J23">
        <v>4</v>
      </c>
      <c r="K23" t="s">
        <v>76</v>
      </c>
    </row>
    <row r="24" spans="1:11" x14ac:dyDescent="0.25">
      <c r="A24" t="str">
        <f t="shared" si="0"/>
        <v>בגד עולה בחנות  150 שקלים</v>
      </c>
      <c r="B24" t="str">
        <f t="shared" si="1"/>
        <v>בסוף העונה מקבלים 8% הנחה</v>
      </c>
      <c r="C24" t="s">
        <v>77</v>
      </c>
      <c r="D24">
        <f t="shared" si="2"/>
        <v>138</v>
      </c>
      <c r="E24" t="str">
        <f t="shared" si="3"/>
        <v>150x(100-8)/100=138</v>
      </c>
      <c r="F24" t="s">
        <v>74</v>
      </c>
      <c r="G24">
        <v>150</v>
      </c>
      <c r="H24" t="s">
        <v>44</v>
      </c>
      <c r="I24" t="s">
        <v>75</v>
      </c>
      <c r="J24">
        <v>8</v>
      </c>
      <c r="K24" t="s">
        <v>76</v>
      </c>
    </row>
    <row r="25" spans="1:11" x14ac:dyDescent="0.25">
      <c r="A25" t="str">
        <f t="shared" si="0"/>
        <v>בגד עולה בחנות  150 שקלים</v>
      </c>
      <c r="B25" t="str">
        <f t="shared" si="1"/>
        <v>בסוף העונה מקבלים 12% הנחה</v>
      </c>
      <c r="C25" t="s">
        <v>77</v>
      </c>
      <c r="D25">
        <f t="shared" si="2"/>
        <v>132</v>
      </c>
      <c r="E25" t="str">
        <f t="shared" si="3"/>
        <v>150x(100-12)/100=132</v>
      </c>
      <c r="F25" t="s">
        <v>74</v>
      </c>
      <c r="G25">
        <v>150</v>
      </c>
      <c r="H25" t="s">
        <v>44</v>
      </c>
      <c r="I25" t="s">
        <v>75</v>
      </c>
      <c r="J25">
        <v>12</v>
      </c>
      <c r="K25" t="s">
        <v>76</v>
      </c>
    </row>
    <row r="26" spans="1:11" x14ac:dyDescent="0.25">
      <c r="A26" t="str">
        <f t="shared" si="0"/>
        <v>בגד עולה בחנות  150 שקלים</v>
      </c>
      <c r="B26" t="str">
        <f t="shared" si="1"/>
        <v>בסוף העונה מקבלים 16% הנחה</v>
      </c>
      <c r="C26" t="s">
        <v>77</v>
      </c>
      <c r="D26">
        <f t="shared" si="2"/>
        <v>126</v>
      </c>
      <c r="E26" t="str">
        <f t="shared" si="3"/>
        <v>150x(100-16)/100=126</v>
      </c>
      <c r="F26" t="s">
        <v>74</v>
      </c>
      <c r="G26">
        <v>150</v>
      </c>
      <c r="H26" t="s">
        <v>44</v>
      </c>
      <c r="I26" t="s">
        <v>75</v>
      </c>
      <c r="J26">
        <v>16</v>
      </c>
      <c r="K26" t="s">
        <v>76</v>
      </c>
    </row>
    <row r="27" spans="1:11" x14ac:dyDescent="0.25">
      <c r="A27" t="str">
        <f t="shared" si="0"/>
        <v>בגד עולה בחנות  150 שקלים</v>
      </c>
      <c r="B27" t="str">
        <f t="shared" si="1"/>
        <v>בסוף העונה מקבלים 20% הנחה</v>
      </c>
      <c r="C27" t="s">
        <v>77</v>
      </c>
      <c r="D27">
        <f t="shared" si="2"/>
        <v>120</v>
      </c>
      <c r="E27" t="str">
        <f t="shared" si="3"/>
        <v>150x(100-20)/100=120</v>
      </c>
      <c r="F27" t="s">
        <v>74</v>
      </c>
      <c r="G27">
        <v>150</v>
      </c>
      <c r="H27" t="s">
        <v>44</v>
      </c>
      <c r="I27" t="s">
        <v>75</v>
      </c>
      <c r="J27">
        <v>20</v>
      </c>
      <c r="K27" t="s">
        <v>76</v>
      </c>
    </row>
    <row r="28" spans="1:11" x14ac:dyDescent="0.25">
      <c r="A28" t="str">
        <f t="shared" si="0"/>
        <v>בגד עולה בחנות  150 שקלים</v>
      </c>
      <c r="B28" t="str">
        <f t="shared" si="1"/>
        <v>בסוף העונה מקבלים 24% הנחה</v>
      </c>
      <c r="C28" t="s">
        <v>77</v>
      </c>
      <c r="D28">
        <f t="shared" si="2"/>
        <v>114</v>
      </c>
      <c r="E28" t="str">
        <f t="shared" si="3"/>
        <v>150x(100-24)/100=114</v>
      </c>
      <c r="F28" t="s">
        <v>74</v>
      </c>
      <c r="G28">
        <v>150</v>
      </c>
      <c r="H28" t="s">
        <v>44</v>
      </c>
      <c r="I28" t="s">
        <v>75</v>
      </c>
      <c r="J28">
        <v>24</v>
      </c>
      <c r="K28" t="s">
        <v>76</v>
      </c>
    </row>
    <row r="29" spans="1:11" x14ac:dyDescent="0.25">
      <c r="A29" t="str">
        <f t="shared" si="0"/>
        <v>בגד עולה בחנות  150 שקלים</v>
      </c>
      <c r="B29" t="str">
        <f t="shared" si="1"/>
        <v>בסוף העונה מקבלים 28% הנחה</v>
      </c>
      <c r="C29" t="s">
        <v>77</v>
      </c>
      <c r="D29">
        <f t="shared" si="2"/>
        <v>108</v>
      </c>
      <c r="E29" t="str">
        <f t="shared" si="3"/>
        <v>150x(100-28)/100=108</v>
      </c>
      <c r="F29" t="s">
        <v>74</v>
      </c>
      <c r="G29">
        <v>150</v>
      </c>
      <c r="H29" t="s">
        <v>44</v>
      </c>
      <c r="I29" t="s">
        <v>75</v>
      </c>
      <c r="J29">
        <v>28</v>
      </c>
      <c r="K29" t="s">
        <v>76</v>
      </c>
    </row>
    <row r="30" spans="1:11" x14ac:dyDescent="0.25">
      <c r="A30" t="str">
        <f t="shared" si="0"/>
        <v>בגד עולה בחנות  150 שקלים</v>
      </c>
      <c r="B30" t="str">
        <f t="shared" si="1"/>
        <v>בסוף העונה מקבלים 32% הנחה</v>
      </c>
      <c r="C30" t="s">
        <v>77</v>
      </c>
      <c r="D30">
        <f t="shared" si="2"/>
        <v>102</v>
      </c>
      <c r="E30" t="str">
        <f t="shared" si="3"/>
        <v>150x(100-32)/100=102</v>
      </c>
      <c r="F30" t="s">
        <v>74</v>
      </c>
      <c r="G30">
        <v>150</v>
      </c>
      <c r="H30" t="s">
        <v>44</v>
      </c>
      <c r="I30" t="s">
        <v>75</v>
      </c>
      <c r="J30">
        <v>32</v>
      </c>
      <c r="K30" t="s">
        <v>76</v>
      </c>
    </row>
    <row r="31" spans="1:11" x14ac:dyDescent="0.25">
      <c r="A31" t="str">
        <f t="shared" si="0"/>
        <v>בגד עולה בחנות  150 שקלים</v>
      </c>
      <c r="B31" t="str">
        <f t="shared" si="1"/>
        <v>בסוף העונה מקבלים 36% הנחה</v>
      </c>
      <c r="C31" t="s">
        <v>77</v>
      </c>
      <c r="D31">
        <f t="shared" si="2"/>
        <v>96</v>
      </c>
      <c r="E31" t="str">
        <f t="shared" si="3"/>
        <v>150x(100-36)/100=96</v>
      </c>
      <c r="F31" t="s">
        <v>74</v>
      </c>
      <c r="G31">
        <v>150</v>
      </c>
      <c r="H31" t="s">
        <v>44</v>
      </c>
      <c r="I31" t="s">
        <v>75</v>
      </c>
      <c r="J31">
        <v>36</v>
      </c>
      <c r="K31" t="s">
        <v>76</v>
      </c>
    </row>
    <row r="32" spans="1:11" x14ac:dyDescent="0.25">
      <c r="A32" t="str">
        <f t="shared" si="0"/>
        <v>בגד עולה בחנות  150 שקלים</v>
      </c>
      <c r="B32" t="str">
        <f t="shared" si="1"/>
        <v>בסוף העונה מקבלים 40% הנחה</v>
      </c>
      <c r="C32" t="s">
        <v>77</v>
      </c>
      <c r="D32">
        <f t="shared" si="2"/>
        <v>90</v>
      </c>
      <c r="E32" t="str">
        <f t="shared" si="3"/>
        <v>150x(100-40)/100=90</v>
      </c>
      <c r="F32" t="s">
        <v>74</v>
      </c>
      <c r="G32">
        <v>150</v>
      </c>
      <c r="H32" t="s">
        <v>44</v>
      </c>
      <c r="I32" t="s">
        <v>75</v>
      </c>
      <c r="J32">
        <v>40</v>
      </c>
      <c r="K32" t="s">
        <v>76</v>
      </c>
    </row>
    <row r="33" spans="1:11" x14ac:dyDescent="0.25">
      <c r="A33" t="str">
        <f t="shared" si="0"/>
        <v>בגד עולה בחנות  150 שקלים</v>
      </c>
      <c r="B33" t="str">
        <f t="shared" si="1"/>
        <v>בסוף העונה מקבלים 44% הנחה</v>
      </c>
      <c r="C33" t="s">
        <v>77</v>
      </c>
      <c r="D33">
        <f t="shared" si="2"/>
        <v>84</v>
      </c>
      <c r="E33" t="str">
        <f t="shared" si="3"/>
        <v>150x(100-44)/100=84</v>
      </c>
      <c r="F33" t="s">
        <v>74</v>
      </c>
      <c r="G33">
        <v>150</v>
      </c>
      <c r="H33" t="s">
        <v>44</v>
      </c>
      <c r="I33" t="s">
        <v>75</v>
      </c>
      <c r="J33">
        <v>44</v>
      </c>
      <c r="K33" t="s">
        <v>76</v>
      </c>
    </row>
    <row r="34" spans="1:11" x14ac:dyDescent="0.25">
      <c r="A34" t="str">
        <f t="shared" si="0"/>
        <v>בגד עולה בחנות  150 שקלים</v>
      </c>
      <c r="B34" t="str">
        <f t="shared" si="1"/>
        <v>בסוף העונה מקבלים 48% הנחה</v>
      </c>
      <c r="C34" t="s">
        <v>77</v>
      </c>
      <c r="D34">
        <f t="shared" si="2"/>
        <v>78</v>
      </c>
      <c r="E34" t="str">
        <f t="shared" si="3"/>
        <v>150x(100-48)/100=78</v>
      </c>
      <c r="F34" t="s">
        <v>74</v>
      </c>
      <c r="G34">
        <v>150</v>
      </c>
      <c r="H34" t="s">
        <v>44</v>
      </c>
      <c r="I34" t="s">
        <v>75</v>
      </c>
      <c r="J34">
        <v>48</v>
      </c>
      <c r="K34" t="s">
        <v>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rightToLeft="1" workbookViewId="0">
      <selection activeCell="A21" sqref="A21"/>
    </sheetView>
  </sheetViews>
  <sheetFormatPr defaultRowHeight="13.8" x14ac:dyDescent="0.25"/>
  <cols>
    <col min="1" max="1" width="19.296875" customWidth="1"/>
    <col min="2" max="2" width="30.09765625" customWidth="1"/>
    <col min="3" max="3" width="33.3984375" customWidth="1"/>
    <col min="4" max="4" width="8.09765625" customWidth="1"/>
    <col min="5" max="5" width="18.8984375" customWidth="1"/>
    <col min="9" max="9" width="11.69921875" customWidth="1"/>
    <col min="10" max="10" width="8.796875" style="5"/>
    <col min="11" max="11" width="18.29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11" x14ac:dyDescent="0.25">
      <c r="A2" t="str">
        <f>CONCATENATE(F2," ", G2," ", H2)</f>
        <v>בכיתה  א' 20  תלמידים</v>
      </c>
      <c r="B2" t="str">
        <f>CONCATENATE(I2," ",J2,"%",K2)</f>
        <v>הם מהווים 20% מכלל תלמידי בית הספר</v>
      </c>
      <c r="C2" t="s">
        <v>23</v>
      </c>
      <c r="D2">
        <f>G2*100/J2</f>
        <v>100</v>
      </c>
      <c r="E2" t="str">
        <f>CONCATENATE(G2,"x",100,"/",J2,"=",D2)</f>
        <v>20x100/20=100</v>
      </c>
      <c r="F2" t="s">
        <v>78</v>
      </c>
      <c r="G2">
        <v>20</v>
      </c>
      <c r="H2" t="s">
        <v>17</v>
      </c>
      <c r="I2" t="s">
        <v>80</v>
      </c>
      <c r="J2" s="5">
        <v>20</v>
      </c>
      <c r="K2" t="s">
        <v>79</v>
      </c>
    </row>
    <row r="3" spans="1:11" x14ac:dyDescent="0.25">
      <c r="A3" t="str">
        <f t="shared" ref="A3:A20" si="0">CONCATENATE(F3," ", G3," ", H3)</f>
        <v>בכיתה  א' 35  תלמידים</v>
      </c>
      <c r="B3" t="str">
        <f t="shared" ref="B3:B20" si="1">CONCATENATE(I3," ",J3,"%",K3)</f>
        <v>הם מהווים 20% מכלל תלמידי בית הספר</v>
      </c>
      <c r="C3" t="s">
        <v>23</v>
      </c>
      <c r="D3">
        <f>G3*100/J3</f>
        <v>175</v>
      </c>
      <c r="E3" t="str">
        <f t="shared" ref="E3:E20" si="2">CONCATENATE(G3,"x",100,"/",J3,"=",D3)</f>
        <v>35x100/20=175</v>
      </c>
      <c r="F3" t="s">
        <v>78</v>
      </c>
      <c r="G3">
        <v>35</v>
      </c>
      <c r="H3" t="s">
        <v>17</v>
      </c>
      <c r="I3" t="s">
        <v>80</v>
      </c>
      <c r="J3" s="5">
        <v>20</v>
      </c>
      <c r="K3" t="s">
        <v>79</v>
      </c>
    </row>
    <row r="4" spans="1:11" x14ac:dyDescent="0.25">
      <c r="A4" t="str">
        <f t="shared" si="0"/>
        <v>בכיתה  א' 18  תלמידים</v>
      </c>
      <c r="B4" t="str">
        <f t="shared" si="1"/>
        <v>הם מהווים 20% מכלל תלמידי בית הספר</v>
      </c>
      <c r="C4" t="s">
        <v>23</v>
      </c>
      <c r="D4">
        <f>G4*100/J4</f>
        <v>90</v>
      </c>
      <c r="E4" t="str">
        <f t="shared" si="2"/>
        <v>18x100/20=90</v>
      </c>
      <c r="F4" t="s">
        <v>78</v>
      </c>
      <c r="G4">
        <v>18</v>
      </c>
      <c r="H4" t="s">
        <v>17</v>
      </c>
      <c r="I4" t="s">
        <v>80</v>
      </c>
      <c r="J4" s="5">
        <v>20</v>
      </c>
      <c r="K4" t="s">
        <v>79</v>
      </c>
    </row>
    <row r="5" spans="1:11" x14ac:dyDescent="0.25">
      <c r="A5" t="str">
        <f t="shared" si="0"/>
        <v>בכיתה  א' 20  תלמידים</v>
      </c>
      <c r="B5" t="str">
        <f t="shared" si="1"/>
        <v>הם מהווים 20% מכלל תלמידי בית הספר</v>
      </c>
      <c r="C5" t="s">
        <v>23</v>
      </c>
      <c r="D5">
        <f t="shared" ref="D5:D20" si="3">G5*100/J5</f>
        <v>100</v>
      </c>
      <c r="E5" t="str">
        <f t="shared" si="2"/>
        <v>20x100/20=100</v>
      </c>
      <c r="F5" t="s">
        <v>78</v>
      </c>
      <c r="G5">
        <v>20</v>
      </c>
      <c r="H5" t="s">
        <v>17</v>
      </c>
      <c r="I5" t="s">
        <v>80</v>
      </c>
      <c r="J5" s="5">
        <v>20</v>
      </c>
      <c r="K5" t="s">
        <v>79</v>
      </c>
    </row>
    <row r="6" spans="1:11" x14ac:dyDescent="0.25">
      <c r="A6" t="str">
        <f t="shared" si="0"/>
        <v>בכיתה  א' 22  תלמידים</v>
      </c>
      <c r="B6" t="str">
        <f t="shared" si="1"/>
        <v>הם מהווים 20% מכלל תלמידי בית הספר</v>
      </c>
      <c r="C6" t="s">
        <v>23</v>
      </c>
      <c r="D6">
        <f t="shared" si="3"/>
        <v>110</v>
      </c>
      <c r="E6" t="str">
        <f t="shared" si="2"/>
        <v>22x100/20=110</v>
      </c>
      <c r="F6" t="s">
        <v>78</v>
      </c>
      <c r="G6">
        <v>22</v>
      </c>
      <c r="H6" t="s">
        <v>17</v>
      </c>
      <c r="I6" t="s">
        <v>80</v>
      </c>
      <c r="J6" s="5">
        <v>20</v>
      </c>
      <c r="K6" t="s">
        <v>79</v>
      </c>
    </row>
    <row r="7" spans="1:11" x14ac:dyDescent="0.25">
      <c r="A7" t="str">
        <f t="shared" si="0"/>
        <v>בכיתה  א' 24  תלמידים</v>
      </c>
      <c r="B7" t="str">
        <f t="shared" si="1"/>
        <v>הם מהווים 20% מכלל תלמידי בית הספר</v>
      </c>
      <c r="C7" t="s">
        <v>23</v>
      </c>
      <c r="D7">
        <f t="shared" si="3"/>
        <v>120</v>
      </c>
      <c r="E7" t="str">
        <f t="shared" si="2"/>
        <v>24x100/20=120</v>
      </c>
      <c r="F7" t="s">
        <v>78</v>
      </c>
      <c r="G7">
        <v>24</v>
      </c>
      <c r="H7" t="s">
        <v>17</v>
      </c>
      <c r="I7" t="s">
        <v>80</v>
      </c>
      <c r="J7" s="5">
        <v>20</v>
      </c>
      <c r="K7" t="s">
        <v>79</v>
      </c>
    </row>
    <row r="8" spans="1:11" x14ac:dyDescent="0.25">
      <c r="A8" t="str">
        <f t="shared" si="0"/>
        <v>בכיתה  א' 26  תלמידים</v>
      </c>
      <c r="B8" t="str">
        <f t="shared" si="1"/>
        <v>הם מהווים 20% מכלל תלמידי בית הספר</v>
      </c>
      <c r="C8" t="s">
        <v>23</v>
      </c>
      <c r="D8">
        <f t="shared" si="3"/>
        <v>130</v>
      </c>
      <c r="E8" t="str">
        <f t="shared" si="2"/>
        <v>26x100/20=130</v>
      </c>
      <c r="F8" t="s">
        <v>78</v>
      </c>
      <c r="G8">
        <v>26</v>
      </c>
      <c r="H8" t="s">
        <v>17</v>
      </c>
      <c r="I8" t="s">
        <v>80</v>
      </c>
      <c r="J8" s="5">
        <v>20</v>
      </c>
      <c r="K8" t="s">
        <v>79</v>
      </c>
    </row>
    <row r="9" spans="1:11" x14ac:dyDescent="0.25">
      <c r="A9" t="str">
        <f t="shared" si="0"/>
        <v>בכיתה  א' 28  תלמידים</v>
      </c>
      <c r="B9" t="str">
        <f t="shared" si="1"/>
        <v>הם מהווים 20% מכלל תלמידי בית הספר</v>
      </c>
      <c r="C9" t="s">
        <v>23</v>
      </c>
      <c r="D9">
        <f t="shared" si="3"/>
        <v>140</v>
      </c>
      <c r="E9" t="str">
        <f t="shared" si="2"/>
        <v>28x100/20=140</v>
      </c>
      <c r="F9" t="s">
        <v>78</v>
      </c>
      <c r="G9">
        <v>28</v>
      </c>
      <c r="H9" t="s">
        <v>17</v>
      </c>
      <c r="I9" t="s">
        <v>80</v>
      </c>
      <c r="J9" s="5">
        <v>20</v>
      </c>
      <c r="K9" t="s">
        <v>79</v>
      </c>
    </row>
    <row r="10" spans="1:11" x14ac:dyDescent="0.25">
      <c r="A10" t="str">
        <f t="shared" si="0"/>
        <v>בכיתה  א' 30  תלמידים</v>
      </c>
      <c r="B10" t="str">
        <f t="shared" si="1"/>
        <v>הם מהווים 20% מכלל תלמידי בית הספר</v>
      </c>
      <c r="C10" t="s">
        <v>23</v>
      </c>
      <c r="D10">
        <f t="shared" si="3"/>
        <v>150</v>
      </c>
      <c r="E10" t="str">
        <f t="shared" si="2"/>
        <v>30x100/20=150</v>
      </c>
      <c r="F10" t="s">
        <v>78</v>
      </c>
      <c r="G10">
        <v>30</v>
      </c>
      <c r="H10" t="s">
        <v>17</v>
      </c>
      <c r="I10" t="s">
        <v>80</v>
      </c>
      <c r="J10" s="5">
        <v>20</v>
      </c>
      <c r="K10" t="s">
        <v>79</v>
      </c>
    </row>
    <row r="11" spans="1:11" x14ac:dyDescent="0.25">
      <c r="A11" t="str">
        <f t="shared" si="0"/>
        <v>בכיתה  א' 28  תלמידים</v>
      </c>
      <c r="B11" t="str">
        <f t="shared" si="1"/>
        <v>הם מהווים 25% מכלל תלמידי בית הספר</v>
      </c>
      <c r="C11" t="s">
        <v>23</v>
      </c>
      <c r="D11">
        <f t="shared" si="3"/>
        <v>112</v>
      </c>
      <c r="E11" t="str">
        <f t="shared" si="2"/>
        <v>28x100/25=112</v>
      </c>
      <c r="F11" t="s">
        <v>78</v>
      </c>
      <c r="G11">
        <v>28</v>
      </c>
      <c r="H11" t="s">
        <v>17</v>
      </c>
      <c r="I11" t="s">
        <v>80</v>
      </c>
      <c r="J11" s="5">
        <v>25</v>
      </c>
      <c r="K11" t="s">
        <v>79</v>
      </c>
    </row>
    <row r="12" spans="1:11" x14ac:dyDescent="0.25">
      <c r="A12" t="str">
        <f t="shared" si="0"/>
        <v>בכיתה  א' 26  תלמידים</v>
      </c>
      <c r="B12" t="str">
        <f t="shared" si="1"/>
        <v>הם מהווים 25% מכלל תלמידי בית הספר</v>
      </c>
      <c r="C12" t="s">
        <v>23</v>
      </c>
      <c r="D12">
        <f t="shared" si="3"/>
        <v>104</v>
      </c>
      <c r="E12" t="str">
        <f t="shared" si="2"/>
        <v>26x100/25=104</v>
      </c>
      <c r="F12" t="s">
        <v>78</v>
      </c>
      <c r="G12">
        <v>26</v>
      </c>
      <c r="H12" t="s">
        <v>17</v>
      </c>
      <c r="I12" t="s">
        <v>80</v>
      </c>
      <c r="J12" s="5">
        <v>25</v>
      </c>
      <c r="K12" t="s">
        <v>79</v>
      </c>
    </row>
    <row r="13" spans="1:11" x14ac:dyDescent="0.25">
      <c r="A13" t="str">
        <f t="shared" si="0"/>
        <v>בכיתה  א' 24  תלמידים</v>
      </c>
      <c r="B13" t="str">
        <f t="shared" si="1"/>
        <v>הם מהווים 25% מכלל תלמידי בית הספר</v>
      </c>
      <c r="C13" t="s">
        <v>23</v>
      </c>
      <c r="D13">
        <f t="shared" si="3"/>
        <v>96</v>
      </c>
      <c r="E13" t="str">
        <f t="shared" si="2"/>
        <v>24x100/25=96</v>
      </c>
      <c r="F13" t="s">
        <v>78</v>
      </c>
      <c r="G13">
        <v>24</v>
      </c>
      <c r="H13" t="s">
        <v>17</v>
      </c>
      <c r="I13" t="s">
        <v>80</v>
      </c>
      <c r="J13" s="5">
        <v>25</v>
      </c>
      <c r="K13" t="s">
        <v>79</v>
      </c>
    </row>
    <row r="14" spans="1:11" x14ac:dyDescent="0.25">
      <c r="A14" t="str">
        <f t="shared" si="0"/>
        <v>בכיתה  א' 22  תלמידים</v>
      </c>
      <c r="B14" t="str">
        <f t="shared" si="1"/>
        <v>הם מהווים 25% מכלל תלמידי בית הספר</v>
      </c>
      <c r="C14" t="s">
        <v>23</v>
      </c>
      <c r="D14">
        <f t="shared" si="3"/>
        <v>88</v>
      </c>
      <c r="E14" t="str">
        <f t="shared" si="2"/>
        <v>22x100/25=88</v>
      </c>
      <c r="F14" t="s">
        <v>78</v>
      </c>
      <c r="G14">
        <v>22</v>
      </c>
      <c r="H14" t="s">
        <v>17</v>
      </c>
      <c r="I14" t="s">
        <v>80</v>
      </c>
      <c r="J14" s="5">
        <v>25</v>
      </c>
      <c r="K14" t="s">
        <v>79</v>
      </c>
    </row>
    <row r="15" spans="1:11" x14ac:dyDescent="0.25">
      <c r="A15" t="str">
        <f t="shared" si="0"/>
        <v>בכיתה  א' 12  תלמידים</v>
      </c>
      <c r="B15" t="str">
        <f t="shared" si="1"/>
        <v>הם מהווים 4% מכלל תלמידי בית הספר</v>
      </c>
      <c r="C15" t="s">
        <v>23</v>
      </c>
      <c r="D15">
        <f t="shared" si="3"/>
        <v>300</v>
      </c>
      <c r="E15" t="str">
        <f t="shared" si="2"/>
        <v>12x100/4=300</v>
      </c>
      <c r="F15" t="s">
        <v>78</v>
      </c>
      <c r="G15">
        <v>12</v>
      </c>
      <c r="H15" t="s">
        <v>17</v>
      </c>
      <c r="I15" t="s">
        <v>80</v>
      </c>
      <c r="J15" s="5">
        <v>4</v>
      </c>
      <c r="K15" t="s">
        <v>79</v>
      </c>
    </row>
    <row r="16" spans="1:11" x14ac:dyDescent="0.25">
      <c r="A16" t="str">
        <f t="shared" si="0"/>
        <v>בכיתה  א' 10  תלמידים</v>
      </c>
      <c r="B16" t="str">
        <f t="shared" si="1"/>
        <v>הם מהווים 4% מכלל תלמידי בית הספר</v>
      </c>
      <c r="C16" t="s">
        <v>23</v>
      </c>
      <c r="D16">
        <f t="shared" si="3"/>
        <v>250</v>
      </c>
      <c r="E16" t="str">
        <f t="shared" si="2"/>
        <v>10x100/4=250</v>
      </c>
      <c r="F16" t="s">
        <v>78</v>
      </c>
      <c r="G16">
        <v>10</v>
      </c>
      <c r="H16" t="s">
        <v>17</v>
      </c>
      <c r="I16" t="s">
        <v>80</v>
      </c>
      <c r="J16" s="5">
        <v>4</v>
      </c>
      <c r="K16" t="s">
        <v>79</v>
      </c>
    </row>
    <row r="17" spans="1:11" x14ac:dyDescent="0.25">
      <c r="A17" t="str">
        <f t="shared" si="0"/>
        <v>בכיתה  א' 8  תלמידים</v>
      </c>
      <c r="B17" t="str">
        <f t="shared" si="1"/>
        <v>הם מהווים 4% מכלל תלמידי בית הספר</v>
      </c>
      <c r="C17" t="s">
        <v>23</v>
      </c>
      <c r="D17">
        <f t="shared" si="3"/>
        <v>200</v>
      </c>
      <c r="E17" t="str">
        <f t="shared" si="2"/>
        <v>8x100/4=200</v>
      </c>
      <c r="F17" t="s">
        <v>78</v>
      </c>
      <c r="G17">
        <v>8</v>
      </c>
      <c r="H17" t="s">
        <v>17</v>
      </c>
      <c r="I17" t="s">
        <v>80</v>
      </c>
      <c r="J17" s="5">
        <v>4</v>
      </c>
      <c r="K17" t="s">
        <v>79</v>
      </c>
    </row>
    <row r="18" spans="1:11" x14ac:dyDescent="0.25">
      <c r="A18" t="str">
        <f t="shared" si="0"/>
        <v>בכיתה  א' 6  תלמידים</v>
      </c>
      <c r="B18" t="str">
        <f t="shared" si="1"/>
        <v>הם מהווים 4% מכלל תלמידי בית הספר</v>
      </c>
      <c r="C18" t="s">
        <v>23</v>
      </c>
      <c r="D18">
        <f t="shared" si="3"/>
        <v>150</v>
      </c>
      <c r="E18" t="str">
        <f t="shared" si="2"/>
        <v>6x100/4=150</v>
      </c>
      <c r="F18" t="s">
        <v>78</v>
      </c>
      <c r="G18">
        <v>6</v>
      </c>
      <c r="H18" t="s">
        <v>17</v>
      </c>
      <c r="I18" t="s">
        <v>80</v>
      </c>
      <c r="J18" s="5">
        <v>4</v>
      </c>
      <c r="K18" t="s">
        <v>79</v>
      </c>
    </row>
    <row r="19" spans="1:11" x14ac:dyDescent="0.25">
      <c r="A19" t="str">
        <f t="shared" si="0"/>
        <v>בכיתה  א' 4  תלמידים</v>
      </c>
      <c r="B19" t="str">
        <f t="shared" si="1"/>
        <v>הם מהווים 2% מכלל תלמידי בית הספר</v>
      </c>
      <c r="C19" t="s">
        <v>23</v>
      </c>
      <c r="D19">
        <f t="shared" si="3"/>
        <v>200</v>
      </c>
      <c r="E19" t="str">
        <f t="shared" si="2"/>
        <v>4x100/2=200</v>
      </c>
      <c r="F19" t="s">
        <v>78</v>
      </c>
      <c r="G19">
        <v>4</v>
      </c>
      <c r="H19" t="s">
        <v>17</v>
      </c>
      <c r="I19" t="s">
        <v>80</v>
      </c>
      <c r="J19" s="5">
        <v>2</v>
      </c>
      <c r="K19" t="s">
        <v>79</v>
      </c>
    </row>
    <row r="20" spans="1:11" x14ac:dyDescent="0.25">
      <c r="A20" t="str">
        <f t="shared" si="0"/>
        <v>בכיתה  א' 5  תלמידים</v>
      </c>
      <c r="B20" t="str">
        <f t="shared" si="1"/>
        <v>הם מהווים 2% מכלל תלמידי בית הספר</v>
      </c>
      <c r="C20" t="s">
        <v>23</v>
      </c>
      <c r="D20">
        <f t="shared" si="3"/>
        <v>250</v>
      </c>
      <c r="E20" t="str">
        <f t="shared" si="2"/>
        <v>5x100/2=250</v>
      </c>
      <c r="F20" t="s">
        <v>78</v>
      </c>
      <c r="G20">
        <v>5</v>
      </c>
      <c r="H20" t="s">
        <v>17</v>
      </c>
      <c r="I20" t="s">
        <v>80</v>
      </c>
      <c r="J20" s="5">
        <v>2</v>
      </c>
      <c r="K20" t="s">
        <v>79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rightToLeft="1" workbookViewId="0">
      <selection sqref="A1:E1"/>
    </sheetView>
  </sheetViews>
  <sheetFormatPr defaultRowHeight="13.8" x14ac:dyDescent="0.25"/>
  <cols>
    <col min="1" max="1" width="16.796875" customWidth="1"/>
    <col min="5" max="5" width="2.19921875" customWidth="1"/>
    <col min="7" max="7" width="4.69921875" customWidth="1"/>
    <col min="11" max="11" width="10.5" customWidth="1"/>
    <col min="12" max="12" width="3.59765625" customWidth="1"/>
    <col min="13" max="13" width="5.8984375" customWidth="1"/>
    <col min="14" max="14" width="3.19921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25">
      <c r="A2" t="s">
        <v>81</v>
      </c>
      <c r="B2" t="s">
        <v>82</v>
      </c>
      <c r="C2" t="s">
        <v>83</v>
      </c>
      <c r="D2" t="s">
        <v>84</v>
      </c>
      <c r="F2" t="s">
        <v>85</v>
      </c>
      <c r="G2">
        <v>20</v>
      </c>
      <c r="H2" t="s">
        <v>17</v>
      </c>
      <c r="I2" t="s">
        <v>86</v>
      </c>
      <c r="J2">
        <v>5</v>
      </c>
      <c r="K2" t="s">
        <v>87</v>
      </c>
      <c r="L2">
        <v>5</v>
      </c>
      <c r="M2" t="s">
        <v>88</v>
      </c>
      <c r="O2">
        <v>1</v>
      </c>
      <c r="P2">
        <v>5</v>
      </c>
      <c r="Q2">
        <v>21</v>
      </c>
      <c r="R2">
        <v>19</v>
      </c>
    </row>
    <row r="3" spans="1:18" x14ac:dyDescent="0.25">
      <c r="A3" t="s">
        <v>81</v>
      </c>
      <c r="B3" t="s">
        <v>89</v>
      </c>
      <c r="C3" t="s">
        <v>83</v>
      </c>
      <c r="D3" t="s">
        <v>90</v>
      </c>
      <c r="F3" t="s">
        <v>85</v>
      </c>
      <c r="G3">
        <v>20</v>
      </c>
      <c r="H3" t="s">
        <v>17</v>
      </c>
      <c r="I3" t="s">
        <v>86</v>
      </c>
      <c r="J3">
        <v>12</v>
      </c>
      <c r="K3" t="s">
        <v>87</v>
      </c>
      <c r="L3">
        <v>12</v>
      </c>
      <c r="M3" t="s">
        <v>88</v>
      </c>
      <c r="O3">
        <v>2</v>
      </c>
      <c r="P3">
        <v>10</v>
      </c>
      <c r="Q3">
        <v>22</v>
      </c>
      <c r="R3">
        <v>18</v>
      </c>
    </row>
    <row r="4" spans="1:18" x14ac:dyDescent="0.25">
      <c r="A4" t="s">
        <v>81</v>
      </c>
      <c r="B4" t="s">
        <v>91</v>
      </c>
      <c r="C4" t="s">
        <v>83</v>
      </c>
      <c r="D4" t="s">
        <v>92</v>
      </c>
      <c r="F4" t="s">
        <v>85</v>
      </c>
      <c r="G4">
        <v>20</v>
      </c>
      <c r="H4" t="s">
        <v>17</v>
      </c>
      <c r="I4" t="s">
        <v>86</v>
      </c>
      <c r="J4">
        <v>14</v>
      </c>
      <c r="K4" t="s">
        <v>87</v>
      </c>
      <c r="L4">
        <v>14</v>
      </c>
      <c r="M4" t="s">
        <v>88</v>
      </c>
      <c r="O4">
        <v>3</v>
      </c>
      <c r="P4">
        <v>15</v>
      </c>
      <c r="Q4">
        <v>23</v>
      </c>
      <c r="R4">
        <v>17</v>
      </c>
    </row>
    <row r="5" spans="1:18" x14ac:dyDescent="0.25">
      <c r="A5" t="s">
        <v>81</v>
      </c>
      <c r="B5" t="s">
        <v>93</v>
      </c>
      <c r="C5" t="s">
        <v>83</v>
      </c>
      <c r="D5" t="s">
        <v>94</v>
      </c>
      <c r="F5" t="s">
        <v>85</v>
      </c>
      <c r="G5">
        <v>20</v>
      </c>
      <c r="H5" t="s">
        <v>17</v>
      </c>
      <c r="I5" t="s">
        <v>86</v>
      </c>
      <c r="J5">
        <v>16</v>
      </c>
      <c r="K5" t="s">
        <v>87</v>
      </c>
      <c r="L5">
        <v>16</v>
      </c>
      <c r="M5" t="s">
        <v>88</v>
      </c>
      <c r="O5">
        <v>4</v>
      </c>
      <c r="P5">
        <v>20</v>
      </c>
      <c r="Q5">
        <v>24</v>
      </c>
      <c r="R5">
        <v>16</v>
      </c>
    </row>
    <row r="6" spans="1:18" x14ac:dyDescent="0.25">
      <c r="A6" t="s">
        <v>81</v>
      </c>
      <c r="B6" t="s">
        <v>95</v>
      </c>
      <c r="C6" t="s">
        <v>83</v>
      </c>
      <c r="D6" t="s">
        <v>96</v>
      </c>
      <c r="F6" t="s">
        <v>85</v>
      </c>
      <c r="G6">
        <v>20</v>
      </c>
      <c r="H6" t="s">
        <v>17</v>
      </c>
      <c r="I6" t="s">
        <v>86</v>
      </c>
      <c r="J6">
        <v>18</v>
      </c>
      <c r="K6" t="s">
        <v>87</v>
      </c>
      <c r="L6">
        <v>18</v>
      </c>
      <c r="M6" t="s">
        <v>88</v>
      </c>
      <c r="O6">
        <v>5</v>
      </c>
      <c r="P6">
        <v>25</v>
      </c>
      <c r="Q6">
        <v>25</v>
      </c>
      <c r="R6">
        <v>15</v>
      </c>
    </row>
    <row r="7" spans="1:18" x14ac:dyDescent="0.25">
      <c r="A7" t="s">
        <v>81</v>
      </c>
      <c r="B7" t="s">
        <v>97</v>
      </c>
      <c r="C7" t="s">
        <v>83</v>
      </c>
      <c r="D7" t="s">
        <v>98</v>
      </c>
      <c r="F7" t="s">
        <v>85</v>
      </c>
      <c r="G7">
        <v>20</v>
      </c>
      <c r="H7" t="s">
        <v>17</v>
      </c>
      <c r="I7" t="s">
        <v>86</v>
      </c>
      <c r="J7">
        <v>20</v>
      </c>
      <c r="K7" t="s">
        <v>87</v>
      </c>
      <c r="L7">
        <v>20</v>
      </c>
      <c r="M7" t="s">
        <v>88</v>
      </c>
      <c r="O7">
        <v>6</v>
      </c>
      <c r="P7">
        <v>30</v>
      </c>
      <c r="Q7">
        <v>26</v>
      </c>
      <c r="R7">
        <v>14</v>
      </c>
    </row>
    <row r="8" spans="1:18" x14ac:dyDescent="0.25">
      <c r="A8" t="s">
        <v>81</v>
      </c>
      <c r="B8" t="s">
        <v>99</v>
      </c>
      <c r="C8" t="s">
        <v>83</v>
      </c>
      <c r="D8" t="s">
        <v>100</v>
      </c>
      <c r="F8" t="s">
        <v>85</v>
      </c>
      <c r="G8">
        <v>20</v>
      </c>
      <c r="H8" t="s">
        <v>17</v>
      </c>
      <c r="I8" t="s">
        <v>86</v>
      </c>
      <c r="J8">
        <v>22</v>
      </c>
      <c r="K8" t="s">
        <v>87</v>
      </c>
      <c r="L8">
        <v>22</v>
      </c>
      <c r="M8" t="s">
        <v>88</v>
      </c>
      <c r="O8">
        <v>7</v>
      </c>
      <c r="P8">
        <v>35</v>
      </c>
      <c r="Q8">
        <v>27</v>
      </c>
      <c r="R8">
        <v>13</v>
      </c>
    </row>
    <row r="9" spans="1:18" x14ac:dyDescent="0.25">
      <c r="A9" t="s">
        <v>81</v>
      </c>
      <c r="B9" t="s">
        <v>101</v>
      </c>
      <c r="C9" t="s">
        <v>83</v>
      </c>
      <c r="D9" t="s">
        <v>102</v>
      </c>
      <c r="F9" t="s">
        <v>85</v>
      </c>
      <c r="G9">
        <v>20</v>
      </c>
      <c r="H9" t="s">
        <v>17</v>
      </c>
      <c r="I9" t="s">
        <v>86</v>
      </c>
      <c r="J9">
        <v>24</v>
      </c>
      <c r="K9" t="s">
        <v>87</v>
      </c>
      <c r="L9">
        <v>24</v>
      </c>
      <c r="M9" t="s">
        <v>88</v>
      </c>
      <c r="O9">
        <v>8</v>
      </c>
      <c r="P9">
        <v>40</v>
      </c>
      <c r="Q9">
        <v>28</v>
      </c>
      <c r="R9">
        <v>12</v>
      </c>
    </row>
    <row r="10" spans="1:18" x14ac:dyDescent="0.25">
      <c r="A10" t="s">
        <v>81</v>
      </c>
      <c r="B10" t="s">
        <v>103</v>
      </c>
      <c r="C10" t="s">
        <v>83</v>
      </c>
      <c r="D10" t="s">
        <v>104</v>
      </c>
      <c r="F10" t="s">
        <v>85</v>
      </c>
      <c r="G10">
        <v>20</v>
      </c>
      <c r="H10" t="s">
        <v>17</v>
      </c>
      <c r="I10" t="s">
        <v>86</v>
      </c>
      <c r="J10">
        <v>26</v>
      </c>
      <c r="K10" t="s">
        <v>87</v>
      </c>
      <c r="L10">
        <v>26</v>
      </c>
      <c r="M10" t="s">
        <v>88</v>
      </c>
      <c r="O10">
        <v>9</v>
      </c>
      <c r="P10">
        <v>45</v>
      </c>
      <c r="Q10">
        <v>29</v>
      </c>
      <c r="R10">
        <v>11</v>
      </c>
    </row>
    <row r="11" spans="1:18" x14ac:dyDescent="0.25">
      <c r="A11" t="s">
        <v>81</v>
      </c>
      <c r="B11" t="s">
        <v>105</v>
      </c>
      <c r="C11" t="s">
        <v>83</v>
      </c>
      <c r="D11" t="s">
        <v>106</v>
      </c>
      <c r="F11" t="s">
        <v>85</v>
      </c>
      <c r="G11">
        <v>20</v>
      </c>
      <c r="H11" t="s">
        <v>17</v>
      </c>
      <c r="I11" t="s">
        <v>86</v>
      </c>
      <c r="J11">
        <v>28</v>
      </c>
      <c r="K11" t="s">
        <v>87</v>
      </c>
      <c r="L11">
        <v>28</v>
      </c>
      <c r="M11" t="s">
        <v>88</v>
      </c>
      <c r="O11">
        <v>10</v>
      </c>
      <c r="P11">
        <v>50</v>
      </c>
      <c r="Q11">
        <v>30</v>
      </c>
      <c r="R11">
        <v>10</v>
      </c>
    </row>
    <row r="12" spans="1:18" x14ac:dyDescent="0.25">
      <c r="A12" t="s">
        <v>81</v>
      </c>
      <c r="B12" t="s">
        <v>107</v>
      </c>
      <c r="C12" t="s">
        <v>83</v>
      </c>
      <c r="D12" t="s">
        <v>108</v>
      </c>
      <c r="F12" t="s">
        <v>85</v>
      </c>
      <c r="G12">
        <v>20</v>
      </c>
      <c r="H12" t="s">
        <v>17</v>
      </c>
      <c r="I12" t="s">
        <v>86</v>
      </c>
      <c r="J12">
        <v>30</v>
      </c>
      <c r="K12" t="s">
        <v>87</v>
      </c>
      <c r="L12">
        <v>30</v>
      </c>
      <c r="M12" t="s">
        <v>88</v>
      </c>
      <c r="O12">
        <v>11</v>
      </c>
      <c r="P12">
        <v>55</v>
      </c>
      <c r="Q12">
        <v>31</v>
      </c>
      <c r="R12">
        <v>9</v>
      </c>
    </row>
    <row r="13" spans="1:18" x14ac:dyDescent="0.25">
      <c r="A13" t="s">
        <v>81</v>
      </c>
      <c r="B13" t="s">
        <v>109</v>
      </c>
      <c r="C13" t="s">
        <v>83</v>
      </c>
      <c r="D13" t="s">
        <v>110</v>
      </c>
      <c r="F13" t="s">
        <v>85</v>
      </c>
      <c r="G13">
        <v>20</v>
      </c>
      <c r="H13" t="s">
        <v>17</v>
      </c>
      <c r="I13" t="s">
        <v>86</v>
      </c>
      <c r="J13">
        <v>32</v>
      </c>
      <c r="K13" t="s">
        <v>87</v>
      </c>
      <c r="L13">
        <v>32</v>
      </c>
      <c r="M13" t="s">
        <v>88</v>
      </c>
      <c r="O13">
        <v>12</v>
      </c>
      <c r="P13">
        <v>60</v>
      </c>
      <c r="Q13">
        <v>32</v>
      </c>
      <c r="R13">
        <v>8</v>
      </c>
    </row>
    <row r="14" spans="1:18" x14ac:dyDescent="0.25">
      <c r="A14" t="s">
        <v>81</v>
      </c>
      <c r="B14" t="s">
        <v>111</v>
      </c>
      <c r="C14" t="s">
        <v>83</v>
      </c>
      <c r="D14" t="s">
        <v>112</v>
      </c>
      <c r="F14" t="s">
        <v>85</v>
      </c>
      <c r="G14">
        <v>20</v>
      </c>
      <c r="H14" t="s">
        <v>17</v>
      </c>
      <c r="I14" t="s">
        <v>86</v>
      </c>
      <c r="J14">
        <v>34</v>
      </c>
      <c r="K14" t="s">
        <v>87</v>
      </c>
      <c r="L14">
        <v>34</v>
      </c>
      <c r="M14" t="s">
        <v>88</v>
      </c>
      <c r="O14">
        <v>13</v>
      </c>
      <c r="P14">
        <v>65</v>
      </c>
      <c r="Q14">
        <v>33</v>
      </c>
      <c r="R14">
        <v>7</v>
      </c>
    </row>
    <row r="15" spans="1:18" x14ac:dyDescent="0.25">
      <c r="A15" t="s">
        <v>81</v>
      </c>
      <c r="B15" t="s">
        <v>113</v>
      </c>
      <c r="C15" t="s">
        <v>83</v>
      </c>
      <c r="D15" t="s">
        <v>114</v>
      </c>
      <c r="F15" t="s">
        <v>85</v>
      </c>
      <c r="G15">
        <v>20</v>
      </c>
      <c r="H15" t="s">
        <v>17</v>
      </c>
      <c r="I15" t="s">
        <v>86</v>
      </c>
      <c r="J15">
        <v>36</v>
      </c>
      <c r="K15" t="s">
        <v>87</v>
      </c>
      <c r="L15">
        <v>36</v>
      </c>
      <c r="M15" t="s">
        <v>88</v>
      </c>
      <c r="O15">
        <v>14</v>
      </c>
      <c r="P15">
        <v>70</v>
      </c>
      <c r="Q15">
        <v>34</v>
      </c>
      <c r="R15">
        <v>6</v>
      </c>
    </row>
    <row r="16" spans="1:18" x14ac:dyDescent="0.25">
      <c r="A16" t="s">
        <v>81</v>
      </c>
      <c r="B16" t="s">
        <v>115</v>
      </c>
      <c r="C16" t="s">
        <v>83</v>
      </c>
      <c r="D16" t="s">
        <v>116</v>
      </c>
      <c r="F16" t="s">
        <v>85</v>
      </c>
      <c r="G16">
        <v>20</v>
      </c>
      <c r="H16" t="s">
        <v>17</v>
      </c>
      <c r="I16" t="s">
        <v>86</v>
      </c>
      <c r="J16">
        <v>38</v>
      </c>
      <c r="K16" t="s">
        <v>87</v>
      </c>
      <c r="L16">
        <v>38</v>
      </c>
      <c r="M16" t="s">
        <v>88</v>
      </c>
      <c r="O16">
        <v>15</v>
      </c>
      <c r="P16">
        <v>75</v>
      </c>
      <c r="Q16">
        <v>35</v>
      </c>
      <c r="R16">
        <v>5</v>
      </c>
    </row>
    <row r="17" spans="1:18" x14ac:dyDescent="0.25">
      <c r="A17" t="s">
        <v>81</v>
      </c>
      <c r="B17" t="s">
        <v>117</v>
      </c>
      <c r="C17" t="s">
        <v>83</v>
      </c>
      <c r="D17" t="s">
        <v>118</v>
      </c>
      <c r="F17" t="s">
        <v>85</v>
      </c>
      <c r="G17">
        <v>20</v>
      </c>
      <c r="H17" t="s">
        <v>17</v>
      </c>
      <c r="I17" t="s">
        <v>86</v>
      </c>
      <c r="J17">
        <v>40</v>
      </c>
      <c r="K17" t="s">
        <v>87</v>
      </c>
      <c r="L17">
        <v>40</v>
      </c>
      <c r="M17" t="s">
        <v>88</v>
      </c>
      <c r="O17">
        <v>16</v>
      </c>
      <c r="P17">
        <v>80</v>
      </c>
      <c r="Q17">
        <v>36</v>
      </c>
      <c r="R17">
        <v>4</v>
      </c>
    </row>
    <row r="18" spans="1:18" x14ac:dyDescent="0.25">
      <c r="A18" t="s">
        <v>81</v>
      </c>
      <c r="B18" t="s">
        <v>119</v>
      </c>
      <c r="C18" t="s">
        <v>83</v>
      </c>
      <c r="D18" t="s">
        <v>120</v>
      </c>
      <c r="F18" t="s">
        <v>85</v>
      </c>
      <c r="G18">
        <v>20</v>
      </c>
      <c r="H18" t="s">
        <v>17</v>
      </c>
      <c r="I18" t="s">
        <v>86</v>
      </c>
      <c r="J18">
        <v>42</v>
      </c>
      <c r="K18" t="s">
        <v>87</v>
      </c>
      <c r="L18">
        <v>42</v>
      </c>
      <c r="M18" t="s">
        <v>88</v>
      </c>
      <c r="O18">
        <v>17</v>
      </c>
      <c r="P18">
        <v>85</v>
      </c>
      <c r="Q18">
        <v>37</v>
      </c>
      <c r="R18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rightToLeft="1" topLeftCell="B1" workbookViewId="0">
      <selection activeCell="F1" sqref="F1"/>
    </sheetView>
  </sheetViews>
  <sheetFormatPr defaultRowHeight="13.8" x14ac:dyDescent="0.25"/>
  <cols>
    <col min="1" max="1" width="23.296875" customWidth="1"/>
    <col min="2" max="2" width="16.59765625" customWidth="1"/>
    <col min="3" max="3" width="25.59765625" customWidth="1"/>
    <col min="4" max="4" width="5.09765625" customWidth="1"/>
    <col min="6" max="6" width="14.3984375" customWidth="1"/>
    <col min="7" max="7" width="5.09765625" customWidth="1"/>
    <col min="10" max="10" width="4.796875" customWidth="1"/>
    <col min="11" max="11" width="5.19921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tr">
        <f>CONCATENATE(F2," ",G2," ",H2)</f>
        <v>נפח של תיבה הוא 8 סמ"ק</v>
      </c>
      <c r="B2" t="str">
        <f>CONCATENATE(I2," ",J2," ",K2)</f>
        <v>גובה התיבה 2 ס"מ</v>
      </c>
      <c r="C2" t="str">
        <f>L2</f>
        <v>תנו לנער סכום זהה לשטח הבסיס</v>
      </c>
      <c r="D2">
        <f>G2/J2</f>
        <v>4</v>
      </c>
      <c r="E2" t="str">
        <f>CONCATENATE(G2,"/",J2,"=",D2)</f>
        <v>8/2=4</v>
      </c>
      <c r="F2" t="s">
        <v>121</v>
      </c>
      <c r="G2">
        <v>8</v>
      </c>
      <c r="H2" t="s">
        <v>122</v>
      </c>
      <c r="I2" t="s">
        <v>123</v>
      </c>
      <c r="J2">
        <v>2</v>
      </c>
      <c r="K2" t="s">
        <v>124</v>
      </c>
      <c r="L2" t="s">
        <v>125</v>
      </c>
    </row>
    <row r="3" spans="1:12" x14ac:dyDescent="0.25">
      <c r="A3" t="str">
        <f t="shared" ref="A3:A14" si="0">CONCATENATE(F3," ",G3," ",H3)</f>
        <v>נפח של תיבה הוא 9 סמ"ק</v>
      </c>
      <c r="B3" t="str">
        <f t="shared" ref="B3:B14" si="1">CONCATENATE(I3," ",J3," ",K3)</f>
        <v>גובה התיבה 3 ס"מ</v>
      </c>
      <c r="C3" t="str">
        <f t="shared" ref="C3:C14" si="2">L3</f>
        <v>תנו לנער סכום זהה לשטח הבסיס</v>
      </c>
      <c r="D3">
        <f t="shared" ref="D3:D14" si="3">G3/J3</f>
        <v>3</v>
      </c>
      <c r="E3" t="str">
        <f t="shared" ref="E3:E14" si="4">CONCATENATE(G3,"/",J3,"=",D3)</f>
        <v>9/3=3</v>
      </c>
      <c r="F3" t="s">
        <v>121</v>
      </c>
      <c r="G3">
        <v>9</v>
      </c>
      <c r="H3" t="s">
        <v>122</v>
      </c>
      <c r="I3" t="s">
        <v>123</v>
      </c>
      <c r="J3">
        <v>3</v>
      </c>
      <c r="K3" t="s">
        <v>124</v>
      </c>
      <c r="L3" t="s">
        <v>125</v>
      </c>
    </row>
    <row r="4" spans="1:12" x14ac:dyDescent="0.25">
      <c r="A4" t="str">
        <f t="shared" si="0"/>
        <v>נפח של תיבה הוא 10 סמ"ק</v>
      </c>
      <c r="B4" t="str">
        <f t="shared" si="1"/>
        <v>גובה התיבה 5 ס"מ</v>
      </c>
      <c r="C4" t="str">
        <f t="shared" si="2"/>
        <v>תנו לנער סכום זהה לשטח הבסיס</v>
      </c>
      <c r="D4">
        <f t="shared" si="3"/>
        <v>2</v>
      </c>
      <c r="E4" t="str">
        <f t="shared" si="4"/>
        <v>10/5=2</v>
      </c>
      <c r="F4" t="s">
        <v>121</v>
      </c>
      <c r="G4">
        <v>10</v>
      </c>
      <c r="H4" t="s">
        <v>122</v>
      </c>
      <c r="I4" t="s">
        <v>123</v>
      </c>
      <c r="J4">
        <v>5</v>
      </c>
      <c r="K4" t="s">
        <v>124</v>
      </c>
      <c r="L4" t="s">
        <v>125</v>
      </c>
    </row>
    <row r="5" spans="1:12" x14ac:dyDescent="0.25">
      <c r="A5" t="str">
        <f t="shared" si="0"/>
        <v>נפח של תיבה הוא 12 סמ"ק</v>
      </c>
      <c r="B5" t="str">
        <f t="shared" si="1"/>
        <v>גובה התיבה 3 ס"מ</v>
      </c>
      <c r="C5" t="str">
        <f t="shared" si="2"/>
        <v>תנו לנער סכום זהה לשטח הבסיס</v>
      </c>
      <c r="D5">
        <f t="shared" si="3"/>
        <v>4</v>
      </c>
      <c r="E5" t="str">
        <f t="shared" si="4"/>
        <v>12/3=4</v>
      </c>
      <c r="F5" t="s">
        <v>121</v>
      </c>
      <c r="G5">
        <v>12</v>
      </c>
      <c r="H5" t="s">
        <v>122</v>
      </c>
      <c r="I5" t="s">
        <v>123</v>
      </c>
      <c r="J5">
        <v>3</v>
      </c>
      <c r="K5" t="s">
        <v>124</v>
      </c>
      <c r="L5" t="s">
        <v>125</v>
      </c>
    </row>
    <row r="6" spans="1:12" x14ac:dyDescent="0.25">
      <c r="A6" t="str">
        <f t="shared" si="0"/>
        <v>נפח של תיבה הוא 14 סמ"ק</v>
      </c>
      <c r="B6" t="str">
        <f t="shared" si="1"/>
        <v>גובה התיבה 2 ס"מ</v>
      </c>
      <c r="C6" t="str">
        <f t="shared" si="2"/>
        <v>תנו לנער סכום זהה לשטח הבסיס</v>
      </c>
      <c r="D6">
        <f t="shared" si="3"/>
        <v>7</v>
      </c>
      <c r="E6" t="str">
        <f t="shared" si="4"/>
        <v>14/2=7</v>
      </c>
      <c r="F6" t="s">
        <v>121</v>
      </c>
      <c r="G6">
        <v>14</v>
      </c>
      <c r="H6" t="s">
        <v>122</v>
      </c>
      <c r="I6" t="s">
        <v>123</v>
      </c>
      <c r="J6">
        <v>2</v>
      </c>
      <c r="K6" t="s">
        <v>124</v>
      </c>
      <c r="L6" t="s">
        <v>125</v>
      </c>
    </row>
    <row r="7" spans="1:12" x14ac:dyDescent="0.25">
      <c r="A7" t="str">
        <f t="shared" si="0"/>
        <v>נפח של תיבה הוא 14 סמ"ק</v>
      </c>
      <c r="B7" t="str">
        <f t="shared" si="1"/>
        <v>גובה התיבה 7 ס"מ</v>
      </c>
      <c r="C7" t="str">
        <f t="shared" si="2"/>
        <v>תנו לנער סכום זהה לשטח הבסיס</v>
      </c>
      <c r="D7">
        <f t="shared" si="3"/>
        <v>2</v>
      </c>
      <c r="E7" t="str">
        <f t="shared" si="4"/>
        <v>14/7=2</v>
      </c>
      <c r="F7" t="s">
        <v>121</v>
      </c>
      <c r="G7">
        <v>14</v>
      </c>
      <c r="H7" t="s">
        <v>122</v>
      </c>
      <c r="I7" t="s">
        <v>123</v>
      </c>
      <c r="J7">
        <v>7</v>
      </c>
      <c r="K7" t="s">
        <v>124</v>
      </c>
      <c r="L7" t="s">
        <v>125</v>
      </c>
    </row>
    <row r="8" spans="1:12" x14ac:dyDescent="0.25">
      <c r="A8" t="str">
        <f t="shared" si="0"/>
        <v>נפח של תיבה הוא 15 סמ"ק</v>
      </c>
      <c r="B8" t="str">
        <f t="shared" si="1"/>
        <v>גובה התיבה 3 ס"מ</v>
      </c>
      <c r="C8" t="str">
        <f t="shared" si="2"/>
        <v>תנו לנער סכום זהה לשטח הבסיס</v>
      </c>
      <c r="D8">
        <f t="shared" si="3"/>
        <v>5</v>
      </c>
      <c r="E8" t="str">
        <f t="shared" si="4"/>
        <v>15/3=5</v>
      </c>
      <c r="F8" t="s">
        <v>121</v>
      </c>
      <c r="G8">
        <v>15</v>
      </c>
      <c r="H8" t="s">
        <v>122</v>
      </c>
      <c r="I8" t="s">
        <v>123</v>
      </c>
      <c r="J8">
        <v>3</v>
      </c>
      <c r="K8" t="s">
        <v>124</v>
      </c>
      <c r="L8" t="s">
        <v>125</v>
      </c>
    </row>
    <row r="9" spans="1:12" x14ac:dyDescent="0.25">
      <c r="A9" t="str">
        <f t="shared" si="0"/>
        <v>נפח של תיבה הוא 15 סמ"ק</v>
      </c>
      <c r="B9" t="str">
        <f t="shared" si="1"/>
        <v>גובה התיבה 5 ס"מ</v>
      </c>
      <c r="C9" t="str">
        <f t="shared" si="2"/>
        <v>תנו לנער סכום זהה לשטח הבסיס</v>
      </c>
      <c r="D9">
        <f t="shared" si="3"/>
        <v>3</v>
      </c>
      <c r="E9" t="str">
        <f t="shared" si="4"/>
        <v>15/5=3</v>
      </c>
      <c r="F9" t="s">
        <v>121</v>
      </c>
      <c r="G9">
        <v>15</v>
      </c>
      <c r="H9" t="s">
        <v>122</v>
      </c>
      <c r="I9" t="s">
        <v>123</v>
      </c>
      <c r="J9">
        <v>5</v>
      </c>
      <c r="K9" t="s">
        <v>124</v>
      </c>
      <c r="L9" t="s">
        <v>125</v>
      </c>
    </row>
    <row r="10" spans="1:12" x14ac:dyDescent="0.25">
      <c r="A10" t="str">
        <f t="shared" si="0"/>
        <v>נפח של תיבה הוא 16 סמ"ק</v>
      </c>
      <c r="B10" t="str">
        <f t="shared" si="1"/>
        <v>גובה התיבה 4 ס"מ</v>
      </c>
      <c r="C10" t="str">
        <f t="shared" si="2"/>
        <v>תנו לנער סכום זהה לשטח הבסיס</v>
      </c>
      <c r="D10">
        <f t="shared" si="3"/>
        <v>4</v>
      </c>
      <c r="E10" t="str">
        <f t="shared" si="4"/>
        <v>16/4=4</v>
      </c>
      <c r="F10" t="s">
        <v>121</v>
      </c>
      <c r="G10">
        <v>16</v>
      </c>
      <c r="H10" t="s">
        <v>122</v>
      </c>
      <c r="I10" t="s">
        <v>123</v>
      </c>
      <c r="J10">
        <v>4</v>
      </c>
      <c r="K10" t="s">
        <v>124</v>
      </c>
      <c r="L10" t="s">
        <v>125</v>
      </c>
    </row>
    <row r="11" spans="1:12" x14ac:dyDescent="0.25">
      <c r="A11" t="str">
        <f t="shared" si="0"/>
        <v>נפח של תיבה הוא 25 סמ"ק</v>
      </c>
      <c r="B11" t="str">
        <f t="shared" si="1"/>
        <v>גובה התיבה 5 ס"מ</v>
      </c>
      <c r="C11" t="str">
        <f t="shared" si="2"/>
        <v>תנו לנער סכום זהה לשטח הבסיס</v>
      </c>
      <c r="D11">
        <f t="shared" si="3"/>
        <v>5</v>
      </c>
      <c r="E11" t="str">
        <f t="shared" si="4"/>
        <v>25/5=5</v>
      </c>
      <c r="F11" t="s">
        <v>121</v>
      </c>
      <c r="G11">
        <v>25</v>
      </c>
      <c r="H11" t="s">
        <v>122</v>
      </c>
      <c r="I11" t="s">
        <v>123</v>
      </c>
      <c r="J11">
        <v>5</v>
      </c>
      <c r="K11" t="s">
        <v>124</v>
      </c>
      <c r="L11" t="s">
        <v>125</v>
      </c>
    </row>
    <row r="12" spans="1:12" x14ac:dyDescent="0.25">
      <c r="A12" t="str">
        <f t="shared" si="0"/>
        <v>נפח של תיבה הוא 18 סמ"ק</v>
      </c>
      <c r="B12" t="str">
        <f t="shared" si="1"/>
        <v>גובה התיבה 6 ס"מ</v>
      </c>
      <c r="C12" t="str">
        <f t="shared" si="2"/>
        <v>תנו לנער סכום זהה לשטח הבסיס</v>
      </c>
      <c r="D12">
        <f t="shared" si="3"/>
        <v>3</v>
      </c>
      <c r="E12" t="str">
        <f t="shared" si="4"/>
        <v>18/6=3</v>
      </c>
      <c r="F12" t="s">
        <v>121</v>
      </c>
      <c r="G12">
        <v>18</v>
      </c>
      <c r="H12" t="s">
        <v>122</v>
      </c>
      <c r="I12" t="s">
        <v>123</v>
      </c>
      <c r="J12">
        <v>6</v>
      </c>
      <c r="K12" t="s">
        <v>124</v>
      </c>
      <c r="L12" t="s">
        <v>125</v>
      </c>
    </row>
    <row r="13" spans="1:12" x14ac:dyDescent="0.25">
      <c r="A13" t="str">
        <f t="shared" si="0"/>
        <v>נפח של תיבה הוא 22 סמ"ק</v>
      </c>
      <c r="B13" t="str">
        <f t="shared" si="1"/>
        <v>גובה התיבה 2 ס"מ</v>
      </c>
      <c r="C13" t="str">
        <f t="shared" si="2"/>
        <v>תנו לנער סכום זהה לשטח הבסיס</v>
      </c>
      <c r="D13">
        <f t="shared" si="3"/>
        <v>11</v>
      </c>
      <c r="E13" t="str">
        <f t="shared" si="4"/>
        <v>22/2=11</v>
      </c>
      <c r="F13" t="s">
        <v>121</v>
      </c>
      <c r="G13">
        <v>22</v>
      </c>
      <c r="H13" t="s">
        <v>122</v>
      </c>
      <c r="I13" t="s">
        <v>123</v>
      </c>
      <c r="J13">
        <v>2</v>
      </c>
      <c r="K13" t="s">
        <v>124</v>
      </c>
      <c r="L13" t="s">
        <v>125</v>
      </c>
    </row>
    <row r="14" spans="1:12" x14ac:dyDescent="0.25">
      <c r="A14" t="str">
        <f t="shared" si="0"/>
        <v>נפח של תיבה הוא 20 סמ"ק</v>
      </c>
      <c r="B14" t="str">
        <f t="shared" si="1"/>
        <v>גובה התיבה 4 ס"מ</v>
      </c>
      <c r="C14" t="str">
        <f t="shared" si="2"/>
        <v>תנו לנער סכום זהה לשטח הבסיס</v>
      </c>
      <c r="D14">
        <f t="shared" si="3"/>
        <v>5</v>
      </c>
      <c r="E14" t="str">
        <f t="shared" si="4"/>
        <v>20/4=5</v>
      </c>
      <c r="F14" t="s">
        <v>121</v>
      </c>
      <c r="G14">
        <v>20</v>
      </c>
      <c r="H14" t="s">
        <v>122</v>
      </c>
      <c r="I14" t="s">
        <v>123</v>
      </c>
      <c r="J14">
        <v>4</v>
      </c>
      <c r="K14" t="s">
        <v>124</v>
      </c>
      <c r="L14" t="s">
        <v>125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rightToLeft="1" topLeftCell="A16" workbookViewId="0"/>
  </sheetViews>
  <sheetFormatPr defaultRowHeight="13.8" x14ac:dyDescent="0.25"/>
  <cols>
    <col min="1" max="1" width="42" style="1" customWidth="1"/>
    <col min="2" max="2" width="57.59765625" style="1" customWidth="1"/>
    <col min="3" max="3" width="43" style="1" customWidth="1"/>
    <col min="4" max="4" width="10.5" style="1" customWidth="1"/>
    <col min="5" max="5" width="30.296875" style="1" customWidth="1"/>
    <col min="6" max="6" width="16.5" style="1" customWidth="1"/>
    <col min="7" max="7" width="5.5" style="1" customWidth="1"/>
    <col min="8" max="8" width="18.8984375" style="1" customWidth="1"/>
    <col min="9" max="9" width="5.3984375" style="1" customWidth="1"/>
    <col min="10" max="10" width="18.296875" style="1" customWidth="1"/>
    <col min="11" max="16384" width="8.79687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1" x14ac:dyDescent="0.25">
      <c r="A2" s="1" t="str">
        <f>CONCATENATE(F2," ",G2,H2," ",+I2)</f>
        <v>אורך של מלבן הוא  5 והרוחב 7</v>
      </c>
      <c r="B2" s="1" t="s">
        <v>171</v>
      </c>
      <c r="C2" s="1" t="str">
        <f t="shared" ref="C2:C19" si="0">CONCATENATE(K2)</f>
        <v>תנו לנער אחד סכום  כגודל השטח ולנער אחר כגודל ההיקף</v>
      </c>
      <c r="D2" s="1" t="str">
        <f t="shared" ref="D2:D14" si="1">CONCATENATE(G2*I2,",",(G2+I2)*2)</f>
        <v>35,24</v>
      </c>
      <c r="E2" s="1" t="str">
        <f t="shared" ref="E2:E14" si="2">CONCATENATE( G2,"X",I2,"=",G2*I2,",","(",G2,"+",I2,")","X",2,"=",(G2+I2)*2)</f>
        <v>5X7=35,(5+7)X2=24</v>
      </c>
      <c r="F2" s="1" t="s">
        <v>130</v>
      </c>
      <c r="G2" s="1">
        <v>5</v>
      </c>
      <c r="H2" s="1" t="s">
        <v>145</v>
      </c>
      <c r="I2" s="1">
        <v>7</v>
      </c>
      <c r="J2" s="1" t="s">
        <v>131</v>
      </c>
      <c r="K2" s="1" t="s">
        <v>132</v>
      </c>
    </row>
    <row r="3" spans="1:11" x14ac:dyDescent="0.25">
      <c r="A3" s="1" t="str">
        <f t="shared" ref="A3:A19" si="3">CONCATENATE(F3," ",G3,H3," ",+I3)</f>
        <v>אורך של מלבן הוא  6 והרוחב 7</v>
      </c>
      <c r="B3" s="1" t="s">
        <v>171</v>
      </c>
      <c r="C3" s="1" t="str">
        <f t="shared" si="0"/>
        <v>תנו לנער אחד סכום  כגודל השטח ולנער אחר כגודל ההיקף</v>
      </c>
      <c r="D3" s="1" t="str">
        <f t="shared" si="1"/>
        <v>42,26</v>
      </c>
      <c r="E3" s="1" t="str">
        <f t="shared" si="2"/>
        <v>6X7=42,(6+7)X2=26</v>
      </c>
      <c r="F3" s="1" t="s">
        <v>130</v>
      </c>
      <c r="G3" s="1">
        <v>6</v>
      </c>
      <c r="H3" s="1" t="s">
        <v>145</v>
      </c>
      <c r="I3" s="1">
        <v>7</v>
      </c>
      <c r="J3" s="1" t="s">
        <v>131</v>
      </c>
      <c r="K3" s="1" t="s">
        <v>132</v>
      </c>
    </row>
    <row r="4" spans="1:11" x14ac:dyDescent="0.25">
      <c r="A4" s="1" t="str">
        <f t="shared" si="3"/>
        <v>אורך של מלבן הוא  7 והרוחב 7</v>
      </c>
      <c r="B4" s="1" t="s">
        <v>171</v>
      </c>
      <c r="C4" s="1" t="str">
        <f t="shared" si="0"/>
        <v>תנו לנער אחד סכום  כגודל השטח ולנער אחר כגודל ההיקף</v>
      </c>
      <c r="D4" s="1" t="str">
        <f t="shared" si="1"/>
        <v>49,28</v>
      </c>
      <c r="E4" s="1" t="str">
        <f t="shared" si="2"/>
        <v>7X7=49,(7+7)X2=28</v>
      </c>
      <c r="F4" s="1" t="s">
        <v>130</v>
      </c>
      <c r="G4" s="1">
        <v>7</v>
      </c>
      <c r="H4" s="1" t="s">
        <v>145</v>
      </c>
      <c r="I4" s="1">
        <v>7</v>
      </c>
      <c r="J4" s="1" t="s">
        <v>131</v>
      </c>
      <c r="K4" s="1" t="s">
        <v>132</v>
      </c>
    </row>
    <row r="5" spans="1:11" x14ac:dyDescent="0.25">
      <c r="A5" s="1" t="str">
        <f t="shared" si="3"/>
        <v>אורך של מלבן הוא  8 והרוחב 7</v>
      </c>
      <c r="B5" s="1" t="s">
        <v>171</v>
      </c>
      <c r="C5" s="1" t="str">
        <f t="shared" si="0"/>
        <v>תנו לנער אחד סכום  כגודל השטח ולנער אחר כגודל ההיקף</v>
      </c>
      <c r="D5" s="1" t="str">
        <f t="shared" si="1"/>
        <v>56,30</v>
      </c>
      <c r="E5" s="1" t="str">
        <f t="shared" si="2"/>
        <v>8X7=56,(8+7)X2=30</v>
      </c>
      <c r="F5" s="1" t="s">
        <v>130</v>
      </c>
      <c r="G5" s="1">
        <v>8</v>
      </c>
      <c r="H5" s="1" t="s">
        <v>145</v>
      </c>
      <c r="I5" s="1">
        <v>7</v>
      </c>
      <c r="J5" s="1" t="s">
        <v>131</v>
      </c>
      <c r="K5" s="1" t="s">
        <v>132</v>
      </c>
    </row>
    <row r="6" spans="1:11" x14ac:dyDescent="0.25">
      <c r="A6" s="1" t="str">
        <f t="shared" si="3"/>
        <v>אורך של מלבן הוא  9 והרוחב 7</v>
      </c>
      <c r="B6" s="1" t="s">
        <v>171</v>
      </c>
      <c r="C6" s="1" t="str">
        <f t="shared" si="0"/>
        <v>תנו לנער אחד סכום  כגודל השטח ולנער אחר כגודל ההיקף</v>
      </c>
      <c r="D6" s="1" t="str">
        <f t="shared" si="1"/>
        <v>63,32</v>
      </c>
      <c r="E6" s="1" t="str">
        <f t="shared" si="2"/>
        <v>9X7=63,(9+7)X2=32</v>
      </c>
      <c r="F6" s="1" t="s">
        <v>130</v>
      </c>
      <c r="G6" s="1">
        <v>9</v>
      </c>
      <c r="H6" s="1" t="s">
        <v>145</v>
      </c>
      <c r="I6" s="1">
        <v>7</v>
      </c>
      <c r="J6" s="1" t="s">
        <v>131</v>
      </c>
      <c r="K6" s="1" t="s">
        <v>132</v>
      </c>
    </row>
    <row r="7" spans="1:11" x14ac:dyDescent="0.25">
      <c r="A7" s="1" t="str">
        <f t="shared" si="3"/>
        <v>אורך של מלבן הוא  10 והרוחב 7</v>
      </c>
      <c r="B7" s="1" t="s">
        <v>171</v>
      </c>
      <c r="C7" s="1" t="str">
        <f t="shared" si="0"/>
        <v>תנו לנער אחד סכום  כגודל השטח ולנער אחר כגודל ההיקף</v>
      </c>
      <c r="D7" s="1" t="str">
        <f t="shared" si="1"/>
        <v>70,34</v>
      </c>
      <c r="E7" s="1" t="str">
        <f t="shared" si="2"/>
        <v>10X7=70,(10+7)X2=34</v>
      </c>
      <c r="F7" s="1" t="s">
        <v>130</v>
      </c>
      <c r="G7" s="1">
        <v>10</v>
      </c>
      <c r="H7" s="1" t="s">
        <v>145</v>
      </c>
      <c r="I7" s="1">
        <v>7</v>
      </c>
      <c r="J7" s="1" t="s">
        <v>131</v>
      </c>
      <c r="K7" s="1" t="s">
        <v>132</v>
      </c>
    </row>
    <row r="8" spans="1:11" x14ac:dyDescent="0.25">
      <c r="A8" s="1" t="str">
        <f t="shared" si="3"/>
        <v>אורך של מלבן הוא  11 והרוחב 7</v>
      </c>
      <c r="B8" s="1" t="s">
        <v>171</v>
      </c>
      <c r="C8" s="1" t="str">
        <f t="shared" si="0"/>
        <v>תנו לנער אחד סכום  כגודל השטח ולנער אחר כגודל ההיקף</v>
      </c>
      <c r="D8" s="1" t="str">
        <f t="shared" si="1"/>
        <v>77,36</v>
      </c>
      <c r="E8" s="1" t="str">
        <f t="shared" si="2"/>
        <v>11X7=77,(11+7)X2=36</v>
      </c>
      <c r="F8" s="1" t="s">
        <v>130</v>
      </c>
      <c r="G8" s="1">
        <v>11</v>
      </c>
      <c r="H8" s="1" t="s">
        <v>145</v>
      </c>
      <c r="I8" s="1">
        <v>7</v>
      </c>
      <c r="J8" s="1" t="s">
        <v>131</v>
      </c>
      <c r="K8" s="1" t="s">
        <v>132</v>
      </c>
    </row>
    <row r="9" spans="1:11" x14ac:dyDescent="0.25">
      <c r="A9" s="1" t="str">
        <f t="shared" si="3"/>
        <v>אורך של מלבן הוא  12 והרוחב 7</v>
      </c>
      <c r="B9" s="1" t="s">
        <v>171</v>
      </c>
      <c r="C9" s="1" t="str">
        <f t="shared" si="0"/>
        <v>תנו לנער אחד סכום  כגודל השטח ולנער אחר כגודל ההיקף</v>
      </c>
      <c r="D9" s="1" t="str">
        <f t="shared" si="1"/>
        <v>84,38</v>
      </c>
      <c r="E9" s="1" t="str">
        <f t="shared" si="2"/>
        <v>12X7=84,(12+7)X2=38</v>
      </c>
      <c r="F9" s="1" t="s">
        <v>130</v>
      </c>
      <c r="G9" s="1">
        <v>12</v>
      </c>
      <c r="H9" s="1" t="s">
        <v>145</v>
      </c>
      <c r="I9" s="1">
        <v>7</v>
      </c>
      <c r="J9" s="1" t="s">
        <v>131</v>
      </c>
      <c r="K9" s="1" t="s">
        <v>132</v>
      </c>
    </row>
    <row r="10" spans="1:11" x14ac:dyDescent="0.25">
      <c r="A10" s="1" t="str">
        <f t="shared" si="3"/>
        <v>אורך של מלבן הוא  13 והרוחב 7</v>
      </c>
      <c r="B10" s="1" t="s">
        <v>171</v>
      </c>
      <c r="C10" s="1" t="str">
        <f t="shared" si="0"/>
        <v>תנו לנער אחד סכום  כגודל השטח ולנער אחר כגודל ההיקף</v>
      </c>
      <c r="D10" s="1" t="str">
        <f t="shared" si="1"/>
        <v>91,40</v>
      </c>
      <c r="E10" s="1" t="str">
        <f t="shared" si="2"/>
        <v>13X7=91,(13+7)X2=40</v>
      </c>
      <c r="F10" s="1" t="s">
        <v>130</v>
      </c>
      <c r="G10" s="1">
        <v>13</v>
      </c>
      <c r="H10" s="1" t="s">
        <v>145</v>
      </c>
      <c r="I10" s="1">
        <v>7</v>
      </c>
      <c r="J10" s="1" t="s">
        <v>131</v>
      </c>
      <c r="K10" s="1" t="s">
        <v>132</v>
      </c>
    </row>
    <row r="11" spans="1:11" x14ac:dyDescent="0.25">
      <c r="A11" s="1" t="str">
        <f t="shared" si="3"/>
        <v>אורך של מלבן הוא  14 והרוחב 7</v>
      </c>
      <c r="B11" s="1" t="s">
        <v>171</v>
      </c>
      <c r="C11" s="1" t="str">
        <f t="shared" si="0"/>
        <v>תנו לנער אחד סכום  כגודל השטח ולנער אחר כגודל ההיקף</v>
      </c>
      <c r="D11" s="1" t="str">
        <f t="shared" si="1"/>
        <v>98,42</v>
      </c>
      <c r="E11" s="1" t="str">
        <f t="shared" si="2"/>
        <v>14X7=98,(14+7)X2=42</v>
      </c>
      <c r="F11" s="1" t="s">
        <v>130</v>
      </c>
      <c r="G11" s="1">
        <v>14</v>
      </c>
      <c r="H11" s="1" t="s">
        <v>145</v>
      </c>
      <c r="I11" s="1">
        <v>7</v>
      </c>
      <c r="J11" s="1" t="s">
        <v>131</v>
      </c>
      <c r="K11" s="1" t="s">
        <v>132</v>
      </c>
    </row>
    <row r="12" spans="1:11" x14ac:dyDescent="0.25">
      <c r="A12" s="1" t="str">
        <f t="shared" si="3"/>
        <v>אורך של מלבן הוא  15 והרוחב 7</v>
      </c>
      <c r="B12" s="1" t="s">
        <v>171</v>
      </c>
      <c r="C12" s="1" t="str">
        <f t="shared" si="0"/>
        <v>תנו לנער אחד סכום  כגודל השטח ולנער אחר כגודל ההיקף</v>
      </c>
      <c r="D12" s="1" t="str">
        <f t="shared" si="1"/>
        <v>105,44</v>
      </c>
      <c r="E12" s="1" t="str">
        <f t="shared" si="2"/>
        <v>15X7=105,(15+7)X2=44</v>
      </c>
      <c r="F12" s="1" t="s">
        <v>130</v>
      </c>
      <c r="G12" s="1">
        <v>15</v>
      </c>
      <c r="H12" s="1" t="s">
        <v>145</v>
      </c>
      <c r="I12" s="1">
        <v>7</v>
      </c>
      <c r="J12" s="1" t="s">
        <v>131</v>
      </c>
      <c r="K12" s="1" t="s">
        <v>132</v>
      </c>
    </row>
    <row r="13" spans="1:11" x14ac:dyDescent="0.25">
      <c r="A13" s="1" t="str">
        <f t="shared" si="3"/>
        <v>אורך של מלבן הוא  16 והרוחב 7</v>
      </c>
      <c r="B13" s="1" t="s">
        <v>171</v>
      </c>
      <c r="C13" s="1" t="str">
        <f t="shared" si="0"/>
        <v>תנו לנער אחד סכום  כגודל השטח ולנער אחר כגודל ההיקף</v>
      </c>
      <c r="D13" s="1" t="str">
        <f t="shared" si="1"/>
        <v>112,46</v>
      </c>
      <c r="E13" s="1" t="str">
        <f t="shared" si="2"/>
        <v>16X7=112,(16+7)X2=46</v>
      </c>
      <c r="F13" s="1" t="s">
        <v>130</v>
      </c>
      <c r="G13" s="1">
        <v>16</v>
      </c>
      <c r="H13" s="1" t="s">
        <v>145</v>
      </c>
      <c r="I13" s="1">
        <v>7</v>
      </c>
      <c r="J13" s="1" t="s">
        <v>131</v>
      </c>
      <c r="K13" s="1" t="s">
        <v>132</v>
      </c>
    </row>
    <row r="14" spans="1:11" x14ac:dyDescent="0.25">
      <c r="A14" s="1" t="str">
        <f t="shared" si="3"/>
        <v>אורך של מלבן הוא  17 והרוחב 7</v>
      </c>
      <c r="B14" s="1" t="s">
        <v>171</v>
      </c>
      <c r="C14" s="1" t="str">
        <f t="shared" si="0"/>
        <v>תנו לנער אחד סכום  כגודל השטח ולנער אחר כגודל ההיקף</v>
      </c>
      <c r="D14" s="1" t="str">
        <f t="shared" si="1"/>
        <v>119,48</v>
      </c>
      <c r="E14" s="1" t="str">
        <f t="shared" si="2"/>
        <v>17X7=119,(17+7)X2=48</v>
      </c>
      <c r="F14" s="1" t="s">
        <v>130</v>
      </c>
      <c r="G14" s="1">
        <v>17</v>
      </c>
      <c r="H14" s="1" t="s">
        <v>145</v>
      </c>
      <c r="I14" s="1">
        <v>7</v>
      </c>
      <c r="J14" s="1" t="s">
        <v>131</v>
      </c>
      <c r="K14" s="1" t="s">
        <v>132</v>
      </c>
    </row>
    <row r="15" spans="1:11" x14ac:dyDescent="0.25">
      <c r="A15" s="1" t="str">
        <f t="shared" si="3"/>
        <v>היקף של מלבן הוא 12 האורך כפול מהרוחב 7</v>
      </c>
      <c r="B15" s="1" t="str">
        <f>H15</f>
        <v xml:space="preserve"> האורך כפול מהרוחב</v>
      </c>
      <c r="C15" s="1" t="str">
        <f t="shared" si="0"/>
        <v xml:space="preserve">תנו לנער אחד סכום  כגודל השטח  </v>
      </c>
      <c r="D15" s="1" t="str">
        <f>CONCATENATE(G15*G15/18)</f>
        <v>8</v>
      </c>
      <c r="E15" s="1" t="str">
        <f>CONCATENATE(G15/6,"x",G15/3,"= ",D15)</f>
        <v>2x4= 8</v>
      </c>
      <c r="F15" s="1" t="s">
        <v>133</v>
      </c>
      <c r="G15" s="1">
        <v>12</v>
      </c>
      <c r="H15" s="1" t="s">
        <v>146</v>
      </c>
      <c r="I15" s="1">
        <v>7</v>
      </c>
      <c r="J15" s="1" t="s">
        <v>134</v>
      </c>
      <c r="K15" s="1" t="s">
        <v>135</v>
      </c>
    </row>
    <row r="16" spans="1:11" x14ac:dyDescent="0.25">
      <c r="A16" s="1" t="str">
        <f t="shared" si="3"/>
        <v>היקף של מלבן הוא 18 האורך כפול מהרוחב 7</v>
      </c>
      <c r="B16" s="1" t="str">
        <f t="shared" ref="B16:B19" si="4">H16</f>
        <v xml:space="preserve"> האורך כפול מהרוחב</v>
      </c>
      <c r="C16" s="1" t="str">
        <f t="shared" si="0"/>
        <v xml:space="preserve">תנו לנער אחד סכום  כגודל השטח  </v>
      </c>
      <c r="D16" s="1" t="str">
        <f>CONCATENATE(G16*G16/18)</f>
        <v>18</v>
      </c>
      <c r="E16" s="1" t="str">
        <f>CONCATENATE(G16/6,"x",G16/3,"= ",D16)</f>
        <v>3x6= 18</v>
      </c>
      <c r="F16" s="1" t="s">
        <v>133</v>
      </c>
      <c r="G16" s="1">
        <v>18</v>
      </c>
      <c r="H16" s="1" t="s">
        <v>146</v>
      </c>
      <c r="I16" s="1">
        <v>7</v>
      </c>
      <c r="J16" s="1" t="s">
        <v>134</v>
      </c>
      <c r="K16" s="1" t="s">
        <v>135</v>
      </c>
    </row>
    <row r="17" spans="1:11" x14ac:dyDescent="0.25">
      <c r="A17" s="1" t="str">
        <f t="shared" si="3"/>
        <v>היקף של מלבן הוא 24 האורך כפול מהרוחב 7</v>
      </c>
      <c r="B17" s="1" t="str">
        <f t="shared" si="4"/>
        <v xml:space="preserve"> האורך כפול מהרוחב</v>
      </c>
      <c r="C17" s="1" t="str">
        <f t="shared" si="0"/>
        <v xml:space="preserve">תנו לנער אחד סכום  כגודל השטח  </v>
      </c>
      <c r="D17" s="1" t="str">
        <f>CONCATENATE(G17*G17/18)</f>
        <v>32</v>
      </c>
      <c r="E17" s="1" t="str">
        <f>CONCATENATE(G17/6,"x",G17/3,"= ",D17)</f>
        <v>4x8= 32</v>
      </c>
      <c r="F17" s="1" t="s">
        <v>133</v>
      </c>
      <c r="G17" s="1">
        <v>24</v>
      </c>
      <c r="H17" s="1" t="s">
        <v>146</v>
      </c>
      <c r="I17" s="1">
        <v>7</v>
      </c>
      <c r="J17" s="1" t="s">
        <v>134</v>
      </c>
      <c r="K17" s="1" t="s">
        <v>135</v>
      </c>
    </row>
    <row r="18" spans="1:11" x14ac:dyDescent="0.25">
      <c r="A18" s="1" t="str">
        <f t="shared" si="3"/>
        <v>היקף של מלבן הוא 30 האורך כפול מהרוחב 7</v>
      </c>
      <c r="B18" s="1" t="str">
        <f t="shared" si="4"/>
        <v xml:space="preserve"> האורך כפול מהרוחב</v>
      </c>
      <c r="C18" s="1" t="str">
        <f t="shared" si="0"/>
        <v xml:space="preserve">תנו לנער אחד סכום  כגודל השטח  </v>
      </c>
      <c r="D18" s="1" t="str">
        <f>CONCATENATE(G18*G18/18)</f>
        <v>50</v>
      </c>
      <c r="E18" s="1" t="str">
        <f>CONCATENATE(G18/6,"x",G18/3,"= ",D18)</f>
        <v>5x10= 50</v>
      </c>
      <c r="F18" s="1" t="s">
        <v>133</v>
      </c>
      <c r="G18" s="1">
        <v>30</v>
      </c>
      <c r="H18" s="1" t="s">
        <v>146</v>
      </c>
      <c r="I18" s="1">
        <v>7</v>
      </c>
      <c r="J18" s="1" t="s">
        <v>134</v>
      </c>
      <c r="K18" s="1" t="s">
        <v>135</v>
      </c>
    </row>
    <row r="19" spans="1:11" x14ac:dyDescent="0.25">
      <c r="A19" s="1" t="str">
        <f t="shared" si="3"/>
        <v>היקף של מלבן הוא 36 האורך כפול מהרוחב 7</v>
      </c>
      <c r="B19" s="1" t="str">
        <f t="shared" si="4"/>
        <v xml:space="preserve"> האורך כפול מהרוחב</v>
      </c>
      <c r="C19" s="1" t="str">
        <f t="shared" si="0"/>
        <v xml:space="preserve">תנו לנער אחד סכום  כגודל השטח  </v>
      </c>
      <c r="D19" s="1" t="str">
        <f>CONCATENATE(G19*G19/18)</f>
        <v>72</v>
      </c>
      <c r="E19" s="1" t="str">
        <f>CONCATENATE(G19/6,"x",G19/3,"= ",D19)</f>
        <v>6x12= 72</v>
      </c>
      <c r="F19" s="1" t="s">
        <v>133</v>
      </c>
      <c r="G19" s="1">
        <v>36</v>
      </c>
      <c r="H19" s="1" t="s">
        <v>146</v>
      </c>
      <c r="I19" s="1">
        <v>7</v>
      </c>
      <c r="J19" s="1" t="s">
        <v>134</v>
      </c>
      <c r="K19" s="1" t="s">
        <v>135</v>
      </c>
    </row>
    <row r="20" spans="1:11" x14ac:dyDescent="0.25">
      <c r="A20" s="1" t="str">
        <f>CONCATENATE(F20," ",G20,H20," ",+I20,".  ",J20)</f>
        <v>אורך של מלבן הוא  17 והרוחב 7.  חשבו את  שטח הרבוע</v>
      </c>
      <c r="B20" s="1" t="s">
        <v>163</v>
      </c>
      <c r="C20" s="1" t="str">
        <f t="shared" ref="C20:C37" si="5">CONCATENATE(K20)</f>
        <v>תנו לנער אחד סכום  כגודל שטח הרבוע</v>
      </c>
      <c r="D20" s="1">
        <f>G20^2+I20^2</f>
        <v>338</v>
      </c>
      <c r="E20" s="1" t="str">
        <f>CONCATENATE(G20,"x",G20,"+", I20,"x",I20," =",D20)</f>
        <v>17x17+7x7 =338</v>
      </c>
      <c r="F20" s="1" t="s">
        <v>130</v>
      </c>
      <c r="G20" s="1">
        <v>17</v>
      </c>
      <c r="H20" s="1" t="s">
        <v>145</v>
      </c>
      <c r="I20" s="1">
        <v>7</v>
      </c>
      <c r="J20" s="1" t="s">
        <v>161</v>
      </c>
      <c r="K20" s="1" t="s">
        <v>160</v>
      </c>
    </row>
    <row r="21" spans="1:11" x14ac:dyDescent="0.25">
      <c r="A21" s="1" t="str">
        <f t="shared" ref="A21:A37" si="6">CONCATENATE(F21," ",G21,H21," ",+I21,". ",J21)</f>
        <v>אורך של מלבן הוא  17 והרוחב 7. חשבו את  שטח הרבוע</v>
      </c>
      <c r="B21" s="1" t="s">
        <v>162</v>
      </c>
      <c r="C21" s="1" t="str">
        <f t="shared" si="5"/>
        <v>תנו לנער אחד סכום  כגודל שטח הרבוע</v>
      </c>
      <c r="D21" s="1">
        <f t="shared" ref="D21:D37" si="7">G21^2+I21^2</f>
        <v>338</v>
      </c>
      <c r="E21" s="1" t="str">
        <f t="shared" ref="E21:E37" si="8">CONCATENATE(G21,"x",G21,"+", I21,"x",I21," =",D21)</f>
        <v>17x17+7x7 =338</v>
      </c>
      <c r="F21" s="1" t="s">
        <v>130</v>
      </c>
      <c r="G21" s="1">
        <v>17</v>
      </c>
      <c r="H21" s="1" t="s">
        <v>145</v>
      </c>
      <c r="I21" s="1">
        <v>7</v>
      </c>
      <c r="J21" s="1" t="s">
        <v>161</v>
      </c>
      <c r="K21" s="1" t="s">
        <v>160</v>
      </c>
    </row>
    <row r="22" spans="1:11" x14ac:dyDescent="0.25">
      <c r="A22" s="1" t="str">
        <f t="shared" si="6"/>
        <v>אורך של מלבן הוא  15 והרוחב 7. חשבו את  שטח הרבוע</v>
      </c>
      <c r="B22" s="1" t="s">
        <v>162</v>
      </c>
      <c r="C22" s="1" t="str">
        <f t="shared" si="5"/>
        <v>תנו לנער אחד סכום  כגודל שטח הרבוע</v>
      </c>
      <c r="D22" s="1">
        <f t="shared" si="7"/>
        <v>274</v>
      </c>
      <c r="E22" s="1" t="str">
        <f t="shared" si="8"/>
        <v>15x15+7x7 =274</v>
      </c>
      <c r="F22" s="1" t="s">
        <v>130</v>
      </c>
      <c r="G22" s="1">
        <v>15</v>
      </c>
      <c r="H22" s="1" t="s">
        <v>145</v>
      </c>
      <c r="I22" s="1">
        <v>7</v>
      </c>
      <c r="J22" s="1" t="s">
        <v>161</v>
      </c>
      <c r="K22" s="1" t="s">
        <v>160</v>
      </c>
    </row>
    <row r="23" spans="1:11" x14ac:dyDescent="0.25">
      <c r="A23" s="1" t="str">
        <f t="shared" si="6"/>
        <v>אורך של מלבן הוא  13 והרוחב 7. חשבו את  שטח הרבוע</v>
      </c>
      <c r="B23" s="1" t="s">
        <v>162</v>
      </c>
      <c r="C23" s="1" t="str">
        <f t="shared" si="5"/>
        <v>תנו לנער אחד סכום  כגודל שטח הרבוע</v>
      </c>
      <c r="D23" s="1">
        <f t="shared" si="7"/>
        <v>218</v>
      </c>
      <c r="E23" s="1" t="str">
        <f t="shared" si="8"/>
        <v>13x13+7x7 =218</v>
      </c>
      <c r="F23" s="1" t="s">
        <v>130</v>
      </c>
      <c r="G23" s="1">
        <v>13</v>
      </c>
      <c r="H23" s="1" t="s">
        <v>145</v>
      </c>
      <c r="I23" s="1">
        <v>7</v>
      </c>
      <c r="J23" s="1" t="s">
        <v>161</v>
      </c>
      <c r="K23" s="1" t="s">
        <v>160</v>
      </c>
    </row>
    <row r="24" spans="1:11" x14ac:dyDescent="0.25">
      <c r="A24" s="1" t="str">
        <f t="shared" si="6"/>
        <v>אורך של מלבן הוא  11 והרוחב 7. חשבו את  שטח הרבוע</v>
      </c>
      <c r="B24" s="1" t="s">
        <v>162</v>
      </c>
      <c r="C24" s="1" t="str">
        <f t="shared" si="5"/>
        <v>תנו לנער אחד סכום  כגודל שטח הרבוע</v>
      </c>
      <c r="D24" s="1">
        <f t="shared" si="7"/>
        <v>170</v>
      </c>
      <c r="E24" s="1" t="str">
        <f t="shared" si="8"/>
        <v>11x11+7x7 =170</v>
      </c>
      <c r="F24" s="1" t="s">
        <v>130</v>
      </c>
      <c r="G24" s="1">
        <v>11</v>
      </c>
      <c r="H24" s="1" t="s">
        <v>145</v>
      </c>
      <c r="I24" s="1">
        <v>7</v>
      </c>
      <c r="J24" s="1" t="s">
        <v>161</v>
      </c>
      <c r="K24" s="1" t="s">
        <v>160</v>
      </c>
    </row>
    <row r="25" spans="1:11" x14ac:dyDescent="0.25">
      <c r="A25" s="1" t="str">
        <f t="shared" si="6"/>
        <v>אורך של מלבן הוא  9 והרוחב 7. חשבו את  שטח הרבוע</v>
      </c>
      <c r="B25" s="1" t="s">
        <v>162</v>
      </c>
      <c r="C25" s="1" t="str">
        <f t="shared" si="5"/>
        <v>תנו לנער אחד סכום  כגודל שטח הרבוע</v>
      </c>
      <c r="D25" s="1">
        <f t="shared" si="7"/>
        <v>130</v>
      </c>
      <c r="E25" s="1" t="str">
        <f t="shared" si="8"/>
        <v>9x9+7x7 =130</v>
      </c>
      <c r="F25" s="1" t="s">
        <v>130</v>
      </c>
      <c r="G25" s="1">
        <v>9</v>
      </c>
      <c r="H25" s="1" t="s">
        <v>145</v>
      </c>
      <c r="I25" s="1">
        <v>7</v>
      </c>
      <c r="J25" s="1" t="s">
        <v>161</v>
      </c>
      <c r="K25" s="1" t="s">
        <v>160</v>
      </c>
    </row>
    <row r="26" spans="1:11" x14ac:dyDescent="0.25">
      <c r="A26" s="1" t="str">
        <f t="shared" si="6"/>
        <v>אורך של מלבן הוא  7 והרוחב 7. חשבו את  שטח הרבוע</v>
      </c>
      <c r="B26" s="1" t="s">
        <v>162</v>
      </c>
      <c r="C26" s="1" t="str">
        <f t="shared" si="5"/>
        <v>תנו לנער אחד סכום  כגודל שטח הרבוע</v>
      </c>
      <c r="D26" s="1">
        <f t="shared" si="7"/>
        <v>98</v>
      </c>
      <c r="E26" s="1" t="str">
        <f t="shared" si="8"/>
        <v>7x7+7x7 =98</v>
      </c>
      <c r="F26" s="1" t="s">
        <v>130</v>
      </c>
      <c r="G26" s="1">
        <v>7</v>
      </c>
      <c r="H26" s="1" t="s">
        <v>145</v>
      </c>
      <c r="I26" s="1">
        <v>7</v>
      </c>
      <c r="J26" s="1" t="s">
        <v>161</v>
      </c>
      <c r="K26" s="1" t="s">
        <v>160</v>
      </c>
    </row>
    <row r="27" spans="1:11" x14ac:dyDescent="0.25">
      <c r="A27" s="1" t="str">
        <f t="shared" si="6"/>
        <v>אורך של מלבן הוא  5 והרוחב 7. חשבו את  שטח הרבוע</v>
      </c>
      <c r="B27" s="1" t="s">
        <v>162</v>
      </c>
      <c r="C27" s="1" t="str">
        <f t="shared" si="5"/>
        <v>תנו לנער אחד סכום  כגודל שטח הרבוע</v>
      </c>
      <c r="D27" s="1">
        <f t="shared" si="7"/>
        <v>74</v>
      </c>
      <c r="E27" s="1" t="str">
        <f t="shared" si="8"/>
        <v>5x5+7x7 =74</v>
      </c>
      <c r="F27" s="1" t="s">
        <v>130</v>
      </c>
      <c r="G27" s="1">
        <v>5</v>
      </c>
      <c r="H27" s="1" t="s">
        <v>145</v>
      </c>
      <c r="I27" s="1">
        <v>7</v>
      </c>
      <c r="J27" s="1" t="s">
        <v>161</v>
      </c>
      <c r="K27" s="1" t="s">
        <v>160</v>
      </c>
    </row>
    <row r="28" spans="1:11" x14ac:dyDescent="0.25">
      <c r="A28" s="1" t="str">
        <f t="shared" si="6"/>
        <v>אורך של מלבן הוא  2 והרוחב 7. חשבו את  שטח הרבוע</v>
      </c>
      <c r="B28" s="1" t="s">
        <v>162</v>
      </c>
      <c r="C28" s="1" t="str">
        <f t="shared" si="5"/>
        <v>תנו לנער אחד סכום  כגודל שטח הרבוע</v>
      </c>
      <c r="D28" s="1">
        <f t="shared" si="7"/>
        <v>53</v>
      </c>
      <c r="E28" s="1" t="str">
        <f t="shared" si="8"/>
        <v>2x2+7x7 =53</v>
      </c>
      <c r="F28" s="1" t="s">
        <v>130</v>
      </c>
      <c r="G28" s="1">
        <v>2</v>
      </c>
      <c r="H28" s="1" t="s">
        <v>145</v>
      </c>
      <c r="I28" s="1">
        <v>7</v>
      </c>
      <c r="J28" s="1" t="s">
        <v>161</v>
      </c>
      <c r="K28" s="1" t="s">
        <v>160</v>
      </c>
    </row>
    <row r="29" spans="1:11" x14ac:dyDescent="0.25">
      <c r="A29" s="1" t="str">
        <f t="shared" si="6"/>
        <v>אורך של מלבן הוא  3 והרוחב 7. חשבו את  שטח הרבוע</v>
      </c>
      <c r="B29" s="1" t="s">
        <v>162</v>
      </c>
      <c r="C29" s="1" t="str">
        <f t="shared" si="5"/>
        <v>תנו לנער אחד סכום  כגודל שטח הרבוע</v>
      </c>
      <c r="D29" s="1">
        <f t="shared" si="7"/>
        <v>58</v>
      </c>
      <c r="E29" s="1" t="str">
        <f t="shared" si="8"/>
        <v>3x3+7x7 =58</v>
      </c>
      <c r="F29" s="1" t="s">
        <v>130</v>
      </c>
      <c r="G29" s="1">
        <v>3</v>
      </c>
      <c r="H29" s="1" t="s">
        <v>145</v>
      </c>
      <c r="I29" s="1">
        <v>7</v>
      </c>
      <c r="J29" s="1" t="s">
        <v>161</v>
      </c>
      <c r="K29" s="1" t="s">
        <v>160</v>
      </c>
    </row>
    <row r="30" spans="1:11" x14ac:dyDescent="0.25">
      <c r="A30" s="1" t="str">
        <f t="shared" si="6"/>
        <v>אורך של מלבן הוא  4 והרוחב 7. חשבו את  שטח הרבוע</v>
      </c>
      <c r="B30" s="1" t="s">
        <v>162</v>
      </c>
      <c r="C30" s="1" t="str">
        <f t="shared" si="5"/>
        <v>תנו לנער אחד סכום  כגודל שטח הרבוע</v>
      </c>
      <c r="D30" s="1">
        <f t="shared" si="7"/>
        <v>65</v>
      </c>
      <c r="E30" s="1" t="str">
        <f t="shared" si="8"/>
        <v>4x4+7x7 =65</v>
      </c>
      <c r="F30" s="1" t="s">
        <v>130</v>
      </c>
      <c r="G30" s="1">
        <v>4</v>
      </c>
      <c r="H30" s="1" t="s">
        <v>145</v>
      </c>
      <c r="I30" s="1">
        <v>7</v>
      </c>
      <c r="J30" s="1" t="s">
        <v>161</v>
      </c>
      <c r="K30" s="1" t="s">
        <v>160</v>
      </c>
    </row>
    <row r="31" spans="1:11" x14ac:dyDescent="0.25">
      <c r="A31" s="1" t="str">
        <f t="shared" si="6"/>
        <v>אורך של מלבן הוא  5 והרוחב 7. חשבו את  שטח הרבוע</v>
      </c>
      <c r="B31" s="1" t="s">
        <v>162</v>
      </c>
      <c r="C31" s="1" t="str">
        <f t="shared" si="5"/>
        <v>תנו לנער אחד סכום  כגודל שטח הרבוע</v>
      </c>
      <c r="D31" s="1">
        <f t="shared" si="7"/>
        <v>74</v>
      </c>
      <c r="E31" s="1" t="str">
        <f t="shared" si="8"/>
        <v>5x5+7x7 =74</v>
      </c>
      <c r="F31" s="1" t="s">
        <v>130</v>
      </c>
      <c r="G31" s="1">
        <v>5</v>
      </c>
      <c r="H31" s="1" t="s">
        <v>145</v>
      </c>
      <c r="I31" s="1">
        <v>7</v>
      </c>
      <c r="J31" s="1" t="s">
        <v>161</v>
      </c>
      <c r="K31" s="1" t="s">
        <v>160</v>
      </c>
    </row>
    <row r="32" spans="1:11" x14ac:dyDescent="0.25">
      <c r="A32" s="1" t="str">
        <f t="shared" si="6"/>
        <v>אורך של מלבן הוא  6 והרוחב 7. חשבו את  שטח הרבוע</v>
      </c>
      <c r="B32" s="1" t="s">
        <v>162</v>
      </c>
      <c r="C32" s="1" t="str">
        <f t="shared" si="5"/>
        <v>תנו לנער אחד סכום  כגודל שטח הרבוע</v>
      </c>
      <c r="D32" s="1">
        <f t="shared" si="7"/>
        <v>85</v>
      </c>
      <c r="E32" s="1" t="str">
        <f t="shared" si="8"/>
        <v>6x6+7x7 =85</v>
      </c>
      <c r="F32" s="1" t="s">
        <v>130</v>
      </c>
      <c r="G32" s="1">
        <v>6</v>
      </c>
      <c r="H32" s="1" t="s">
        <v>145</v>
      </c>
      <c r="I32" s="1">
        <v>7</v>
      </c>
      <c r="J32" s="1" t="s">
        <v>161</v>
      </c>
      <c r="K32" s="1" t="s">
        <v>160</v>
      </c>
    </row>
    <row r="33" spans="1:11" x14ac:dyDescent="0.25">
      <c r="A33" s="1" t="str">
        <f t="shared" si="6"/>
        <v>אורך של מלבן הוא  7 והרוחב 7. חשבו את  שטח הרבוע</v>
      </c>
      <c r="B33" s="1" t="s">
        <v>162</v>
      </c>
      <c r="C33" s="1" t="str">
        <f t="shared" si="5"/>
        <v>תנו לנער אחד סכום  כגודל שטח הרבוע</v>
      </c>
      <c r="D33" s="1">
        <f t="shared" si="7"/>
        <v>98</v>
      </c>
      <c r="E33" s="1" t="str">
        <f t="shared" si="8"/>
        <v>7x7+7x7 =98</v>
      </c>
      <c r="F33" s="1" t="s">
        <v>130</v>
      </c>
      <c r="G33" s="1">
        <v>7</v>
      </c>
      <c r="H33" s="1" t="s">
        <v>145</v>
      </c>
      <c r="I33" s="1">
        <v>7</v>
      </c>
      <c r="J33" s="1" t="s">
        <v>161</v>
      </c>
      <c r="K33" s="1" t="s">
        <v>160</v>
      </c>
    </row>
    <row r="34" spans="1:11" x14ac:dyDescent="0.25">
      <c r="A34" s="1" t="str">
        <f t="shared" si="6"/>
        <v>אורך של מלבן הוא  8 והרוחב 7. חשבו את  שטח הרבוע</v>
      </c>
      <c r="B34" s="1" t="s">
        <v>162</v>
      </c>
      <c r="C34" s="1" t="str">
        <f t="shared" si="5"/>
        <v>תנו לנער אחד סכום  כגודל שטח הרבוע</v>
      </c>
      <c r="D34" s="1">
        <f t="shared" si="7"/>
        <v>113</v>
      </c>
      <c r="E34" s="1" t="str">
        <f t="shared" si="8"/>
        <v>8x8+7x7 =113</v>
      </c>
      <c r="F34" s="1" t="s">
        <v>130</v>
      </c>
      <c r="G34" s="1">
        <v>8</v>
      </c>
      <c r="H34" s="1" t="s">
        <v>145</v>
      </c>
      <c r="I34" s="1">
        <v>7</v>
      </c>
      <c r="J34" s="1" t="s">
        <v>161</v>
      </c>
      <c r="K34" s="1" t="s">
        <v>160</v>
      </c>
    </row>
    <row r="35" spans="1:11" x14ac:dyDescent="0.25">
      <c r="A35" s="1" t="str">
        <f t="shared" si="6"/>
        <v>אורך של מלבן הוא  9 והרוחב 7. חשבו את  שטח הרבוע</v>
      </c>
      <c r="B35" s="1" t="s">
        <v>162</v>
      </c>
      <c r="C35" s="1" t="str">
        <f t="shared" si="5"/>
        <v>תנו לנער אחד סכום  כגודל שטח הרבוע</v>
      </c>
      <c r="D35" s="1">
        <f t="shared" si="7"/>
        <v>130</v>
      </c>
      <c r="E35" s="1" t="str">
        <f t="shared" si="8"/>
        <v>9x9+7x7 =130</v>
      </c>
      <c r="F35" s="1" t="s">
        <v>130</v>
      </c>
      <c r="G35" s="1">
        <v>9</v>
      </c>
      <c r="H35" s="1" t="s">
        <v>145</v>
      </c>
      <c r="I35" s="1">
        <v>7</v>
      </c>
      <c r="J35" s="1" t="s">
        <v>161</v>
      </c>
      <c r="K35" s="1" t="s">
        <v>160</v>
      </c>
    </row>
    <row r="36" spans="1:11" x14ac:dyDescent="0.25">
      <c r="A36" s="1" t="str">
        <f t="shared" si="6"/>
        <v>אורך של מלבן הוא  10 והרוחב 7. חשבו את  שטח הרבוע</v>
      </c>
      <c r="B36" s="1" t="s">
        <v>162</v>
      </c>
      <c r="C36" s="1" t="str">
        <f t="shared" si="5"/>
        <v>תנו לנער אחד סכום  כגודל שטח הרבוע</v>
      </c>
      <c r="D36" s="1">
        <f t="shared" si="7"/>
        <v>149</v>
      </c>
      <c r="E36" s="1" t="str">
        <f t="shared" si="8"/>
        <v>10x10+7x7 =149</v>
      </c>
      <c r="F36" s="1" t="s">
        <v>130</v>
      </c>
      <c r="G36" s="1">
        <v>10</v>
      </c>
      <c r="H36" s="1" t="s">
        <v>145</v>
      </c>
      <c r="I36" s="1">
        <v>7</v>
      </c>
      <c r="J36" s="1" t="s">
        <v>161</v>
      </c>
      <c r="K36" s="1" t="s">
        <v>160</v>
      </c>
    </row>
    <row r="37" spans="1:11" x14ac:dyDescent="0.25">
      <c r="A37" s="1" t="str">
        <f t="shared" si="6"/>
        <v>אורך של מלבן הוא  11 והרוחב 7. חשבו את  שטח הרבוע</v>
      </c>
      <c r="B37" s="1" t="s">
        <v>162</v>
      </c>
      <c r="C37" s="1" t="str">
        <f t="shared" si="5"/>
        <v>תנו לנער אחד סכום  כגודל שטח הרבוע</v>
      </c>
      <c r="D37" s="1">
        <f t="shared" si="7"/>
        <v>170</v>
      </c>
      <c r="E37" s="1" t="str">
        <f t="shared" si="8"/>
        <v>11x11+7x7 =170</v>
      </c>
      <c r="F37" s="1" t="s">
        <v>130</v>
      </c>
      <c r="G37" s="1">
        <v>11</v>
      </c>
      <c r="H37" s="1" t="s">
        <v>145</v>
      </c>
      <c r="I37" s="1">
        <v>7</v>
      </c>
      <c r="J37" s="1" t="s">
        <v>161</v>
      </c>
      <c r="K37" s="1" t="s">
        <v>160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rightToLeft="1" topLeftCell="A22" zoomScale="73" zoomScaleNormal="73" workbookViewId="0">
      <selection activeCell="D45" sqref="D45"/>
    </sheetView>
  </sheetViews>
  <sheetFormatPr defaultRowHeight="13.8" x14ac:dyDescent="0.25"/>
  <cols>
    <col min="1" max="1" width="54.5" style="1" customWidth="1"/>
    <col min="2" max="2" width="32.69921875" style="1" customWidth="1"/>
    <col min="3" max="3" width="34" style="1" customWidth="1"/>
    <col min="4" max="4" width="13.09765625" style="1" customWidth="1"/>
    <col min="5" max="5" width="8.796875" style="1"/>
    <col min="6" max="6" width="52.296875" style="1" customWidth="1"/>
    <col min="7" max="7" width="3.796875" style="1" customWidth="1"/>
    <col min="8" max="8" width="39.09765625" style="1" customWidth="1"/>
    <col min="9" max="16384" width="8.79687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s="1" t="str">
        <f>CONCATENATE(F2," ",G2,H2)</f>
        <v xml:space="preserve">אורך המחוג של עגול 5 מ'.  העיגול מוקף בריבוע ומקיף ריבוע  </v>
      </c>
      <c r="B2" s="1" t="s">
        <v>164</v>
      </c>
      <c r="C2" s="1" t="s">
        <v>154</v>
      </c>
      <c r="D2" s="1" t="str">
        <f>CONCATENATE(4*G2^2,",",2*G2^2)</f>
        <v>100,50</v>
      </c>
      <c r="F2" s="1" t="s">
        <v>152</v>
      </c>
      <c r="G2" s="1">
        <v>5</v>
      </c>
      <c r="H2" s="1" t="s">
        <v>153</v>
      </c>
    </row>
    <row r="3" spans="1:8" x14ac:dyDescent="0.25">
      <c r="A3" s="1" t="str">
        <f t="shared" ref="A3:A10" si="0">CONCATENATE(F3," ",G3,H3)</f>
        <v xml:space="preserve">אורך המחוג של עגול 6 מ'.  העיגול מוקף בריבוע ומקיף ריבוע  </v>
      </c>
      <c r="B3" s="1" t="s">
        <v>164</v>
      </c>
      <c r="C3" s="1" t="s">
        <v>154</v>
      </c>
      <c r="D3" s="1" t="str">
        <f t="shared" ref="D3:D4" si="1">CONCATENATE(4*G3^2,",",2*G3^2)</f>
        <v>144,72</v>
      </c>
      <c r="F3" s="1" t="s">
        <v>152</v>
      </c>
      <c r="G3" s="1">
        <v>6</v>
      </c>
      <c r="H3" s="1" t="s">
        <v>153</v>
      </c>
    </row>
    <row r="4" spans="1:8" x14ac:dyDescent="0.25">
      <c r="A4" s="1" t="str">
        <f t="shared" si="0"/>
        <v xml:space="preserve">אורך המחוג של עגול 7 מ'.  העיגול מוקף בריבוע ומקיף ריבוע  </v>
      </c>
      <c r="B4" s="1" t="s">
        <v>164</v>
      </c>
      <c r="C4" s="1" t="s">
        <v>136</v>
      </c>
      <c r="D4" s="1" t="str">
        <f t="shared" si="1"/>
        <v>196,98</v>
      </c>
      <c r="F4" s="1" t="s">
        <v>152</v>
      </c>
      <c r="G4" s="1">
        <v>7</v>
      </c>
      <c r="H4" s="1" t="s">
        <v>153</v>
      </c>
    </row>
    <row r="5" spans="1:8" x14ac:dyDescent="0.25">
      <c r="A5" s="1" t="str">
        <f>CONCATENATE(F5," ",G5,H5)</f>
        <v xml:space="preserve">אורך המחוג של עגול 8 מ'.  העיגול מוקף בריבוע ומקיף ריבוע  </v>
      </c>
      <c r="B5" s="1" t="s">
        <v>164</v>
      </c>
      <c r="C5" s="1" t="s">
        <v>155</v>
      </c>
      <c r="D5" s="1" t="str">
        <f>CONCATENATE(4*G5^2-2*G5^2)</f>
        <v>128</v>
      </c>
      <c r="F5" s="1" t="s">
        <v>152</v>
      </c>
      <c r="G5" s="1">
        <v>8</v>
      </c>
      <c r="H5" s="1" t="s">
        <v>153</v>
      </c>
    </row>
    <row r="6" spans="1:8" x14ac:dyDescent="0.25">
      <c r="A6" s="1" t="str">
        <f t="shared" si="0"/>
        <v xml:space="preserve">אורך המחוג של עגול 7 מ'.  העיגול מוקף בריבוע ומקיף ריבוע  </v>
      </c>
      <c r="B6" s="1" t="s">
        <v>164</v>
      </c>
      <c r="C6" s="1" t="s">
        <v>155</v>
      </c>
      <c r="D6" s="1" t="str">
        <f t="shared" ref="D6:D10" si="2">CONCATENATE(4*G6^2-2*G6^2)</f>
        <v>98</v>
      </c>
      <c r="F6" s="1" t="s">
        <v>152</v>
      </c>
      <c r="G6" s="1">
        <v>7</v>
      </c>
      <c r="H6" s="1" t="s">
        <v>153</v>
      </c>
    </row>
    <row r="7" spans="1:8" x14ac:dyDescent="0.25">
      <c r="A7" s="1" t="str">
        <f t="shared" si="0"/>
        <v xml:space="preserve">אורך המחוג של עגול 6 מ'.  העיגול מוקף בריבוע ומקיף ריבוע  </v>
      </c>
      <c r="B7" s="1" t="s">
        <v>164</v>
      </c>
      <c r="C7" s="1" t="s">
        <v>155</v>
      </c>
      <c r="D7" s="1" t="str">
        <f t="shared" si="2"/>
        <v>72</v>
      </c>
      <c r="F7" s="1" t="s">
        <v>152</v>
      </c>
      <c r="G7" s="1">
        <v>6</v>
      </c>
      <c r="H7" s="1" t="s">
        <v>153</v>
      </c>
    </row>
    <row r="8" spans="1:8" x14ac:dyDescent="0.25">
      <c r="A8" s="1" t="str">
        <f t="shared" si="0"/>
        <v xml:space="preserve">אורך המחוג של עגול 5 מ'.  העיגול מוקף בריבוע ומקיף ריבוע  </v>
      </c>
      <c r="B8" s="1" t="s">
        <v>164</v>
      </c>
      <c r="C8" s="1" t="s">
        <v>155</v>
      </c>
      <c r="D8" s="1" t="str">
        <f t="shared" si="2"/>
        <v>50</v>
      </c>
      <c r="F8" s="1" t="s">
        <v>152</v>
      </c>
      <c r="G8" s="1">
        <v>5</v>
      </c>
      <c r="H8" s="1" t="s">
        <v>153</v>
      </c>
    </row>
    <row r="9" spans="1:8" x14ac:dyDescent="0.25">
      <c r="A9" s="1" t="str">
        <f t="shared" si="0"/>
        <v xml:space="preserve">אורך המחוג של עגול 4 מ'.  העיגול מוקף בריבוע ומקיף ריבוע  </v>
      </c>
      <c r="B9" s="1" t="s">
        <v>164</v>
      </c>
      <c r="C9" s="1" t="s">
        <v>155</v>
      </c>
      <c r="D9" s="1" t="str">
        <f t="shared" si="2"/>
        <v>32</v>
      </c>
      <c r="F9" s="1" t="s">
        <v>152</v>
      </c>
      <c r="G9" s="1">
        <v>4</v>
      </c>
      <c r="H9" s="1" t="s">
        <v>153</v>
      </c>
    </row>
    <row r="10" spans="1:8" x14ac:dyDescent="0.25">
      <c r="A10" s="1" t="str">
        <f t="shared" si="0"/>
        <v xml:space="preserve">אורך המחוג של עגול 3 מ'.  העיגול מוקף בריבוע ומקיף ריבוע  </v>
      </c>
      <c r="B10" s="1" t="s">
        <v>164</v>
      </c>
      <c r="C10" s="1" t="s">
        <v>155</v>
      </c>
      <c r="D10" s="1" t="str">
        <f t="shared" si="2"/>
        <v>18</v>
      </c>
      <c r="F10" s="1" t="s">
        <v>152</v>
      </c>
      <c r="G10" s="1">
        <v>3</v>
      </c>
      <c r="H10" s="1" t="s">
        <v>153</v>
      </c>
    </row>
    <row r="11" spans="1:8" x14ac:dyDescent="0.25">
      <c r="A11" s="1" t="str">
        <f t="shared" ref="A11:A14" si="3">CONCATENATE(F11," ",G11,H11)</f>
        <v xml:space="preserve">אורך המחוג של עגול 7 מ'.  העיגול מוקף בריבוע ומקיף ריבוע  </v>
      </c>
      <c r="B11" s="1" t="s">
        <v>164</v>
      </c>
      <c r="C11" s="1" t="s">
        <v>156</v>
      </c>
      <c r="D11" s="1">
        <f>8*G11</f>
        <v>56</v>
      </c>
      <c r="F11" s="1" t="s">
        <v>152</v>
      </c>
      <c r="G11" s="1">
        <v>7</v>
      </c>
      <c r="H11" s="1" t="s">
        <v>153</v>
      </c>
    </row>
    <row r="12" spans="1:8" x14ac:dyDescent="0.25">
      <c r="A12" s="1" t="str">
        <f t="shared" si="3"/>
        <v xml:space="preserve">אורך המחוג של עגול 8 מ'.  העיגול מוקף בריבוע ומקיף ריבוע  </v>
      </c>
      <c r="B12" s="1" t="s">
        <v>164</v>
      </c>
      <c r="C12" s="1" t="s">
        <v>156</v>
      </c>
      <c r="D12" s="1">
        <f>8*G12</f>
        <v>64</v>
      </c>
      <c r="F12" s="1" t="s">
        <v>152</v>
      </c>
      <c r="G12" s="1">
        <v>8</v>
      </c>
      <c r="H12" s="1" t="s">
        <v>153</v>
      </c>
    </row>
    <row r="13" spans="1:8" x14ac:dyDescent="0.25">
      <c r="A13" s="1" t="str">
        <f t="shared" si="3"/>
        <v xml:space="preserve">אורך המחוג של עגול 9 מ'.  העיגול מוקף בריבוע ומקיף ריבוע  </v>
      </c>
      <c r="B13" s="1" t="s">
        <v>164</v>
      </c>
      <c r="C13" s="1" t="s">
        <v>156</v>
      </c>
      <c r="D13" s="1">
        <f t="shared" ref="D13:D14" si="4">8*G13</f>
        <v>72</v>
      </c>
      <c r="F13" s="1" t="s">
        <v>152</v>
      </c>
      <c r="G13" s="1">
        <v>9</v>
      </c>
      <c r="H13" s="1" t="s">
        <v>153</v>
      </c>
    </row>
    <row r="14" spans="1:8" x14ac:dyDescent="0.25">
      <c r="A14" s="1" t="str">
        <f t="shared" si="3"/>
        <v xml:space="preserve">אורך המחוג של עגול 10 מ'.  העיגול מוקף בריבוע ומקיף ריבוע  </v>
      </c>
      <c r="B14" s="1" t="s">
        <v>164</v>
      </c>
      <c r="C14" s="1" t="s">
        <v>156</v>
      </c>
      <c r="D14" s="1">
        <f t="shared" si="4"/>
        <v>80</v>
      </c>
      <c r="F14" s="1" t="s">
        <v>152</v>
      </c>
      <c r="G14" s="1">
        <v>10</v>
      </c>
      <c r="H14" s="1" t="s">
        <v>153</v>
      </c>
    </row>
    <row r="15" spans="1:8" x14ac:dyDescent="0.25">
      <c r="A15" s="1" t="str">
        <f>CONCATENATE(F15,G15)</f>
        <v>קודקוד של משולש ישר זווית נמצא במרכז עיגול שאורך המחוג שלו הוא  4</v>
      </c>
      <c r="B15" s="1" t="s">
        <v>173</v>
      </c>
      <c r="C15" s="1" t="s">
        <v>174</v>
      </c>
      <c r="D15" s="1">
        <f xml:space="preserve"> G15*G15/2</f>
        <v>8</v>
      </c>
      <c r="F15" s="1" t="s">
        <v>172</v>
      </c>
      <c r="G15" s="1">
        <v>4</v>
      </c>
      <c r="H15" s="1" t="s">
        <v>153</v>
      </c>
    </row>
    <row r="16" spans="1:8" x14ac:dyDescent="0.25">
      <c r="A16" s="1" t="str">
        <f t="shared" ref="A16:A22" si="5">CONCATENATE(F16,G16)</f>
        <v>קודקוד של משולש ישר זווית נמצא במרכז עיגול שאורך המחוג שלו הוא  6</v>
      </c>
      <c r="B16" s="1" t="s">
        <v>173</v>
      </c>
      <c r="C16" s="1" t="s">
        <v>174</v>
      </c>
      <c r="D16" s="1">
        <f xml:space="preserve"> G16*G16/2</f>
        <v>18</v>
      </c>
      <c r="F16" s="1" t="s">
        <v>172</v>
      </c>
      <c r="G16" s="1">
        <v>6</v>
      </c>
      <c r="H16" s="1" t="s">
        <v>153</v>
      </c>
    </row>
    <row r="17" spans="1:8" x14ac:dyDescent="0.25">
      <c r="A17" s="1" t="str">
        <f t="shared" si="5"/>
        <v>קודקוד של משולש ישר זווית נמצא במרכז עיגול שאורך המחוג שלו הוא  8</v>
      </c>
      <c r="B17" s="1" t="s">
        <v>173</v>
      </c>
      <c r="C17" s="1" t="s">
        <v>174</v>
      </c>
      <c r="D17" s="1">
        <f t="shared" ref="D17:D22" si="6" xml:space="preserve"> G17*G17/2</f>
        <v>32</v>
      </c>
      <c r="F17" s="1" t="s">
        <v>172</v>
      </c>
      <c r="G17" s="1">
        <v>8</v>
      </c>
      <c r="H17" s="1" t="s">
        <v>153</v>
      </c>
    </row>
    <row r="18" spans="1:8" x14ac:dyDescent="0.25">
      <c r="A18" s="1" t="str">
        <f t="shared" si="5"/>
        <v>קודקוד של משולש ישר זווית נמצא במרכז עיגול שאורך המחוג שלו הוא  10</v>
      </c>
      <c r="B18" s="1" t="s">
        <v>173</v>
      </c>
      <c r="C18" s="1" t="s">
        <v>174</v>
      </c>
      <c r="D18" s="1">
        <f t="shared" si="6"/>
        <v>50</v>
      </c>
      <c r="F18" s="1" t="s">
        <v>172</v>
      </c>
      <c r="G18" s="1">
        <v>10</v>
      </c>
      <c r="H18" s="1" t="s">
        <v>153</v>
      </c>
    </row>
    <row r="19" spans="1:8" x14ac:dyDescent="0.25">
      <c r="A19" s="1" t="str">
        <f t="shared" si="5"/>
        <v>קודקוד של משולש ישר זווית נמצא במרכז עיגול שאורך המחוג שלו הוא  12</v>
      </c>
      <c r="B19" s="1" t="s">
        <v>173</v>
      </c>
      <c r="C19" s="1" t="s">
        <v>174</v>
      </c>
      <c r="D19" s="1">
        <f t="shared" si="6"/>
        <v>72</v>
      </c>
      <c r="F19" s="1" t="s">
        <v>172</v>
      </c>
      <c r="G19" s="1">
        <v>12</v>
      </c>
      <c r="H19" s="1" t="s">
        <v>153</v>
      </c>
    </row>
    <row r="20" spans="1:8" x14ac:dyDescent="0.25">
      <c r="A20" s="1" t="str">
        <f t="shared" si="5"/>
        <v>קודקוד של משולש ישר זווית נמצא במרכז עיגול שאורך המחוג שלו הוא  14</v>
      </c>
      <c r="B20" s="1" t="s">
        <v>173</v>
      </c>
      <c r="C20" s="1" t="s">
        <v>174</v>
      </c>
      <c r="D20" s="1">
        <f t="shared" si="6"/>
        <v>98</v>
      </c>
      <c r="F20" s="1" t="s">
        <v>172</v>
      </c>
      <c r="G20" s="1">
        <v>14</v>
      </c>
      <c r="H20" s="1" t="s">
        <v>153</v>
      </c>
    </row>
    <row r="21" spans="1:8" x14ac:dyDescent="0.25">
      <c r="A21" s="1" t="str">
        <f t="shared" si="5"/>
        <v>קודקוד של משולש ישר זווית נמצא במרכז עיגול שאורך המחוג שלו הוא  16</v>
      </c>
      <c r="B21" s="1" t="s">
        <v>173</v>
      </c>
      <c r="C21" s="1" t="s">
        <v>174</v>
      </c>
      <c r="D21" s="1">
        <f t="shared" si="6"/>
        <v>128</v>
      </c>
      <c r="F21" s="1" t="s">
        <v>172</v>
      </c>
      <c r="G21" s="1">
        <v>16</v>
      </c>
      <c r="H21" s="1" t="s">
        <v>153</v>
      </c>
    </row>
    <row r="22" spans="1:8" x14ac:dyDescent="0.25">
      <c r="A22" s="1" t="str">
        <f t="shared" si="5"/>
        <v>קודקוד של משולש ישר זווית נמצא במרכז עיגול שאורך המחוג שלו הוא  18</v>
      </c>
      <c r="B22" s="1" t="s">
        <v>173</v>
      </c>
      <c r="C22" s="1" t="s">
        <v>174</v>
      </c>
      <c r="D22" s="1">
        <f t="shared" si="6"/>
        <v>162</v>
      </c>
      <c r="F22" s="1" t="s">
        <v>172</v>
      </c>
      <c r="G22" s="1">
        <v>18</v>
      </c>
      <c r="H22" s="1" t="s">
        <v>153</v>
      </c>
    </row>
    <row r="23" spans="1:8" x14ac:dyDescent="0.25">
      <c r="A23" s="1" t="str">
        <f>CONCATENATE(F23,G23)</f>
        <v>קודקוד של משולש ישר זווית נמצא במרכז עיגול שאורך המחוג שלו הוא  20</v>
      </c>
      <c r="B23" s="1" t="s">
        <v>173</v>
      </c>
      <c r="C23" s="1" t="s">
        <v>174</v>
      </c>
      <c r="D23" s="1">
        <f xml:space="preserve"> G23*G23/2</f>
        <v>200</v>
      </c>
      <c r="F23" s="1" t="s">
        <v>172</v>
      </c>
      <c r="G23" s="1">
        <v>20</v>
      </c>
      <c r="H23" s="1" t="s">
        <v>153</v>
      </c>
    </row>
    <row r="24" spans="1:8" x14ac:dyDescent="0.25">
      <c r="A24" s="1" t="str">
        <f t="shared" ref="A24:A43" si="7">CONCATENATE(F24,G24)</f>
        <v>קודקוד של משולש ישר זווית נמצא במרכז עיגול שאורך המחוג שלו הוא  20</v>
      </c>
      <c r="B24" s="1" t="s">
        <v>173</v>
      </c>
      <c r="C24" s="1" t="s">
        <v>174</v>
      </c>
      <c r="D24" s="1">
        <f t="shared" ref="D24:D33" si="8" xml:space="preserve"> G24*G24/2</f>
        <v>200</v>
      </c>
      <c r="F24" s="1" t="s">
        <v>172</v>
      </c>
      <c r="G24" s="1">
        <v>20</v>
      </c>
      <c r="H24" s="1" t="s">
        <v>153</v>
      </c>
    </row>
    <row r="25" spans="1:8" x14ac:dyDescent="0.25">
      <c r="A25" s="1" t="str">
        <f t="shared" si="7"/>
        <v>קודקוד של משולש ישר זווית נמצא במרכז עיגול שאורך המחוג שלו הוא  18</v>
      </c>
      <c r="B25" s="1" t="s">
        <v>173</v>
      </c>
      <c r="C25" s="1" t="s">
        <v>174</v>
      </c>
      <c r="D25" s="1">
        <f t="shared" si="8"/>
        <v>162</v>
      </c>
      <c r="F25" s="1" t="s">
        <v>172</v>
      </c>
      <c r="G25" s="1">
        <v>18</v>
      </c>
      <c r="H25" s="1" t="s">
        <v>153</v>
      </c>
    </row>
    <row r="26" spans="1:8" x14ac:dyDescent="0.25">
      <c r="A26" s="1" t="str">
        <f t="shared" si="7"/>
        <v>קודקוד של משולש ישר זווית נמצא במרכז עיגול שאורך המחוג שלו הוא  16</v>
      </c>
      <c r="B26" s="1" t="s">
        <v>173</v>
      </c>
      <c r="C26" s="1" t="s">
        <v>174</v>
      </c>
      <c r="D26" s="1">
        <f t="shared" si="8"/>
        <v>128</v>
      </c>
      <c r="F26" s="1" t="s">
        <v>172</v>
      </c>
      <c r="G26" s="1">
        <v>16</v>
      </c>
      <c r="H26" s="1" t="s">
        <v>153</v>
      </c>
    </row>
    <row r="27" spans="1:8" x14ac:dyDescent="0.25">
      <c r="A27" s="1" t="str">
        <f t="shared" si="7"/>
        <v>קודקוד של משולש ישר זווית נמצא במרכז עיגול שאורך המחוג שלו הוא  14</v>
      </c>
      <c r="B27" s="1" t="s">
        <v>173</v>
      </c>
      <c r="C27" s="1" t="s">
        <v>174</v>
      </c>
      <c r="D27" s="1">
        <f t="shared" si="8"/>
        <v>98</v>
      </c>
      <c r="F27" s="1" t="s">
        <v>172</v>
      </c>
      <c r="G27" s="1">
        <v>14</v>
      </c>
      <c r="H27" s="1" t="s">
        <v>153</v>
      </c>
    </row>
    <row r="28" spans="1:8" x14ac:dyDescent="0.25">
      <c r="A28" s="1" t="str">
        <f t="shared" si="7"/>
        <v>קודקוד של משולש ישר זווית נמצא במרכז עיגול שאורך המחוג שלו הוא  12</v>
      </c>
      <c r="B28" s="1" t="s">
        <v>173</v>
      </c>
      <c r="C28" s="1" t="s">
        <v>174</v>
      </c>
      <c r="D28" s="1">
        <f t="shared" si="8"/>
        <v>72</v>
      </c>
      <c r="F28" s="1" t="s">
        <v>172</v>
      </c>
      <c r="G28" s="1">
        <v>12</v>
      </c>
      <c r="H28" s="1" t="s">
        <v>153</v>
      </c>
    </row>
    <row r="29" spans="1:8" x14ac:dyDescent="0.25">
      <c r="A29" s="1" t="str">
        <f t="shared" si="7"/>
        <v>קודקוד של משולש ישר זווית נמצא במרכז עיגול שאורך המחוג שלו הוא  10</v>
      </c>
      <c r="B29" s="1" t="s">
        <v>173</v>
      </c>
      <c r="C29" s="1" t="s">
        <v>174</v>
      </c>
      <c r="D29" s="1">
        <f t="shared" si="8"/>
        <v>50</v>
      </c>
      <c r="F29" s="1" t="s">
        <v>172</v>
      </c>
      <c r="G29" s="1">
        <v>10</v>
      </c>
      <c r="H29" s="1" t="s">
        <v>153</v>
      </c>
    </row>
    <row r="30" spans="1:8" x14ac:dyDescent="0.25">
      <c r="A30" s="1" t="str">
        <f t="shared" si="7"/>
        <v>קודקוד של משולש ישר זווית נמצא במרכז עיגול שאורך המחוג שלו הוא  8</v>
      </c>
      <c r="B30" s="1" t="s">
        <v>173</v>
      </c>
      <c r="C30" s="1" t="s">
        <v>174</v>
      </c>
      <c r="D30" s="1">
        <f t="shared" si="8"/>
        <v>32</v>
      </c>
      <c r="F30" s="1" t="s">
        <v>172</v>
      </c>
      <c r="G30" s="1">
        <v>8</v>
      </c>
      <c r="H30" s="1" t="s">
        <v>153</v>
      </c>
    </row>
    <row r="31" spans="1:8" x14ac:dyDescent="0.25">
      <c r="A31" s="1" t="str">
        <f t="shared" si="7"/>
        <v>קודקוד של משולש ישר זווית נמצא במרכז עיגול שאורך המחוג שלו הוא  6</v>
      </c>
      <c r="B31" s="1" t="s">
        <v>173</v>
      </c>
      <c r="C31" s="1" t="s">
        <v>174</v>
      </c>
      <c r="D31" s="1">
        <f t="shared" si="8"/>
        <v>18</v>
      </c>
      <c r="F31" s="1" t="s">
        <v>172</v>
      </c>
      <c r="G31" s="1">
        <v>6</v>
      </c>
      <c r="H31" s="1" t="s">
        <v>153</v>
      </c>
    </row>
    <row r="32" spans="1:8" x14ac:dyDescent="0.25">
      <c r="A32" s="1" t="str">
        <f t="shared" si="7"/>
        <v>קודקוד של משולש ישר זווית נמצא במרכז עיגול שאורך המחוג שלו הוא  4</v>
      </c>
      <c r="B32" s="1" t="s">
        <v>173</v>
      </c>
      <c r="C32" s="1" t="s">
        <v>174</v>
      </c>
      <c r="D32" s="1">
        <f t="shared" si="8"/>
        <v>8</v>
      </c>
      <c r="F32" s="1" t="s">
        <v>172</v>
      </c>
      <c r="G32" s="1">
        <v>4</v>
      </c>
      <c r="H32" s="1" t="s">
        <v>153</v>
      </c>
    </row>
    <row r="33" spans="1:8" x14ac:dyDescent="0.25">
      <c r="A33" s="1" t="str">
        <f t="shared" si="7"/>
        <v>קודקוד של משולש ישר זווית נמצא במרכז עיגול שאורך המחוג שלו הוא  2</v>
      </c>
      <c r="B33" s="1" t="s">
        <v>173</v>
      </c>
      <c r="C33" s="1" t="s">
        <v>174</v>
      </c>
      <c r="D33" s="1">
        <f t="shared" si="8"/>
        <v>2</v>
      </c>
      <c r="F33" s="1" t="s">
        <v>172</v>
      </c>
      <c r="G33" s="1">
        <v>2</v>
      </c>
      <c r="H33" s="1" t="s">
        <v>153</v>
      </c>
    </row>
    <row r="34" spans="1:8" x14ac:dyDescent="0.25">
      <c r="A34" s="1" t="str">
        <f t="shared" si="7"/>
        <v>קודקוד של משולש ישר זווית נמצא במרכז עיגול שאורך המחוג שלו הוא  3</v>
      </c>
      <c r="B34" s="1" t="s">
        <v>173</v>
      </c>
      <c r="C34" s="1" t="s">
        <v>175</v>
      </c>
      <c r="D34" s="1">
        <f xml:space="preserve"> G34*G34*2</f>
        <v>18</v>
      </c>
      <c r="F34" s="1" t="s">
        <v>172</v>
      </c>
      <c r="G34" s="1">
        <v>3</v>
      </c>
      <c r="H34" s="1" t="s">
        <v>153</v>
      </c>
    </row>
    <row r="35" spans="1:8" x14ac:dyDescent="0.25">
      <c r="A35" s="1" t="str">
        <f t="shared" si="7"/>
        <v>קודקוד של משולש ישר זווית נמצא במרכז עיגול שאורך המחוג שלו הוא  4</v>
      </c>
      <c r="B35" s="1" t="s">
        <v>173</v>
      </c>
      <c r="C35" s="1" t="s">
        <v>175</v>
      </c>
      <c r="D35" s="1">
        <f t="shared" ref="D35:D37" si="9" xml:space="preserve"> G35*G35*2</f>
        <v>32</v>
      </c>
      <c r="F35" s="1" t="s">
        <v>172</v>
      </c>
      <c r="G35" s="1">
        <v>4</v>
      </c>
      <c r="H35" s="1" t="s">
        <v>153</v>
      </c>
    </row>
    <row r="36" spans="1:8" x14ac:dyDescent="0.25">
      <c r="A36" s="1" t="str">
        <f t="shared" si="7"/>
        <v>קודקוד של משולש ישר זווית נמצא במרכז עיגול שאורך המחוג שלו הוא  5</v>
      </c>
      <c r="B36" s="1" t="s">
        <v>173</v>
      </c>
      <c r="C36" s="1" t="s">
        <v>175</v>
      </c>
      <c r="D36" s="1">
        <f t="shared" si="9"/>
        <v>50</v>
      </c>
      <c r="F36" s="1" t="s">
        <v>172</v>
      </c>
      <c r="G36" s="1">
        <v>5</v>
      </c>
      <c r="H36" s="1" t="s">
        <v>153</v>
      </c>
    </row>
    <row r="37" spans="1:8" x14ac:dyDescent="0.25">
      <c r="A37" s="1" t="str">
        <f t="shared" si="7"/>
        <v>קודקוד של משולש ישר זווית נמצא במרכז עיגול שאורך המחוג שלו הוא  6</v>
      </c>
      <c r="B37" s="1" t="s">
        <v>173</v>
      </c>
      <c r="C37" s="1" t="s">
        <v>175</v>
      </c>
      <c r="D37" s="1">
        <f t="shared" si="9"/>
        <v>72</v>
      </c>
      <c r="F37" s="1" t="s">
        <v>172</v>
      </c>
      <c r="G37" s="1">
        <v>6</v>
      </c>
      <c r="H37" s="1" t="s">
        <v>153</v>
      </c>
    </row>
    <row r="38" spans="1:8" x14ac:dyDescent="0.25">
      <c r="A38" s="1" t="str">
        <f t="shared" si="7"/>
        <v>מרכז של רבוע נמצא במרכז עיגול שאורך המחוג שלו הוא  6</v>
      </c>
      <c r="B38" s="1" t="s">
        <v>179</v>
      </c>
      <c r="C38" s="1" t="s">
        <v>180</v>
      </c>
      <c r="D38" s="1">
        <f>4*G38*G38</f>
        <v>144</v>
      </c>
      <c r="F38" s="1" t="s">
        <v>178</v>
      </c>
      <c r="G38" s="1">
        <v>6</v>
      </c>
    </row>
    <row r="39" spans="1:8" x14ac:dyDescent="0.25">
      <c r="A39" s="1" t="str">
        <f t="shared" si="7"/>
        <v>מרכז של רבוע נמצא במרכז עיגול שאורך המחוג שלו הוא  1</v>
      </c>
      <c r="B39" s="1" t="s">
        <v>179</v>
      </c>
      <c r="C39" s="1" t="s">
        <v>180</v>
      </c>
      <c r="D39" s="1">
        <f>4*G39*G39</f>
        <v>4</v>
      </c>
      <c r="F39" s="1" t="s">
        <v>178</v>
      </c>
      <c r="G39" s="1">
        <v>1</v>
      </c>
    </row>
    <row r="40" spans="1:8" x14ac:dyDescent="0.25">
      <c r="A40" s="1" t="str">
        <f t="shared" si="7"/>
        <v>מרכז של רבוע נמצא במרכז עיגול שאורך המחוג שלו הוא  2</v>
      </c>
      <c r="B40" s="1" t="s">
        <v>179</v>
      </c>
      <c r="C40" s="1" t="s">
        <v>180</v>
      </c>
      <c r="D40" s="1">
        <f t="shared" ref="D40:D43" si="10">4*G40*G40</f>
        <v>16</v>
      </c>
      <c r="F40" s="1" t="s">
        <v>178</v>
      </c>
      <c r="G40" s="1">
        <v>2</v>
      </c>
    </row>
    <row r="41" spans="1:8" x14ac:dyDescent="0.25">
      <c r="A41" s="1" t="str">
        <f t="shared" si="7"/>
        <v>מרכז של רבוע נמצא במרכז עיגול שאורך המחוג שלו הוא  3</v>
      </c>
      <c r="B41" s="1" t="s">
        <v>179</v>
      </c>
      <c r="C41" s="1" t="s">
        <v>180</v>
      </c>
      <c r="D41" s="1">
        <f t="shared" si="10"/>
        <v>36</v>
      </c>
      <c r="F41" s="1" t="s">
        <v>178</v>
      </c>
      <c r="G41" s="1">
        <v>3</v>
      </c>
    </row>
    <row r="42" spans="1:8" x14ac:dyDescent="0.25">
      <c r="A42" s="1" t="str">
        <f t="shared" si="7"/>
        <v>מרכז של רבוע נמצא במרכז עיגול שאורך המחוג שלו הוא  4</v>
      </c>
      <c r="B42" s="1" t="s">
        <v>179</v>
      </c>
      <c r="C42" s="1" t="s">
        <v>180</v>
      </c>
      <c r="D42" s="1">
        <f t="shared" si="10"/>
        <v>64</v>
      </c>
      <c r="F42" s="1" t="s">
        <v>178</v>
      </c>
      <c r="G42" s="1">
        <v>4</v>
      </c>
    </row>
    <row r="43" spans="1:8" x14ac:dyDescent="0.25">
      <c r="A43" s="1" t="str">
        <f t="shared" si="7"/>
        <v>מרכז של רבוע נמצא במרכז עיגול שאורך המחוג שלו הוא  5</v>
      </c>
      <c r="B43" s="1" t="s">
        <v>179</v>
      </c>
      <c r="C43" s="1" t="s">
        <v>180</v>
      </c>
      <c r="D43" s="1">
        <f t="shared" si="10"/>
        <v>100</v>
      </c>
      <c r="F43" s="1" t="s">
        <v>178</v>
      </c>
      <c r="G43" s="1">
        <v>5</v>
      </c>
    </row>
    <row r="45" spans="1:8" x14ac:dyDescent="0.25">
      <c r="D45" s="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2"/>
  <sheetViews>
    <sheetView rightToLeft="1" workbookViewId="0">
      <selection activeCell="G21" sqref="G21"/>
    </sheetView>
  </sheetViews>
  <sheetFormatPr defaultRowHeight="13.8" x14ac:dyDescent="0.25"/>
  <cols>
    <col min="1" max="1" width="22.69921875" customWidth="1"/>
    <col min="2" max="2" width="23.19921875" customWidth="1"/>
    <col min="3" max="3" width="23.3984375" customWidth="1"/>
    <col min="5" max="5" width="19.796875" customWidth="1"/>
    <col min="6" max="6" width="9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</row>
    <row r="2" spans="1:8" x14ac:dyDescent="0.25">
      <c r="A2" s="1" t="str">
        <f>CONCATENATE(F2," ",G2,H2)</f>
        <v>למצולע 4 צלעות</v>
      </c>
      <c r="B2" s="1" t="s">
        <v>128</v>
      </c>
      <c r="C2" s="1" t="s">
        <v>129</v>
      </c>
      <c r="D2" s="1">
        <f>(G2-3)*G2/2</f>
        <v>2</v>
      </c>
      <c r="E2" s="1" t="str">
        <f>CONCATENATE(" (",G2,"-",3,")","x",G2,"/",2,"=",(G2-3)*G2/2)</f>
        <v xml:space="preserve"> (4-3)x4/2=2</v>
      </c>
      <c r="F2" s="1" t="s">
        <v>126</v>
      </c>
      <c r="G2" s="1">
        <v>4</v>
      </c>
      <c r="H2" s="1" t="s">
        <v>127</v>
      </c>
    </row>
    <row r="3" spans="1:8" x14ac:dyDescent="0.25">
      <c r="A3" s="1" t="str">
        <f t="shared" ref="A3:A18" si="0">CONCATENATE(F3," ",G3,H3)</f>
        <v>למצולע 5 צלעות</v>
      </c>
      <c r="B3" s="1" t="s">
        <v>128</v>
      </c>
      <c r="C3" s="1" t="s">
        <v>129</v>
      </c>
      <c r="D3" s="1">
        <f t="shared" ref="D3:D18" si="1">(G3-3)*G3/2</f>
        <v>5</v>
      </c>
      <c r="E3" s="1" t="str">
        <f t="shared" ref="E3:E18" si="2">CONCATENATE(" (",G3,"-",3,")","x",G3,"/",2,"=",(G3-3)*G3/2)</f>
        <v xml:space="preserve"> (5-3)x5/2=5</v>
      </c>
      <c r="F3" s="1" t="s">
        <v>126</v>
      </c>
      <c r="G3" s="1">
        <v>5</v>
      </c>
      <c r="H3" s="1" t="s">
        <v>127</v>
      </c>
    </row>
    <row r="4" spans="1:8" x14ac:dyDescent="0.25">
      <c r="A4" s="1" t="str">
        <f t="shared" si="0"/>
        <v>למצולע 6 צלעות</v>
      </c>
      <c r="B4" s="1" t="s">
        <v>128</v>
      </c>
      <c r="C4" s="1" t="s">
        <v>129</v>
      </c>
      <c r="D4" s="1">
        <f t="shared" si="1"/>
        <v>9</v>
      </c>
      <c r="E4" s="1" t="str">
        <f t="shared" si="2"/>
        <v xml:space="preserve"> (6-3)x6/2=9</v>
      </c>
      <c r="F4" s="1" t="s">
        <v>126</v>
      </c>
      <c r="G4" s="1">
        <v>6</v>
      </c>
      <c r="H4" s="1" t="s">
        <v>127</v>
      </c>
    </row>
    <row r="5" spans="1:8" x14ac:dyDescent="0.25">
      <c r="A5" s="1" t="str">
        <f t="shared" si="0"/>
        <v>למצולע 7 צלעות</v>
      </c>
      <c r="B5" s="1" t="s">
        <v>128</v>
      </c>
      <c r="C5" s="1" t="s">
        <v>129</v>
      </c>
      <c r="D5" s="1">
        <f t="shared" si="1"/>
        <v>14</v>
      </c>
      <c r="E5" s="1" t="str">
        <f t="shared" si="2"/>
        <v xml:space="preserve"> (7-3)x7/2=14</v>
      </c>
      <c r="F5" s="1" t="s">
        <v>126</v>
      </c>
      <c r="G5" s="1">
        <v>7</v>
      </c>
      <c r="H5" s="1" t="s">
        <v>127</v>
      </c>
    </row>
    <row r="6" spans="1:8" x14ac:dyDescent="0.25">
      <c r="A6" s="1" t="str">
        <f t="shared" si="0"/>
        <v>למצולע 8 צלעות</v>
      </c>
      <c r="B6" s="1" t="s">
        <v>128</v>
      </c>
      <c r="C6" s="1" t="s">
        <v>129</v>
      </c>
      <c r="D6" s="1">
        <f t="shared" si="1"/>
        <v>20</v>
      </c>
      <c r="E6" s="1" t="str">
        <f t="shared" si="2"/>
        <v xml:space="preserve"> (8-3)x8/2=20</v>
      </c>
      <c r="F6" s="1" t="s">
        <v>126</v>
      </c>
      <c r="G6" s="1">
        <v>8</v>
      </c>
      <c r="H6" s="1" t="s">
        <v>127</v>
      </c>
    </row>
    <row r="7" spans="1:8" x14ac:dyDescent="0.25">
      <c r="A7" s="1" t="str">
        <f t="shared" si="0"/>
        <v>למצולע 9 צלעות</v>
      </c>
      <c r="B7" s="1" t="s">
        <v>128</v>
      </c>
      <c r="C7" s="1" t="s">
        <v>129</v>
      </c>
      <c r="D7" s="1">
        <f t="shared" si="1"/>
        <v>27</v>
      </c>
      <c r="E7" s="1" t="str">
        <f t="shared" si="2"/>
        <v xml:space="preserve"> (9-3)x9/2=27</v>
      </c>
      <c r="F7" s="1" t="s">
        <v>126</v>
      </c>
      <c r="G7" s="1">
        <v>9</v>
      </c>
      <c r="H7" s="1" t="s">
        <v>127</v>
      </c>
    </row>
    <row r="8" spans="1:8" x14ac:dyDescent="0.25">
      <c r="A8" s="1" t="str">
        <f t="shared" si="0"/>
        <v>למצולע 10 צלעות</v>
      </c>
      <c r="B8" s="1" t="s">
        <v>128</v>
      </c>
      <c r="C8" s="1" t="s">
        <v>129</v>
      </c>
      <c r="D8" s="1">
        <f t="shared" si="1"/>
        <v>35</v>
      </c>
      <c r="E8" s="1" t="str">
        <f t="shared" si="2"/>
        <v xml:space="preserve"> (10-3)x10/2=35</v>
      </c>
      <c r="F8" s="1" t="s">
        <v>126</v>
      </c>
      <c r="G8" s="1">
        <v>10</v>
      </c>
      <c r="H8" s="1" t="s">
        <v>127</v>
      </c>
    </row>
    <row r="9" spans="1:8" x14ac:dyDescent="0.25">
      <c r="A9" s="1" t="str">
        <f t="shared" si="0"/>
        <v>למצולע 11 צלעות</v>
      </c>
      <c r="B9" s="1" t="s">
        <v>128</v>
      </c>
      <c r="C9" s="1" t="s">
        <v>129</v>
      </c>
      <c r="D9" s="1">
        <f t="shared" si="1"/>
        <v>44</v>
      </c>
      <c r="E9" s="1" t="str">
        <f t="shared" si="2"/>
        <v xml:space="preserve"> (11-3)x11/2=44</v>
      </c>
      <c r="F9" s="1" t="s">
        <v>126</v>
      </c>
      <c r="G9" s="1">
        <v>11</v>
      </c>
      <c r="H9" s="1" t="s">
        <v>127</v>
      </c>
    </row>
    <row r="10" spans="1:8" x14ac:dyDescent="0.25">
      <c r="A10" s="1" t="str">
        <f t="shared" si="0"/>
        <v>למצולע 12 צלעות</v>
      </c>
      <c r="B10" s="1" t="s">
        <v>128</v>
      </c>
      <c r="C10" s="1" t="s">
        <v>129</v>
      </c>
      <c r="D10" s="1">
        <f t="shared" si="1"/>
        <v>54</v>
      </c>
      <c r="E10" s="1" t="str">
        <f t="shared" si="2"/>
        <v xml:space="preserve"> (12-3)x12/2=54</v>
      </c>
      <c r="F10" s="1" t="s">
        <v>126</v>
      </c>
      <c r="G10" s="1">
        <v>12</v>
      </c>
      <c r="H10" s="1" t="s">
        <v>127</v>
      </c>
    </row>
    <row r="11" spans="1:8" x14ac:dyDescent="0.25">
      <c r="A11" s="1" t="str">
        <f t="shared" si="0"/>
        <v>למצולע 13 צלעות</v>
      </c>
      <c r="B11" s="1" t="s">
        <v>128</v>
      </c>
      <c r="C11" s="1" t="s">
        <v>129</v>
      </c>
      <c r="D11" s="1">
        <f t="shared" si="1"/>
        <v>65</v>
      </c>
      <c r="E11" s="1" t="str">
        <f t="shared" si="2"/>
        <v xml:space="preserve"> (13-3)x13/2=65</v>
      </c>
      <c r="F11" s="1" t="s">
        <v>126</v>
      </c>
      <c r="G11" s="1">
        <v>13</v>
      </c>
      <c r="H11" s="1" t="s">
        <v>127</v>
      </c>
    </row>
    <row r="12" spans="1:8" x14ac:dyDescent="0.25">
      <c r="A12" s="1" t="str">
        <f t="shared" si="0"/>
        <v>למצולע 14 צלעות</v>
      </c>
      <c r="B12" s="1" t="s">
        <v>128</v>
      </c>
      <c r="C12" s="1" t="s">
        <v>129</v>
      </c>
      <c r="D12" s="1">
        <f t="shared" si="1"/>
        <v>77</v>
      </c>
      <c r="E12" s="1" t="str">
        <f t="shared" si="2"/>
        <v xml:space="preserve"> (14-3)x14/2=77</v>
      </c>
      <c r="F12" s="1" t="s">
        <v>126</v>
      </c>
      <c r="G12" s="1">
        <v>14</v>
      </c>
      <c r="H12" s="1" t="s">
        <v>127</v>
      </c>
    </row>
    <row r="13" spans="1:8" x14ac:dyDescent="0.25">
      <c r="A13" s="1" t="str">
        <f t="shared" si="0"/>
        <v>למצולע 15 צלעות</v>
      </c>
      <c r="B13" s="1" t="s">
        <v>128</v>
      </c>
      <c r="C13" s="1" t="s">
        <v>129</v>
      </c>
      <c r="D13" s="1">
        <f t="shared" si="1"/>
        <v>90</v>
      </c>
      <c r="E13" s="1" t="str">
        <f t="shared" si="2"/>
        <v xml:space="preserve"> (15-3)x15/2=90</v>
      </c>
      <c r="F13" s="1" t="s">
        <v>126</v>
      </c>
      <c r="G13" s="1">
        <v>15</v>
      </c>
      <c r="H13" s="1" t="s">
        <v>127</v>
      </c>
    </row>
    <row r="14" spans="1:8" x14ac:dyDescent="0.25">
      <c r="A14" s="1" t="str">
        <f t="shared" si="0"/>
        <v>למצולע 16 צלעות</v>
      </c>
      <c r="B14" s="1" t="s">
        <v>128</v>
      </c>
      <c r="C14" s="1" t="s">
        <v>129</v>
      </c>
      <c r="D14" s="1">
        <f t="shared" si="1"/>
        <v>104</v>
      </c>
      <c r="E14" s="1" t="str">
        <f t="shared" si="2"/>
        <v xml:space="preserve"> (16-3)x16/2=104</v>
      </c>
      <c r="F14" s="1" t="s">
        <v>126</v>
      </c>
      <c r="G14" s="1">
        <v>16</v>
      </c>
      <c r="H14" s="1" t="s">
        <v>127</v>
      </c>
    </row>
    <row r="15" spans="1:8" x14ac:dyDescent="0.25">
      <c r="A15" s="1" t="str">
        <f t="shared" si="0"/>
        <v>למצולע 17 צלעות</v>
      </c>
      <c r="B15" s="1" t="s">
        <v>128</v>
      </c>
      <c r="C15" s="1" t="s">
        <v>129</v>
      </c>
      <c r="D15" s="1">
        <f t="shared" si="1"/>
        <v>119</v>
      </c>
      <c r="E15" s="1" t="str">
        <f t="shared" si="2"/>
        <v xml:space="preserve"> (17-3)x17/2=119</v>
      </c>
      <c r="F15" s="1" t="s">
        <v>126</v>
      </c>
      <c r="G15" s="1">
        <v>17</v>
      </c>
      <c r="H15" s="1" t="s">
        <v>127</v>
      </c>
    </row>
    <row r="16" spans="1:8" x14ac:dyDescent="0.25">
      <c r="A16" s="1" t="str">
        <f t="shared" si="0"/>
        <v>למצולע 18 צלעות</v>
      </c>
      <c r="B16" s="1" t="s">
        <v>128</v>
      </c>
      <c r="C16" s="1" t="s">
        <v>129</v>
      </c>
      <c r="D16" s="1">
        <f t="shared" si="1"/>
        <v>135</v>
      </c>
      <c r="E16" s="1" t="str">
        <f t="shared" si="2"/>
        <v xml:space="preserve"> (18-3)x18/2=135</v>
      </c>
      <c r="F16" s="1" t="s">
        <v>126</v>
      </c>
      <c r="G16" s="1">
        <v>18</v>
      </c>
      <c r="H16" s="1" t="s">
        <v>127</v>
      </c>
    </row>
    <row r="17" spans="1:8" x14ac:dyDescent="0.25">
      <c r="A17" s="1" t="str">
        <f t="shared" si="0"/>
        <v>למצולע 19 צלעות</v>
      </c>
      <c r="B17" s="1" t="s">
        <v>128</v>
      </c>
      <c r="C17" s="1" t="s">
        <v>129</v>
      </c>
      <c r="D17" s="1">
        <f t="shared" si="1"/>
        <v>152</v>
      </c>
      <c r="E17" s="1" t="str">
        <f t="shared" si="2"/>
        <v xml:space="preserve"> (19-3)x19/2=152</v>
      </c>
      <c r="F17" s="1" t="s">
        <v>126</v>
      </c>
      <c r="G17" s="1">
        <v>19</v>
      </c>
      <c r="H17" s="1" t="s">
        <v>127</v>
      </c>
    </row>
    <row r="18" spans="1:8" x14ac:dyDescent="0.25">
      <c r="A18" s="1" t="str">
        <f t="shared" si="0"/>
        <v>למצולע 20 צלעות</v>
      </c>
      <c r="B18" s="1" t="s">
        <v>128</v>
      </c>
      <c r="C18" s="1" t="s">
        <v>129</v>
      </c>
      <c r="D18" s="1">
        <f t="shared" si="1"/>
        <v>170</v>
      </c>
      <c r="E18" s="1" t="str">
        <f t="shared" si="2"/>
        <v xml:space="preserve"> (20-3)x20/2=170</v>
      </c>
      <c r="F18" s="1" t="s">
        <v>126</v>
      </c>
      <c r="G18" s="1">
        <v>20</v>
      </c>
      <c r="H18" s="1" t="s">
        <v>127</v>
      </c>
    </row>
    <row r="19" spans="1:8" x14ac:dyDescent="0.25">
      <c r="G19" s="1"/>
    </row>
    <row r="20" spans="1:8" x14ac:dyDescent="0.25">
      <c r="G20" s="1"/>
    </row>
    <row r="21" spans="1:8" x14ac:dyDescent="0.25">
      <c r="G21" s="1"/>
    </row>
    <row r="22" spans="1:8" x14ac:dyDescent="0.25">
      <c r="G22" s="1"/>
    </row>
    <row r="23" spans="1:8" x14ac:dyDescent="0.25">
      <c r="G23" s="1"/>
    </row>
    <row r="24" spans="1:8" x14ac:dyDescent="0.25">
      <c r="G24" s="1"/>
    </row>
    <row r="25" spans="1:8" x14ac:dyDescent="0.25">
      <c r="G25" s="1"/>
    </row>
    <row r="26" spans="1:8" x14ac:dyDescent="0.25">
      <c r="G26" s="1"/>
    </row>
    <row r="27" spans="1:8" x14ac:dyDescent="0.25">
      <c r="G27" s="1"/>
    </row>
    <row r="28" spans="1:8" x14ac:dyDescent="0.25">
      <c r="G28" s="1"/>
    </row>
    <row r="29" spans="1:8" x14ac:dyDescent="0.25">
      <c r="G29" s="1"/>
    </row>
    <row r="30" spans="1:8" x14ac:dyDescent="0.25">
      <c r="G30" s="1"/>
    </row>
    <row r="31" spans="1:8" x14ac:dyDescent="0.25">
      <c r="G31" s="1"/>
    </row>
    <row r="32" spans="1:8" x14ac:dyDescent="0.25">
      <c r="G32" s="1"/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1"/>
    </row>
    <row r="45" spans="7:7" x14ac:dyDescent="0.25">
      <c r="G45" s="1"/>
    </row>
    <row r="46" spans="7:7" x14ac:dyDescent="0.25">
      <c r="G46" s="1"/>
    </row>
    <row r="47" spans="7:7" x14ac:dyDescent="0.25">
      <c r="G47" s="1"/>
    </row>
    <row r="48" spans="7:7" x14ac:dyDescent="0.25">
      <c r="G48" s="1"/>
    </row>
    <row r="49" spans="7:7" x14ac:dyDescent="0.25">
      <c r="G49" s="1"/>
    </row>
    <row r="50" spans="7:7" x14ac:dyDescent="0.25">
      <c r="G50" s="1"/>
    </row>
    <row r="51" spans="7:7" x14ac:dyDescent="0.25">
      <c r="G51" s="1"/>
    </row>
    <row r="52" spans="7:7" x14ac:dyDescent="0.25">
      <c r="G52" s="1"/>
    </row>
    <row r="53" spans="7:7" x14ac:dyDescent="0.25">
      <c r="G53" s="1"/>
    </row>
    <row r="54" spans="7:7" x14ac:dyDescent="0.25">
      <c r="G54" s="1"/>
    </row>
    <row r="55" spans="7:7" x14ac:dyDescent="0.25">
      <c r="G55" s="1"/>
    </row>
    <row r="56" spans="7:7" x14ac:dyDescent="0.25">
      <c r="G56" s="1"/>
    </row>
    <row r="57" spans="7:7" x14ac:dyDescent="0.25">
      <c r="G57" s="1"/>
    </row>
    <row r="58" spans="7:7" x14ac:dyDescent="0.25">
      <c r="G58" s="1"/>
    </row>
    <row r="59" spans="7:7" x14ac:dyDescent="0.25">
      <c r="G59" s="1"/>
    </row>
    <row r="60" spans="7:7" x14ac:dyDescent="0.25">
      <c r="G60" s="1"/>
    </row>
    <row r="61" spans="7:7" x14ac:dyDescent="0.25">
      <c r="G61" s="1"/>
    </row>
    <row r="62" spans="7:7" x14ac:dyDescent="0.25">
      <c r="G62" s="1"/>
    </row>
    <row r="63" spans="7:7" x14ac:dyDescent="0.25">
      <c r="G63" s="1"/>
    </row>
    <row r="64" spans="7:7" x14ac:dyDescent="0.25">
      <c r="G64" s="1"/>
    </row>
    <row r="65" spans="7:7" x14ac:dyDescent="0.25">
      <c r="G65" s="1"/>
    </row>
    <row r="66" spans="7:7" x14ac:dyDescent="0.25">
      <c r="G66" s="1"/>
    </row>
    <row r="67" spans="7:7" x14ac:dyDescent="0.25">
      <c r="G67" s="1"/>
    </row>
    <row r="68" spans="7:7" x14ac:dyDescent="0.25">
      <c r="G68" s="1"/>
    </row>
    <row r="69" spans="7:7" x14ac:dyDescent="0.25">
      <c r="G69" s="1"/>
    </row>
    <row r="70" spans="7:7" x14ac:dyDescent="0.25">
      <c r="G70" s="1"/>
    </row>
    <row r="71" spans="7:7" x14ac:dyDescent="0.25">
      <c r="G71" s="1"/>
    </row>
    <row r="72" spans="7:7" x14ac:dyDescent="0.25">
      <c r="G72" s="1"/>
    </row>
    <row r="73" spans="7:7" x14ac:dyDescent="0.25">
      <c r="G73" s="1"/>
    </row>
    <row r="74" spans="7:7" x14ac:dyDescent="0.25">
      <c r="G74" s="1"/>
    </row>
    <row r="75" spans="7:7" x14ac:dyDescent="0.25">
      <c r="G75" s="1"/>
    </row>
    <row r="76" spans="7:7" x14ac:dyDescent="0.25">
      <c r="G76" s="1"/>
    </row>
    <row r="77" spans="7:7" x14ac:dyDescent="0.25">
      <c r="G77" s="1"/>
    </row>
    <row r="78" spans="7:7" x14ac:dyDescent="0.25">
      <c r="G78" s="1"/>
    </row>
    <row r="79" spans="7:7" x14ac:dyDescent="0.25">
      <c r="G79" s="1"/>
    </row>
    <row r="80" spans="7:7" x14ac:dyDescent="0.25">
      <c r="G80" s="1"/>
    </row>
    <row r="81" spans="7:7" x14ac:dyDescent="0.25">
      <c r="G81" s="1"/>
    </row>
    <row r="82" spans="7:7" x14ac:dyDescent="0.25">
      <c r="G82" s="1"/>
    </row>
    <row r="83" spans="7:7" x14ac:dyDescent="0.25">
      <c r="G83" s="1"/>
    </row>
    <row r="84" spans="7:7" x14ac:dyDescent="0.25">
      <c r="G84" s="1"/>
    </row>
    <row r="85" spans="7:7" x14ac:dyDescent="0.25">
      <c r="G85" s="1"/>
    </row>
    <row r="86" spans="7:7" x14ac:dyDescent="0.25">
      <c r="G86" s="1"/>
    </row>
    <row r="87" spans="7:7" x14ac:dyDescent="0.25">
      <c r="G87" s="1"/>
    </row>
    <row r="88" spans="7:7" x14ac:dyDescent="0.25">
      <c r="G88" s="1"/>
    </row>
    <row r="89" spans="7:7" x14ac:dyDescent="0.25">
      <c r="G89" s="1"/>
    </row>
    <row r="90" spans="7:7" x14ac:dyDescent="0.25">
      <c r="G90" s="1"/>
    </row>
    <row r="91" spans="7:7" x14ac:dyDescent="0.25">
      <c r="G91" s="1"/>
    </row>
    <row r="92" spans="7:7" x14ac:dyDescent="0.25">
      <c r="G92" s="1"/>
    </row>
    <row r="93" spans="7:7" x14ac:dyDescent="0.25">
      <c r="G93" s="1"/>
    </row>
    <row r="94" spans="7:7" x14ac:dyDescent="0.25">
      <c r="G94" s="1"/>
    </row>
    <row r="95" spans="7:7" x14ac:dyDescent="0.25">
      <c r="G95" s="1"/>
    </row>
    <row r="96" spans="7:7" x14ac:dyDescent="0.25">
      <c r="G96" s="1"/>
    </row>
    <row r="97" spans="7:7" x14ac:dyDescent="0.25">
      <c r="G97" s="1"/>
    </row>
    <row r="98" spans="7:7" x14ac:dyDescent="0.25">
      <c r="G98" s="1"/>
    </row>
    <row r="99" spans="7:7" x14ac:dyDescent="0.25">
      <c r="G99" s="1"/>
    </row>
    <row r="100" spans="7:7" x14ac:dyDescent="0.25">
      <c r="G100" s="1"/>
    </row>
    <row r="101" spans="7:7" x14ac:dyDescent="0.25">
      <c r="G101" s="1"/>
    </row>
    <row r="102" spans="7:7" x14ac:dyDescent="0.25">
      <c r="G102" s="1"/>
    </row>
    <row r="103" spans="7:7" x14ac:dyDescent="0.25">
      <c r="G103" s="1"/>
    </row>
    <row r="104" spans="7:7" x14ac:dyDescent="0.25">
      <c r="G104" s="1"/>
    </row>
    <row r="105" spans="7:7" x14ac:dyDescent="0.25">
      <c r="G105" s="1"/>
    </row>
    <row r="106" spans="7:7" x14ac:dyDescent="0.25">
      <c r="G106" s="1"/>
    </row>
    <row r="107" spans="7:7" x14ac:dyDescent="0.25">
      <c r="G107" s="1"/>
    </row>
    <row r="108" spans="7:7" x14ac:dyDescent="0.25">
      <c r="G108" s="1"/>
    </row>
    <row r="109" spans="7:7" x14ac:dyDescent="0.25">
      <c r="G109" s="1"/>
    </row>
    <row r="110" spans="7:7" x14ac:dyDescent="0.25">
      <c r="G110" s="1"/>
    </row>
    <row r="111" spans="7:7" x14ac:dyDescent="0.25">
      <c r="G111" s="1"/>
    </row>
    <row r="112" spans="7:7" x14ac:dyDescent="0.25">
      <c r="G112" s="1"/>
    </row>
    <row r="113" spans="7:7" x14ac:dyDescent="0.25">
      <c r="G113" s="1"/>
    </row>
    <row r="114" spans="7:7" x14ac:dyDescent="0.25">
      <c r="G114" s="1"/>
    </row>
    <row r="115" spans="7:7" x14ac:dyDescent="0.25">
      <c r="G115" s="1"/>
    </row>
    <row r="116" spans="7:7" x14ac:dyDescent="0.25">
      <c r="G116" s="1"/>
    </row>
    <row r="117" spans="7:7" x14ac:dyDescent="0.25">
      <c r="G117" s="1"/>
    </row>
    <row r="118" spans="7:7" x14ac:dyDescent="0.25">
      <c r="G118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23" spans="7:7" x14ac:dyDescent="0.25">
      <c r="G123" s="1"/>
    </row>
    <row r="124" spans="7:7" x14ac:dyDescent="0.25">
      <c r="G124" s="1"/>
    </row>
    <row r="125" spans="7:7" x14ac:dyDescent="0.25">
      <c r="G125" s="1"/>
    </row>
    <row r="126" spans="7:7" x14ac:dyDescent="0.25">
      <c r="G126" s="1"/>
    </row>
    <row r="127" spans="7:7" x14ac:dyDescent="0.25">
      <c r="G127" s="1"/>
    </row>
    <row r="128" spans="7:7" x14ac:dyDescent="0.25">
      <c r="G128" s="1"/>
    </row>
    <row r="129" spans="7:7" x14ac:dyDescent="0.25">
      <c r="G129" s="1"/>
    </row>
    <row r="130" spans="7:7" x14ac:dyDescent="0.25">
      <c r="G130" s="1"/>
    </row>
    <row r="131" spans="7:7" x14ac:dyDescent="0.25">
      <c r="G131" s="1"/>
    </row>
    <row r="132" spans="7:7" x14ac:dyDescent="0.25">
      <c r="G132" s="1"/>
    </row>
    <row r="133" spans="7:7" x14ac:dyDescent="0.25">
      <c r="G133" s="1"/>
    </row>
    <row r="134" spans="7:7" x14ac:dyDescent="0.25">
      <c r="G134" s="1"/>
    </row>
    <row r="135" spans="7:7" x14ac:dyDescent="0.25">
      <c r="G135" s="1"/>
    </row>
    <row r="136" spans="7:7" x14ac:dyDescent="0.25">
      <c r="G136" s="1"/>
    </row>
    <row r="137" spans="7:7" x14ac:dyDescent="0.25">
      <c r="G137" s="1"/>
    </row>
    <row r="138" spans="7:7" x14ac:dyDescent="0.25">
      <c r="G138" s="1"/>
    </row>
    <row r="139" spans="7:7" x14ac:dyDescent="0.25">
      <c r="G139" s="1"/>
    </row>
    <row r="140" spans="7:7" x14ac:dyDescent="0.25">
      <c r="G140" s="1"/>
    </row>
    <row r="141" spans="7:7" x14ac:dyDescent="0.25">
      <c r="G141" s="1"/>
    </row>
    <row r="142" spans="7:7" x14ac:dyDescent="0.25">
      <c r="G142" s="1"/>
    </row>
    <row r="143" spans="7:7" x14ac:dyDescent="0.25">
      <c r="G143" s="1"/>
    </row>
    <row r="144" spans="7:7" x14ac:dyDescent="0.25">
      <c r="G144" s="1"/>
    </row>
    <row r="145" spans="7:7" x14ac:dyDescent="0.25">
      <c r="G145" s="1"/>
    </row>
    <row r="146" spans="7:7" x14ac:dyDescent="0.25">
      <c r="G146" s="1"/>
    </row>
    <row r="147" spans="7:7" x14ac:dyDescent="0.25">
      <c r="G147" s="1"/>
    </row>
    <row r="148" spans="7:7" x14ac:dyDescent="0.25">
      <c r="G148" s="1"/>
    </row>
    <row r="149" spans="7:7" x14ac:dyDescent="0.25">
      <c r="G149" s="1"/>
    </row>
    <row r="150" spans="7:7" x14ac:dyDescent="0.25">
      <c r="G150" s="1"/>
    </row>
    <row r="151" spans="7:7" x14ac:dyDescent="0.25">
      <c r="G151" s="1"/>
    </row>
    <row r="152" spans="7:7" x14ac:dyDescent="0.25">
      <c r="G152" s="1"/>
    </row>
    <row r="153" spans="7:7" x14ac:dyDescent="0.25">
      <c r="G153" s="1"/>
    </row>
    <row r="154" spans="7:7" x14ac:dyDescent="0.25">
      <c r="G154" s="1"/>
    </row>
    <row r="155" spans="7:7" x14ac:dyDescent="0.25">
      <c r="G155" s="1"/>
    </row>
    <row r="156" spans="7:7" x14ac:dyDescent="0.25">
      <c r="G156" s="1"/>
    </row>
    <row r="157" spans="7:7" x14ac:dyDescent="0.25">
      <c r="G157" s="1"/>
    </row>
    <row r="158" spans="7:7" x14ac:dyDescent="0.25">
      <c r="G158" s="1"/>
    </row>
    <row r="159" spans="7:7" x14ac:dyDescent="0.25">
      <c r="G159" s="1"/>
    </row>
    <row r="160" spans="7:7" x14ac:dyDescent="0.25">
      <c r="G160" s="1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167" spans="7:7" x14ac:dyDescent="0.25">
      <c r="G167" s="1"/>
    </row>
    <row r="168" spans="7:7" x14ac:dyDescent="0.25">
      <c r="G168" s="1"/>
    </row>
    <row r="169" spans="7:7" x14ac:dyDescent="0.25">
      <c r="G169" s="1"/>
    </row>
    <row r="170" spans="7:7" x14ac:dyDescent="0.25">
      <c r="G170" s="1"/>
    </row>
    <row r="171" spans="7:7" x14ac:dyDescent="0.25">
      <c r="G171" s="1"/>
    </row>
    <row r="172" spans="7:7" x14ac:dyDescent="0.25">
      <c r="G172" s="1"/>
    </row>
    <row r="173" spans="7:7" x14ac:dyDescent="0.25">
      <c r="G173" s="1"/>
    </row>
    <row r="174" spans="7:7" x14ac:dyDescent="0.25">
      <c r="G174" s="1"/>
    </row>
    <row r="175" spans="7:7" x14ac:dyDescent="0.25">
      <c r="G175" s="1"/>
    </row>
    <row r="176" spans="7:7" x14ac:dyDescent="0.25">
      <c r="G176" s="1"/>
    </row>
    <row r="177" spans="7:7" x14ac:dyDescent="0.25">
      <c r="G177" s="1"/>
    </row>
    <row r="178" spans="7:7" x14ac:dyDescent="0.25">
      <c r="G178" s="1"/>
    </row>
    <row r="179" spans="7:7" x14ac:dyDescent="0.25">
      <c r="G179" s="1"/>
    </row>
    <row r="180" spans="7:7" x14ac:dyDescent="0.25">
      <c r="G180" s="1"/>
    </row>
    <row r="181" spans="7:7" x14ac:dyDescent="0.25">
      <c r="G181" s="1"/>
    </row>
    <row r="182" spans="7:7" x14ac:dyDescent="0.25">
      <c r="G182" s="1"/>
    </row>
    <row r="183" spans="7:7" x14ac:dyDescent="0.25">
      <c r="G183" s="1"/>
    </row>
    <row r="184" spans="7:7" x14ac:dyDescent="0.25">
      <c r="G184" s="1"/>
    </row>
    <row r="185" spans="7:7" x14ac:dyDescent="0.25">
      <c r="G185" s="1"/>
    </row>
    <row r="186" spans="7:7" x14ac:dyDescent="0.25">
      <c r="G186" s="1"/>
    </row>
    <row r="187" spans="7:7" x14ac:dyDescent="0.25">
      <c r="G187" s="1"/>
    </row>
    <row r="188" spans="7:7" x14ac:dyDescent="0.25">
      <c r="G188" s="1"/>
    </row>
    <row r="189" spans="7:7" x14ac:dyDescent="0.25">
      <c r="G189" s="1"/>
    </row>
    <row r="190" spans="7:7" x14ac:dyDescent="0.25">
      <c r="G190" s="1"/>
    </row>
    <row r="191" spans="7:7" x14ac:dyDescent="0.25">
      <c r="G191" s="1"/>
    </row>
    <row r="192" spans="7:7" x14ac:dyDescent="0.25">
      <c r="G192" s="1"/>
    </row>
    <row r="193" spans="7:7" x14ac:dyDescent="0.25">
      <c r="G193" s="1"/>
    </row>
    <row r="194" spans="7:7" x14ac:dyDescent="0.25">
      <c r="G194" s="1"/>
    </row>
    <row r="195" spans="7:7" x14ac:dyDescent="0.25">
      <c r="G195" s="1"/>
    </row>
    <row r="196" spans="7:7" x14ac:dyDescent="0.25">
      <c r="G196" s="1"/>
    </row>
    <row r="197" spans="7:7" x14ac:dyDescent="0.25">
      <c r="G197" s="1"/>
    </row>
    <row r="198" spans="7:7" x14ac:dyDescent="0.25">
      <c r="G198" s="1"/>
    </row>
    <row r="199" spans="7:7" x14ac:dyDescent="0.25">
      <c r="G199" s="1"/>
    </row>
    <row r="200" spans="7:7" x14ac:dyDescent="0.25">
      <c r="G200" s="1"/>
    </row>
    <row r="201" spans="7:7" x14ac:dyDescent="0.25">
      <c r="G201" s="1"/>
    </row>
    <row r="202" spans="7:7" x14ac:dyDescent="0.25">
      <c r="G202" s="1"/>
    </row>
    <row r="203" spans="7:7" x14ac:dyDescent="0.25">
      <c r="G203" s="1"/>
    </row>
    <row r="204" spans="7:7" x14ac:dyDescent="0.25">
      <c r="G204" s="1"/>
    </row>
    <row r="205" spans="7:7" x14ac:dyDescent="0.25">
      <c r="G205" s="1"/>
    </row>
    <row r="206" spans="7:7" x14ac:dyDescent="0.25">
      <c r="G206" s="1"/>
    </row>
    <row r="207" spans="7:7" x14ac:dyDescent="0.25">
      <c r="G207" s="1"/>
    </row>
    <row r="208" spans="7:7" x14ac:dyDescent="0.25">
      <c r="G208" s="1"/>
    </row>
    <row r="209" spans="7:7" x14ac:dyDescent="0.25">
      <c r="G209" s="1"/>
    </row>
    <row r="210" spans="7:7" x14ac:dyDescent="0.25">
      <c r="G210" s="1"/>
    </row>
    <row r="211" spans="7:7" x14ac:dyDescent="0.25">
      <c r="G211" s="1"/>
    </row>
    <row r="212" spans="7:7" x14ac:dyDescent="0.25">
      <c r="G212" s="1"/>
    </row>
    <row r="213" spans="7:7" x14ac:dyDescent="0.25">
      <c r="G213" s="1"/>
    </row>
    <row r="214" spans="7:7" x14ac:dyDescent="0.25">
      <c r="G214" s="1"/>
    </row>
    <row r="215" spans="7:7" x14ac:dyDescent="0.25">
      <c r="G215" s="1"/>
    </row>
    <row r="216" spans="7:7" x14ac:dyDescent="0.25">
      <c r="G216" s="1"/>
    </row>
    <row r="217" spans="7:7" x14ac:dyDescent="0.25">
      <c r="G217" s="1"/>
    </row>
    <row r="218" spans="7:7" x14ac:dyDescent="0.25">
      <c r="G218" s="1"/>
    </row>
    <row r="219" spans="7:7" x14ac:dyDescent="0.25">
      <c r="G219" s="1"/>
    </row>
    <row r="220" spans="7:7" x14ac:dyDescent="0.25">
      <c r="G220" s="1"/>
    </row>
    <row r="221" spans="7:7" x14ac:dyDescent="0.25">
      <c r="G221" s="1"/>
    </row>
    <row r="222" spans="7:7" x14ac:dyDescent="0.25">
      <c r="G222" s="1"/>
    </row>
    <row r="223" spans="7:7" x14ac:dyDescent="0.25">
      <c r="G223" s="1"/>
    </row>
    <row r="224" spans="7:7" x14ac:dyDescent="0.25">
      <c r="G224" s="1"/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  <row r="235" spans="7:7" x14ac:dyDescent="0.25">
      <c r="G235" s="1"/>
    </row>
    <row r="236" spans="7:7" x14ac:dyDescent="0.25">
      <c r="G236" s="1"/>
    </row>
    <row r="237" spans="7:7" x14ac:dyDescent="0.25">
      <c r="G237" s="1"/>
    </row>
    <row r="238" spans="7:7" x14ac:dyDescent="0.25">
      <c r="G238" s="1"/>
    </row>
    <row r="239" spans="7:7" x14ac:dyDescent="0.25">
      <c r="G239" s="1"/>
    </row>
    <row r="240" spans="7:7" x14ac:dyDescent="0.25">
      <c r="G240" s="1"/>
    </row>
    <row r="241" spans="7:7" x14ac:dyDescent="0.25">
      <c r="G241" s="1"/>
    </row>
    <row r="242" spans="7:7" x14ac:dyDescent="0.25">
      <c r="G242" s="1"/>
    </row>
    <row r="243" spans="7:7" x14ac:dyDescent="0.25">
      <c r="G243" s="1"/>
    </row>
    <row r="244" spans="7:7" x14ac:dyDescent="0.25">
      <c r="G244" s="1"/>
    </row>
    <row r="245" spans="7:7" x14ac:dyDescent="0.25">
      <c r="G245" s="1"/>
    </row>
    <row r="246" spans="7:7" x14ac:dyDescent="0.25">
      <c r="G246" s="1"/>
    </row>
    <row r="247" spans="7:7" x14ac:dyDescent="0.25">
      <c r="G247" s="1"/>
    </row>
    <row r="248" spans="7:7" x14ac:dyDescent="0.25">
      <c r="G248" s="1"/>
    </row>
    <row r="249" spans="7:7" x14ac:dyDescent="0.25">
      <c r="G249" s="1"/>
    </row>
    <row r="250" spans="7:7" x14ac:dyDescent="0.25">
      <c r="G250" s="1"/>
    </row>
    <row r="251" spans="7:7" x14ac:dyDescent="0.25">
      <c r="G251" s="1"/>
    </row>
    <row r="252" spans="7:7" x14ac:dyDescent="0.25">
      <c r="G252" s="1"/>
    </row>
    <row r="253" spans="7:7" x14ac:dyDescent="0.25">
      <c r="G253" s="1"/>
    </row>
    <row r="254" spans="7:7" x14ac:dyDescent="0.25">
      <c r="G254" s="1"/>
    </row>
    <row r="255" spans="7:7" x14ac:dyDescent="0.25">
      <c r="G255" s="1"/>
    </row>
    <row r="256" spans="7:7" x14ac:dyDescent="0.25">
      <c r="G256" s="1"/>
    </row>
    <row r="257" spans="7:7" x14ac:dyDescent="0.25">
      <c r="G257" s="1"/>
    </row>
    <row r="258" spans="7:7" x14ac:dyDescent="0.25">
      <c r="G258" s="1"/>
    </row>
    <row r="259" spans="7:7" x14ac:dyDescent="0.25">
      <c r="G259" s="1"/>
    </row>
    <row r="260" spans="7:7" x14ac:dyDescent="0.25">
      <c r="G260" s="1"/>
    </row>
    <row r="261" spans="7:7" x14ac:dyDescent="0.25">
      <c r="G261" s="1"/>
    </row>
    <row r="262" spans="7:7" x14ac:dyDescent="0.25">
      <c r="G262" s="1"/>
    </row>
    <row r="263" spans="7:7" x14ac:dyDescent="0.25">
      <c r="G263" s="1"/>
    </row>
    <row r="264" spans="7:7" x14ac:dyDescent="0.25">
      <c r="G264" s="1"/>
    </row>
    <row r="265" spans="7:7" x14ac:dyDescent="0.25">
      <c r="G265" s="1"/>
    </row>
    <row r="266" spans="7:7" x14ac:dyDescent="0.25">
      <c r="G266" s="1"/>
    </row>
    <row r="267" spans="7:7" x14ac:dyDescent="0.25">
      <c r="G267" s="1"/>
    </row>
    <row r="268" spans="7:7" x14ac:dyDescent="0.25">
      <c r="G268" s="1"/>
    </row>
    <row r="269" spans="7:7" x14ac:dyDescent="0.25">
      <c r="G269" s="1"/>
    </row>
    <row r="270" spans="7:7" x14ac:dyDescent="0.25">
      <c r="G270" s="1"/>
    </row>
    <row r="271" spans="7:7" x14ac:dyDescent="0.25">
      <c r="G271" s="1"/>
    </row>
    <row r="272" spans="7:7" x14ac:dyDescent="0.25">
      <c r="G272" s="1"/>
    </row>
    <row r="273" spans="7:7" x14ac:dyDescent="0.25">
      <c r="G273" s="1"/>
    </row>
    <row r="274" spans="7:7" x14ac:dyDescent="0.25">
      <c r="G274" s="1"/>
    </row>
    <row r="275" spans="7:7" x14ac:dyDescent="0.25">
      <c r="G275" s="1"/>
    </row>
    <row r="276" spans="7:7" x14ac:dyDescent="0.25">
      <c r="G276" s="1"/>
    </row>
    <row r="277" spans="7:7" x14ac:dyDescent="0.25">
      <c r="G277" s="1"/>
    </row>
    <row r="278" spans="7:7" x14ac:dyDescent="0.25">
      <c r="G278" s="1"/>
    </row>
    <row r="279" spans="7:7" x14ac:dyDescent="0.25">
      <c r="G279" s="1"/>
    </row>
    <row r="280" spans="7:7" x14ac:dyDescent="0.25">
      <c r="G280" s="1"/>
    </row>
    <row r="281" spans="7:7" x14ac:dyDescent="0.25">
      <c r="G281" s="1"/>
    </row>
    <row r="282" spans="7:7" x14ac:dyDescent="0.25">
      <c r="G282" s="1"/>
    </row>
    <row r="283" spans="7:7" x14ac:dyDescent="0.25">
      <c r="G283" s="1"/>
    </row>
    <row r="284" spans="7:7" x14ac:dyDescent="0.25">
      <c r="G284" s="1"/>
    </row>
    <row r="285" spans="7:7" x14ac:dyDescent="0.25">
      <c r="G285" s="1"/>
    </row>
    <row r="286" spans="7:7" x14ac:dyDescent="0.25">
      <c r="G286" s="1"/>
    </row>
    <row r="287" spans="7:7" x14ac:dyDescent="0.25">
      <c r="G287" s="1"/>
    </row>
    <row r="288" spans="7:7" x14ac:dyDescent="0.25">
      <c r="G288" s="1"/>
    </row>
    <row r="289" spans="7:7" x14ac:dyDescent="0.25">
      <c r="G289" s="1"/>
    </row>
    <row r="290" spans="7:7" x14ac:dyDescent="0.25">
      <c r="G290" s="1"/>
    </row>
    <row r="291" spans="7:7" x14ac:dyDescent="0.25">
      <c r="G291" s="1"/>
    </row>
    <row r="292" spans="7:7" x14ac:dyDescent="0.25">
      <c r="G292" s="1"/>
    </row>
    <row r="293" spans="7:7" x14ac:dyDescent="0.25">
      <c r="G293" s="1"/>
    </row>
    <row r="294" spans="7:7" x14ac:dyDescent="0.25">
      <c r="G294" s="1"/>
    </row>
    <row r="295" spans="7:7" x14ac:dyDescent="0.25">
      <c r="G295" s="1"/>
    </row>
    <row r="296" spans="7:7" x14ac:dyDescent="0.25">
      <c r="G296" s="1"/>
    </row>
    <row r="297" spans="7:7" x14ac:dyDescent="0.25">
      <c r="G297" s="1"/>
    </row>
    <row r="298" spans="7:7" x14ac:dyDescent="0.25">
      <c r="G298" s="1"/>
    </row>
    <row r="299" spans="7:7" x14ac:dyDescent="0.25">
      <c r="G299" s="1"/>
    </row>
    <row r="300" spans="7:7" x14ac:dyDescent="0.25">
      <c r="G300" s="1"/>
    </row>
    <row r="301" spans="7:7" x14ac:dyDescent="0.25">
      <c r="G301" s="1"/>
    </row>
    <row r="302" spans="7:7" x14ac:dyDescent="0.25">
      <c r="G302" s="1"/>
    </row>
    <row r="303" spans="7:7" x14ac:dyDescent="0.25">
      <c r="G303" s="1"/>
    </row>
    <row r="304" spans="7:7" x14ac:dyDescent="0.25">
      <c r="G304" s="1"/>
    </row>
    <row r="305" spans="7:7" x14ac:dyDescent="0.25">
      <c r="G305" s="1"/>
    </row>
    <row r="306" spans="7:7" x14ac:dyDescent="0.25">
      <c r="G306" s="1"/>
    </row>
    <row r="307" spans="7:7" x14ac:dyDescent="0.25">
      <c r="G307" s="1"/>
    </row>
    <row r="308" spans="7:7" x14ac:dyDescent="0.25">
      <c r="G308" s="1"/>
    </row>
    <row r="309" spans="7:7" x14ac:dyDescent="0.25">
      <c r="G309" s="1"/>
    </row>
    <row r="310" spans="7:7" x14ac:dyDescent="0.25">
      <c r="G310" s="1"/>
    </row>
    <row r="311" spans="7:7" x14ac:dyDescent="0.25">
      <c r="G311" s="1"/>
    </row>
    <row r="312" spans="7:7" x14ac:dyDescent="0.25">
      <c r="G312" s="1"/>
    </row>
    <row r="313" spans="7:7" x14ac:dyDescent="0.25">
      <c r="G313" s="1"/>
    </row>
    <row r="314" spans="7:7" x14ac:dyDescent="0.25">
      <c r="G314" s="1"/>
    </row>
    <row r="315" spans="7:7" x14ac:dyDescent="0.25">
      <c r="G315" s="1"/>
    </row>
    <row r="316" spans="7:7" x14ac:dyDescent="0.25">
      <c r="G316" s="1"/>
    </row>
    <row r="317" spans="7:7" x14ac:dyDescent="0.25">
      <c r="G317" s="1"/>
    </row>
    <row r="318" spans="7:7" x14ac:dyDescent="0.25">
      <c r="G318" s="1"/>
    </row>
    <row r="319" spans="7:7" x14ac:dyDescent="0.25">
      <c r="G319" s="1"/>
    </row>
    <row r="320" spans="7:7" x14ac:dyDescent="0.25">
      <c r="G320" s="1"/>
    </row>
    <row r="321" spans="7:7" x14ac:dyDescent="0.25">
      <c r="G321" s="1"/>
    </row>
    <row r="322" spans="7:7" x14ac:dyDescent="0.25">
      <c r="G322" s="1"/>
    </row>
    <row r="323" spans="7:7" x14ac:dyDescent="0.25">
      <c r="G323" s="1"/>
    </row>
    <row r="324" spans="7:7" x14ac:dyDescent="0.25">
      <c r="G324" s="1"/>
    </row>
    <row r="325" spans="7:7" x14ac:dyDescent="0.25">
      <c r="G325" s="1"/>
    </row>
    <row r="326" spans="7:7" x14ac:dyDescent="0.25">
      <c r="G326" s="1"/>
    </row>
    <row r="327" spans="7:7" x14ac:dyDescent="0.25">
      <c r="G327" s="1"/>
    </row>
    <row r="328" spans="7:7" x14ac:dyDescent="0.25">
      <c r="G328" s="1"/>
    </row>
    <row r="329" spans="7:7" x14ac:dyDescent="0.25">
      <c r="G329" s="1"/>
    </row>
    <row r="330" spans="7:7" x14ac:dyDescent="0.25">
      <c r="G330" s="1"/>
    </row>
    <row r="331" spans="7:7" x14ac:dyDescent="0.25">
      <c r="G331" s="1"/>
    </row>
    <row r="332" spans="7:7" x14ac:dyDescent="0.25">
      <c r="G332" s="1"/>
    </row>
    <row r="333" spans="7:7" x14ac:dyDescent="0.25">
      <c r="G333" s="1"/>
    </row>
    <row r="334" spans="7:7" x14ac:dyDescent="0.25">
      <c r="G334" s="1"/>
    </row>
    <row r="335" spans="7:7" x14ac:dyDescent="0.25">
      <c r="G335" s="1"/>
    </row>
    <row r="336" spans="7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7:7" x14ac:dyDescent="0.25">
      <c r="G353" s="1"/>
    </row>
    <row r="354" spans="7:7" x14ac:dyDescent="0.25">
      <c r="G354" s="1"/>
    </row>
    <row r="355" spans="7:7" x14ac:dyDescent="0.25">
      <c r="G355" s="1"/>
    </row>
    <row r="356" spans="7:7" x14ac:dyDescent="0.25">
      <c r="G356" s="1"/>
    </row>
    <row r="357" spans="7:7" x14ac:dyDescent="0.25">
      <c r="G357" s="1"/>
    </row>
    <row r="358" spans="7:7" x14ac:dyDescent="0.25">
      <c r="G358" s="1"/>
    </row>
    <row r="359" spans="7:7" x14ac:dyDescent="0.25">
      <c r="G359" s="1"/>
    </row>
    <row r="360" spans="7:7" x14ac:dyDescent="0.25">
      <c r="G360" s="1"/>
    </row>
    <row r="361" spans="7:7" x14ac:dyDescent="0.25">
      <c r="G361" s="1"/>
    </row>
    <row r="362" spans="7:7" x14ac:dyDescent="0.25">
      <c r="G362" s="1"/>
    </row>
    <row r="363" spans="7:7" x14ac:dyDescent="0.25">
      <c r="G363" s="1"/>
    </row>
    <row r="364" spans="7:7" x14ac:dyDescent="0.25">
      <c r="G364" s="1"/>
    </row>
    <row r="365" spans="7:7" x14ac:dyDescent="0.25">
      <c r="G365" s="1"/>
    </row>
    <row r="366" spans="7:7" x14ac:dyDescent="0.25">
      <c r="G366" s="1"/>
    </row>
    <row r="367" spans="7:7" x14ac:dyDescent="0.25">
      <c r="G367" s="1"/>
    </row>
    <row r="368" spans="7:7" x14ac:dyDescent="0.25">
      <c r="G368" s="1"/>
    </row>
    <row r="369" spans="7:7" x14ac:dyDescent="0.25">
      <c r="G369" s="1"/>
    </row>
    <row r="370" spans="7:7" x14ac:dyDescent="0.25">
      <c r="G370" s="1"/>
    </row>
    <row r="371" spans="7:7" x14ac:dyDescent="0.25">
      <c r="G371" s="1"/>
    </row>
    <row r="372" spans="7:7" x14ac:dyDescent="0.25">
      <c r="G372" s="1"/>
    </row>
    <row r="373" spans="7:7" x14ac:dyDescent="0.25">
      <c r="G373" s="1"/>
    </row>
    <row r="374" spans="7:7" x14ac:dyDescent="0.25">
      <c r="G374" s="1"/>
    </row>
    <row r="375" spans="7:7" x14ac:dyDescent="0.25">
      <c r="G375" s="1"/>
    </row>
    <row r="376" spans="7:7" x14ac:dyDescent="0.25">
      <c r="G376" s="1"/>
    </row>
    <row r="377" spans="7:7" x14ac:dyDescent="0.25">
      <c r="G377" s="1"/>
    </row>
    <row r="378" spans="7:7" x14ac:dyDescent="0.25">
      <c r="G378" s="1"/>
    </row>
    <row r="379" spans="7:7" x14ac:dyDescent="0.25">
      <c r="G379" s="1"/>
    </row>
    <row r="380" spans="7:7" x14ac:dyDescent="0.25">
      <c r="G380" s="1"/>
    </row>
    <row r="381" spans="7:7" x14ac:dyDescent="0.25">
      <c r="G381" s="1"/>
    </row>
    <row r="382" spans="7:7" x14ac:dyDescent="0.25">
      <c r="G382" s="1"/>
    </row>
    <row r="383" spans="7:7" x14ac:dyDescent="0.25">
      <c r="G383" s="1"/>
    </row>
    <row r="384" spans="7:7" x14ac:dyDescent="0.25">
      <c r="G384" s="1"/>
    </row>
    <row r="385" spans="7:7" x14ac:dyDescent="0.25">
      <c r="G385" s="1"/>
    </row>
    <row r="386" spans="7:7" x14ac:dyDescent="0.25">
      <c r="G386" s="1"/>
    </row>
    <row r="387" spans="7:7" x14ac:dyDescent="0.25">
      <c r="G387" s="1"/>
    </row>
    <row r="388" spans="7:7" x14ac:dyDescent="0.25">
      <c r="G388" s="1"/>
    </row>
    <row r="389" spans="7:7" x14ac:dyDescent="0.25">
      <c r="G389" s="1"/>
    </row>
    <row r="390" spans="7:7" x14ac:dyDescent="0.25">
      <c r="G390" s="1"/>
    </row>
    <row r="391" spans="7:7" x14ac:dyDescent="0.25">
      <c r="G391" s="1"/>
    </row>
    <row r="392" spans="7:7" x14ac:dyDescent="0.25">
      <c r="G392" s="1"/>
    </row>
    <row r="393" spans="7:7" x14ac:dyDescent="0.25">
      <c r="G393" s="1"/>
    </row>
    <row r="394" spans="7:7" x14ac:dyDescent="0.25">
      <c r="G394" s="1"/>
    </row>
    <row r="395" spans="7:7" x14ac:dyDescent="0.25">
      <c r="G395" s="1"/>
    </row>
    <row r="396" spans="7:7" x14ac:dyDescent="0.25">
      <c r="G396" s="1"/>
    </row>
    <row r="397" spans="7:7" x14ac:dyDescent="0.25">
      <c r="G397" s="1"/>
    </row>
    <row r="398" spans="7:7" x14ac:dyDescent="0.25">
      <c r="G398" s="1"/>
    </row>
    <row r="399" spans="7:7" x14ac:dyDescent="0.25">
      <c r="G399" s="1"/>
    </row>
    <row r="400" spans="7:7" x14ac:dyDescent="0.25">
      <c r="G400" s="1"/>
    </row>
    <row r="401" spans="7:7" x14ac:dyDescent="0.25">
      <c r="G401" s="1"/>
    </row>
    <row r="402" spans="7:7" x14ac:dyDescent="0.25">
      <c r="G402" s="1"/>
    </row>
    <row r="403" spans="7:7" x14ac:dyDescent="0.25">
      <c r="G403" s="1"/>
    </row>
    <row r="404" spans="7:7" x14ac:dyDescent="0.25">
      <c r="G404" s="1"/>
    </row>
    <row r="405" spans="7:7" x14ac:dyDescent="0.25">
      <c r="G405" s="1"/>
    </row>
    <row r="406" spans="7:7" x14ac:dyDescent="0.25">
      <c r="G406" s="1"/>
    </row>
    <row r="407" spans="7:7" x14ac:dyDescent="0.25">
      <c r="G407" s="1"/>
    </row>
    <row r="408" spans="7:7" x14ac:dyDescent="0.25">
      <c r="G408" s="1"/>
    </row>
    <row r="409" spans="7:7" x14ac:dyDescent="0.25">
      <c r="G409" s="1"/>
    </row>
    <row r="410" spans="7:7" x14ac:dyDescent="0.25">
      <c r="G410" s="1"/>
    </row>
    <row r="411" spans="7:7" x14ac:dyDescent="0.25">
      <c r="G411" s="1"/>
    </row>
    <row r="412" spans="7:7" x14ac:dyDescent="0.25">
      <c r="G412" s="1"/>
    </row>
    <row r="413" spans="7:7" x14ac:dyDescent="0.25">
      <c r="G413" s="1"/>
    </row>
    <row r="414" spans="7:7" x14ac:dyDescent="0.25">
      <c r="G414" s="1"/>
    </row>
    <row r="415" spans="7:7" x14ac:dyDescent="0.25">
      <c r="G415" s="1"/>
    </row>
    <row r="416" spans="7:7" x14ac:dyDescent="0.25">
      <c r="G416" s="1"/>
    </row>
    <row r="417" spans="7:7" x14ac:dyDescent="0.25">
      <c r="G417" s="1"/>
    </row>
    <row r="418" spans="7:7" x14ac:dyDescent="0.25">
      <c r="G418" s="1"/>
    </row>
    <row r="419" spans="7:7" x14ac:dyDescent="0.25">
      <c r="G419" s="1"/>
    </row>
    <row r="420" spans="7:7" x14ac:dyDescent="0.25">
      <c r="G420" s="1"/>
    </row>
    <row r="421" spans="7:7" x14ac:dyDescent="0.25">
      <c r="G421" s="1"/>
    </row>
    <row r="422" spans="7:7" x14ac:dyDescent="0.25">
      <c r="G422" s="1"/>
    </row>
    <row r="423" spans="7:7" x14ac:dyDescent="0.25">
      <c r="G423" s="1"/>
    </row>
    <row r="424" spans="7:7" x14ac:dyDescent="0.25">
      <c r="G424" s="1"/>
    </row>
    <row r="425" spans="7:7" x14ac:dyDescent="0.25">
      <c r="G425" s="1"/>
    </row>
    <row r="426" spans="7:7" x14ac:dyDescent="0.25">
      <c r="G426" s="1"/>
    </row>
    <row r="427" spans="7:7" x14ac:dyDescent="0.25">
      <c r="G427" s="1"/>
    </row>
    <row r="428" spans="7:7" x14ac:dyDescent="0.25">
      <c r="G428" s="1"/>
    </row>
    <row r="429" spans="7:7" x14ac:dyDescent="0.25">
      <c r="G429" s="1"/>
    </row>
    <row r="430" spans="7:7" x14ac:dyDescent="0.25">
      <c r="G430" s="1"/>
    </row>
    <row r="431" spans="7:7" x14ac:dyDescent="0.25">
      <c r="G431" s="1"/>
    </row>
    <row r="432" spans="7:7" x14ac:dyDescent="0.25">
      <c r="G432" s="1"/>
    </row>
    <row r="433" spans="7:7" x14ac:dyDescent="0.25">
      <c r="G433" s="1"/>
    </row>
    <row r="434" spans="7:7" x14ac:dyDescent="0.25">
      <c r="G434" s="1"/>
    </row>
    <row r="435" spans="7:7" x14ac:dyDescent="0.25">
      <c r="G435" s="1"/>
    </row>
    <row r="436" spans="7:7" x14ac:dyDescent="0.25">
      <c r="G436" s="1"/>
    </row>
    <row r="437" spans="7:7" x14ac:dyDescent="0.25">
      <c r="G437" s="1"/>
    </row>
    <row r="438" spans="7:7" x14ac:dyDescent="0.25">
      <c r="G438" s="1"/>
    </row>
    <row r="439" spans="7:7" x14ac:dyDescent="0.25">
      <c r="G439" s="1"/>
    </row>
    <row r="440" spans="7:7" x14ac:dyDescent="0.25">
      <c r="G440" s="1"/>
    </row>
    <row r="441" spans="7:7" x14ac:dyDescent="0.25">
      <c r="G441" s="1"/>
    </row>
    <row r="442" spans="7:7" x14ac:dyDescent="0.25">
      <c r="G442" s="1"/>
    </row>
    <row r="443" spans="7:7" x14ac:dyDescent="0.25">
      <c r="G443" s="1"/>
    </row>
    <row r="444" spans="7:7" x14ac:dyDescent="0.25">
      <c r="G444" s="1"/>
    </row>
    <row r="445" spans="7:7" x14ac:dyDescent="0.25">
      <c r="G445" s="1"/>
    </row>
    <row r="446" spans="7:7" x14ac:dyDescent="0.25">
      <c r="G446" s="1"/>
    </row>
    <row r="447" spans="7:7" x14ac:dyDescent="0.25">
      <c r="G447" s="1"/>
    </row>
    <row r="448" spans="7:7" x14ac:dyDescent="0.25">
      <c r="G448" s="1"/>
    </row>
    <row r="449" spans="7:7" x14ac:dyDescent="0.25">
      <c r="G449" s="1"/>
    </row>
    <row r="450" spans="7:7" x14ac:dyDescent="0.25">
      <c r="G450" s="1"/>
    </row>
    <row r="451" spans="7:7" x14ac:dyDescent="0.25">
      <c r="G451" s="1"/>
    </row>
    <row r="452" spans="7:7" x14ac:dyDescent="0.25">
      <c r="G452" s="1"/>
    </row>
    <row r="453" spans="7:7" x14ac:dyDescent="0.25">
      <c r="G453" s="1"/>
    </row>
    <row r="454" spans="7:7" x14ac:dyDescent="0.25">
      <c r="G454" s="1"/>
    </row>
    <row r="455" spans="7:7" x14ac:dyDescent="0.25">
      <c r="G455" s="1"/>
    </row>
    <row r="456" spans="7:7" x14ac:dyDescent="0.25">
      <c r="G456" s="1"/>
    </row>
    <row r="457" spans="7:7" x14ac:dyDescent="0.25">
      <c r="G457" s="1"/>
    </row>
    <row r="458" spans="7:7" x14ac:dyDescent="0.25">
      <c r="G458" s="1"/>
    </row>
    <row r="459" spans="7:7" x14ac:dyDescent="0.25">
      <c r="G459" s="1"/>
    </row>
    <row r="460" spans="7:7" x14ac:dyDescent="0.25">
      <c r="G460" s="1"/>
    </row>
    <row r="461" spans="7:7" x14ac:dyDescent="0.25">
      <c r="G461" s="1"/>
    </row>
    <row r="462" spans="7:7" x14ac:dyDescent="0.25">
      <c r="G462" s="1"/>
    </row>
    <row r="463" spans="7:7" x14ac:dyDescent="0.25">
      <c r="G463" s="1"/>
    </row>
    <row r="464" spans="7:7" x14ac:dyDescent="0.25">
      <c r="G464" s="1"/>
    </row>
    <row r="465" spans="7:7" x14ac:dyDescent="0.25">
      <c r="G465" s="1"/>
    </row>
    <row r="466" spans="7:7" x14ac:dyDescent="0.25">
      <c r="G466" s="1"/>
    </row>
    <row r="467" spans="7:7" x14ac:dyDescent="0.25">
      <c r="G467" s="1"/>
    </row>
    <row r="468" spans="7:7" x14ac:dyDescent="0.25">
      <c r="G468" s="1"/>
    </row>
    <row r="469" spans="7:7" x14ac:dyDescent="0.25">
      <c r="G469" s="1"/>
    </row>
    <row r="470" spans="7:7" x14ac:dyDescent="0.25">
      <c r="G470" s="1"/>
    </row>
    <row r="471" spans="7:7" x14ac:dyDescent="0.25">
      <c r="G471" s="1"/>
    </row>
    <row r="472" spans="7:7" x14ac:dyDescent="0.25">
      <c r="G472" s="1"/>
    </row>
    <row r="473" spans="7:7" x14ac:dyDescent="0.25">
      <c r="G473" s="1"/>
    </row>
    <row r="474" spans="7:7" x14ac:dyDescent="0.25">
      <c r="G474" s="1"/>
    </row>
    <row r="475" spans="7:7" x14ac:dyDescent="0.25">
      <c r="G475" s="1"/>
    </row>
    <row r="476" spans="7:7" x14ac:dyDescent="0.25">
      <c r="G476" s="1"/>
    </row>
    <row r="477" spans="7:7" x14ac:dyDescent="0.25">
      <c r="G477" s="1"/>
    </row>
    <row r="478" spans="7:7" x14ac:dyDescent="0.25">
      <c r="G478" s="1"/>
    </row>
    <row r="479" spans="7:7" x14ac:dyDescent="0.25">
      <c r="G479" s="1"/>
    </row>
    <row r="480" spans="7:7" x14ac:dyDescent="0.25">
      <c r="G480" s="1"/>
    </row>
    <row r="481" spans="7:7" x14ac:dyDescent="0.25">
      <c r="G481" s="1"/>
    </row>
    <row r="482" spans="7:7" x14ac:dyDescent="0.25">
      <c r="G482" s="1"/>
    </row>
    <row r="483" spans="7:7" x14ac:dyDescent="0.25">
      <c r="G483" s="1"/>
    </row>
    <row r="484" spans="7:7" x14ac:dyDescent="0.25">
      <c r="G484" s="1"/>
    </row>
    <row r="485" spans="7:7" x14ac:dyDescent="0.25">
      <c r="G485" s="1"/>
    </row>
    <row r="486" spans="7:7" x14ac:dyDescent="0.25">
      <c r="G486" s="1"/>
    </row>
    <row r="487" spans="7:7" x14ac:dyDescent="0.25">
      <c r="G487" s="1"/>
    </row>
    <row r="488" spans="7:7" x14ac:dyDescent="0.25">
      <c r="G488" s="1"/>
    </row>
    <row r="489" spans="7:7" x14ac:dyDescent="0.25">
      <c r="G489" s="1"/>
    </row>
    <row r="490" spans="7:7" x14ac:dyDescent="0.25">
      <c r="G490" s="1"/>
    </row>
    <row r="491" spans="7:7" x14ac:dyDescent="0.25">
      <c r="G491" s="1"/>
    </row>
    <row r="492" spans="7:7" x14ac:dyDescent="0.25">
      <c r="G492" s="1"/>
    </row>
    <row r="493" spans="7:7" x14ac:dyDescent="0.25">
      <c r="G493" s="1"/>
    </row>
    <row r="494" spans="7:7" x14ac:dyDescent="0.25">
      <c r="G494" s="1"/>
    </row>
    <row r="495" spans="7:7" x14ac:dyDescent="0.25">
      <c r="G495" s="1"/>
    </row>
    <row r="496" spans="7:7" x14ac:dyDescent="0.25">
      <c r="G496" s="1"/>
    </row>
    <row r="497" spans="7:7" x14ac:dyDescent="0.25">
      <c r="G497" s="1"/>
    </row>
    <row r="498" spans="7:7" x14ac:dyDescent="0.25">
      <c r="G498" s="1"/>
    </row>
    <row r="499" spans="7:7" x14ac:dyDescent="0.25">
      <c r="G499" s="1"/>
    </row>
    <row r="500" spans="7:7" x14ac:dyDescent="0.25">
      <c r="G500" s="1"/>
    </row>
    <row r="501" spans="7:7" x14ac:dyDescent="0.25">
      <c r="G501" s="1"/>
    </row>
    <row r="502" spans="7:7" x14ac:dyDescent="0.25">
      <c r="G502" s="1"/>
    </row>
    <row r="503" spans="7:7" x14ac:dyDescent="0.25">
      <c r="G503" s="1"/>
    </row>
    <row r="504" spans="7:7" x14ac:dyDescent="0.25">
      <c r="G504" s="1"/>
    </row>
    <row r="505" spans="7:7" x14ac:dyDescent="0.25">
      <c r="G505" s="1"/>
    </row>
    <row r="506" spans="7:7" x14ac:dyDescent="0.25">
      <c r="G506" s="1"/>
    </row>
    <row r="507" spans="7:7" x14ac:dyDescent="0.25">
      <c r="G507" s="1"/>
    </row>
    <row r="508" spans="7:7" x14ac:dyDescent="0.25">
      <c r="G508" s="1"/>
    </row>
    <row r="509" spans="7:7" x14ac:dyDescent="0.25">
      <c r="G509" s="1"/>
    </row>
    <row r="510" spans="7:7" x14ac:dyDescent="0.25">
      <c r="G510" s="1"/>
    </row>
    <row r="511" spans="7:7" x14ac:dyDescent="0.25">
      <c r="G511" s="1"/>
    </row>
    <row r="512" spans="7:7" x14ac:dyDescent="0.25">
      <c r="G512" s="1"/>
    </row>
    <row r="513" spans="7:7" x14ac:dyDescent="0.25">
      <c r="G513" s="1"/>
    </row>
    <row r="514" spans="7:7" x14ac:dyDescent="0.25">
      <c r="G514" s="1"/>
    </row>
    <row r="515" spans="7:7" x14ac:dyDescent="0.25">
      <c r="G515" s="1"/>
    </row>
    <row r="516" spans="7:7" x14ac:dyDescent="0.25">
      <c r="G516" s="1"/>
    </row>
    <row r="517" spans="7:7" x14ac:dyDescent="0.25">
      <c r="G517" s="1"/>
    </row>
    <row r="518" spans="7:7" x14ac:dyDescent="0.25">
      <c r="G518" s="1"/>
    </row>
    <row r="519" spans="7:7" x14ac:dyDescent="0.25">
      <c r="G519" s="1"/>
    </row>
    <row r="520" spans="7:7" x14ac:dyDescent="0.25">
      <c r="G520" s="1"/>
    </row>
    <row r="521" spans="7:7" x14ac:dyDescent="0.25">
      <c r="G521" s="1"/>
    </row>
    <row r="522" spans="7:7" x14ac:dyDescent="0.25">
      <c r="G522" s="1"/>
    </row>
    <row r="523" spans="7:7" x14ac:dyDescent="0.25">
      <c r="G523" s="1"/>
    </row>
    <row r="524" spans="7:7" x14ac:dyDescent="0.25">
      <c r="G524" s="1"/>
    </row>
    <row r="525" spans="7:7" x14ac:dyDescent="0.25">
      <c r="G525" s="1"/>
    </row>
    <row r="526" spans="7:7" x14ac:dyDescent="0.25">
      <c r="G526" s="1"/>
    </row>
    <row r="527" spans="7:7" x14ac:dyDescent="0.25">
      <c r="G527" s="1"/>
    </row>
    <row r="528" spans="7:7" x14ac:dyDescent="0.25">
      <c r="G528" s="1"/>
    </row>
    <row r="529" spans="7:7" x14ac:dyDescent="0.25">
      <c r="G529" s="1"/>
    </row>
    <row r="530" spans="7:7" x14ac:dyDescent="0.25">
      <c r="G530" s="1"/>
    </row>
    <row r="531" spans="7:7" x14ac:dyDescent="0.25">
      <c r="G531" s="1"/>
    </row>
    <row r="532" spans="7:7" x14ac:dyDescent="0.25">
      <c r="G532" s="1"/>
    </row>
    <row r="533" spans="7:7" x14ac:dyDescent="0.25">
      <c r="G533" s="1"/>
    </row>
    <row r="534" spans="7:7" x14ac:dyDescent="0.25">
      <c r="G534" s="1"/>
    </row>
    <row r="535" spans="7:7" x14ac:dyDescent="0.25">
      <c r="G535" s="1"/>
    </row>
    <row r="536" spans="7:7" x14ac:dyDescent="0.25">
      <c r="G536" s="1"/>
    </row>
    <row r="537" spans="7:7" x14ac:dyDescent="0.25">
      <c r="G537" s="1"/>
    </row>
    <row r="538" spans="7:7" x14ac:dyDescent="0.25">
      <c r="G538" s="1"/>
    </row>
    <row r="539" spans="7:7" x14ac:dyDescent="0.25">
      <c r="G539" s="1"/>
    </row>
    <row r="540" spans="7:7" x14ac:dyDescent="0.25">
      <c r="G540" s="1"/>
    </row>
    <row r="541" spans="7:7" x14ac:dyDescent="0.25">
      <c r="G541" s="1"/>
    </row>
    <row r="542" spans="7:7" x14ac:dyDescent="0.25">
      <c r="G542" s="1"/>
    </row>
    <row r="543" spans="7:7" x14ac:dyDescent="0.25">
      <c r="G543" s="1"/>
    </row>
    <row r="544" spans="7:7" x14ac:dyDescent="0.25">
      <c r="G544" s="1"/>
    </row>
    <row r="545" spans="7:7" x14ac:dyDescent="0.25">
      <c r="G545" s="1"/>
    </row>
    <row r="546" spans="7:7" x14ac:dyDescent="0.25">
      <c r="G546" s="1"/>
    </row>
    <row r="547" spans="7:7" x14ac:dyDescent="0.25">
      <c r="G547" s="1"/>
    </row>
    <row r="548" spans="7:7" x14ac:dyDescent="0.25">
      <c r="G548" s="1"/>
    </row>
    <row r="549" spans="7:7" x14ac:dyDescent="0.25">
      <c r="G549" s="1"/>
    </row>
    <row r="550" spans="7:7" x14ac:dyDescent="0.25">
      <c r="G550" s="1"/>
    </row>
    <row r="551" spans="7:7" x14ac:dyDescent="0.25">
      <c r="G551" s="1"/>
    </row>
    <row r="552" spans="7:7" x14ac:dyDescent="0.25">
      <c r="G552" s="1"/>
    </row>
    <row r="553" spans="7:7" x14ac:dyDescent="0.25">
      <c r="G553" s="1"/>
    </row>
    <row r="554" spans="7:7" x14ac:dyDescent="0.25">
      <c r="G554" s="1"/>
    </row>
    <row r="555" spans="7:7" x14ac:dyDescent="0.25">
      <c r="G555" s="1"/>
    </row>
    <row r="556" spans="7:7" x14ac:dyDescent="0.25">
      <c r="G556" s="1"/>
    </row>
    <row r="557" spans="7:7" x14ac:dyDescent="0.25">
      <c r="G557" s="1"/>
    </row>
    <row r="558" spans="7:7" x14ac:dyDescent="0.25">
      <c r="G558" s="1"/>
    </row>
    <row r="559" spans="7:7" x14ac:dyDescent="0.25">
      <c r="G559" s="1"/>
    </row>
    <row r="560" spans="7:7" x14ac:dyDescent="0.25">
      <c r="G560" s="1"/>
    </row>
    <row r="561" spans="7:7" x14ac:dyDescent="0.25">
      <c r="G561" s="1"/>
    </row>
    <row r="562" spans="7:7" x14ac:dyDescent="0.25">
      <c r="G562" s="1"/>
    </row>
    <row r="563" spans="7:7" x14ac:dyDescent="0.25">
      <c r="G563" s="1"/>
    </row>
    <row r="564" spans="7:7" x14ac:dyDescent="0.25">
      <c r="G564" s="1"/>
    </row>
    <row r="565" spans="7:7" x14ac:dyDescent="0.25">
      <c r="G565" s="1"/>
    </row>
    <row r="566" spans="7:7" x14ac:dyDescent="0.25">
      <c r="G566" s="1"/>
    </row>
    <row r="567" spans="7:7" x14ac:dyDescent="0.25">
      <c r="G567" s="1"/>
    </row>
    <row r="568" spans="7:7" x14ac:dyDescent="0.25">
      <c r="G568" s="1"/>
    </row>
    <row r="569" spans="7:7" x14ac:dyDescent="0.25">
      <c r="G569" s="1"/>
    </row>
    <row r="570" spans="7:7" x14ac:dyDescent="0.25">
      <c r="G570" s="1"/>
    </row>
    <row r="571" spans="7:7" x14ac:dyDescent="0.25">
      <c r="G571" s="1"/>
    </row>
    <row r="572" spans="7:7" x14ac:dyDescent="0.25">
      <c r="G572" s="1"/>
    </row>
    <row r="573" spans="7:7" x14ac:dyDescent="0.25">
      <c r="G573" s="1"/>
    </row>
    <row r="574" spans="7:7" x14ac:dyDescent="0.25">
      <c r="G574" s="1"/>
    </row>
    <row r="575" spans="7:7" x14ac:dyDescent="0.25">
      <c r="G575" s="1"/>
    </row>
    <row r="576" spans="7:7" x14ac:dyDescent="0.25">
      <c r="G576" s="1"/>
    </row>
    <row r="577" spans="7:7" x14ac:dyDescent="0.25">
      <c r="G577" s="1"/>
    </row>
    <row r="578" spans="7:7" x14ac:dyDescent="0.25">
      <c r="G578" s="1"/>
    </row>
    <row r="579" spans="7:7" x14ac:dyDescent="0.25">
      <c r="G579" s="1"/>
    </row>
    <row r="580" spans="7:7" x14ac:dyDescent="0.25">
      <c r="G580" s="1"/>
    </row>
    <row r="581" spans="7:7" x14ac:dyDescent="0.25">
      <c r="G581" s="1"/>
    </row>
    <row r="582" spans="7:7" x14ac:dyDescent="0.25">
      <c r="G582" s="1"/>
    </row>
    <row r="583" spans="7:7" x14ac:dyDescent="0.25">
      <c r="G583" s="1"/>
    </row>
    <row r="584" spans="7:7" x14ac:dyDescent="0.25">
      <c r="G584" s="1"/>
    </row>
    <row r="585" spans="7:7" x14ac:dyDescent="0.25">
      <c r="G585" s="1"/>
    </row>
    <row r="586" spans="7:7" x14ac:dyDescent="0.25">
      <c r="G586" s="1"/>
    </row>
    <row r="587" spans="7:7" x14ac:dyDescent="0.25">
      <c r="G587" s="1"/>
    </row>
    <row r="588" spans="7:7" x14ac:dyDescent="0.25">
      <c r="G588" s="1"/>
    </row>
    <row r="589" spans="7:7" x14ac:dyDescent="0.25">
      <c r="G589" s="1"/>
    </row>
    <row r="590" spans="7:7" x14ac:dyDescent="0.25">
      <c r="G590" s="1"/>
    </row>
    <row r="591" spans="7:7" x14ac:dyDescent="0.25">
      <c r="G591" s="1"/>
    </row>
    <row r="592" spans="7:7" x14ac:dyDescent="0.25">
      <c r="G592" s="1"/>
    </row>
    <row r="593" spans="7:7" x14ac:dyDescent="0.25">
      <c r="G593" s="1"/>
    </row>
    <row r="594" spans="7:7" x14ac:dyDescent="0.25">
      <c r="G594" s="1"/>
    </row>
    <row r="595" spans="7:7" x14ac:dyDescent="0.25">
      <c r="G595" s="1"/>
    </row>
    <row r="596" spans="7:7" x14ac:dyDescent="0.25">
      <c r="G596" s="1"/>
    </row>
    <row r="597" spans="7:7" x14ac:dyDescent="0.25">
      <c r="G597" s="1"/>
    </row>
    <row r="598" spans="7:7" x14ac:dyDescent="0.25">
      <c r="G598" s="1"/>
    </row>
    <row r="599" spans="7:7" x14ac:dyDescent="0.25">
      <c r="G599" s="1"/>
    </row>
    <row r="600" spans="7:7" x14ac:dyDescent="0.25">
      <c r="G600" s="1"/>
    </row>
    <row r="601" spans="7:7" x14ac:dyDescent="0.25">
      <c r="G601" s="1"/>
    </row>
    <row r="602" spans="7:7" x14ac:dyDescent="0.25">
      <c r="G602" s="1"/>
    </row>
    <row r="603" spans="7:7" x14ac:dyDescent="0.25">
      <c r="G603" s="1"/>
    </row>
    <row r="604" spans="7:7" x14ac:dyDescent="0.25">
      <c r="G604" s="1"/>
    </row>
    <row r="605" spans="7:7" x14ac:dyDescent="0.25">
      <c r="G605" s="1"/>
    </row>
    <row r="606" spans="7:7" x14ac:dyDescent="0.25">
      <c r="G606" s="1"/>
    </row>
    <row r="607" spans="7:7" x14ac:dyDescent="0.25">
      <c r="G607" s="1"/>
    </row>
    <row r="608" spans="7:7" x14ac:dyDescent="0.25">
      <c r="G608" s="1"/>
    </row>
    <row r="609" spans="7:7" x14ac:dyDescent="0.25">
      <c r="G609" s="1"/>
    </row>
    <row r="610" spans="7:7" x14ac:dyDescent="0.25">
      <c r="G610" s="1"/>
    </row>
    <row r="611" spans="7:7" x14ac:dyDescent="0.25">
      <c r="G611" s="1"/>
    </row>
    <row r="612" spans="7:7" x14ac:dyDescent="0.25">
      <c r="G612" s="1"/>
    </row>
    <row r="613" spans="7:7" x14ac:dyDescent="0.25">
      <c r="G613" s="1"/>
    </row>
    <row r="614" spans="7:7" x14ac:dyDescent="0.25">
      <c r="G614" s="1"/>
    </row>
    <row r="615" spans="7:7" x14ac:dyDescent="0.25">
      <c r="G615" s="1"/>
    </row>
    <row r="616" spans="7:7" x14ac:dyDescent="0.25">
      <c r="G616" s="1"/>
    </row>
    <row r="617" spans="7:7" x14ac:dyDescent="0.25">
      <c r="G617" s="1"/>
    </row>
    <row r="618" spans="7:7" x14ac:dyDescent="0.25">
      <c r="G618" s="1"/>
    </row>
    <row r="619" spans="7:7" x14ac:dyDescent="0.25">
      <c r="G619" s="1"/>
    </row>
    <row r="620" spans="7:7" x14ac:dyDescent="0.25">
      <c r="G620" s="1"/>
    </row>
    <row r="621" spans="7:7" x14ac:dyDescent="0.25">
      <c r="G621" s="1"/>
    </row>
    <row r="622" spans="7:7" x14ac:dyDescent="0.25">
      <c r="G622" s="1"/>
    </row>
    <row r="623" spans="7:7" x14ac:dyDescent="0.25">
      <c r="G623" s="1"/>
    </row>
    <row r="624" spans="7:7" x14ac:dyDescent="0.25">
      <c r="G624" s="1"/>
    </row>
    <row r="625" spans="7:7" x14ac:dyDescent="0.25">
      <c r="G625" s="1"/>
    </row>
    <row r="626" spans="7:7" x14ac:dyDescent="0.25">
      <c r="G626" s="1"/>
    </row>
    <row r="627" spans="7:7" x14ac:dyDescent="0.25">
      <c r="G627" s="1"/>
    </row>
    <row r="628" spans="7:7" x14ac:dyDescent="0.25">
      <c r="G628" s="1"/>
    </row>
    <row r="629" spans="7:7" x14ac:dyDescent="0.25">
      <c r="G629" s="1"/>
    </row>
    <row r="630" spans="7:7" x14ac:dyDescent="0.25">
      <c r="G630" s="1"/>
    </row>
    <row r="631" spans="7:7" x14ac:dyDescent="0.25">
      <c r="G631" s="1"/>
    </row>
    <row r="632" spans="7:7" x14ac:dyDescent="0.25">
      <c r="G632" s="1"/>
    </row>
    <row r="633" spans="7:7" x14ac:dyDescent="0.25">
      <c r="G633" s="1"/>
    </row>
    <row r="634" spans="7:7" x14ac:dyDescent="0.25">
      <c r="G634" s="1"/>
    </row>
    <row r="635" spans="7:7" x14ac:dyDescent="0.25">
      <c r="G635" s="1"/>
    </row>
    <row r="636" spans="7:7" x14ac:dyDescent="0.25">
      <c r="G636" s="1"/>
    </row>
    <row r="637" spans="7:7" x14ac:dyDescent="0.25">
      <c r="G637" s="1"/>
    </row>
    <row r="638" spans="7:7" x14ac:dyDescent="0.25">
      <c r="G638" s="1"/>
    </row>
    <row r="639" spans="7:7" x14ac:dyDescent="0.25">
      <c r="G639" s="1"/>
    </row>
    <row r="640" spans="7:7" x14ac:dyDescent="0.25">
      <c r="G640" s="1"/>
    </row>
    <row r="641" spans="7:7" x14ac:dyDescent="0.25">
      <c r="G641" s="1"/>
    </row>
    <row r="642" spans="7:7" x14ac:dyDescent="0.25">
      <c r="G642" s="1"/>
    </row>
    <row r="643" spans="7:7" x14ac:dyDescent="0.25">
      <c r="G643" s="1"/>
    </row>
    <row r="644" spans="7:7" x14ac:dyDescent="0.25">
      <c r="G644" s="1"/>
    </row>
    <row r="645" spans="7:7" x14ac:dyDescent="0.25">
      <c r="G645" s="1"/>
    </row>
    <row r="646" spans="7:7" x14ac:dyDescent="0.25">
      <c r="G646" s="1"/>
    </row>
    <row r="647" spans="7:7" x14ac:dyDescent="0.25">
      <c r="G647" s="1"/>
    </row>
    <row r="648" spans="7:7" x14ac:dyDescent="0.25">
      <c r="G648" s="1"/>
    </row>
    <row r="649" spans="7:7" x14ac:dyDescent="0.25">
      <c r="G649" s="1"/>
    </row>
    <row r="650" spans="7:7" x14ac:dyDescent="0.25">
      <c r="G650" s="1"/>
    </row>
    <row r="651" spans="7:7" x14ac:dyDescent="0.25">
      <c r="G651" s="1"/>
    </row>
    <row r="652" spans="7:7" x14ac:dyDescent="0.25">
      <c r="G652" s="1"/>
    </row>
    <row r="653" spans="7:7" x14ac:dyDescent="0.25">
      <c r="G653" s="1"/>
    </row>
    <row r="654" spans="7:7" x14ac:dyDescent="0.25">
      <c r="G654" s="1"/>
    </row>
    <row r="655" spans="7:7" x14ac:dyDescent="0.25">
      <c r="G655" s="1"/>
    </row>
    <row r="656" spans="7:7" x14ac:dyDescent="0.25">
      <c r="G656" s="1"/>
    </row>
    <row r="657" spans="7:7" x14ac:dyDescent="0.25">
      <c r="G657" s="1"/>
    </row>
    <row r="658" spans="7:7" x14ac:dyDescent="0.25">
      <c r="G658" s="1"/>
    </row>
    <row r="659" spans="7:7" x14ac:dyDescent="0.25">
      <c r="G659" s="1"/>
    </row>
    <row r="660" spans="7:7" x14ac:dyDescent="0.25">
      <c r="G660" s="1"/>
    </row>
    <row r="661" spans="7:7" x14ac:dyDescent="0.25">
      <c r="G661" s="1"/>
    </row>
    <row r="662" spans="7:7" x14ac:dyDescent="0.25">
      <c r="G662" s="1"/>
    </row>
    <row r="663" spans="7:7" x14ac:dyDescent="0.25">
      <c r="G663" s="1"/>
    </row>
    <row r="664" spans="7:7" x14ac:dyDescent="0.25">
      <c r="G664" s="1"/>
    </row>
    <row r="665" spans="7:7" x14ac:dyDescent="0.25">
      <c r="G665" s="1"/>
    </row>
    <row r="666" spans="7:7" x14ac:dyDescent="0.25">
      <c r="G666" s="1"/>
    </row>
    <row r="667" spans="7:7" x14ac:dyDescent="0.25">
      <c r="G667" s="1"/>
    </row>
    <row r="668" spans="7:7" x14ac:dyDescent="0.25">
      <c r="G668" s="1"/>
    </row>
    <row r="669" spans="7:7" x14ac:dyDescent="0.25">
      <c r="G669" s="1"/>
    </row>
    <row r="670" spans="7:7" x14ac:dyDescent="0.25">
      <c r="G670" s="1"/>
    </row>
    <row r="671" spans="7:7" x14ac:dyDescent="0.25">
      <c r="G671" s="1"/>
    </row>
    <row r="672" spans="7:7" x14ac:dyDescent="0.25">
      <c r="G672" s="1"/>
    </row>
    <row r="673" spans="7:7" x14ac:dyDescent="0.25">
      <c r="G673" s="1"/>
    </row>
    <row r="674" spans="7:7" x14ac:dyDescent="0.25">
      <c r="G674" s="1"/>
    </row>
    <row r="675" spans="7:7" x14ac:dyDescent="0.25">
      <c r="G675" s="1"/>
    </row>
    <row r="676" spans="7:7" x14ac:dyDescent="0.25">
      <c r="G676" s="1"/>
    </row>
    <row r="677" spans="7:7" x14ac:dyDescent="0.25">
      <c r="G677" s="1"/>
    </row>
    <row r="678" spans="7:7" x14ac:dyDescent="0.25">
      <c r="G678" s="1"/>
    </row>
    <row r="679" spans="7:7" x14ac:dyDescent="0.25">
      <c r="G679" s="1"/>
    </row>
    <row r="680" spans="7:7" x14ac:dyDescent="0.25">
      <c r="G680" s="1"/>
    </row>
    <row r="681" spans="7:7" x14ac:dyDescent="0.25">
      <c r="G681" s="1"/>
    </row>
    <row r="682" spans="7:7" x14ac:dyDescent="0.25">
      <c r="G682" s="1"/>
    </row>
    <row r="683" spans="7:7" x14ac:dyDescent="0.25">
      <c r="G683" s="1"/>
    </row>
    <row r="684" spans="7:7" x14ac:dyDescent="0.25">
      <c r="G684" s="1"/>
    </row>
    <row r="685" spans="7:7" x14ac:dyDescent="0.25">
      <c r="G685" s="1"/>
    </row>
    <row r="686" spans="7:7" x14ac:dyDescent="0.25">
      <c r="G686" s="1"/>
    </row>
    <row r="687" spans="7:7" x14ac:dyDescent="0.25">
      <c r="G687" s="1"/>
    </row>
    <row r="688" spans="7:7" x14ac:dyDescent="0.25">
      <c r="G688" s="1"/>
    </row>
    <row r="689" spans="7:7" x14ac:dyDescent="0.25">
      <c r="G689" s="1"/>
    </row>
    <row r="690" spans="7:7" x14ac:dyDescent="0.25">
      <c r="G690" s="1"/>
    </row>
    <row r="691" spans="7:7" x14ac:dyDescent="0.25">
      <c r="G691" s="1"/>
    </row>
    <row r="692" spans="7:7" x14ac:dyDescent="0.25">
      <c r="G692" s="1"/>
    </row>
    <row r="693" spans="7:7" x14ac:dyDescent="0.25">
      <c r="G693" s="1"/>
    </row>
    <row r="694" spans="7:7" x14ac:dyDescent="0.25">
      <c r="G694" s="1"/>
    </row>
    <row r="695" spans="7:7" x14ac:dyDescent="0.25">
      <c r="G695" s="1"/>
    </row>
    <row r="696" spans="7:7" x14ac:dyDescent="0.25">
      <c r="G696" s="1"/>
    </row>
    <row r="697" spans="7:7" x14ac:dyDescent="0.25">
      <c r="G697" s="1"/>
    </row>
    <row r="698" spans="7:7" x14ac:dyDescent="0.25">
      <c r="G698" s="1"/>
    </row>
    <row r="699" spans="7:7" x14ac:dyDescent="0.25">
      <c r="G699" s="1"/>
    </row>
    <row r="700" spans="7:7" x14ac:dyDescent="0.25">
      <c r="G700" s="1"/>
    </row>
    <row r="701" spans="7:7" x14ac:dyDescent="0.25">
      <c r="G701" s="1"/>
    </row>
    <row r="702" spans="7:7" x14ac:dyDescent="0.25">
      <c r="G702" s="1"/>
    </row>
    <row r="703" spans="7:7" x14ac:dyDescent="0.25">
      <c r="G703" s="1"/>
    </row>
    <row r="704" spans="7:7" x14ac:dyDescent="0.25">
      <c r="G704" s="1"/>
    </row>
    <row r="705" spans="7:7" x14ac:dyDescent="0.25">
      <c r="G705" s="1"/>
    </row>
    <row r="706" spans="7:7" x14ac:dyDescent="0.25">
      <c r="G706" s="1"/>
    </row>
    <row r="707" spans="7:7" x14ac:dyDescent="0.25">
      <c r="G707" s="1"/>
    </row>
    <row r="708" spans="7:7" x14ac:dyDescent="0.25">
      <c r="G708" s="1"/>
    </row>
    <row r="709" spans="7:7" x14ac:dyDescent="0.25">
      <c r="G709" s="1"/>
    </row>
    <row r="710" spans="7:7" x14ac:dyDescent="0.25">
      <c r="G710" s="1"/>
    </row>
    <row r="711" spans="7:7" x14ac:dyDescent="0.25">
      <c r="G711" s="1"/>
    </row>
    <row r="712" spans="7:7" x14ac:dyDescent="0.25">
      <c r="G712" s="1"/>
    </row>
    <row r="713" spans="7:7" x14ac:dyDescent="0.25">
      <c r="G713" s="1"/>
    </row>
    <row r="714" spans="7:7" x14ac:dyDescent="0.25">
      <c r="G714" s="1"/>
    </row>
    <row r="715" spans="7:7" x14ac:dyDescent="0.25">
      <c r="G715" s="1"/>
    </row>
    <row r="716" spans="7:7" x14ac:dyDescent="0.25">
      <c r="G716" s="1"/>
    </row>
    <row r="717" spans="7:7" x14ac:dyDescent="0.25">
      <c r="G717" s="1"/>
    </row>
    <row r="718" spans="7:7" x14ac:dyDescent="0.25">
      <c r="G718" s="1"/>
    </row>
    <row r="719" spans="7:7" x14ac:dyDescent="0.25">
      <c r="G719" s="1"/>
    </row>
    <row r="720" spans="7:7" x14ac:dyDescent="0.25">
      <c r="G720" s="1"/>
    </row>
    <row r="721" spans="7:7" x14ac:dyDescent="0.25">
      <c r="G721" s="1"/>
    </row>
    <row r="722" spans="7:7" x14ac:dyDescent="0.25">
      <c r="G722" s="1"/>
    </row>
    <row r="723" spans="7:7" x14ac:dyDescent="0.25">
      <c r="G723" s="1"/>
    </row>
    <row r="724" spans="7:7" x14ac:dyDescent="0.25">
      <c r="G724" s="1"/>
    </row>
    <row r="725" spans="7:7" x14ac:dyDescent="0.25">
      <c r="G725" s="1"/>
    </row>
    <row r="726" spans="7:7" x14ac:dyDescent="0.25">
      <c r="G726" s="1"/>
    </row>
    <row r="727" spans="7:7" x14ac:dyDescent="0.25">
      <c r="G727" s="1"/>
    </row>
    <row r="728" spans="7:7" x14ac:dyDescent="0.25">
      <c r="G728" s="1"/>
    </row>
    <row r="729" spans="7:7" x14ac:dyDescent="0.25">
      <c r="G729" s="1"/>
    </row>
    <row r="730" spans="7:7" x14ac:dyDescent="0.25">
      <c r="G730" s="1"/>
    </row>
    <row r="731" spans="7:7" x14ac:dyDescent="0.25">
      <c r="G731" s="1"/>
    </row>
    <row r="732" spans="7:7" x14ac:dyDescent="0.25">
      <c r="G732" s="1"/>
    </row>
    <row r="733" spans="7:7" x14ac:dyDescent="0.25">
      <c r="G733" s="1"/>
    </row>
    <row r="734" spans="7:7" x14ac:dyDescent="0.25">
      <c r="G734" s="1"/>
    </row>
    <row r="735" spans="7:7" x14ac:dyDescent="0.25">
      <c r="G735" s="1"/>
    </row>
    <row r="736" spans="7:7" x14ac:dyDescent="0.25">
      <c r="G736" s="1"/>
    </row>
    <row r="737" spans="7:7" x14ac:dyDescent="0.25">
      <c r="G737" s="1"/>
    </row>
    <row r="738" spans="7:7" x14ac:dyDescent="0.25">
      <c r="G738" s="1"/>
    </row>
    <row r="739" spans="7:7" x14ac:dyDescent="0.25">
      <c r="G739" s="1"/>
    </row>
    <row r="740" spans="7:7" x14ac:dyDescent="0.25">
      <c r="G740" s="1"/>
    </row>
    <row r="741" spans="7:7" x14ac:dyDescent="0.25">
      <c r="G741" s="1"/>
    </row>
    <row r="742" spans="7:7" x14ac:dyDescent="0.25">
      <c r="G742" s="1"/>
    </row>
    <row r="743" spans="7:7" x14ac:dyDescent="0.25">
      <c r="G743" s="1"/>
    </row>
    <row r="744" spans="7:7" x14ac:dyDescent="0.25">
      <c r="G744" s="1"/>
    </row>
    <row r="745" spans="7:7" x14ac:dyDescent="0.25">
      <c r="G745" s="1"/>
    </row>
    <row r="746" spans="7:7" x14ac:dyDescent="0.25">
      <c r="G746" s="1"/>
    </row>
    <row r="747" spans="7:7" x14ac:dyDescent="0.25">
      <c r="G747" s="1"/>
    </row>
    <row r="748" spans="7:7" x14ac:dyDescent="0.25">
      <c r="G748" s="1"/>
    </row>
    <row r="749" spans="7:7" x14ac:dyDescent="0.25">
      <c r="G749" s="1"/>
    </row>
    <row r="750" spans="7:7" x14ac:dyDescent="0.25">
      <c r="G750" s="1"/>
    </row>
    <row r="751" spans="7:7" x14ac:dyDescent="0.25">
      <c r="G751" s="1"/>
    </row>
    <row r="752" spans="7:7" x14ac:dyDescent="0.25">
      <c r="G752" s="1"/>
    </row>
    <row r="753" spans="7:7" x14ac:dyDescent="0.25">
      <c r="G753" s="1"/>
    </row>
    <row r="754" spans="7:7" x14ac:dyDescent="0.25">
      <c r="G754" s="1"/>
    </row>
    <row r="755" spans="7:7" x14ac:dyDescent="0.25">
      <c r="G755" s="1"/>
    </row>
    <row r="756" spans="7:7" x14ac:dyDescent="0.25">
      <c r="G756" s="1"/>
    </row>
    <row r="757" spans="7:7" x14ac:dyDescent="0.25">
      <c r="G757" s="1"/>
    </row>
    <row r="758" spans="7:7" x14ac:dyDescent="0.25">
      <c r="G758" s="1"/>
    </row>
    <row r="759" spans="7:7" x14ac:dyDescent="0.25">
      <c r="G759" s="1"/>
    </row>
    <row r="760" spans="7:7" x14ac:dyDescent="0.25">
      <c r="G760" s="1"/>
    </row>
    <row r="761" spans="7:7" x14ac:dyDescent="0.25">
      <c r="G761" s="1"/>
    </row>
    <row r="762" spans="7:7" x14ac:dyDescent="0.25">
      <c r="G762" s="1"/>
    </row>
    <row r="763" spans="7:7" x14ac:dyDescent="0.25">
      <c r="G763" s="1"/>
    </row>
    <row r="764" spans="7:7" x14ac:dyDescent="0.25">
      <c r="G764" s="1"/>
    </row>
    <row r="765" spans="7:7" x14ac:dyDescent="0.25">
      <c r="G765" s="1"/>
    </row>
    <row r="766" spans="7:7" x14ac:dyDescent="0.25">
      <c r="G766" s="1"/>
    </row>
    <row r="767" spans="7:7" x14ac:dyDescent="0.25">
      <c r="G767" s="1"/>
    </row>
    <row r="768" spans="7:7" x14ac:dyDescent="0.25">
      <c r="G768" s="1"/>
    </row>
    <row r="769" spans="7:7" x14ac:dyDescent="0.25">
      <c r="G769" s="1"/>
    </row>
    <row r="770" spans="7:7" x14ac:dyDescent="0.25">
      <c r="G770" s="1"/>
    </row>
    <row r="771" spans="7:7" x14ac:dyDescent="0.25">
      <c r="G771" s="1"/>
    </row>
    <row r="772" spans="7:7" x14ac:dyDescent="0.25">
      <c r="G772" s="1"/>
    </row>
    <row r="773" spans="7:7" x14ac:dyDescent="0.25">
      <c r="G773" s="1"/>
    </row>
    <row r="774" spans="7:7" x14ac:dyDescent="0.25">
      <c r="G774" s="1"/>
    </row>
    <row r="775" spans="7:7" x14ac:dyDescent="0.25">
      <c r="G775" s="1"/>
    </row>
    <row r="776" spans="7:7" x14ac:dyDescent="0.25">
      <c r="G776" s="1"/>
    </row>
    <row r="777" spans="7:7" x14ac:dyDescent="0.25">
      <c r="G777" s="1"/>
    </row>
    <row r="778" spans="7:7" x14ac:dyDescent="0.25">
      <c r="G778" s="1"/>
    </row>
    <row r="779" spans="7:7" x14ac:dyDescent="0.25">
      <c r="G779" s="1"/>
    </row>
    <row r="780" spans="7:7" x14ac:dyDescent="0.25">
      <c r="G780" s="1"/>
    </row>
    <row r="781" spans="7:7" x14ac:dyDescent="0.25">
      <c r="G781" s="1"/>
    </row>
    <row r="782" spans="7:7" x14ac:dyDescent="0.25">
      <c r="G782" s="1"/>
    </row>
    <row r="783" spans="7:7" x14ac:dyDescent="0.25">
      <c r="G783" s="1"/>
    </row>
    <row r="784" spans="7:7" x14ac:dyDescent="0.25">
      <c r="G784" s="1"/>
    </row>
    <row r="785" spans="7:7" x14ac:dyDescent="0.25">
      <c r="G785" s="1"/>
    </row>
    <row r="786" spans="7:7" x14ac:dyDescent="0.25">
      <c r="G786" s="1"/>
    </row>
    <row r="787" spans="7:7" x14ac:dyDescent="0.25">
      <c r="G787" s="1"/>
    </row>
    <row r="788" spans="7:7" x14ac:dyDescent="0.25">
      <c r="G788" s="1"/>
    </row>
    <row r="789" spans="7:7" x14ac:dyDescent="0.25">
      <c r="G789" s="1"/>
    </row>
    <row r="790" spans="7:7" x14ac:dyDescent="0.25">
      <c r="G790" s="1"/>
    </row>
    <row r="791" spans="7:7" x14ac:dyDescent="0.25">
      <c r="G791" s="1"/>
    </row>
    <row r="792" spans="7:7" x14ac:dyDescent="0.25">
      <c r="G792" s="1"/>
    </row>
    <row r="793" spans="7:7" x14ac:dyDescent="0.25">
      <c r="G793" s="1"/>
    </row>
    <row r="794" spans="7:7" x14ac:dyDescent="0.25">
      <c r="G794" s="1"/>
    </row>
    <row r="795" spans="7:7" x14ac:dyDescent="0.25">
      <c r="G795" s="1"/>
    </row>
    <row r="796" spans="7:7" x14ac:dyDescent="0.25">
      <c r="G796" s="1"/>
    </row>
    <row r="797" spans="7:7" x14ac:dyDescent="0.25">
      <c r="G797" s="1"/>
    </row>
    <row r="798" spans="7:7" x14ac:dyDescent="0.25">
      <c r="G798" s="1"/>
    </row>
    <row r="799" spans="7:7" x14ac:dyDescent="0.25">
      <c r="G799" s="1"/>
    </row>
    <row r="800" spans="7:7" x14ac:dyDescent="0.25">
      <c r="G800" s="1"/>
    </row>
    <row r="801" spans="7:7" x14ac:dyDescent="0.25">
      <c r="G801" s="1"/>
    </row>
    <row r="802" spans="7:7" x14ac:dyDescent="0.25">
      <c r="G802" s="1"/>
    </row>
    <row r="803" spans="7:7" x14ac:dyDescent="0.25">
      <c r="G803" s="1"/>
    </row>
    <row r="804" spans="7:7" x14ac:dyDescent="0.25">
      <c r="G804" s="1"/>
    </row>
    <row r="805" spans="7:7" x14ac:dyDescent="0.25">
      <c r="G805" s="1"/>
    </row>
    <row r="806" spans="7:7" x14ac:dyDescent="0.25">
      <c r="G806" s="1"/>
    </row>
    <row r="807" spans="7:7" x14ac:dyDescent="0.25">
      <c r="G807" s="1"/>
    </row>
    <row r="808" spans="7:7" x14ac:dyDescent="0.25">
      <c r="G808" s="1"/>
    </row>
    <row r="809" spans="7:7" x14ac:dyDescent="0.25">
      <c r="G809" s="1"/>
    </row>
    <row r="810" spans="7:7" x14ac:dyDescent="0.25">
      <c r="G810" s="1"/>
    </row>
    <row r="811" spans="7:7" x14ac:dyDescent="0.25">
      <c r="G811" s="1"/>
    </row>
    <row r="812" spans="7:7" x14ac:dyDescent="0.25">
      <c r="G812" s="1"/>
    </row>
    <row r="813" spans="7:7" x14ac:dyDescent="0.25">
      <c r="G813" s="1"/>
    </row>
    <row r="814" spans="7:7" x14ac:dyDescent="0.25">
      <c r="G814" s="1"/>
    </row>
    <row r="815" spans="7:7" x14ac:dyDescent="0.25">
      <c r="G815" s="1"/>
    </row>
    <row r="816" spans="7:7" x14ac:dyDescent="0.25">
      <c r="G816" s="1"/>
    </row>
    <row r="817" spans="7:7" x14ac:dyDescent="0.25">
      <c r="G817" s="1"/>
    </row>
    <row r="818" spans="7:7" x14ac:dyDescent="0.25">
      <c r="G818" s="1"/>
    </row>
    <row r="819" spans="7:7" x14ac:dyDescent="0.25">
      <c r="G819" s="1"/>
    </row>
    <row r="820" spans="7:7" x14ac:dyDescent="0.25">
      <c r="G820" s="1"/>
    </row>
    <row r="821" spans="7:7" x14ac:dyDescent="0.25">
      <c r="G821" s="1"/>
    </row>
    <row r="822" spans="7:7" x14ac:dyDescent="0.25">
      <c r="G822" s="1"/>
    </row>
    <row r="823" spans="7:7" x14ac:dyDescent="0.25">
      <c r="G823" s="1"/>
    </row>
    <row r="824" spans="7:7" x14ac:dyDescent="0.25">
      <c r="G824" s="1"/>
    </row>
    <row r="825" spans="7:7" x14ac:dyDescent="0.25">
      <c r="G825" s="1"/>
    </row>
    <row r="826" spans="7:7" x14ac:dyDescent="0.25">
      <c r="G826" s="1"/>
    </row>
    <row r="827" spans="7:7" x14ac:dyDescent="0.25">
      <c r="G827" s="1"/>
    </row>
    <row r="828" spans="7:7" x14ac:dyDescent="0.25">
      <c r="G828" s="1"/>
    </row>
    <row r="829" spans="7:7" x14ac:dyDescent="0.25">
      <c r="G829" s="1"/>
    </row>
    <row r="830" spans="7:7" x14ac:dyDescent="0.25">
      <c r="G830" s="1"/>
    </row>
    <row r="831" spans="7:7" x14ac:dyDescent="0.25">
      <c r="G831" s="1"/>
    </row>
    <row r="832" spans="7:7" x14ac:dyDescent="0.25">
      <c r="G832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rightToLeft="1" topLeftCell="B1" workbookViewId="0">
      <selection activeCell="A19" sqref="A19:A26"/>
    </sheetView>
  </sheetViews>
  <sheetFormatPr defaultRowHeight="13.8" x14ac:dyDescent="0.25"/>
  <cols>
    <col min="1" max="1" width="33.8984375" customWidth="1"/>
    <col min="2" max="2" width="24.09765625" customWidth="1"/>
    <col min="3" max="3" width="21.796875" customWidth="1"/>
    <col min="4" max="4" width="15.3984375" customWidth="1"/>
    <col min="5" max="5" width="22.3984375" customWidth="1"/>
    <col min="6" max="6" width="29.5976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t="str">
        <f>CONCATENATE(F2," ",G2," ",H2)</f>
        <v>בשבט באפריקה חג החנוכה נמשך 3 ימים</v>
      </c>
      <c r="B2" t="s">
        <v>137</v>
      </c>
      <c r="C2" t="s">
        <v>138</v>
      </c>
      <c r="D2">
        <f>G2*(G2+1)/2</f>
        <v>6</v>
      </c>
      <c r="E2" s="1" t="str">
        <f>CONCATENATE(G2,"x","(",G2,"+",1,")","/",2,"=",D2)</f>
        <v>3x(3+1)/2=6</v>
      </c>
      <c r="F2" t="s">
        <v>139</v>
      </c>
      <c r="G2">
        <v>3</v>
      </c>
      <c r="H2" t="s">
        <v>140</v>
      </c>
      <c r="I2" t="s">
        <v>137</v>
      </c>
      <c r="J2" t="s">
        <v>138</v>
      </c>
    </row>
    <row r="3" spans="1:10" x14ac:dyDescent="0.25">
      <c r="A3" t="str">
        <f t="shared" ref="A3:A26" si="0">CONCATENATE(F3," ",G3," ",H3)</f>
        <v>בשבט באפריקה חג החנוכה נמשך 4 ימים</v>
      </c>
      <c r="B3" t="s">
        <v>137</v>
      </c>
      <c r="C3" t="s">
        <v>138</v>
      </c>
      <c r="D3">
        <f t="shared" ref="D3:D26" si="1">G3*(G3+1)/2</f>
        <v>10</v>
      </c>
      <c r="E3" s="1" t="str">
        <f t="shared" ref="E3:E26" si="2">CONCATENATE(G3,"x","(",G3,"+",1,")","/",2,"=",D3)</f>
        <v>4x(4+1)/2=10</v>
      </c>
      <c r="F3" t="s">
        <v>139</v>
      </c>
      <c r="G3">
        <v>4</v>
      </c>
      <c r="H3" t="s">
        <v>140</v>
      </c>
      <c r="I3" t="s">
        <v>137</v>
      </c>
      <c r="J3" t="s">
        <v>138</v>
      </c>
    </row>
    <row r="4" spans="1:10" x14ac:dyDescent="0.25">
      <c r="A4" t="str">
        <f t="shared" si="0"/>
        <v>בשבט באפריקה חג החנוכה נמשך 5 ימים</v>
      </c>
      <c r="B4" t="s">
        <v>137</v>
      </c>
      <c r="C4" t="s">
        <v>138</v>
      </c>
      <c r="D4">
        <f t="shared" si="1"/>
        <v>15</v>
      </c>
      <c r="E4" s="1" t="str">
        <f t="shared" si="2"/>
        <v>5x(5+1)/2=15</v>
      </c>
      <c r="F4" t="s">
        <v>139</v>
      </c>
      <c r="G4">
        <v>5</v>
      </c>
      <c r="H4" t="s">
        <v>140</v>
      </c>
      <c r="I4" t="s">
        <v>137</v>
      </c>
      <c r="J4" t="s">
        <v>138</v>
      </c>
    </row>
    <row r="5" spans="1:10" x14ac:dyDescent="0.25">
      <c r="A5" t="str">
        <f t="shared" si="0"/>
        <v>בשבט באפריקה חג החנוכה נמשך 6 ימים</v>
      </c>
      <c r="B5" t="s">
        <v>137</v>
      </c>
      <c r="C5" t="s">
        <v>138</v>
      </c>
      <c r="D5">
        <f t="shared" si="1"/>
        <v>21</v>
      </c>
      <c r="E5" s="1" t="str">
        <f t="shared" si="2"/>
        <v>6x(6+1)/2=21</v>
      </c>
      <c r="F5" t="s">
        <v>139</v>
      </c>
      <c r="G5">
        <v>6</v>
      </c>
      <c r="H5" t="s">
        <v>140</v>
      </c>
      <c r="I5" t="s">
        <v>137</v>
      </c>
      <c r="J5" t="s">
        <v>138</v>
      </c>
    </row>
    <row r="6" spans="1:10" x14ac:dyDescent="0.25">
      <c r="A6" t="str">
        <f t="shared" si="0"/>
        <v>בשבט באפריקה חג החנוכה נמשך 7 ימים</v>
      </c>
      <c r="B6" t="s">
        <v>137</v>
      </c>
      <c r="C6" t="s">
        <v>138</v>
      </c>
      <c r="D6">
        <f t="shared" si="1"/>
        <v>28</v>
      </c>
      <c r="E6" s="1" t="str">
        <f t="shared" si="2"/>
        <v>7x(7+1)/2=28</v>
      </c>
      <c r="F6" t="s">
        <v>139</v>
      </c>
      <c r="G6">
        <v>7</v>
      </c>
      <c r="H6" t="s">
        <v>140</v>
      </c>
      <c r="I6" t="s">
        <v>137</v>
      </c>
      <c r="J6" t="s">
        <v>138</v>
      </c>
    </row>
    <row r="7" spans="1:10" x14ac:dyDescent="0.25">
      <c r="A7" t="str">
        <f t="shared" si="0"/>
        <v>בשבט באפריקה חג החנוכה נמשך 8 ימים</v>
      </c>
      <c r="B7" t="s">
        <v>137</v>
      </c>
      <c r="C7" t="s">
        <v>138</v>
      </c>
      <c r="D7">
        <f t="shared" si="1"/>
        <v>36</v>
      </c>
      <c r="E7" s="1" t="str">
        <f t="shared" si="2"/>
        <v>8x(8+1)/2=36</v>
      </c>
      <c r="F7" t="s">
        <v>139</v>
      </c>
      <c r="G7">
        <v>8</v>
      </c>
      <c r="H7" t="s">
        <v>140</v>
      </c>
      <c r="I7" t="s">
        <v>137</v>
      </c>
      <c r="J7" t="s">
        <v>138</v>
      </c>
    </row>
    <row r="8" spans="1:10" x14ac:dyDescent="0.25">
      <c r="A8" t="str">
        <f t="shared" si="0"/>
        <v>בשבט באפריקה חג החנוכה נמשך 9 ימים</v>
      </c>
      <c r="B8" t="s">
        <v>137</v>
      </c>
      <c r="C8" t="s">
        <v>138</v>
      </c>
      <c r="D8">
        <f t="shared" si="1"/>
        <v>45</v>
      </c>
      <c r="E8" s="1" t="str">
        <f t="shared" si="2"/>
        <v>9x(9+1)/2=45</v>
      </c>
      <c r="F8" t="s">
        <v>139</v>
      </c>
      <c r="G8">
        <v>9</v>
      </c>
      <c r="H8" t="s">
        <v>140</v>
      </c>
      <c r="I8" t="s">
        <v>137</v>
      </c>
      <c r="J8" t="s">
        <v>138</v>
      </c>
    </row>
    <row r="9" spans="1:10" x14ac:dyDescent="0.25">
      <c r="A9" t="str">
        <f t="shared" si="0"/>
        <v>בשבט באפריקה חג החנוכה נמשך 10 ימים</v>
      </c>
      <c r="B9" t="s">
        <v>137</v>
      </c>
      <c r="C9" t="s">
        <v>138</v>
      </c>
      <c r="D9">
        <f t="shared" si="1"/>
        <v>55</v>
      </c>
      <c r="E9" s="1" t="str">
        <f t="shared" si="2"/>
        <v>10x(10+1)/2=55</v>
      </c>
      <c r="F9" t="s">
        <v>139</v>
      </c>
      <c r="G9">
        <v>10</v>
      </c>
      <c r="H9" t="s">
        <v>140</v>
      </c>
      <c r="I9" t="s">
        <v>137</v>
      </c>
      <c r="J9" t="s">
        <v>138</v>
      </c>
    </row>
    <row r="10" spans="1:10" x14ac:dyDescent="0.25">
      <c r="A10" t="str">
        <f t="shared" si="0"/>
        <v>בשבט באפריקה חג החנוכה נמשך 11 ימים</v>
      </c>
      <c r="B10" t="s">
        <v>137</v>
      </c>
      <c r="C10" t="s">
        <v>138</v>
      </c>
      <c r="D10">
        <f t="shared" si="1"/>
        <v>66</v>
      </c>
      <c r="E10" s="1" t="str">
        <f t="shared" si="2"/>
        <v>11x(11+1)/2=66</v>
      </c>
      <c r="F10" t="s">
        <v>139</v>
      </c>
      <c r="G10">
        <v>11</v>
      </c>
      <c r="H10" t="s">
        <v>140</v>
      </c>
      <c r="I10" t="s">
        <v>137</v>
      </c>
      <c r="J10" t="s">
        <v>138</v>
      </c>
    </row>
    <row r="11" spans="1:10" x14ac:dyDescent="0.25">
      <c r="A11" t="str">
        <f t="shared" si="0"/>
        <v>בשבט באפריקה חג החנוכה נמשך 12 ימים</v>
      </c>
      <c r="B11" t="s">
        <v>137</v>
      </c>
      <c r="C11" t="s">
        <v>138</v>
      </c>
      <c r="D11">
        <f t="shared" si="1"/>
        <v>78</v>
      </c>
      <c r="E11" s="1" t="str">
        <f t="shared" si="2"/>
        <v>12x(12+1)/2=78</v>
      </c>
      <c r="F11" t="s">
        <v>139</v>
      </c>
      <c r="G11">
        <v>12</v>
      </c>
      <c r="H11" t="s">
        <v>140</v>
      </c>
      <c r="I11" t="s">
        <v>137</v>
      </c>
      <c r="J11" t="s">
        <v>138</v>
      </c>
    </row>
    <row r="12" spans="1:10" x14ac:dyDescent="0.25">
      <c r="A12" t="str">
        <f t="shared" si="0"/>
        <v>בשבט באפריקה חג החנוכה נמשך 13 ימים</v>
      </c>
      <c r="B12" t="s">
        <v>137</v>
      </c>
      <c r="C12" t="s">
        <v>138</v>
      </c>
      <c r="D12">
        <f t="shared" si="1"/>
        <v>91</v>
      </c>
      <c r="E12" s="1" t="str">
        <f t="shared" si="2"/>
        <v>13x(13+1)/2=91</v>
      </c>
      <c r="F12" t="s">
        <v>139</v>
      </c>
      <c r="G12">
        <v>13</v>
      </c>
      <c r="H12" t="s">
        <v>140</v>
      </c>
      <c r="I12" t="s">
        <v>137</v>
      </c>
      <c r="J12" t="s">
        <v>138</v>
      </c>
    </row>
    <row r="13" spans="1:10" x14ac:dyDescent="0.25">
      <c r="A13" t="str">
        <f t="shared" si="0"/>
        <v>בשבט באפריקה חג החנוכה נמשך 14 ימים</v>
      </c>
      <c r="B13" t="s">
        <v>137</v>
      </c>
      <c r="C13" t="s">
        <v>138</v>
      </c>
      <c r="D13">
        <f t="shared" si="1"/>
        <v>105</v>
      </c>
      <c r="E13" s="1" t="str">
        <f t="shared" si="2"/>
        <v>14x(14+1)/2=105</v>
      </c>
      <c r="F13" t="s">
        <v>139</v>
      </c>
      <c r="G13">
        <v>14</v>
      </c>
      <c r="H13" t="s">
        <v>140</v>
      </c>
      <c r="I13" t="s">
        <v>137</v>
      </c>
      <c r="J13" t="s">
        <v>138</v>
      </c>
    </row>
    <row r="14" spans="1:10" x14ac:dyDescent="0.25">
      <c r="A14" t="str">
        <f t="shared" si="0"/>
        <v>בשבט באפריקה חג החנוכה נמשך 15 ימים</v>
      </c>
      <c r="B14" t="s">
        <v>137</v>
      </c>
      <c r="C14" t="s">
        <v>138</v>
      </c>
      <c r="D14">
        <f t="shared" si="1"/>
        <v>120</v>
      </c>
      <c r="E14" s="1" t="str">
        <f t="shared" si="2"/>
        <v>15x(15+1)/2=120</v>
      </c>
      <c r="F14" t="s">
        <v>139</v>
      </c>
      <c r="G14">
        <v>15</v>
      </c>
      <c r="H14" t="s">
        <v>140</v>
      </c>
      <c r="I14" t="s">
        <v>137</v>
      </c>
      <c r="J14" t="s">
        <v>138</v>
      </c>
    </row>
    <row r="15" spans="1:10" x14ac:dyDescent="0.25">
      <c r="A15" t="str">
        <f t="shared" si="0"/>
        <v>בשבט באפריקה חג החנוכה נמשך 16 ימים</v>
      </c>
      <c r="B15" t="s">
        <v>137</v>
      </c>
      <c r="C15" t="s">
        <v>138</v>
      </c>
      <c r="D15">
        <f t="shared" si="1"/>
        <v>136</v>
      </c>
      <c r="E15" s="1" t="str">
        <f t="shared" si="2"/>
        <v>16x(16+1)/2=136</v>
      </c>
      <c r="F15" t="s">
        <v>139</v>
      </c>
      <c r="G15">
        <v>16</v>
      </c>
      <c r="H15" t="s">
        <v>140</v>
      </c>
      <c r="I15" t="s">
        <v>137</v>
      </c>
      <c r="J15" t="s">
        <v>138</v>
      </c>
    </row>
    <row r="16" spans="1:10" x14ac:dyDescent="0.25">
      <c r="A16" t="str">
        <f t="shared" si="0"/>
        <v>בשבט באפריקה חג החנוכה נמשך 17 ימים</v>
      </c>
      <c r="B16" t="s">
        <v>137</v>
      </c>
      <c r="C16" t="s">
        <v>138</v>
      </c>
      <c r="D16">
        <f t="shared" si="1"/>
        <v>153</v>
      </c>
      <c r="E16" s="1" t="str">
        <f t="shared" si="2"/>
        <v>17x(17+1)/2=153</v>
      </c>
      <c r="F16" t="s">
        <v>139</v>
      </c>
      <c r="G16">
        <v>17</v>
      </c>
      <c r="H16" t="s">
        <v>140</v>
      </c>
      <c r="I16" t="s">
        <v>137</v>
      </c>
      <c r="J16" t="s">
        <v>138</v>
      </c>
    </row>
    <row r="17" spans="1:10" x14ac:dyDescent="0.25">
      <c r="A17" t="str">
        <f t="shared" si="0"/>
        <v>בשבט באפריקה חג החנוכה נמשך 18 ימים</v>
      </c>
      <c r="B17" t="s">
        <v>137</v>
      </c>
      <c r="C17" t="s">
        <v>138</v>
      </c>
      <c r="D17">
        <f t="shared" si="1"/>
        <v>171</v>
      </c>
      <c r="E17" s="1" t="str">
        <f t="shared" si="2"/>
        <v>18x(18+1)/2=171</v>
      </c>
      <c r="F17" t="s">
        <v>139</v>
      </c>
      <c r="G17">
        <v>18</v>
      </c>
      <c r="H17" t="s">
        <v>140</v>
      </c>
      <c r="I17" t="s">
        <v>137</v>
      </c>
      <c r="J17" t="s">
        <v>138</v>
      </c>
    </row>
    <row r="18" spans="1:10" x14ac:dyDescent="0.25">
      <c r="A18" t="str">
        <f t="shared" si="0"/>
        <v>בשבט באפריקה חג החנוכה נמשך 19 ימים</v>
      </c>
      <c r="B18" t="s">
        <v>137</v>
      </c>
      <c r="C18" t="s">
        <v>138</v>
      </c>
      <c r="D18">
        <f t="shared" si="1"/>
        <v>190</v>
      </c>
      <c r="E18" s="1" t="str">
        <f t="shared" si="2"/>
        <v>19x(19+1)/2=190</v>
      </c>
      <c r="F18" t="s">
        <v>139</v>
      </c>
      <c r="G18">
        <v>19</v>
      </c>
      <c r="H18" t="s">
        <v>140</v>
      </c>
      <c r="I18" t="s">
        <v>137</v>
      </c>
      <c r="J18" t="s">
        <v>138</v>
      </c>
    </row>
    <row r="19" spans="1:10" x14ac:dyDescent="0.25">
      <c r="A19" t="str">
        <f t="shared" si="0"/>
        <v>בשבט באפריקה חג החנוכה נמשך 20 ימים</v>
      </c>
      <c r="B19" t="s">
        <v>137</v>
      </c>
      <c r="C19" t="s">
        <v>138</v>
      </c>
      <c r="D19">
        <f t="shared" si="1"/>
        <v>210</v>
      </c>
      <c r="E19" s="1" t="str">
        <f t="shared" si="2"/>
        <v>20x(20+1)/2=210</v>
      </c>
      <c r="F19" t="s">
        <v>139</v>
      </c>
      <c r="G19">
        <v>20</v>
      </c>
      <c r="H19" t="s">
        <v>140</v>
      </c>
      <c r="I19" t="s">
        <v>137</v>
      </c>
      <c r="J19" t="s">
        <v>138</v>
      </c>
    </row>
    <row r="20" spans="1:10" x14ac:dyDescent="0.25">
      <c r="A20" t="str">
        <f t="shared" si="0"/>
        <v>בשבט באפריקה חג החנוכה נמשך 18 ימים</v>
      </c>
      <c r="B20" t="s">
        <v>137</v>
      </c>
      <c r="C20" t="s">
        <v>138</v>
      </c>
      <c r="D20">
        <f t="shared" si="1"/>
        <v>171</v>
      </c>
      <c r="E20" s="1" t="str">
        <f t="shared" si="2"/>
        <v>18x(18+1)/2=171</v>
      </c>
      <c r="F20" t="s">
        <v>139</v>
      </c>
      <c r="G20">
        <v>18</v>
      </c>
      <c r="H20" t="s">
        <v>140</v>
      </c>
    </row>
    <row r="21" spans="1:10" x14ac:dyDescent="0.25">
      <c r="A21" t="str">
        <f t="shared" si="0"/>
        <v>בשבט באפריקה חג החנוכה נמשך 16 ימים</v>
      </c>
      <c r="B21" t="s">
        <v>137</v>
      </c>
      <c r="C21" t="s">
        <v>138</v>
      </c>
      <c r="D21">
        <f t="shared" si="1"/>
        <v>136</v>
      </c>
      <c r="E21" s="1" t="str">
        <f t="shared" si="2"/>
        <v>16x(16+1)/2=136</v>
      </c>
      <c r="F21" t="s">
        <v>139</v>
      </c>
      <c r="G21">
        <v>16</v>
      </c>
      <c r="H21" t="s">
        <v>140</v>
      </c>
    </row>
    <row r="22" spans="1:10" x14ac:dyDescent="0.25">
      <c r="A22" t="str">
        <f t="shared" si="0"/>
        <v>בשבט באפריקה חג החנוכה נמשך 14 ימים</v>
      </c>
      <c r="B22" t="s">
        <v>137</v>
      </c>
      <c r="C22" t="s">
        <v>138</v>
      </c>
      <c r="D22">
        <f t="shared" si="1"/>
        <v>105</v>
      </c>
      <c r="E22" s="1" t="str">
        <f t="shared" si="2"/>
        <v>14x(14+1)/2=105</v>
      </c>
      <c r="F22" t="s">
        <v>139</v>
      </c>
      <c r="G22">
        <v>14</v>
      </c>
      <c r="H22" t="s">
        <v>140</v>
      </c>
    </row>
    <row r="23" spans="1:10" x14ac:dyDescent="0.25">
      <c r="A23" t="str">
        <f t="shared" si="0"/>
        <v>בשבט באפריקה חג החנוכה נמשך 12 ימים</v>
      </c>
      <c r="B23" t="s">
        <v>137</v>
      </c>
      <c r="C23" t="s">
        <v>138</v>
      </c>
      <c r="D23">
        <f t="shared" si="1"/>
        <v>78</v>
      </c>
      <c r="E23" s="1" t="str">
        <f t="shared" si="2"/>
        <v>12x(12+1)/2=78</v>
      </c>
      <c r="F23" t="s">
        <v>139</v>
      </c>
      <c r="G23">
        <v>12</v>
      </c>
      <c r="H23" t="s">
        <v>140</v>
      </c>
    </row>
    <row r="24" spans="1:10" x14ac:dyDescent="0.25">
      <c r="A24" t="str">
        <f t="shared" si="0"/>
        <v>בשבט באפריקה חג החנוכה נמשך 10 ימים</v>
      </c>
      <c r="B24" t="s">
        <v>137</v>
      </c>
      <c r="C24" t="s">
        <v>138</v>
      </c>
      <c r="D24">
        <f t="shared" si="1"/>
        <v>55</v>
      </c>
      <c r="E24" s="1" t="str">
        <f t="shared" si="2"/>
        <v>10x(10+1)/2=55</v>
      </c>
      <c r="F24" t="s">
        <v>139</v>
      </c>
      <c r="G24">
        <v>10</v>
      </c>
      <c r="H24" t="s">
        <v>140</v>
      </c>
    </row>
    <row r="25" spans="1:10" x14ac:dyDescent="0.25">
      <c r="A25" t="str">
        <f t="shared" si="0"/>
        <v>בשבט באפריקה חג החנוכה נמשך 8 ימים</v>
      </c>
      <c r="B25" t="s">
        <v>137</v>
      </c>
      <c r="C25" t="s">
        <v>138</v>
      </c>
      <c r="D25">
        <f t="shared" si="1"/>
        <v>36</v>
      </c>
      <c r="E25" s="1" t="str">
        <f t="shared" si="2"/>
        <v>8x(8+1)/2=36</v>
      </c>
      <c r="F25" t="s">
        <v>139</v>
      </c>
      <c r="G25">
        <v>8</v>
      </c>
      <c r="H25" t="s">
        <v>140</v>
      </c>
    </row>
    <row r="26" spans="1:10" x14ac:dyDescent="0.25">
      <c r="A26" t="str">
        <f t="shared" si="0"/>
        <v>בשבט באפריקה חג החנוכה נמשך 6 ימים</v>
      </c>
      <c r="B26" t="s">
        <v>137</v>
      </c>
      <c r="C26" t="s">
        <v>138</v>
      </c>
      <c r="D26">
        <f t="shared" si="1"/>
        <v>21</v>
      </c>
      <c r="E26" s="1" t="str">
        <f t="shared" si="2"/>
        <v>6x(6+1)/2=21</v>
      </c>
      <c r="F26" t="s">
        <v>139</v>
      </c>
      <c r="G26">
        <v>6</v>
      </c>
      <c r="H26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rightToLeft="1" topLeftCell="A13" workbookViewId="0">
      <selection activeCell="K19" sqref="K19"/>
    </sheetView>
  </sheetViews>
  <sheetFormatPr defaultRowHeight="13.8" x14ac:dyDescent="0.25"/>
  <cols>
    <col min="1" max="1" width="10.296875" customWidth="1"/>
    <col min="2" max="2" width="31.69921875" customWidth="1"/>
    <col min="3" max="3" width="39.8984375" customWidth="1"/>
    <col min="4" max="4" width="4.19921875" customWidth="1"/>
    <col min="6" max="6" width="8.69921875" customWidth="1"/>
    <col min="9" max="9" width="14.19921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11</v>
      </c>
    </row>
    <row r="2" spans="1:10" x14ac:dyDescent="0.25">
      <c r="A2" t="s">
        <v>158</v>
      </c>
      <c r="B2" t="str">
        <f>CONCATENATE(F2," ",G2,H2,I2," ", J2,H2)</f>
        <v>על העץ  17 תפוזים. מהעץ נַשרו 2 תפוזים.</v>
      </c>
      <c r="C2" t="s">
        <v>14</v>
      </c>
      <c r="D2">
        <f>G2-J2</f>
        <v>15</v>
      </c>
      <c r="E2" s="1" t="str">
        <f>CONCATENATE(G2,"-",J2,"=",G2-J2)</f>
        <v>17-2=15</v>
      </c>
      <c r="F2" t="s">
        <v>11</v>
      </c>
      <c r="G2">
        <v>17</v>
      </c>
      <c r="H2" t="s">
        <v>13</v>
      </c>
      <c r="I2" t="s">
        <v>159</v>
      </c>
      <c r="J2">
        <v>2</v>
      </c>
    </row>
    <row r="3" spans="1:10" x14ac:dyDescent="0.25">
      <c r="A3" t="s">
        <v>158</v>
      </c>
      <c r="B3" t="str">
        <f t="shared" ref="B3:B40" si="0">CONCATENATE(F3," ",G3,H3,I3," ", J3,H3)</f>
        <v>על העץ  16 תפוזים מהעץ נַשרו 3 תפוזים</v>
      </c>
      <c r="C3" t="s">
        <v>14</v>
      </c>
      <c r="D3">
        <f t="shared" ref="D3:D40" si="1">G3-J3</f>
        <v>13</v>
      </c>
      <c r="E3" s="1" t="str">
        <f t="shared" ref="E3:E40" si="2">CONCATENATE(G3,"-",J3,"=",G3-J3)</f>
        <v>16-3=13</v>
      </c>
      <c r="F3" t="s">
        <v>11</v>
      </c>
      <c r="G3">
        <v>16</v>
      </c>
      <c r="H3" t="s">
        <v>12</v>
      </c>
      <c r="I3" t="s">
        <v>159</v>
      </c>
      <c r="J3">
        <v>3</v>
      </c>
    </row>
    <row r="4" spans="1:10" x14ac:dyDescent="0.25">
      <c r="A4" t="s">
        <v>158</v>
      </c>
      <c r="B4" t="str">
        <f t="shared" si="0"/>
        <v>על העץ  15 תפוזים מהעץ נַשרו 4 תפוזים</v>
      </c>
      <c r="C4" t="s">
        <v>14</v>
      </c>
      <c r="D4">
        <f t="shared" si="1"/>
        <v>11</v>
      </c>
      <c r="E4" s="1" t="str">
        <f t="shared" si="2"/>
        <v>15-4=11</v>
      </c>
      <c r="F4" t="s">
        <v>11</v>
      </c>
      <c r="G4">
        <v>15</v>
      </c>
      <c r="H4" t="s">
        <v>12</v>
      </c>
      <c r="I4" t="s">
        <v>159</v>
      </c>
      <c r="J4">
        <v>4</v>
      </c>
    </row>
    <row r="5" spans="1:10" x14ac:dyDescent="0.25">
      <c r="A5" t="s">
        <v>158</v>
      </c>
      <c r="B5" t="str">
        <f t="shared" si="0"/>
        <v>על העץ  14 תפוזים מהעץ נַשרו 5 תפוזים</v>
      </c>
      <c r="C5" t="s">
        <v>14</v>
      </c>
      <c r="D5">
        <f t="shared" si="1"/>
        <v>9</v>
      </c>
      <c r="E5" s="1" t="str">
        <f t="shared" si="2"/>
        <v>14-5=9</v>
      </c>
      <c r="F5" t="s">
        <v>11</v>
      </c>
      <c r="G5">
        <v>14</v>
      </c>
      <c r="H5" t="s">
        <v>12</v>
      </c>
      <c r="I5" t="s">
        <v>159</v>
      </c>
      <c r="J5">
        <v>5</v>
      </c>
    </row>
    <row r="6" spans="1:10" x14ac:dyDescent="0.25">
      <c r="A6" t="s">
        <v>158</v>
      </c>
      <c r="B6" t="str">
        <f t="shared" si="0"/>
        <v>על העץ  13 תפוזים מהעץ נַשרו 6 תפוזים</v>
      </c>
      <c r="C6" t="s">
        <v>14</v>
      </c>
      <c r="D6">
        <f t="shared" si="1"/>
        <v>7</v>
      </c>
      <c r="E6" s="1" t="str">
        <f t="shared" si="2"/>
        <v>13-6=7</v>
      </c>
      <c r="F6" t="s">
        <v>11</v>
      </c>
      <c r="G6">
        <v>13</v>
      </c>
      <c r="H6" t="s">
        <v>12</v>
      </c>
      <c r="I6" t="s">
        <v>159</v>
      </c>
      <c r="J6">
        <v>6</v>
      </c>
    </row>
    <row r="7" spans="1:10" x14ac:dyDescent="0.25">
      <c r="A7" t="s">
        <v>158</v>
      </c>
      <c r="B7" t="str">
        <f t="shared" si="0"/>
        <v>על העץ  12 תפוזים מהעץ נַשרו 7 תפוזים</v>
      </c>
      <c r="C7" t="s">
        <v>14</v>
      </c>
      <c r="D7">
        <f t="shared" si="1"/>
        <v>5</v>
      </c>
      <c r="E7" s="1" t="str">
        <f t="shared" si="2"/>
        <v>12-7=5</v>
      </c>
      <c r="F7" t="s">
        <v>11</v>
      </c>
      <c r="G7">
        <v>12</v>
      </c>
      <c r="H7" t="s">
        <v>12</v>
      </c>
      <c r="I7" t="s">
        <v>159</v>
      </c>
      <c r="J7">
        <v>7</v>
      </c>
    </row>
    <row r="8" spans="1:10" x14ac:dyDescent="0.25">
      <c r="A8" t="s">
        <v>158</v>
      </c>
      <c r="B8" t="str">
        <f t="shared" si="0"/>
        <v>על העץ  11 תפוזים מהעץ נַשרו 8 תפוזים</v>
      </c>
      <c r="C8" t="s">
        <v>14</v>
      </c>
      <c r="D8">
        <f t="shared" si="1"/>
        <v>3</v>
      </c>
      <c r="E8" s="1" t="str">
        <f t="shared" si="2"/>
        <v>11-8=3</v>
      </c>
      <c r="F8" t="s">
        <v>11</v>
      </c>
      <c r="G8">
        <v>11</v>
      </c>
      <c r="H8" t="s">
        <v>12</v>
      </c>
      <c r="I8" t="s">
        <v>159</v>
      </c>
      <c r="J8">
        <v>8</v>
      </c>
    </row>
    <row r="9" spans="1:10" x14ac:dyDescent="0.25">
      <c r="A9" t="s">
        <v>158</v>
      </c>
      <c r="B9" t="str">
        <f t="shared" si="0"/>
        <v>על העץ  10 תפוזים מהעץ נַשרו 9 תפוזים</v>
      </c>
      <c r="C9" t="s">
        <v>14</v>
      </c>
      <c r="D9">
        <f t="shared" si="1"/>
        <v>1</v>
      </c>
      <c r="E9" s="1" t="str">
        <f t="shared" si="2"/>
        <v>10-9=1</v>
      </c>
      <c r="F9" t="s">
        <v>11</v>
      </c>
      <c r="G9">
        <v>10</v>
      </c>
      <c r="H9" t="s">
        <v>12</v>
      </c>
      <c r="I9" t="s">
        <v>159</v>
      </c>
      <c r="J9">
        <v>9</v>
      </c>
    </row>
    <row r="10" spans="1:10" x14ac:dyDescent="0.25">
      <c r="A10" t="s">
        <v>158</v>
      </c>
      <c r="B10" t="str">
        <f t="shared" si="0"/>
        <v>על העץ  20 תפוזים מהעץ נַשרו 10 תפוזים</v>
      </c>
      <c r="C10" t="s">
        <v>14</v>
      </c>
      <c r="D10">
        <f t="shared" si="1"/>
        <v>10</v>
      </c>
      <c r="E10" s="1" t="str">
        <f t="shared" si="2"/>
        <v>20-10=10</v>
      </c>
      <c r="F10" t="s">
        <v>11</v>
      </c>
      <c r="G10">
        <v>20</v>
      </c>
      <c r="H10" t="s">
        <v>12</v>
      </c>
      <c r="I10" t="s">
        <v>159</v>
      </c>
      <c r="J10">
        <v>10</v>
      </c>
    </row>
    <row r="11" spans="1:10" x14ac:dyDescent="0.25">
      <c r="A11" t="s">
        <v>158</v>
      </c>
      <c r="B11" t="str">
        <f t="shared" si="0"/>
        <v>על העץ  19 תפוזים מהעץ נַשרו 11 תפוזים</v>
      </c>
      <c r="C11" t="s">
        <v>14</v>
      </c>
      <c r="D11">
        <f t="shared" si="1"/>
        <v>8</v>
      </c>
      <c r="E11" s="1" t="str">
        <f t="shared" si="2"/>
        <v>19-11=8</v>
      </c>
      <c r="F11" t="s">
        <v>11</v>
      </c>
      <c r="G11">
        <v>19</v>
      </c>
      <c r="H11" t="s">
        <v>12</v>
      </c>
      <c r="I11" t="s">
        <v>159</v>
      </c>
      <c r="J11">
        <v>11</v>
      </c>
    </row>
    <row r="12" spans="1:10" x14ac:dyDescent="0.25">
      <c r="A12" t="s">
        <v>158</v>
      </c>
      <c r="B12" t="str">
        <f t="shared" si="0"/>
        <v>על העץ  18 תפוזים מהעץ נַשרו 12 תפוזים</v>
      </c>
      <c r="C12" t="s">
        <v>14</v>
      </c>
      <c r="D12">
        <f t="shared" si="1"/>
        <v>6</v>
      </c>
      <c r="E12" s="1" t="str">
        <f t="shared" si="2"/>
        <v>18-12=6</v>
      </c>
      <c r="F12" t="s">
        <v>11</v>
      </c>
      <c r="G12">
        <v>18</v>
      </c>
      <c r="H12" t="s">
        <v>12</v>
      </c>
      <c r="I12" t="s">
        <v>159</v>
      </c>
      <c r="J12">
        <v>12</v>
      </c>
    </row>
    <row r="13" spans="1:10" x14ac:dyDescent="0.25">
      <c r="A13" t="s">
        <v>158</v>
      </c>
      <c r="B13" t="str">
        <f t="shared" si="0"/>
        <v>על העץ  17 תפוזים מהעץ נַשרו 13 תפוזים</v>
      </c>
      <c r="C13" t="s">
        <v>14</v>
      </c>
      <c r="D13">
        <f t="shared" si="1"/>
        <v>4</v>
      </c>
      <c r="E13" s="1" t="str">
        <f t="shared" si="2"/>
        <v>17-13=4</v>
      </c>
      <c r="F13" t="s">
        <v>11</v>
      </c>
      <c r="G13">
        <v>17</v>
      </c>
      <c r="H13" t="s">
        <v>12</v>
      </c>
      <c r="I13" t="s">
        <v>159</v>
      </c>
      <c r="J13">
        <v>13</v>
      </c>
    </row>
    <row r="14" spans="1:10" x14ac:dyDescent="0.25">
      <c r="A14" t="s">
        <v>158</v>
      </c>
      <c r="B14" t="str">
        <f t="shared" si="0"/>
        <v>על העץ  16 תפוזים מהעץ נַשרו 14 תפוזים</v>
      </c>
      <c r="C14" t="s">
        <v>14</v>
      </c>
      <c r="D14">
        <f t="shared" si="1"/>
        <v>2</v>
      </c>
      <c r="E14" s="1" t="str">
        <f t="shared" si="2"/>
        <v>16-14=2</v>
      </c>
      <c r="F14" t="s">
        <v>11</v>
      </c>
      <c r="G14">
        <v>16</v>
      </c>
      <c r="H14" t="s">
        <v>12</v>
      </c>
      <c r="I14" t="s">
        <v>159</v>
      </c>
      <c r="J14">
        <v>14</v>
      </c>
    </row>
    <row r="15" spans="1:10" x14ac:dyDescent="0.25">
      <c r="A15" t="s">
        <v>158</v>
      </c>
      <c r="B15" t="str">
        <f t="shared" si="0"/>
        <v>על העץ  15 תפוזים מהעץ נַשרו 14 תפוזים</v>
      </c>
      <c r="C15" t="s">
        <v>14</v>
      </c>
      <c r="D15">
        <f t="shared" si="1"/>
        <v>1</v>
      </c>
      <c r="E15" s="1" t="str">
        <f t="shared" si="2"/>
        <v>15-14=1</v>
      </c>
      <c r="F15" t="s">
        <v>11</v>
      </c>
      <c r="G15">
        <v>15</v>
      </c>
      <c r="H15" t="s">
        <v>12</v>
      </c>
      <c r="I15" t="s">
        <v>159</v>
      </c>
      <c r="J15">
        <v>14</v>
      </c>
    </row>
    <row r="16" spans="1:10" x14ac:dyDescent="0.25">
      <c r="A16" t="s">
        <v>158</v>
      </c>
      <c r="B16" t="str">
        <f t="shared" si="0"/>
        <v>על העץ  20 תפוזים מהעץ נַשרו 16 תפוזים</v>
      </c>
      <c r="C16" t="s">
        <v>14</v>
      </c>
      <c r="D16">
        <f t="shared" si="1"/>
        <v>4</v>
      </c>
      <c r="E16" s="1" t="str">
        <f t="shared" si="2"/>
        <v>20-16=4</v>
      </c>
      <c r="F16" t="s">
        <v>11</v>
      </c>
      <c r="G16">
        <v>20</v>
      </c>
      <c r="H16" t="s">
        <v>12</v>
      </c>
      <c r="I16" t="s">
        <v>159</v>
      </c>
      <c r="J16">
        <v>16</v>
      </c>
    </row>
    <row r="17" spans="1:10" x14ac:dyDescent="0.25">
      <c r="A17" t="s">
        <v>158</v>
      </c>
      <c r="B17" t="str">
        <f t="shared" si="0"/>
        <v>על העץ  20 תפוזים מהעץ נַשרו 17 תפוזים</v>
      </c>
      <c r="C17" t="s">
        <v>14</v>
      </c>
      <c r="D17">
        <f t="shared" si="1"/>
        <v>3</v>
      </c>
      <c r="E17" s="1" t="str">
        <f t="shared" si="2"/>
        <v>20-17=3</v>
      </c>
      <c r="F17" t="s">
        <v>11</v>
      </c>
      <c r="G17">
        <v>20</v>
      </c>
      <c r="H17" t="s">
        <v>12</v>
      </c>
      <c r="I17" t="s">
        <v>159</v>
      </c>
      <c r="J17">
        <v>17</v>
      </c>
    </row>
    <row r="18" spans="1:10" x14ac:dyDescent="0.25">
      <c r="A18" t="s">
        <v>158</v>
      </c>
      <c r="B18" t="str">
        <f t="shared" si="0"/>
        <v>על העץ  20 תפוזים מהעץ נַשרו 18 תפוזים</v>
      </c>
      <c r="C18" t="s">
        <v>14</v>
      </c>
      <c r="D18">
        <f t="shared" si="1"/>
        <v>2</v>
      </c>
      <c r="E18" s="1" t="str">
        <f t="shared" si="2"/>
        <v>20-18=2</v>
      </c>
      <c r="F18" t="s">
        <v>11</v>
      </c>
      <c r="G18">
        <v>20</v>
      </c>
      <c r="H18" t="s">
        <v>12</v>
      </c>
      <c r="I18" t="s">
        <v>159</v>
      </c>
      <c r="J18">
        <v>18</v>
      </c>
    </row>
    <row r="19" spans="1:10" x14ac:dyDescent="0.25">
      <c r="A19" t="s">
        <v>158</v>
      </c>
      <c r="B19" t="str">
        <f t="shared" si="0"/>
        <v>על העץ  20 תפוזים מהעץ נַשרו 19 תפוזים</v>
      </c>
      <c r="C19" t="s">
        <v>14</v>
      </c>
      <c r="D19">
        <f t="shared" si="1"/>
        <v>1</v>
      </c>
      <c r="E19" s="1" t="str">
        <f t="shared" si="2"/>
        <v>20-19=1</v>
      </c>
      <c r="F19" t="s">
        <v>11</v>
      </c>
      <c r="G19">
        <v>20</v>
      </c>
      <c r="H19" t="s">
        <v>12</v>
      </c>
      <c r="I19" t="s">
        <v>159</v>
      </c>
      <c r="J19">
        <v>19</v>
      </c>
    </row>
    <row r="20" spans="1:10" x14ac:dyDescent="0.25">
      <c r="A20" t="s">
        <v>158</v>
      </c>
      <c r="B20" t="str">
        <f t="shared" si="0"/>
        <v>על העץ  20 תפוזים מהעץ נַשרו 6 תפוזים</v>
      </c>
      <c r="C20" t="s">
        <v>14</v>
      </c>
      <c r="D20">
        <f t="shared" si="1"/>
        <v>14</v>
      </c>
      <c r="E20" s="1" t="str">
        <f t="shared" si="2"/>
        <v>20-6=14</v>
      </c>
      <c r="F20" t="s">
        <v>11</v>
      </c>
      <c r="G20">
        <v>20</v>
      </c>
      <c r="H20" t="s">
        <v>12</v>
      </c>
      <c r="I20" t="s">
        <v>159</v>
      </c>
      <c r="J20">
        <v>6</v>
      </c>
    </row>
    <row r="21" spans="1:10" x14ac:dyDescent="0.25">
      <c r="A21" t="s">
        <v>158</v>
      </c>
      <c r="B21" t="str">
        <f t="shared" si="0"/>
        <v>על העץ  19 תפוזים מהעץ נַשרו 7 תפוזים</v>
      </c>
      <c r="C21" t="s">
        <v>14</v>
      </c>
      <c r="D21">
        <f t="shared" si="1"/>
        <v>12</v>
      </c>
      <c r="E21" s="1" t="str">
        <f t="shared" si="2"/>
        <v>19-7=12</v>
      </c>
      <c r="F21" t="s">
        <v>11</v>
      </c>
      <c r="G21">
        <v>19</v>
      </c>
      <c r="H21" t="s">
        <v>12</v>
      </c>
      <c r="I21" t="s">
        <v>159</v>
      </c>
      <c r="J21">
        <v>7</v>
      </c>
    </row>
    <row r="22" spans="1:10" x14ac:dyDescent="0.25">
      <c r="A22" t="s">
        <v>158</v>
      </c>
      <c r="B22" t="str">
        <f t="shared" si="0"/>
        <v>על העץ  18 תפוזים מהעץ נַשרו 8 תפוזים</v>
      </c>
      <c r="C22" t="s">
        <v>14</v>
      </c>
      <c r="D22">
        <f t="shared" si="1"/>
        <v>10</v>
      </c>
      <c r="E22" s="1" t="str">
        <f t="shared" si="2"/>
        <v>18-8=10</v>
      </c>
      <c r="F22" t="s">
        <v>11</v>
      </c>
      <c r="G22">
        <v>18</v>
      </c>
      <c r="H22" t="s">
        <v>12</v>
      </c>
      <c r="I22" t="s">
        <v>159</v>
      </c>
      <c r="J22">
        <v>8</v>
      </c>
    </row>
    <row r="23" spans="1:10" x14ac:dyDescent="0.25">
      <c r="A23" t="s">
        <v>158</v>
      </c>
      <c r="B23" t="str">
        <f t="shared" si="0"/>
        <v>על העץ  17 תפוזים מהעץ נַשרו 9 תפוזים</v>
      </c>
      <c r="C23" t="s">
        <v>14</v>
      </c>
      <c r="D23">
        <f t="shared" si="1"/>
        <v>8</v>
      </c>
      <c r="E23" s="1" t="str">
        <f t="shared" si="2"/>
        <v>17-9=8</v>
      </c>
      <c r="F23" t="s">
        <v>11</v>
      </c>
      <c r="G23">
        <v>17</v>
      </c>
      <c r="H23" t="s">
        <v>12</v>
      </c>
      <c r="I23" t="s">
        <v>159</v>
      </c>
      <c r="J23">
        <v>9</v>
      </c>
    </row>
    <row r="24" spans="1:10" x14ac:dyDescent="0.25">
      <c r="A24" t="s">
        <v>158</v>
      </c>
      <c r="B24" t="str">
        <f t="shared" si="0"/>
        <v>על העץ  16 תפוזים מהעץ נַשרו 10 תפוזים</v>
      </c>
      <c r="C24" t="s">
        <v>14</v>
      </c>
      <c r="D24">
        <f t="shared" si="1"/>
        <v>6</v>
      </c>
      <c r="E24" s="1" t="str">
        <f t="shared" si="2"/>
        <v>16-10=6</v>
      </c>
      <c r="F24" t="s">
        <v>11</v>
      </c>
      <c r="G24">
        <v>16</v>
      </c>
      <c r="H24" t="s">
        <v>12</v>
      </c>
      <c r="I24" t="s">
        <v>159</v>
      </c>
      <c r="J24">
        <v>10</v>
      </c>
    </row>
    <row r="25" spans="1:10" x14ac:dyDescent="0.25">
      <c r="A25" t="s">
        <v>158</v>
      </c>
      <c r="B25" t="str">
        <f t="shared" si="0"/>
        <v>על העץ  15 תפוזים מהעץ נַשרו 11 תפוזים</v>
      </c>
      <c r="C25" t="s">
        <v>14</v>
      </c>
      <c r="D25">
        <f t="shared" si="1"/>
        <v>4</v>
      </c>
      <c r="E25" s="1" t="str">
        <f t="shared" si="2"/>
        <v>15-11=4</v>
      </c>
      <c r="F25" t="s">
        <v>11</v>
      </c>
      <c r="G25">
        <v>15</v>
      </c>
      <c r="H25" t="s">
        <v>12</v>
      </c>
      <c r="I25" t="s">
        <v>159</v>
      </c>
      <c r="J25">
        <v>11</v>
      </c>
    </row>
    <row r="26" spans="1:10" x14ac:dyDescent="0.25">
      <c r="A26" t="s">
        <v>158</v>
      </c>
      <c r="B26" t="str">
        <f t="shared" si="0"/>
        <v>על העץ  14 תפוזים מהעץ נַשרו 10 תפוזים</v>
      </c>
      <c r="C26" t="s">
        <v>14</v>
      </c>
      <c r="D26">
        <f t="shared" si="1"/>
        <v>4</v>
      </c>
      <c r="E26" s="1" t="str">
        <f t="shared" si="2"/>
        <v>14-10=4</v>
      </c>
      <c r="F26" t="s">
        <v>11</v>
      </c>
      <c r="G26">
        <v>14</v>
      </c>
      <c r="H26" t="s">
        <v>12</v>
      </c>
      <c r="I26" t="s">
        <v>159</v>
      </c>
      <c r="J26">
        <v>10</v>
      </c>
    </row>
    <row r="27" spans="1:10" x14ac:dyDescent="0.25">
      <c r="A27" t="s">
        <v>158</v>
      </c>
      <c r="B27" t="str">
        <f t="shared" si="0"/>
        <v>על העץ  13 תפוזים מהעץ נַשרו 9 תפוזים</v>
      </c>
      <c r="C27" t="s">
        <v>14</v>
      </c>
      <c r="D27">
        <f t="shared" si="1"/>
        <v>4</v>
      </c>
      <c r="E27" s="1" t="str">
        <f t="shared" si="2"/>
        <v>13-9=4</v>
      </c>
      <c r="F27" t="s">
        <v>11</v>
      </c>
      <c r="G27">
        <v>13</v>
      </c>
      <c r="H27" t="s">
        <v>12</v>
      </c>
      <c r="I27" t="s">
        <v>159</v>
      </c>
      <c r="J27">
        <v>9</v>
      </c>
    </row>
    <row r="28" spans="1:10" x14ac:dyDescent="0.25">
      <c r="A28" t="s">
        <v>158</v>
      </c>
      <c r="B28" t="str">
        <f t="shared" si="0"/>
        <v>על העץ  12 תפוזים מהעץ נַשרו 8 תפוזים</v>
      </c>
      <c r="C28" t="s">
        <v>14</v>
      </c>
      <c r="D28">
        <f t="shared" si="1"/>
        <v>4</v>
      </c>
      <c r="E28" s="1" t="str">
        <f t="shared" si="2"/>
        <v>12-8=4</v>
      </c>
      <c r="F28" t="s">
        <v>11</v>
      </c>
      <c r="G28">
        <v>12</v>
      </c>
      <c r="H28" t="s">
        <v>12</v>
      </c>
      <c r="I28" t="s">
        <v>159</v>
      </c>
      <c r="J28">
        <v>8</v>
      </c>
    </row>
    <row r="29" spans="1:10" x14ac:dyDescent="0.25">
      <c r="A29" t="s">
        <v>158</v>
      </c>
      <c r="B29" t="str">
        <f t="shared" si="0"/>
        <v>על העץ  11 תפוזים מהעץ נַשרו 7 תפוזים</v>
      </c>
      <c r="C29" t="s">
        <v>14</v>
      </c>
      <c r="D29">
        <f t="shared" si="1"/>
        <v>4</v>
      </c>
      <c r="E29" s="1" t="str">
        <f t="shared" si="2"/>
        <v>11-7=4</v>
      </c>
      <c r="F29" t="s">
        <v>11</v>
      </c>
      <c r="G29">
        <v>11</v>
      </c>
      <c r="H29" t="s">
        <v>12</v>
      </c>
      <c r="I29" t="s">
        <v>159</v>
      </c>
      <c r="J29">
        <v>7</v>
      </c>
    </row>
    <row r="30" spans="1:10" x14ac:dyDescent="0.25">
      <c r="A30" t="s">
        <v>158</v>
      </c>
      <c r="B30" t="str">
        <f t="shared" si="0"/>
        <v>על העץ  10 תפוזים מהעץ נַשרו 4 תפוזים</v>
      </c>
      <c r="C30" t="s">
        <v>14</v>
      </c>
      <c r="D30">
        <f t="shared" si="1"/>
        <v>6</v>
      </c>
      <c r="E30" s="1" t="str">
        <f t="shared" si="2"/>
        <v>10-4=6</v>
      </c>
      <c r="F30" t="s">
        <v>11</v>
      </c>
      <c r="G30">
        <v>10</v>
      </c>
      <c r="H30" t="s">
        <v>12</v>
      </c>
      <c r="I30" t="s">
        <v>159</v>
      </c>
      <c r="J30">
        <v>4</v>
      </c>
    </row>
    <row r="31" spans="1:10" x14ac:dyDescent="0.25">
      <c r="A31" t="s">
        <v>158</v>
      </c>
      <c r="B31" t="str">
        <f t="shared" si="0"/>
        <v>על העץ  11 תפוזים מהעץ נַשרו 6 תפוזים</v>
      </c>
      <c r="C31" t="s">
        <v>14</v>
      </c>
      <c r="D31">
        <f t="shared" si="1"/>
        <v>5</v>
      </c>
      <c r="E31" s="1" t="str">
        <f t="shared" si="2"/>
        <v>11-6=5</v>
      </c>
      <c r="F31" t="s">
        <v>11</v>
      </c>
      <c r="G31">
        <v>11</v>
      </c>
      <c r="H31" t="s">
        <v>12</v>
      </c>
      <c r="I31" t="s">
        <v>159</v>
      </c>
      <c r="J31">
        <v>6</v>
      </c>
    </row>
    <row r="32" spans="1:10" x14ac:dyDescent="0.25">
      <c r="A32" t="s">
        <v>158</v>
      </c>
      <c r="B32" t="str">
        <f t="shared" si="0"/>
        <v>על העץ  12 תפוזים מהעץ נַשרו 8 תפוזים</v>
      </c>
      <c r="C32" t="s">
        <v>14</v>
      </c>
      <c r="D32">
        <f t="shared" si="1"/>
        <v>4</v>
      </c>
      <c r="E32" s="1" t="str">
        <f t="shared" si="2"/>
        <v>12-8=4</v>
      </c>
      <c r="F32" t="s">
        <v>11</v>
      </c>
      <c r="G32">
        <v>12</v>
      </c>
      <c r="H32" t="s">
        <v>12</v>
      </c>
      <c r="I32" t="s">
        <v>159</v>
      </c>
      <c r="J32">
        <v>8</v>
      </c>
    </row>
    <row r="33" spans="1:10" x14ac:dyDescent="0.25">
      <c r="A33" t="s">
        <v>158</v>
      </c>
      <c r="B33" t="str">
        <f t="shared" si="0"/>
        <v>על העץ  13 תפוזים מהעץ נַשרו 10 תפוזים</v>
      </c>
      <c r="C33" t="s">
        <v>14</v>
      </c>
      <c r="D33">
        <f t="shared" si="1"/>
        <v>3</v>
      </c>
      <c r="E33" s="1" t="str">
        <f t="shared" si="2"/>
        <v>13-10=3</v>
      </c>
      <c r="F33" t="s">
        <v>11</v>
      </c>
      <c r="G33">
        <v>13</v>
      </c>
      <c r="H33" t="s">
        <v>12</v>
      </c>
      <c r="I33" t="s">
        <v>159</v>
      </c>
      <c r="J33">
        <v>10</v>
      </c>
    </row>
    <row r="34" spans="1:10" x14ac:dyDescent="0.25">
      <c r="A34" t="s">
        <v>158</v>
      </c>
      <c r="B34" t="str">
        <f t="shared" si="0"/>
        <v>על העץ  14 תפוזים מהעץ נַשרו 12 תפוזים</v>
      </c>
      <c r="C34" t="s">
        <v>14</v>
      </c>
      <c r="D34">
        <f t="shared" si="1"/>
        <v>2</v>
      </c>
      <c r="E34" s="1" t="str">
        <f t="shared" si="2"/>
        <v>14-12=2</v>
      </c>
      <c r="F34" t="s">
        <v>11</v>
      </c>
      <c r="G34">
        <v>14</v>
      </c>
      <c r="H34" t="s">
        <v>12</v>
      </c>
      <c r="I34" t="s">
        <v>159</v>
      </c>
      <c r="J34">
        <v>12</v>
      </c>
    </row>
    <row r="35" spans="1:10" x14ac:dyDescent="0.25">
      <c r="A35" t="s">
        <v>158</v>
      </c>
      <c r="B35" t="str">
        <f t="shared" si="0"/>
        <v>על העץ  15 תפוזים מהעץ נַשרו 2 תפוזים</v>
      </c>
      <c r="C35" t="s">
        <v>14</v>
      </c>
      <c r="D35">
        <f t="shared" si="1"/>
        <v>13</v>
      </c>
      <c r="E35" s="1" t="str">
        <f t="shared" si="2"/>
        <v>15-2=13</v>
      </c>
      <c r="F35" t="s">
        <v>11</v>
      </c>
      <c r="G35">
        <v>15</v>
      </c>
      <c r="H35" t="s">
        <v>12</v>
      </c>
      <c r="I35" t="s">
        <v>159</v>
      </c>
      <c r="J35">
        <v>2</v>
      </c>
    </row>
    <row r="36" spans="1:10" x14ac:dyDescent="0.25">
      <c r="A36" t="s">
        <v>158</v>
      </c>
      <c r="B36" t="str">
        <f t="shared" si="0"/>
        <v>על העץ  16 תפוזים מהעץ נַשרו 3 תפוזים</v>
      </c>
      <c r="C36" t="s">
        <v>14</v>
      </c>
      <c r="D36">
        <f t="shared" si="1"/>
        <v>13</v>
      </c>
      <c r="E36" s="1" t="str">
        <f t="shared" si="2"/>
        <v>16-3=13</v>
      </c>
      <c r="F36" t="s">
        <v>11</v>
      </c>
      <c r="G36">
        <v>16</v>
      </c>
      <c r="H36" t="s">
        <v>12</v>
      </c>
      <c r="I36" t="s">
        <v>159</v>
      </c>
      <c r="J36">
        <v>3</v>
      </c>
    </row>
    <row r="37" spans="1:10" x14ac:dyDescent="0.25">
      <c r="A37" t="s">
        <v>158</v>
      </c>
      <c r="B37" t="str">
        <f t="shared" si="0"/>
        <v>על העץ  17 תפוזים מהעץ נַשרו 4 תפוזים</v>
      </c>
      <c r="C37" t="s">
        <v>14</v>
      </c>
      <c r="D37">
        <f t="shared" si="1"/>
        <v>13</v>
      </c>
      <c r="E37" s="1" t="str">
        <f t="shared" si="2"/>
        <v>17-4=13</v>
      </c>
      <c r="F37" t="s">
        <v>11</v>
      </c>
      <c r="G37">
        <v>17</v>
      </c>
      <c r="H37" t="s">
        <v>12</v>
      </c>
      <c r="I37" t="s">
        <v>159</v>
      </c>
      <c r="J37">
        <v>4</v>
      </c>
    </row>
    <row r="38" spans="1:10" x14ac:dyDescent="0.25">
      <c r="A38" t="s">
        <v>158</v>
      </c>
      <c r="B38" t="str">
        <f t="shared" si="0"/>
        <v>על העץ  18 תפוזים מהעץ נַשרו 5 תפוזים</v>
      </c>
      <c r="C38" t="s">
        <v>14</v>
      </c>
      <c r="D38">
        <f t="shared" si="1"/>
        <v>13</v>
      </c>
      <c r="E38" s="1" t="str">
        <f t="shared" si="2"/>
        <v>18-5=13</v>
      </c>
      <c r="F38" t="s">
        <v>11</v>
      </c>
      <c r="G38">
        <v>18</v>
      </c>
      <c r="H38" t="s">
        <v>12</v>
      </c>
      <c r="I38" t="s">
        <v>159</v>
      </c>
      <c r="J38">
        <v>5</v>
      </c>
    </row>
    <row r="39" spans="1:10" x14ac:dyDescent="0.25">
      <c r="A39" t="s">
        <v>158</v>
      </c>
      <c r="B39" t="str">
        <f t="shared" si="0"/>
        <v>על העץ  19 תפוזים מהעץ נַשרו 6 תפוזים</v>
      </c>
      <c r="C39" t="s">
        <v>14</v>
      </c>
      <c r="D39">
        <f t="shared" si="1"/>
        <v>13</v>
      </c>
      <c r="E39" s="1" t="str">
        <f t="shared" si="2"/>
        <v>19-6=13</v>
      </c>
      <c r="F39" t="s">
        <v>11</v>
      </c>
      <c r="G39">
        <v>19</v>
      </c>
      <c r="H39" t="s">
        <v>12</v>
      </c>
      <c r="I39" t="s">
        <v>159</v>
      </c>
      <c r="J39">
        <v>6</v>
      </c>
    </row>
    <row r="40" spans="1:10" x14ac:dyDescent="0.25">
      <c r="A40" t="s">
        <v>158</v>
      </c>
      <c r="B40" t="str">
        <f t="shared" si="0"/>
        <v>על העץ  20 תפוזים מהעץ נַשרו 7 תפוזים</v>
      </c>
      <c r="C40" t="s">
        <v>14</v>
      </c>
      <c r="D40">
        <f t="shared" si="1"/>
        <v>13</v>
      </c>
      <c r="E40" s="1" t="str">
        <f t="shared" si="2"/>
        <v>20-7=13</v>
      </c>
      <c r="F40" t="s">
        <v>11</v>
      </c>
      <c r="G40">
        <v>20</v>
      </c>
      <c r="H40" t="s">
        <v>12</v>
      </c>
      <c r="I40" t="s">
        <v>159</v>
      </c>
      <c r="J40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rightToLeft="1" topLeftCell="A13" workbookViewId="0">
      <selection activeCell="A19" sqref="A19:XFD28"/>
    </sheetView>
  </sheetViews>
  <sheetFormatPr defaultRowHeight="13.8" x14ac:dyDescent="0.25"/>
  <cols>
    <col min="1" max="1" width="40.8984375" customWidth="1"/>
    <col min="2" max="2" width="34" customWidth="1"/>
    <col min="3" max="3" width="25.59765625" customWidth="1"/>
    <col min="4" max="4" width="5.5" customWidth="1"/>
    <col min="5" max="5" width="21.59765625" customWidth="1"/>
    <col min="11" max="11" width="10.59765625" customWidth="1"/>
    <col min="12" max="12" width="12.5" customWidth="1"/>
    <col min="13" max="13" width="14.09765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6" x14ac:dyDescent="0.25">
      <c r="A2" t="str">
        <f>CONCATENATE(F2,G2, H2,I2,J2)</f>
        <v>בארגז  10 אגסים ו 10 תפוחים</v>
      </c>
      <c r="B2" t="str">
        <f>CONCATENATE(K2,L2,M2,N2,O2)</f>
        <v xml:space="preserve"> תפוח עולה 5 שקלים ואגס עולה 7 שקלים</v>
      </c>
      <c r="C2" t="s">
        <v>150</v>
      </c>
      <c r="D2">
        <f>G2*N2+I2*L2</f>
        <v>120</v>
      </c>
      <c r="E2" s="1" t="str">
        <f>CONCATENATE(I2,"x",L2,"+",G2,"x",N2,"=",D2)</f>
        <v>10x5+10x7=120</v>
      </c>
      <c r="F2" t="s">
        <v>147</v>
      </c>
      <c r="G2">
        <v>10</v>
      </c>
      <c r="H2" t="s">
        <v>151</v>
      </c>
      <c r="I2">
        <v>10</v>
      </c>
      <c r="J2" t="s">
        <v>7</v>
      </c>
      <c r="K2" t="s">
        <v>148</v>
      </c>
      <c r="L2">
        <v>5</v>
      </c>
      <c r="M2" t="s">
        <v>149</v>
      </c>
      <c r="N2">
        <v>7</v>
      </c>
      <c r="O2" t="s">
        <v>44</v>
      </c>
      <c r="P2">
        <v>2</v>
      </c>
    </row>
    <row r="3" spans="1:16" x14ac:dyDescent="0.25">
      <c r="A3" t="str">
        <f t="shared" ref="A3:A17" si="0">CONCATENATE(F3,G3, H3,I3,J3)</f>
        <v>בארגז  11 אגסים ו 11 תפוחים</v>
      </c>
      <c r="B3" t="str">
        <f t="shared" ref="B3:B16" si="1">CONCATENATE(K3,L3,M3,N3,O3)</f>
        <v xml:space="preserve"> תפוח עולה 6 שקלים ואגס עולה 6 שקלים</v>
      </c>
      <c r="C3" t="s">
        <v>150</v>
      </c>
      <c r="D3">
        <f t="shared" ref="D3:D17" si="2">G3*N3+I3*L3</f>
        <v>132</v>
      </c>
      <c r="E3" s="1" t="str">
        <f t="shared" ref="E3:E17" si="3">CONCATENATE(I3,"x",L3,"+",G3,"x",N3,"=",D3)</f>
        <v>11x6+11x6=132</v>
      </c>
      <c r="F3" t="s">
        <v>147</v>
      </c>
      <c r="G3">
        <v>11</v>
      </c>
      <c r="H3" t="s">
        <v>151</v>
      </c>
      <c r="I3">
        <v>11</v>
      </c>
      <c r="J3" t="s">
        <v>7</v>
      </c>
      <c r="K3" t="s">
        <v>148</v>
      </c>
      <c r="L3">
        <v>6</v>
      </c>
      <c r="M3" t="s">
        <v>149</v>
      </c>
      <c r="N3">
        <v>6</v>
      </c>
      <c r="O3" t="s">
        <v>44</v>
      </c>
      <c r="P3">
        <v>2</v>
      </c>
    </row>
    <row r="4" spans="1:16" x14ac:dyDescent="0.25">
      <c r="A4" t="str">
        <f t="shared" si="0"/>
        <v>בארגז  12 אגסים ו 12 תפוחים</v>
      </c>
      <c r="B4" t="str">
        <f t="shared" si="1"/>
        <v xml:space="preserve"> תפוח עולה 7 שקלים ואגס עולה 5 שקלים</v>
      </c>
      <c r="C4" t="s">
        <v>150</v>
      </c>
      <c r="D4">
        <f t="shared" si="2"/>
        <v>144</v>
      </c>
      <c r="E4" s="1" t="str">
        <f t="shared" si="3"/>
        <v>12x7+12x5=144</v>
      </c>
      <c r="F4" t="s">
        <v>147</v>
      </c>
      <c r="G4">
        <v>12</v>
      </c>
      <c r="H4" t="s">
        <v>151</v>
      </c>
      <c r="I4">
        <v>12</v>
      </c>
      <c r="J4" t="s">
        <v>7</v>
      </c>
      <c r="K4" t="s">
        <v>148</v>
      </c>
      <c r="L4">
        <v>7</v>
      </c>
      <c r="M4" t="s">
        <v>149</v>
      </c>
      <c r="N4">
        <v>5</v>
      </c>
      <c r="O4" t="s">
        <v>44</v>
      </c>
      <c r="P4">
        <v>2</v>
      </c>
    </row>
    <row r="5" spans="1:16" x14ac:dyDescent="0.25">
      <c r="A5" t="str">
        <f t="shared" si="0"/>
        <v>בארגז  13 אגסים ו 13 תפוחים</v>
      </c>
      <c r="B5" t="str">
        <f t="shared" si="1"/>
        <v xml:space="preserve"> תפוח עולה 8 שקלים ואגס עולה 4 שקלים</v>
      </c>
      <c r="C5" t="s">
        <v>150</v>
      </c>
      <c r="D5">
        <f t="shared" si="2"/>
        <v>156</v>
      </c>
      <c r="E5" s="1" t="str">
        <f t="shared" si="3"/>
        <v>13x8+13x4=156</v>
      </c>
      <c r="F5" t="s">
        <v>147</v>
      </c>
      <c r="G5">
        <v>13</v>
      </c>
      <c r="H5" t="s">
        <v>151</v>
      </c>
      <c r="I5">
        <v>13</v>
      </c>
      <c r="J5" t="s">
        <v>7</v>
      </c>
      <c r="K5" t="s">
        <v>148</v>
      </c>
      <c r="L5">
        <v>8</v>
      </c>
      <c r="M5" t="s">
        <v>149</v>
      </c>
      <c r="N5">
        <v>4</v>
      </c>
      <c r="O5" t="s">
        <v>44</v>
      </c>
      <c r="P5">
        <v>2</v>
      </c>
    </row>
    <row r="6" spans="1:16" x14ac:dyDescent="0.25">
      <c r="A6" t="str">
        <f t="shared" si="0"/>
        <v>בארגז  14 אגסים ו 14 תפוחים</v>
      </c>
      <c r="B6" t="str">
        <f t="shared" si="1"/>
        <v xml:space="preserve"> תפוח עולה 9 שקלים ואגס עולה 3 שקלים</v>
      </c>
      <c r="C6" t="s">
        <v>150</v>
      </c>
      <c r="D6">
        <f t="shared" si="2"/>
        <v>168</v>
      </c>
      <c r="E6" s="1" t="str">
        <f t="shared" si="3"/>
        <v>14x9+14x3=168</v>
      </c>
      <c r="F6" t="s">
        <v>147</v>
      </c>
      <c r="G6">
        <v>14</v>
      </c>
      <c r="H6" t="s">
        <v>151</v>
      </c>
      <c r="I6">
        <v>14</v>
      </c>
      <c r="J6" t="s">
        <v>7</v>
      </c>
      <c r="K6" t="s">
        <v>148</v>
      </c>
      <c r="L6">
        <v>9</v>
      </c>
      <c r="M6" t="s">
        <v>149</v>
      </c>
      <c r="N6">
        <v>3</v>
      </c>
      <c r="O6" t="s">
        <v>44</v>
      </c>
      <c r="P6">
        <v>2</v>
      </c>
    </row>
    <row r="7" spans="1:16" x14ac:dyDescent="0.25">
      <c r="A7" t="str">
        <f t="shared" si="0"/>
        <v>בארגז  15 אגסים ו 15 תפוחים</v>
      </c>
      <c r="B7" t="str">
        <f t="shared" si="1"/>
        <v xml:space="preserve"> תפוח עולה 10 שקלים ואגס עולה 2 שקלים</v>
      </c>
      <c r="C7" t="s">
        <v>150</v>
      </c>
      <c r="D7">
        <f t="shared" si="2"/>
        <v>180</v>
      </c>
      <c r="E7" s="1" t="str">
        <f t="shared" si="3"/>
        <v>15x10+15x2=180</v>
      </c>
      <c r="F7" t="s">
        <v>147</v>
      </c>
      <c r="G7">
        <v>15</v>
      </c>
      <c r="H7" t="s">
        <v>151</v>
      </c>
      <c r="I7">
        <v>15</v>
      </c>
      <c r="J7" t="s">
        <v>7</v>
      </c>
      <c r="K7" t="s">
        <v>148</v>
      </c>
      <c r="L7">
        <v>10</v>
      </c>
      <c r="M7" t="s">
        <v>149</v>
      </c>
      <c r="N7">
        <v>2</v>
      </c>
      <c r="O7" t="s">
        <v>44</v>
      </c>
      <c r="P7">
        <v>2</v>
      </c>
    </row>
    <row r="8" spans="1:16" x14ac:dyDescent="0.25">
      <c r="A8" t="str">
        <f t="shared" si="0"/>
        <v>בארגז  14 אגסים ו 13 תפוחים</v>
      </c>
      <c r="B8" t="str">
        <f t="shared" si="1"/>
        <v xml:space="preserve"> תפוח עולה 9 שקלים ואגס עולה 3 שקלים</v>
      </c>
      <c r="C8" t="s">
        <v>150</v>
      </c>
      <c r="D8">
        <f t="shared" si="2"/>
        <v>159</v>
      </c>
      <c r="E8" s="1" t="str">
        <f t="shared" si="3"/>
        <v>13x9+14x3=159</v>
      </c>
      <c r="F8" t="s">
        <v>147</v>
      </c>
      <c r="G8">
        <v>14</v>
      </c>
      <c r="H8" t="s">
        <v>151</v>
      </c>
      <c r="I8">
        <v>13</v>
      </c>
      <c r="J8" t="s">
        <v>7</v>
      </c>
      <c r="K8" t="s">
        <v>148</v>
      </c>
      <c r="L8">
        <v>9</v>
      </c>
      <c r="M8" t="s">
        <v>149</v>
      </c>
      <c r="N8">
        <v>3</v>
      </c>
      <c r="O8" t="s">
        <v>44</v>
      </c>
      <c r="P8">
        <v>2</v>
      </c>
    </row>
    <row r="9" spans="1:16" x14ac:dyDescent="0.25">
      <c r="A9" t="str">
        <f t="shared" si="0"/>
        <v>בארגז  13 אגסים ו 11 תפוחים</v>
      </c>
      <c r="B9" t="str">
        <f t="shared" si="1"/>
        <v xml:space="preserve"> תפוח עולה 8 שקלים ואגס עולה 4 שקלים</v>
      </c>
      <c r="C9" t="s">
        <v>150</v>
      </c>
      <c r="D9">
        <f t="shared" si="2"/>
        <v>140</v>
      </c>
      <c r="E9" s="1" t="str">
        <f t="shared" si="3"/>
        <v>11x8+13x4=140</v>
      </c>
      <c r="F9" t="s">
        <v>147</v>
      </c>
      <c r="G9">
        <v>13</v>
      </c>
      <c r="H9" t="s">
        <v>151</v>
      </c>
      <c r="I9">
        <v>11</v>
      </c>
      <c r="J9" t="s">
        <v>7</v>
      </c>
      <c r="K9" t="s">
        <v>148</v>
      </c>
      <c r="L9">
        <v>8</v>
      </c>
      <c r="M9" t="s">
        <v>149</v>
      </c>
      <c r="N9">
        <v>4</v>
      </c>
      <c r="O9" t="s">
        <v>44</v>
      </c>
      <c r="P9">
        <v>2</v>
      </c>
    </row>
    <row r="10" spans="1:16" x14ac:dyDescent="0.25">
      <c r="A10" t="str">
        <f t="shared" si="0"/>
        <v>בארגז  12 אגסים ו 10 תפוחים</v>
      </c>
      <c r="B10" t="str">
        <f t="shared" si="1"/>
        <v xml:space="preserve"> תפוח עולה 7 שקלים ואגס עולה 5 שקלים</v>
      </c>
      <c r="C10" t="s">
        <v>150</v>
      </c>
      <c r="D10">
        <f t="shared" si="2"/>
        <v>130</v>
      </c>
      <c r="E10" s="1" t="str">
        <f t="shared" si="3"/>
        <v>10x7+12x5=130</v>
      </c>
      <c r="F10" t="s">
        <v>147</v>
      </c>
      <c r="G10">
        <v>12</v>
      </c>
      <c r="H10" t="s">
        <v>151</v>
      </c>
      <c r="I10">
        <v>10</v>
      </c>
      <c r="J10" t="s">
        <v>7</v>
      </c>
      <c r="K10" t="s">
        <v>148</v>
      </c>
      <c r="L10">
        <v>7</v>
      </c>
      <c r="M10" t="s">
        <v>149</v>
      </c>
      <c r="N10">
        <v>5</v>
      </c>
      <c r="O10" t="s">
        <v>44</v>
      </c>
      <c r="P10">
        <v>2</v>
      </c>
    </row>
    <row r="11" spans="1:16" x14ac:dyDescent="0.25">
      <c r="A11" t="str">
        <f t="shared" si="0"/>
        <v>בארגז  11 אגסים ו 9 תפוחים</v>
      </c>
      <c r="B11" t="str">
        <f t="shared" si="1"/>
        <v xml:space="preserve"> תפוח עולה 6 שקלים ואגס עולה 6 שקלים</v>
      </c>
      <c r="C11" t="s">
        <v>150</v>
      </c>
      <c r="D11">
        <f t="shared" si="2"/>
        <v>120</v>
      </c>
      <c r="E11" s="1" t="str">
        <f t="shared" si="3"/>
        <v>9x6+11x6=120</v>
      </c>
      <c r="F11" t="s">
        <v>147</v>
      </c>
      <c r="G11">
        <v>11</v>
      </c>
      <c r="H11" t="s">
        <v>151</v>
      </c>
      <c r="I11">
        <v>9</v>
      </c>
      <c r="J11" t="s">
        <v>7</v>
      </c>
      <c r="K11" t="s">
        <v>148</v>
      </c>
      <c r="L11">
        <v>6</v>
      </c>
      <c r="M11" t="s">
        <v>149</v>
      </c>
      <c r="N11">
        <v>6</v>
      </c>
      <c r="O11" t="s">
        <v>44</v>
      </c>
      <c r="P11">
        <v>2</v>
      </c>
    </row>
    <row r="12" spans="1:16" x14ac:dyDescent="0.25">
      <c r="A12" t="str">
        <f t="shared" si="0"/>
        <v>בארגז  10 אגסים ו 8 תפוחים</v>
      </c>
      <c r="B12" t="str">
        <f t="shared" si="1"/>
        <v xml:space="preserve"> תפוח עולה 5 שקלים ואגס עולה 7 שקלים</v>
      </c>
      <c r="C12" t="s">
        <v>150</v>
      </c>
      <c r="D12">
        <f t="shared" si="2"/>
        <v>110</v>
      </c>
      <c r="E12" s="1" t="str">
        <f t="shared" si="3"/>
        <v>8x5+10x7=110</v>
      </c>
      <c r="F12" t="s">
        <v>147</v>
      </c>
      <c r="G12">
        <v>10</v>
      </c>
      <c r="H12" t="s">
        <v>151</v>
      </c>
      <c r="I12">
        <v>8</v>
      </c>
      <c r="J12" t="s">
        <v>7</v>
      </c>
      <c r="K12" t="s">
        <v>148</v>
      </c>
      <c r="L12">
        <v>5</v>
      </c>
      <c r="M12" t="s">
        <v>149</v>
      </c>
      <c r="N12">
        <v>7</v>
      </c>
      <c r="O12" t="s">
        <v>44</v>
      </c>
      <c r="P12">
        <v>2</v>
      </c>
    </row>
    <row r="13" spans="1:16" x14ac:dyDescent="0.25">
      <c r="A13" t="str">
        <f t="shared" si="0"/>
        <v>בארגז  9 אגסים ו 7 תפוחים</v>
      </c>
      <c r="B13" t="str">
        <f t="shared" si="1"/>
        <v xml:space="preserve"> תפוח עולה 4 שקלים ואגס עולה 8 שקלים</v>
      </c>
      <c r="C13" t="s">
        <v>150</v>
      </c>
      <c r="D13">
        <f t="shared" si="2"/>
        <v>100</v>
      </c>
      <c r="E13" s="1" t="str">
        <f t="shared" si="3"/>
        <v>7x4+9x8=100</v>
      </c>
      <c r="F13" t="s">
        <v>147</v>
      </c>
      <c r="G13">
        <v>9</v>
      </c>
      <c r="H13" t="s">
        <v>151</v>
      </c>
      <c r="I13">
        <v>7</v>
      </c>
      <c r="J13" t="s">
        <v>7</v>
      </c>
      <c r="K13" t="s">
        <v>148</v>
      </c>
      <c r="L13">
        <v>4</v>
      </c>
      <c r="M13" t="s">
        <v>149</v>
      </c>
      <c r="N13">
        <v>8</v>
      </c>
      <c r="O13" t="s">
        <v>44</v>
      </c>
      <c r="P13">
        <v>2</v>
      </c>
    </row>
    <row r="14" spans="1:16" x14ac:dyDescent="0.25">
      <c r="A14" t="str">
        <f t="shared" si="0"/>
        <v>בארגז  8 אגסים ו 6 תפוחים</v>
      </c>
      <c r="B14" t="str">
        <f t="shared" si="1"/>
        <v xml:space="preserve"> תפוח עולה 3 שקלים ואגס עולה 9 שקלים</v>
      </c>
      <c r="C14" t="s">
        <v>150</v>
      </c>
      <c r="D14">
        <f t="shared" si="2"/>
        <v>90</v>
      </c>
      <c r="E14" s="1" t="str">
        <f t="shared" si="3"/>
        <v>6x3+8x9=90</v>
      </c>
      <c r="F14" t="s">
        <v>147</v>
      </c>
      <c r="G14">
        <v>8</v>
      </c>
      <c r="H14" t="s">
        <v>151</v>
      </c>
      <c r="I14">
        <v>6</v>
      </c>
      <c r="J14" t="s">
        <v>7</v>
      </c>
      <c r="K14" t="s">
        <v>148</v>
      </c>
      <c r="L14">
        <v>3</v>
      </c>
      <c r="M14" t="s">
        <v>149</v>
      </c>
      <c r="N14">
        <v>9</v>
      </c>
      <c r="O14" t="s">
        <v>44</v>
      </c>
      <c r="P14">
        <v>2</v>
      </c>
    </row>
    <row r="15" spans="1:16" x14ac:dyDescent="0.25">
      <c r="A15" t="str">
        <f t="shared" si="0"/>
        <v>בארגז  7 אגסים ו 5 תפוחים</v>
      </c>
      <c r="B15" t="str">
        <f t="shared" si="1"/>
        <v xml:space="preserve"> תפוח עולה 2 שקלים ואגס עולה 10 שקלים</v>
      </c>
      <c r="C15" t="s">
        <v>150</v>
      </c>
      <c r="D15">
        <f t="shared" si="2"/>
        <v>80</v>
      </c>
      <c r="E15" s="1" t="str">
        <f t="shared" si="3"/>
        <v>5x2+7x10=80</v>
      </c>
      <c r="F15" t="s">
        <v>147</v>
      </c>
      <c r="G15">
        <v>7</v>
      </c>
      <c r="H15" t="s">
        <v>151</v>
      </c>
      <c r="I15">
        <v>5</v>
      </c>
      <c r="J15" t="s">
        <v>7</v>
      </c>
      <c r="K15" t="s">
        <v>148</v>
      </c>
      <c r="L15">
        <v>2</v>
      </c>
      <c r="M15" t="s">
        <v>149</v>
      </c>
      <c r="N15">
        <v>10</v>
      </c>
      <c r="O15" t="s">
        <v>44</v>
      </c>
      <c r="P15">
        <v>2</v>
      </c>
    </row>
    <row r="16" spans="1:16" x14ac:dyDescent="0.25">
      <c r="A16" t="str">
        <f t="shared" si="0"/>
        <v>בארגז  6 אגסים ו 4 תפוחים</v>
      </c>
      <c r="B16" t="str">
        <f t="shared" si="1"/>
        <v xml:space="preserve"> תפוח עולה 1 שקלים ואגס עולה 11 שקלים</v>
      </c>
      <c r="C16" t="s">
        <v>150</v>
      </c>
      <c r="D16">
        <f t="shared" si="2"/>
        <v>70</v>
      </c>
      <c r="E16" s="1" t="str">
        <f t="shared" si="3"/>
        <v>4x1+6x11=70</v>
      </c>
      <c r="F16" t="s">
        <v>147</v>
      </c>
      <c r="G16">
        <v>6</v>
      </c>
      <c r="H16" t="s">
        <v>151</v>
      </c>
      <c r="I16">
        <v>4</v>
      </c>
      <c r="J16" t="s">
        <v>7</v>
      </c>
      <c r="K16" t="s">
        <v>148</v>
      </c>
      <c r="L16">
        <v>1</v>
      </c>
      <c r="M16" t="s">
        <v>149</v>
      </c>
      <c r="N16">
        <v>11</v>
      </c>
      <c r="O16" t="s">
        <v>44</v>
      </c>
      <c r="P16">
        <v>2</v>
      </c>
    </row>
    <row r="17" spans="1:16" x14ac:dyDescent="0.25">
      <c r="A17" t="str">
        <f t="shared" si="0"/>
        <v>בארגז  5 אגסים ו 3 תפוחים</v>
      </c>
      <c r="B17" t="str">
        <f>CONCATENATE(K17,L17,M17,N17,O18)</f>
        <v xml:space="preserve"> תפוח עולה 7 שקלים ואגס עולה 12 שקלים</v>
      </c>
      <c r="C17" t="s">
        <v>150</v>
      </c>
      <c r="D17">
        <f t="shared" si="2"/>
        <v>81</v>
      </c>
      <c r="E17" s="1" t="str">
        <f t="shared" si="3"/>
        <v>3x7+5x12=81</v>
      </c>
      <c r="F17" t="s">
        <v>147</v>
      </c>
      <c r="G17">
        <v>5</v>
      </c>
      <c r="H17" t="s">
        <v>151</v>
      </c>
      <c r="I17">
        <v>3</v>
      </c>
      <c r="J17" t="s">
        <v>7</v>
      </c>
      <c r="K17" t="s">
        <v>148</v>
      </c>
      <c r="L17">
        <v>7</v>
      </c>
      <c r="M17" t="s">
        <v>149</v>
      </c>
      <c r="N17">
        <v>12</v>
      </c>
      <c r="O17" t="s">
        <v>44</v>
      </c>
      <c r="P17">
        <v>2</v>
      </c>
    </row>
    <row r="18" spans="1:16" x14ac:dyDescent="0.25">
      <c r="A18" t="str">
        <f>CONCATENATE(F18,G18,H18,I18,J18,K18,L18,M18)</f>
        <v>במִקְשָׁה 5 ערוגות  ובכל ערוגה 5 מלונים ו 5 אבטיחים</v>
      </c>
      <c r="B18" t="str">
        <f>CONCATENATE("אבטיח עלה ",N18,O18," ומלון ",P18,O18)</f>
        <v>אבטיח עלה 12 שקלים ומלון 2 שקלים</v>
      </c>
      <c r="C18" t="s">
        <v>169</v>
      </c>
      <c r="F18" t="s">
        <v>170</v>
      </c>
      <c r="G18">
        <v>5</v>
      </c>
      <c r="H18" t="s">
        <v>166</v>
      </c>
      <c r="I18" t="s">
        <v>167</v>
      </c>
      <c r="J18">
        <v>5</v>
      </c>
      <c r="K18" t="s">
        <v>165</v>
      </c>
      <c r="L18">
        <v>5</v>
      </c>
      <c r="M18" t="s">
        <v>168</v>
      </c>
      <c r="N18">
        <v>12</v>
      </c>
      <c r="O18" t="s">
        <v>44</v>
      </c>
      <c r="P18">
        <v>2</v>
      </c>
    </row>
    <row r="19" spans="1:16" ht="20.399999999999999" x14ac:dyDescent="0.35">
      <c r="A19" s="7" t="str">
        <f t="shared" ref="A19:A28" si="4">CONCATENATE(F19,G19,H19,I19,J19,K19,L19,M19)</f>
        <v xml:space="preserve">במִקְשָׁה </v>
      </c>
      <c r="B19" t="str">
        <f t="shared" ref="B19:B28" si="5">CONCATENATE("אבטיח עלה ",N19,O19," ומלון ",P19,O19)</f>
        <v xml:space="preserve">אבטיח עלה  ומלון </v>
      </c>
      <c r="C19" t="s">
        <v>169</v>
      </c>
      <c r="F19" t="s">
        <v>170</v>
      </c>
    </row>
    <row r="20" spans="1:16" ht="20.399999999999999" x14ac:dyDescent="0.35">
      <c r="A20" s="7" t="str">
        <f t="shared" si="4"/>
        <v xml:space="preserve">במִקְשָׁה </v>
      </c>
      <c r="B20" t="str">
        <f t="shared" si="5"/>
        <v xml:space="preserve">אבטיח עלה  ומלון </v>
      </c>
      <c r="C20" t="s">
        <v>169</v>
      </c>
      <c r="F20" t="s">
        <v>170</v>
      </c>
    </row>
    <row r="21" spans="1:16" ht="20.399999999999999" x14ac:dyDescent="0.35">
      <c r="A21" s="7" t="str">
        <f t="shared" si="4"/>
        <v xml:space="preserve">במִקְשָׁה </v>
      </c>
      <c r="B21" t="str">
        <f t="shared" si="5"/>
        <v xml:space="preserve">אבטיח עלה  ומלון </v>
      </c>
      <c r="C21" t="s">
        <v>169</v>
      </c>
      <c r="F21" t="s">
        <v>170</v>
      </c>
    </row>
    <row r="22" spans="1:16" ht="20.399999999999999" x14ac:dyDescent="0.35">
      <c r="A22" s="7" t="str">
        <f t="shared" si="4"/>
        <v xml:space="preserve">במִקְשָׁה </v>
      </c>
      <c r="B22" t="str">
        <f t="shared" si="5"/>
        <v xml:space="preserve">אבטיח עלה  ומלון </v>
      </c>
      <c r="C22" t="s">
        <v>169</v>
      </c>
      <c r="F22" t="s">
        <v>170</v>
      </c>
    </row>
    <row r="23" spans="1:16" ht="20.399999999999999" x14ac:dyDescent="0.35">
      <c r="A23" s="7" t="str">
        <f t="shared" si="4"/>
        <v xml:space="preserve">במִקְשָׁה </v>
      </c>
      <c r="B23" t="str">
        <f t="shared" si="5"/>
        <v xml:space="preserve">אבטיח עלה  ומלון </v>
      </c>
      <c r="C23" t="s">
        <v>169</v>
      </c>
      <c r="F23" t="s">
        <v>170</v>
      </c>
    </row>
    <row r="24" spans="1:16" ht="20.399999999999999" x14ac:dyDescent="0.35">
      <c r="A24" s="7" t="str">
        <f t="shared" si="4"/>
        <v xml:space="preserve">במִקְשָׁה </v>
      </c>
      <c r="B24" t="str">
        <f t="shared" si="5"/>
        <v xml:space="preserve">אבטיח עלה  ומלון </v>
      </c>
      <c r="C24" t="s">
        <v>169</v>
      </c>
      <c r="F24" t="s">
        <v>170</v>
      </c>
    </row>
    <row r="25" spans="1:16" ht="20.399999999999999" x14ac:dyDescent="0.35">
      <c r="A25" s="7" t="str">
        <f t="shared" si="4"/>
        <v xml:space="preserve">במִקְשָׁה </v>
      </c>
      <c r="B25" t="str">
        <f t="shared" si="5"/>
        <v xml:space="preserve">אבטיח עלה  ומלון </v>
      </c>
      <c r="C25" t="s">
        <v>169</v>
      </c>
      <c r="F25" t="s">
        <v>170</v>
      </c>
    </row>
    <row r="26" spans="1:16" ht="20.399999999999999" x14ac:dyDescent="0.35">
      <c r="A26" s="7" t="str">
        <f t="shared" si="4"/>
        <v xml:space="preserve">במִקְשָׁה </v>
      </c>
      <c r="B26" t="str">
        <f t="shared" si="5"/>
        <v xml:space="preserve">אבטיח עלה  ומלון </v>
      </c>
      <c r="C26" t="s">
        <v>169</v>
      </c>
      <c r="F26" t="s">
        <v>170</v>
      </c>
    </row>
    <row r="27" spans="1:16" ht="20.399999999999999" x14ac:dyDescent="0.35">
      <c r="A27" s="7" t="str">
        <f t="shared" si="4"/>
        <v xml:space="preserve">במִקְשָׁה </v>
      </c>
      <c r="B27" t="str">
        <f t="shared" si="5"/>
        <v xml:space="preserve">אבטיח עלה  ומלון </v>
      </c>
      <c r="C27" t="s">
        <v>169</v>
      </c>
      <c r="F27" t="s">
        <v>170</v>
      </c>
    </row>
    <row r="28" spans="1:16" ht="20.399999999999999" x14ac:dyDescent="0.35">
      <c r="A28" s="7" t="str">
        <f t="shared" si="4"/>
        <v xml:space="preserve">במִקְשָׁה </v>
      </c>
      <c r="B28" t="str">
        <f t="shared" si="5"/>
        <v xml:space="preserve">אבטיח עלה  ומלון </v>
      </c>
      <c r="C28" t="s">
        <v>169</v>
      </c>
      <c r="F28" t="s">
        <v>170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rightToLeft="1" topLeftCell="A31" workbookViewId="0">
      <selection activeCell="G46" sqref="G46:G49"/>
    </sheetView>
  </sheetViews>
  <sheetFormatPr defaultRowHeight="13.8" x14ac:dyDescent="0.25"/>
  <cols>
    <col min="1" max="1" width="17.69921875" customWidth="1"/>
    <col min="2" max="2" width="18.296875" customWidth="1"/>
    <col min="3" max="3" width="33.5" customWidth="1"/>
    <col min="4" max="4" width="7.09765625" customWidth="1"/>
    <col min="5" max="5" width="7.296875" customWidth="1"/>
    <col min="6" max="6" width="11.3984375" customWidth="1"/>
    <col min="7" max="7" width="7.09765625" customWidth="1"/>
    <col min="9" max="9" width="13.59765625" customWidth="1"/>
    <col min="10" max="10" width="3.69921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12" x14ac:dyDescent="0.25">
      <c r="A2" t="str">
        <f>CONCATENATE(F2, " ",G2,H2)</f>
        <v>בבית ספר 3 כיתות.</v>
      </c>
      <c r="B2" t="str">
        <f>CONCATENATE(I2," ",J2,K2)</f>
        <v xml:space="preserve"> בכל כיתה 5 תלמידים</v>
      </c>
      <c r="C2" t="s">
        <v>23</v>
      </c>
      <c r="D2">
        <f>G2*J2</f>
        <v>15</v>
      </c>
      <c r="E2" t="str">
        <f>CONCATENATE(G2,"X",J2,"=",D2)</f>
        <v>3X5=15</v>
      </c>
      <c r="F2" t="s">
        <v>15</v>
      </c>
      <c r="G2">
        <v>3</v>
      </c>
      <c r="H2" t="s">
        <v>18</v>
      </c>
      <c r="I2" t="s">
        <v>16</v>
      </c>
      <c r="J2">
        <v>5</v>
      </c>
      <c r="K2" t="s">
        <v>17</v>
      </c>
      <c r="L2" t="s">
        <v>25</v>
      </c>
    </row>
    <row r="3" spans="1:12" x14ac:dyDescent="0.25">
      <c r="A3" t="str">
        <f t="shared" ref="A3:A31" si="0">CONCATENATE(F3, " ",G3,H3)</f>
        <v>בבית ספר 4 כיתות.</v>
      </c>
      <c r="B3" t="str">
        <f t="shared" ref="B3:B31" si="1">CONCATENATE(I3," ",J3,K3)</f>
        <v xml:space="preserve"> בכל כיתה 5 תלמידים</v>
      </c>
      <c r="C3" t="s">
        <v>23</v>
      </c>
      <c r="D3">
        <f t="shared" ref="D3:D31" si="2">G3*J3</f>
        <v>20</v>
      </c>
      <c r="E3" t="str">
        <f t="shared" ref="E3:E31" si="3">CONCATENATE(G3,"X",J3,"=",D3)</f>
        <v>4X5=20</v>
      </c>
      <c r="F3" t="s">
        <v>15</v>
      </c>
      <c r="G3">
        <v>4</v>
      </c>
      <c r="H3" t="s">
        <v>18</v>
      </c>
      <c r="I3" t="s">
        <v>16</v>
      </c>
      <c r="J3">
        <v>5</v>
      </c>
      <c r="K3" t="s">
        <v>17</v>
      </c>
    </row>
    <row r="4" spans="1:12" x14ac:dyDescent="0.25">
      <c r="A4" t="str">
        <f t="shared" si="0"/>
        <v>בבית ספר 5 כיתות.</v>
      </c>
      <c r="B4" t="str">
        <f t="shared" si="1"/>
        <v xml:space="preserve"> בכל כיתה 5 תלמידים</v>
      </c>
      <c r="C4" t="s">
        <v>23</v>
      </c>
      <c r="D4">
        <f t="shared" si="2"/>
        <v>25</v>
      </c>
      <c r="E4" t="str">
        <f t="shared" si="3"/>
        <v>5X5=25</v>
      </c>
      <c r="F4" t="s">
        <v>15</v>
      </c>
      <c r="G4">
        <v>5</v>
      </c>
      <c r="H4" t="s">
        <v>18</v>
      </c>
      <c r="I4" t="s">
        <v>16</v>
      </c>
      <c r="J4">
        <v>5</v>
      </c>
      <c r="K4" t="s">
        <v>17</v>
      </c>
    </row>
    <row r="5" spans="1:12" x14ac:dyDescent="0.25">
      <c r="A5" t="str">
        <f t="shared" si="0"/>
        <v>בבית ספר 6 כיתות.</v>
      </c>
      <c r="B5" t="str">
        <f t="shared" si="1"/>
        <v xml:space="preserve"> בכל כיתה 5 תלמידים</v>
      </c>
      <c r="C5" t="s">
        <v>23</v>
      </c>
      <c r="D5">
        <f t="shared" si="2"/>
        <v>30</v>
      </c>
      <c r="E5" t="str">
        <f t="shared" si="3"/>
        <v>6X5=30</v>
      </c>
      <c r="F5" t="s">
        <v>15</v>
      </c>
      <c r="G5">
        <v>6</v>
      </c>
      <c r="H5" t="s">
        <v>18</v>
      </c>
      <c r="I5" t="s">
        <v>16</v>
      </c>
      <c r="J5">
        <v>5</v>
      </c>
      <c r="K5" t="s">
        <v>17</v>
      </c>
    </row>
    <row r="6" spans="1:12" x14ac:dyDescent="0.25">
      <c r="A6" t="str">
        <f t="shared" si="0"/>
        <v>בבית ספר 7 כיתות.</v>
      </c>
      <c r="B6" t="str">
        <f t="shared" si="1"/>
        <v xml:space="preserve"> בכל כיתה 5 תלמידים</v>
      </c>
      <c r="C6" t="s">
        <v>23</v>
      </c>
      <c r="D6">
        <f t="shared" si="2"/>
        <v>35</v>
      </c>
      <c r="E6" t="str">
        <f t="shared" si="3"/>
        <v>7X5=35</v>
      </c>
      <c r="F6" t="s">
        <v>15</v>
      </c>
      <c r="G6">
        <v>7</v>
      </c>
      <c r="H6" t="s">
        <v>18</v>
      </c>
      <c r="I6" t="s">
        <v>16</v>
      </c>
      <c r="J6">
        <v>5</v>
      </c>
      <c r="K6" t="s">
        <v>17</v>
      </c>
    </row>
    <row r="7" spans="1:12" x14ac:dyDescent="0.25">
      <c r="A7" t="str">
        <f t="shared" si="0"/>
        <v>בבית ספר 8 כיתות.</v>
      </c>
      <c r="B7" t="str">
        <f t="shared" si="1"/>
        <v xml:space="preserve"> בכל כיתה 5 תלמידים</v>
      </c>
      <c r="C7" t="s">
        <v>23</v>
      </c>
      <c r="D7">
        <f t="shared" si="2"/>
        <v>40</v>
      </c>
      <c r="E7" t="str">
        <f t="shared" si="3"/>
        <v>8X5=40</v>
      </c>
      <c r="F7" t="s">
        <v>15</v>
      </c>
      <c r="G7">
        <v>8</v>
      </c>
      <c r="H7" t="s">
        <v>18</v>
      </c>
      <c r="I7" t="s">
        <v>16</v>
      </c>
      <c r="J7">
        <v>5</v>
      </c>
      <c r="K7" t="s">
        <v>17</v>
      </c>
    </row>
    <row r="8" spans="1:12" x14ac:dyDescent="0.25">
      <c r="A8" t="str">
        <f t="shared" si="0"/>
        <v>בבית ספר 9 כיתות.</v>
      </c>
      <c r="B8" t="str">
        <f t="shared" si="1"/>
        <v xml:space="preserve"> בכל כיתה 5 תלמידים</v>
      </c>
      <c r="C8" t="s">
        <v>23</v>
      </c>
      <c r="D8">
        <f t="shared" si="2"/>
        <v>45</v>
      </c>
      <c r="E8" t="str">
        <f t="shared" si="3"/>
        <v>9X5=45</v>
      </c>
      <c r="F8" t="s">
        <v>15</v>
      </c>
      <c r="G8">
        <v>9</v>
      </c>
      <c r="H8" t="s">
        <v>18</v>
      </c>
      <c r="I8" t="s">
        <v>16</v>
      </c>
      <c r="J8">
        <v>5</v>
      </c>
      <c r="K8" t="s">
        <v>17</v>
      </c>
    </row>
    <row r="9" spans="1:12" x14ac:dyDescent="0.25">
      <c r="A9" t="str">
        <f t="shared" si="0"/>
        <v>בבית ספר 10 כיתות.</v>
      </c>
      <c r="B9" t="str">
        <f t="shared" si="1"/>
        <v xml:space="preserve"> בכל כיתה 5 תלמידים</v>
      </c>
      <c r="C9" t="s">
        <v>23</v>
      </c>
      <c r="D9">
        <f t="shared" si="2"/>
        <v>50</v>
      </c>
      <c r="E9" t="str">
        <f t="shared" si="3"/>
        <v>10X5=50</v>
      </c>
      <c r="F9" t="s">
        <v>15</v>
      </c>
      <c r="G9">
        <v>10</v>
      </c>
      <c r="H9" t="s">
        <v>18</v>
      </c>
      <c r="I9" t="s">
        <v>16</v>
      </c>
      <c r="J9">
        <v>5</v>
      </c>
      <c r="K9" t="s">
        <v>17</v>
      </c>
    </row>
    <row r="10" spans="1:12" x14ac:dyDescent="0.25">
      <c r="A10" t="str">
        <f t="shared" si="0"/>
        <v>בבית ספר 11 כיתות.</v>
      </c>
      <c r="B10" t="str">
        <f t="shared" si="1"/>
        <v xml:space="preserve"> בכל כיתה 5 תלמידים</v>
      </c>
      <c r="C10" t="s">
        <v>23</v>
      </c>
      <c r="D10">
        <f t="shared" si="2"/>
        <v>55</v>
      </c>
      <c r="E10" t="str">
        <f t="shared" si="3"/>
        <v>11X5=55</v>
      </c>
      <c r="F10" t="s">
        <v>15</v>
      </c>
      <c r="G10">
        <v>11</v>
      </c>
      <c r="H10" t="s">
        <v>18</v>
      </c>
      <c r="I10" t="s">
        <v>16</v>
      </c>
      <c r="J10">
        <v>5</v>
      </c>
      <c r="K10" t="s">
        <v>17</v>
      </c>
    </row>
    <row r="11" spans="1:12" x14ac:dyDescent="0.25">
      <c r="A11" t="str">
        <f t="shared" si="0"/>
        <v>בבית ספר 12 כיתות.</v>
      </c>
      <c r="B11" t="str">
        <f t="shared" si="1"/>
        <v xml:space="preserve"> בכל כיתה 5 תלמידים</v>
      </c>
      <c r="C11" t="s">
        <v>23</v>
      </c>
      <c r="D11">
        <f t="shared" si="2"/>
        <v>60</v>
      </c>
      <c r="E11" t="str">
        <f t="shared" si="3"/>
        <v>12X5=60</v>
      </c>
      <c r="F11" t="s">
        <v>15</v>
      </c>
      <c r="G11">
        <v>12</v>
      </c>
      <c r="H11" t="s">
        <v>18</v>
      </c>
      <c r="I11" t="s">
        <v>16</v>
      </c>
      <c r="J11">
        <v>5</v>
      </c>
      <c r="K11" t="s">
        <v>17</v>
      </c>
    </row>
    <row r="12" spans="1:12" x14ac:dyDescent="0.25">
      <c r="A12" t="str">
        <f t="shared" si="0"/>
        <v>בבית ספר 13 כיתות.</v>
      </c>
      <c r="B12" t="str">
        <f t="shared" si="1"/>
        <v xml:space="preserve"> בכל כיתה 5 תלמידים</v>
      </c>
      <c r="C12" t="s">
        <v>23</v>
      </c>
      <c r="D12">
        <f t="shared" si="2"/>
        <v>65</v>
      </c>
      <c r="E12" t="str">
        <f t="shared" si="3"/>
        <v>13X5=65</v>
      </c>
      <c r="F12" t="s">
        <v>15</v>
      </c>
      <c r="G12">
        <v>13</v>
      </c>
      <c r="H12" t="s">
        <v>18</v>
      </c>
      <c r="I12" t="s">
        <v>16</v>
      </c>
      <c r="J12">
        <v>5</v>
      </c>
      <c r="K12" t="s">
        <v>17</v>
      </c>
    </row>
    <row r="13" spans="1:12" x14ac:dyDescent="0.25">
      <c r="A13" t="str">
        <f t="shared" si="0"/>
        <v>בבית ספר 14 כיתות.</v>
      </c>
      <c r="B13" t="str">
        <f t="shared" si="1"/>
        <v xml:space="preserve"> בכל כיתה 5 תלמידים</v>
      </c>
      <c r="C13" t="s">
        <v>23</v>
      </c>
      <c r="D13">
        <f t="shared" si="2"/>
        <v>70</v>
      </c>
      <c r="E13" t="str">
        <f t="shared" si="3"/>
        <v>14X5=70</v>
      </c>
      <c r="F13" t="s">
        <v>15</v>
      </c>
      <c r="G13">
        <v>14</v>
      </c>
      <c r="H13" t="s">
        <v>18</v>
      </c>
      <c r="I13" t="s">
        <v>16</v>
      </c>
      <c r="J13">
        <v>5</v>
      </c>
      <c r="K13" t="s">
        <v>17</v>
      </c>
    </row>
    <row r="14" spans="1:12" x14ac:dyDescent="0.25">
      <c r="A14" t="str">
        <f t="shared" si="0"/>
        <v>בבית ספר 15 כיתות.</v>
      </c>
      <c r="B14" t="str">
        <f t="shared" si="1"/>
        <v xml:space="preserve"> בכל כיתה 5 תלמידים</v>
      </c>
      <c r="C14" t="s">
        <v>23</v>
      </c>
      <c r="D14">
        <f t="shared" si="2"/>
        <v>75</v>
      </c>
      <c r="E14" t="str">
        <f t="shared" si="3"/>
        <v>15X5=75</v>
      </c>
      <c r="F14" t="s">
        <v>15</v>
      </c>
      <c r="G14">
        <v>15</v>
      </c>
      <c r="H14" t="s">
        <v>18</v>
      </c>
      <c r="I14" t="s">
        <v>16</v>
      </c>
      <c r="J14">
        <v>5</v>
      </c>
      <c r="K14" t="s">
        <v>17</v>
      </c>
    </row>
    <row r="15" spans="1:12" x14ac:dyDescent="0.25">
      <c r="A15" t="str">
        <f t="shared" si="0"/>
        <v>בבית ספר 16 כיתות.</v>
      </c>
      <c r="B15" t="str">
        <f t="shared" si="1"/>
        <v xml:space="preserve"> בכל כיתה 5 תלמידים</v>
      </c>
      <c r="C15" t="s">
        <v>23</v>
      </c>
      <c r="D15">
        <f t="shared" si="2"/>
        <v>80</v>
      </c>
      <c r="E15" t="str">
        <f t="shared" si="3"/>
        <v>16X5=80</v>
      </c>
      <c r="F15" t="s">
        <v>15</v>
      </c>
      <c r="G15">
        <v>16</v>
      </c>
      <c r="H15" t="s">
        <v>18</v>
      </c>
      <c r="I15" t="s">
        <v>16</v>
      </c>
      <c r="J15">
        <v>5</v>
      </c>
      <c r="K15" t="s">
        <v>17</v>
      </c>
    </row>
    <row r="16" spans="1:12" x14ac:dyDescent="0.25">
      <c r="A16" t="str">
        <f t="shared" si="0"/>
        <v>בבית ספר 15 כיתות.</v>
      </c>
      <c r="B16" t="str">
        <f t="shared" si="1"/>
        <v xml:space="preserve"> בכל כיתה 7 תלמידים</v>
      </c>
      <c r="C16" t="s">
        <v>23</v>
      </c>
      <c r="D16">
        <f t="shared" si="2"/>
        <v>105</v>
      </c>
      <c r="E16" t="str">
        <f t="shared" si="3"/>
        <v>15X7=105</v>
      </c>
      <c r="F16" t="s">
        <v>15</v>
      </c>
      <c r="G16">
        <v>15</v>
      </c>
      <c r="H16" t="s">
        <v>18</v>
      </c>
      <c r="I16" t="s">
        <v>16</v>
      </c>
      <c r="J16">
        <v>7</v>
      </c>
      <c r="K16" t="s">
        <v>17</v>
      </c>
    </row>
    <row r="17" spans="1:11" x14ac:dyDescent="0.25">
      <c r="A17" t="str">
        <f t="shared" si="0"/>
        <v>בבית ספר 14 כיתות.</v>
      </c>
      <c r="B17" t="str">
        <f t="shared" si="1"/>
        <v xml:space="preserve"> בכל כיתה 7 תלמידים</v>
      </c>
      <c r="C17" t="s">
        <v>23</v>
      </c>
      <c r="D17">
        <f t="shared" si="2"/>
        <v>98</v>
      </c>
      <c r="E17" t="str">
        <f t="shared" si="3"/>
        <v>14X7=98</v>
      </c>
      <c r="F17" t="s">
        <v>15</v>
      </c>
      <c r="G17">
        <v>14</v>
      </c>
      <c r="H17" t="s">
        <v>18</v>
      </c>
      <c r="I17" t="s">
        <v>16</v>
      </c>
      <c r="J17">
        <v>7</v>
      </c>
      <c r="K17" t="s">
        <v>17</v>
      </c>
    </row>
    <row r="18" spans="1:11" x14ac:dyDescent="0.25">
      <c r="A18" t="str">
        <f t="shared" si="0"/>
        <v>בבית ספר 13 כיתות.</v>
      </c>
      <c r="B18" t="str">
        <f t="shared" si="1"/>
        <v xml:space="preserve"> בכל כיתה 7 תלמידים</v>
      </c>
      <c r="C18" t="s">
        <v>23</v>
      </c>
      <c r="D18">
        <f t="shared" si="2"/>
        <v>91</v>
      </c>
      <c r="E18" t="str">
        <f t="shared" si="3"/>
        <v>13X7=91</v>
      </c>
      <c r="F18" t="s">
        <v>15</v>
      </c>
      <c r="G18">
        <v>13</v>
      </c>
      <c r="H18" t="s">
        <v>18</v>
      </c>
      <c r="I18" t="s">
        <v>16</v>
      </c>
      <c r="J18">
        <v>7</v>
      </c>
      <c r="K18" t="s">
        <v>17</v>
      </c>
    </row>
    <row r="19" spans="1:11" x14ac:dyDescent="0.25">
      <c r="A19" t="str">
        <f t="shared" si="0"/>
        <v>בבית ספר 12 כיתות.</v>
      </c>
      <c r="B19" t="str">
        <f t="shared" si="1"/>
        <v xml:space="preserve"> בכל כיתה 7 תלמידים</v>
      </c>
      <c r="C19" t="s">
        <v>23</v>
      </c>
      <c r="D19">
        <f t="shared" si="2"/>
        <v>84</v>
      </c>
      <c r="E19" t="str">
        <f t="shared" si="3"/>
        <v>12X7=84</v>
      </c>
      <c r="F19" t="s">
        <v>15</v>
      </c>
      <c r="G19">
        <v>12</v>
      </c>
      <c r="H19" t="s">
        <v>18</v>
      </c>
      <c r="I19" t="s">
        <v>16</v>
      </c>
      <c r="J19">
        <v>7</v>
      </c>
      <c r="K19" t="s">
        <v>17</v>
      </c>
    </row>
    <row r="20" spans="1:11" x14ac:dyDescent="0.25">
      <c r="A20" t="str">
        <f t="shared" si="0"/>
        <v>בבית ספר 11 כיתות.</v>
      </c>
      <c r="B20" t="str">
        <f t="shared" si="1"/>
        <v xml:space="preserve"> בכל כיתה 7 תלמידים</v>
      </c>
      <c r="C20" t="s">
        <v>23</v>
      </c>
      <c r="D20">
        <f t="shared" si="2"/>
        <v>77</v>
      </c>
      <c r="E20" t="str">
        <f t="shared" si="3"/>
        <v>11X7=77</v>
      </c>
      <c r="F20" t="s">
        <v>15</v>
      </c>
      <c r="G20">
        <v>11</v>
      </c>
      <c r="H20" t="s">
        <v>18</v>
      </c>
      <c r="I20" t="s">
        <v>16</v>
      </c>
      <c r="J20">
        <v>7</v>
      </c>
      <c r="K20" t="s">
        <v>17</v>
      </c>
    </row>
    <row r="21" spans="1:11" x14ac:dyDescent="0.25">
      <c r="A21" t="str">
        <f t="shared" si="0"/>
        <v>בבית ספר 10 כיתות.</v>
      </c>
      <c r="B21" t="str">
        <f t="shared" si="1"/>
        <v xml:space="preserve"> בכל כיתה 7 תלמידים</v>
      </c>
      <c r="C21" t="s">
        <v>23</v>
      </c>
      <c r="D21">
        <f t="shared" si="2"/>
        <v>70</v>
      </c>
      <c r="E21" t="str">
        <f t="shared" si="3"/>
        <v>10X7=70</v>
      </c>
      <c r="F21" t="s">
        <v>15</v>
      </c>
      <c r="G21">
        <v>10</v>
      </c>
      <c r="H21" t="s">
        <v>18</v>
      </c>
      <c r="I21" t="s">
        <v>16</v>
      </c>
      <c r="J21">
        <v>7</v>
      </c>
      <c r="K21" t="s">
        <v>17</v>
      </c>
    </row>
    <row r="22" spans="1:11" x14ac:dyDescent="0.25">
      <c r="A22" t="str">
        <f t="shared" si="0"/>
        <v>בבית ספר 9 כיתות.</v>
      </c>
      <c r="B22" t="str">
        <f t="shared" si="1"/>
        <v xml:space="preserve"> בכל כיתה 7 תלמידים</v>
      </c>
      <c r="C22" t="s">
        <v>23</v>
      </c>
      <c r="D22">
        <f t="shared" si="2"/>
        <v>63</v>
      </c>
      <c r="E22" t="str">
        <f t="shared" si="3"/>
        <v>9X7=63</v>
      </c>
      <c r="F22" t="s">
        <v>15</v>
      </c>
      <c r="G22">
        <v>9</v>
      </c>
      <c r="H22" t="s">
        <v>18</v>
      </c>
      <c r="I22" t="s">
        <v>16</v>
      </c>
      <c r="J22">
        <v>7</v>
      </c>
      <c r="K22" t="s">
        <v>17</v>
      </c>
    </row>
    <row r="23" spans="1:11" x14ac:dyDescent="0.25">
      <c r="A23" t="str">
        <f t="shared" si="0"/>
        <v>בבית ספר 8 כיתות.</v>
      </c>
      <c r="B23" t="str">
        <f t="shared" si="1"/>
        <v xml:space="preserve"> בכל כיתה 8 תלמידים</v>
      </c>
      <c r="C23" t="s">
        <v>23</v>
      </c>
      <c r="D23">
        <f t="shared" si="2"/>
        <v>64</v>
      </c>
      <c r="E23" t="str">
        <f t="shared" si="3"/>
        <v>8X8=64</v>
      </c>
      <c r="F23" t="s">
        <v>15</v>
      </c>
      <c r="G23">
        <v>8</v>
      </c>
      <c r="H23" t="s">
        <v>18</v>
      </c>
      <c r="I23" t="s">
        <v>16</v>
      </c>
      <c r="J23">
        <v>8</v>
      </c>
      <c r="K23" t="s">
        <v>17</v>
      </c>
    </row>
    <row r="24" spans="1:11" x14ac:dyDescent="0.25">
      <c r="A24" t="str">
        <f t="shared" si="0"/>
        <v>בבית ספר 7 כיתות.</v>
      </c>
      <c r="B24" t="str">
        <f t="shared" si="1"/>
        <v xml:space="preserve"> בכל כיתה 8 תלמידים</v>
      </c>
      <c r="C24" t="s">
        <v>23</v>
      </c>
      <c r="D24">
        <f t="shared" si="2"/>
        <v>56</v>
      </c>
      <c r="E24" t="str">
        <f t="shared" si="3"/>
        <v>7X8=56</v>
      </c>
      <c r="F24" t="s">
        <v>15</v>
      </c>
      <c r="G24">
        <v>7</v>
      </c>
      <c r="H24" t="s">
        <v>18</v>
      </c>
      <c r="I24" t="s">
        <v>16</v>
      </c>
      <c r="J24">
        <v>8</v>
      </c>
      <c r="K24" t="s">
        <v>17</v>
      </c>
    </row>
    <row r="25" spans="1:11" x14ac:dyDescent="0.25">
      <c r="A25" t="str">
        <f t="shared" si="0"/>
        <v>בבית ספר 6 כיתות.</v>
      </c>
      <c r="B25" t="str">
        <f t="shared" si="1"/>
        <v xml:space="preserve"> בכל כיתה 8 תלמידים</v>
      </c>
      <c r="C25" t="s">
        <v>23</v>
      </c>
      <c r="D25">
        <f t="shared" si="2"/>
        <v>48</v>
      </c>
      <c r="E25" t="str">
        <f t="shared" si="3"/>
        <v>6X8=48</v>
      </c>
      <c r="F25" t="s">
        <v>15</v>
      </c>
      <c r="G25">
        <v>6</v>
      </c>
      <c r="H25" t="s">
        <v>18</v>
      </c>
      <c r="I25" t="s">
        <v>16</v>
      </c>
      <c r="J25">
        <v>8</v>
      </c>
      <c r="K25" t="s">
        <v>17</v>
      </c>
    </row>
    <row r="26" spans="1:11" x14ac:dyDescent="0.25">
      <c r="A26" t="str">
        <f t="shared" si="0"/>
        <v>בבית ספר 5 כיתות.</v>
      </c>
      <c r="B26" t="str">
        <f t="shared" si="1"/>
        <v xml:space="preserve"> בכל כיתה 8 תלמידים</v>
      </c>
      <c r="C26" t="s">
        <v>23</v>
      </c>
      <c r="D26">
        <f t="shared" si="2"/>
        <v>40</v>
      </c>
      <c r="E26" t="str">
        <f t="shared" si="3"/>
        <v>5X8=40</v>
      </c>
      <c r="F26" t="s">
        <v>15</v>
      </c>
      <c r="G26">
        <v>5</v>
      </c>
      <c r="H26" t="s">
        <v>18</v>
      </c>
      <c r="I26" t="s">
        <v>16</v>
      </c>
      <c r="J26">
        <v>8</v>
      </c>
      <c r="K26" t="s">
        <v>17</v>
      </c>
    </row>
    <row r="27" spans="1:11" x14ac:dyDescent="0.25">
      <c r="A27" t="str">
        <f t="shared" si="0"/>
        <v>בבית ספר 4 כיתות.</v>
      </c>
      <c r="B27" t="str">
        <f t="shared" si="1"/>
        <v xml:space="preserve"> בכל כיתה 8 תלמידים</v>
      </c>
      <c r="C27" t="s">
        <v>23</v>
      </c>
      <c r="D27">
        <f t="shared" si="2"/>
        <v>32</v>
      </c>
      <c r="E27" t="str">
        <f t="shared" si="3"/>
        <v>4X8=32</v>
      </c>
      <c r="F27" t="s">
        <v>15</v>
      </c>
      <c r="G27">
        <v>4</v>
      </c>
      <c r="H27" t="s">
        <v>18</v>
      </c>
      <c r="I27" t="s">
        <v>16</v>
      </c>
      <c r="J27">
        <v>8</v>
      </c>
      <c r="K27" t="s">
        <v>17</v>
      </c>
    </row>
    <row r="28" spans="1:11" x14ac:dyDescent="0.25">
      <c r="A28" t="str">
        <f t="shared" si="0"/>
        <v>בבית ספר 3 כיתות.</v>
      </c>
      <c r="B28" t="str">
        <f t="shared" si="1"/>
        <v xml:space="preserve"> בכל כיתה 8 תלמידים</v>
      </c>
      <c r="C28" t="s">
        <v>23</v>
      </c>
      <c r="D28">
        <f t="shared" si="2"/>
        <v>24</v>
      </c>
      <c r="E28" t="str">
        <f t="shared" si="3"/>
        <v>3X8=24</v>
      </c>
      <c r="F28" t="s">
        <v>15</v>
      </c>
      <c r="G28">
        <v>3</v>
      </c>
      <c r="H28" t="s">
        <v>18</v>
      </c>
      <c r="I28" t="s">
        <v>16</v>
      </c>
      <c r="J28">
        <v>8</v>
      </c>
      <c r="K28" t="s">
        <v>17</v>
      </c>
    </row>
    <row r="29" spans="1:11" x14ac:dyDescent="0.25">
      <c r="A29" t="str">
        <f t="shared" si="0"/>
        <v>בבית ספר 2 כיתות.</v>
      </c>
      <c r="B29" t="str">
        <f t="shared" si="1"/>
        <v xml:space="preserve"> בכל כיתה 8 תלמידים</v>
      </c>
      <c r="C29" t="s">
        <v>23</v>
      </c>
      <c r="D29">
        <f t="shared" si="2"/>
        <v>16</v>
      </c>
      <c r="E29" t="str">
        <f t="shared" si="3"/>
        <v>2X8=16</v>
      </c>
      <c r="F29" t="s">
        <v>15</v>
      </c>
      <c r="G29">
        <v>2</v>
      </c>
      <c r="H29" t="s">
        <v>18</v>
      </c>
      <c r="I29" t="s">
        <v>16</v>
      </c>
      <c r="J29">
        <v>8</v>
      </c>
      <c r="K29" t="s">
        <v>17</v>
      </c>
    </row>
    <row r="30" spans="1:11" x14ac:dyDescent="0.25">
      <c r="A30" t="str">
        <f t="shared" si="0"/>
        <v>בבית ספר 1 כיתות.</v>
      </c>
      <c r="B30" t="str">
        <f t="shared" si="1"/>
        <v xml:space="preserve"> בכל כיתה 8 תלמידים</v>
      </c>
      <c r="C30" t="s">
        <v>23</v>
      </c>
      <c r="D30">
        <f t="shared" si="2"/>
        <v>8</v>
      </c>
      <c r="E30" t="str">
        <f t="shared" si="3"/>
        <v>1X8=8</v>
      </c>
      <c r="F30" t="s">
        <v>15</v>
      </c>
      <c r="G30">
        <v>1</v>
      </c>
      <c r="H30" t="s">
        <v>18</v>
      </c>
      <c r="I30" t="s">
        <v>16</v>
      </c>
      <c r="J30">
        <v>8</v>
      </c>
      <c r="K30" t="s">
        <v>17</v>
      </c>
    </row>
    <row r="31" spans="1:11" x14ac:dyDescent="0.25">
      <c r="A31" t="str">
        <f t="shared" si="0"/>
        <v>בבית ספר 5 כיתות.</v>
      </c>
      <c r="B31" t="str">
        <f t="shared" si="1"/>
        <v xml:space="preserve"> בכל כיתה 8 תלמידים</v>
      </c>
      <c r="C31" t="s">
        <v>23</v>
      </c>
      <c r="D31">
        <f t="shared" si="2"/>
        <v>40</v>
      </c>
      <c r="E31" t="str">
        <f t="shared" si="3"/>
        <v>5X8=40</v>
      </c>
      <c r="F31" t="s">
        <v>15</v>
      </c>
      <c r="G31">
        <v>5</v>
      </c>
      <c r="H31" t="s">
        <v>18</v>
      </c>
      <c r="I31" t="s">
        <v>16</v>
      </c>
      <c r="J31">
        <v>8</v>
      </c>
      <c r="K31" t="s">
        <v>17</v>
      </c>
    </row>
    <row r="32" spans="1:11" x14ac:dyDescent="0.25">
      <c r="A32" t="str">
        <f t="shared" ref="A32:A37" si="4">CONCATENATE(F32, " ",G32,H32)</f>
        <v>בבית ספר 6 כיתות.</v>
      </c>
      <c r="B32" t="str">
        <f t="shared" ref="B32:B37" si="5">CONCATENATE(I32," ",J32,K32)</f>
        <v xml:space="preserve"> בכל כיתה 7 תלמידים</v>
      </c>
      <c r="C32" t="s">
        <v>23</v>
      </c>
      <c r="D32">
        <f t="shared" ref="D32:D37" si="6">G32*J32</f>
        <v>42</v>
      </c>
      <c r="E32" t="str">
        <f t="shared" ref="E32:E37" si="7">CONCATENATE(G32,"X",J32,"=",D32)</f>
        <v>6X7=42</v>
      </c>
      <c r="F32" t="s">
        <v>15</v>
      </c>
      <c r="G32">
        <v>6</v>
      </c>
      <c r="H32" t="s">
        <v>18</v>
      </c>
      <c r="I32" t="s">
        <v>16</v>
      </c>
      <c r="J32">
        <v>7</v>
      </c>
      <c r="K32" t="s">
        <v>17</v>
      </c>
    </row>
    <row r="33" spans="1:11" x14ac:dyDescent="0.25">
      <c r="A33" t="str">
        <f t="shared" si="4"/>
        <v>בבית ספר 7 כיתות.</v>
      </c>
      <c r="B33" t="str">
        <f t="shared" si="5"/>
        <v xml:space="preserve"> בכל כיתה 6 תלמידים</v>
      </c>
      <c r="C33" t="s">
        <v>23</v>
      </c>
      <c r="D33">
        <f t="shared" si="6"/>
        <v>42</v>
      </c>
      <c r="E33" t="str">
        <f t="shared" si="7"/>
        <v>7X6=42</v>
      </c>
      <c r="F33" t="s">
        <v>15</v>
      </c>
      <c r="G33">
        <v>7</v>
      </c>
      <c r="H33" t="s">
        <v>18</v>
      </c>
      <c r="I33" t="s">
        <v>16</v>
      </c>
      <c r="J33">
        <v>6</v>
      </c>
      <c r="K33" t="s">
        <v>17</v>
      </c>
    </row>
    <row r="34" spans="1:11" x14ac:dyDescent="0.25">
      <c r="A34" t="str">
        <f t="shared" si="4"/>
        <v>בבית ספר 8 כיתות.</v>
      </c>
      <c r="B34" t="str">
        <f t="shared" si="5"/>
        <v xml:space="preserve"> בכל כיתה 5 תלמידים</v>
      </c>
      <c r="C34" t="s">
        <v>23</v>
      </c>
      <c r="D34">
        <f t="shared" si="6"/>
        <v>40</v>
      </c>
      <c r="E34" t="str">
        <f t="shared" si="7"/>
        <v>8X5=40</v>
      </c>
      <c r="F34" t="s">
        <v>15</v>
      </c>
      <c r="G34">
        <v>8</v>
      </c>
      <c r="H34" t="s">
        <v>18</v>
      </c>
      <c r="I34" t="s">
        <v>16</v>
      </c>
      <c r="J34">
        <v>5</v>
      </c>
      <c r="K34" t="s">
        <v>17</v>
      </c>
    </row>
    <row r="35" spans="1:11" x14ac:dyDescent="0.25">
      <c r="A35" t="str">
        <f t="shared" si="4"/>
        <v>בבית ספר 9 כיתות.</v>
      </c>
      <c r="B35" t="str">
        <f t="shared" si="5"/>
        <v xml:space="preserve"> בכל כיתה 4 תלמידים</v>
      </c>
      <c r="C35" t="s">
        <v>23</v>
      </c>
      <c r="D35">
        <f t="shared" si="6"/>
        <v>36</v>
      </c>
      <c r="E35" t="str">
        <f t="shared" si="7"/>
        <v>9X4=36</v>
      </c>
      <c r="F35" t="s">
        <v>15</v>
      </c>
      <c r="G35">
        <v>9</v>
      </c>
      <c r="H35" t="s">
        <v>18</v>
      </c>
      <c r="I35" t="s">
        <v>16</v>
      </c>
      <c r="J35">
        <v>4</v>
      </c>
      <c r="K35" t="s">
        <v>17</v>
      </c>
    </row>
    <row r="36" spans="1:11" x14ac:dyDescent="0.25">
      <c r="A36" t="str">
        <f t="shared" si="4"/>
        <v>בבית ספר 10 כיתות.</v>
      </c>
      <c r="B36" t="str">
        <f t="shared" si="5"/>
        <v xml:space="preserve"> בכל כיתה 3 תלמידים</v>
      </c>
      <c r="C36" t="s">
        <v>23</v>
      </c>
      <c r="D36">
        <f t="shared" si="6"/>
        <v>30</v>
      </c>
      <c r="E36" t="str">
        <f t="shared" si="7"/>
        <v>10X3=30</v>
      </c>
      <c r="F36" t="s">
        <v>15</v>
      </c>
      <c r="G36">
        <v>10</v>
      </c>
      <c r="H36" t="s">
        <v>18</v>
      </c>
      <c r="I36" t="s">
        <v>16</v>
      </c>
      <c r="J36">
        <v>3</v>
      </c>
      <c r="K36" t="s">
        <v>17</v>
      </c>
    </row>
    <row r="37" spans="1:11" x14ac:dyDescent="0.25">
      <c r="A37" t="str">
        <f t="shared" si="4"/>
        <v>בבית ספר 11 כיתות.</v>
      </c>
      <c r="B37" t="str">
        <f t="shared" si="5"/>
        <v xml:space="preserve"> בכל כיתה 2 תלמידים</v>
      </c>
      <c r="C37" t="s">
        <v>23</v>
      </c>
      <c r="D37">
        <f t="shared" si="6"/>
        <v>22</v>
      </c>
      <c r="E37" t="str">
        <f t="shared" si="7"/>
        <v>11X2=22</v>
      </c>
      <c r="F37" t="s">
        <v>15</v>
      </c>
      <c r="G37">
        <v>11</v>
      </c>
      <c r="H37" t="s">
        <v>18</v>
      </c>
      <c r="I37" t="s">
        <v>16</v>
      </c>
      <c r="J37">
        <v>2</v>
      </c>
      <c r="K37" t="s">
        <v>17</v>
      </c>
    </row>
    <row r="38" spans="1:11" x14ac:dyDescent="0.25">
      <c r="A38" t="str">
        <f t="shared" ref="A38:A51" si="8">CONCATENATE(F38, " ",G38,H38)</f>
        <v>בבית ספר 12 כיתות.</v>
      </c>
      <c r="B38" t="str">
        <f t="shared" ref="B38:B51" si="9">CONCATENATE(I38," ",J38,K38)</f>
        <v xml:space="preserve"> בכל כיתה 3 תלמידים</v>
      </c>
      <c r="C38" t="s">
        <v>23</v>
      </c>
      <c r="D38">
        <f t="shared" ref="D38:D51" si="10">G38*J38</f>
        <v>36</v>
      </c>
      <c r="E38" t="str">
        <f t="shared" ref="E38:E51" si="11">CONCATENATE(G38,"X",J38,"=",D38)</f>
        <v>12X3=36</v>
      </c>
      <c r="F38" t="s">
        <v>15</v>
      </c>
      <c r="G38">
        <v>12</v>
      </c>
      <c r="H38" t="s">
        <v>18</v>
      </c>
      <c r="I38" t="s">
        <v>16</v>
      </c>
      <c r="J38">
        <v>3</v>
      </c>
      <c r="K38" t="s">
        <v>17</v>
      </c>
    </row>
    <row r="39" spans="1:11" x14ac:dyDescent="0.25">
      <c r="A39" t="str">
        <f t="shared" si="8"/>
        <v>בבית ספר 13 כיתות.</v>
      </c>
      <c r="B39" t="str">
        <f t="shared" si="9"/>
        <v xml:space="preserve"> בכל כיתה 4 תלמידים</v>
      </c>
      <c r="C39" t="s">
        <v>23</v>
      </c>
      <c r="D39">
        <f t="shared" si="10"/>
        <v>52</v>
      </c>
      <c r="E39" t="str">
        <f t="shared" si="11"/>
        <v>13X4=52</v>
      </c>
      <c r="F39" t="s">
        <v>15</v>
      </c>
      <c r="G39">
        <v>13</v>
      </c>
      <c r="H39" t="s">
        <v>18</v>
      </c>
      <c r="I39" t="s">
        <v>16</v>
      </c>
      <c r="J39">
        <v>4</v>
      </c>
      <c r="K39" t="s">
        <v>17</v>
      </c>
    </row>
    <row r="40" spans="1:11" x14ac:dyDescent="0.25">
      <c r="A40" t="str">
        <f t="shared" si="8"/>
        <v>בבית ספר 14 כיתות.</v>
      </c>
      <c r="B40" t="str">
        <f t="shared" si="9"/>
        <v xml:space="preserve"> בכל כיתה 5 תלמידים</v>
      </c>
      <c r="C40" t="s">
        <v>23</v>
      </c>
      <c r="D40">
        <f t="shared" si="10"/>
        <v>70</v>
      </c>
      <c r="E40" t="str">
        <f t="shared" si="11"/>
        <v>14X5=70</v>
      </c>
      <c r="F40" t="s">
        <v>15</v>
      </c>
      <c r="G40">
        <v>14</v>
      </c>
      <c r="H40" t="s">
        <v>18</v>
      </c>
      <c r="I40" t="s">
        <v>16</v>
      </c>
      <c r="J40">
        <v>5</v>
      </c>
      <c r="K40" t="s">
        <v>17</v>
      </c>
    </row>
    <row r="41" spans="1:11" x14ac:dyDescent="0.25">
      <c r="A41" t="str">
        <f t="shared" si="8"/>
        <v>בבית ספר 15 כיתות.</v>
      </c>
      <c r="B41" t="str">
        <f t="shared" si="9"/>
        <v xml:space="preserve"> בכל כיתה 6 תלמידים</v>
      </c>
      <c r="C41" t="s">
        <v>23</v>
      </c>
      <c r="D41">
        <f t="shared" si="10"/>
        <v>90</v>
      </c>
      <c r="E41" t="str">
        <f t="shared" si="11"/>
        <v>15X6=90</v>
      </c>
      <c r="F41" t="s">
        <v>15</v>
      </c>
      <c r="G41">
        <v>15</v>
      </c>
      <c r="H41" t="s">
        <v>18</v>
      </c>
      <c r="I41" t="s">
        <v>16</v>
      </c>
      <c r="J41">
        <v>6</v>
      </c>
      <c r="K41" t="s">
        <v>17</v>
      </c>
    </row>
    <row r="42" spans="1:11" x14ac:dyDescent="0.25">
      <c r="A42" t="str">
        <f t="shared" si="8"/>
        <v>בבית ספר 14 כיתות.</v>
      </c>
      <c r="B42" t="str">
        <f t="shared" si="9"/>
        <v xml:space="preserve"> בכל כיתה 5 תלמידים</v>
      </c>
      <c r="C42" t="s">
        <v>23</v>
      </c>
      <c r="D42">
        <f t="shared" si="10"/>
        <v>70</v>
      </c>
      <c r="E42" t="str">
        <f t="shared" si="11"/>
        <v>14X5=70</v>
      </c>
      <c r="F42" t="s">
        <v>15</v>
      </c>
      <c r="G42">
        <v>14</v>
      </c>
      <c r="H42" t="s">
        <v>18</v>
      </c>
      <c r="I42" t="s">
        <v>16</v>
      </c>
      <c r="J42">
        <v>5</v>
      </c>
      <c r="K42" t="s">
        <v>17</v>
      </c>
    </row>
    <row r="43" spans="1:11" x14ac:dyDescent="0.25">
      <c r="A43" t="str">
        <f t="shared" si="8"/>
        <v>בבית ספר 13 כיתות.</v>
      </c>
      <c r="B43" t="str">
        <f t="shared" si="9"/>
        <v xml:space="preserve"> בכל כיתה 4 תלמידים</v>
      </c>
      <c r="C43" t="s">
        <v>23</v>
      </c>
      <c r="D43">
        <f t="shared" si="10"/>
        <v>52</v>
      </c>
      <c r="E43" t="str">
        <f t="shared" si="11"/>
        <v>13X4=52</v>
      </c>
      <c r="F43" t="s">
        <v>15</v>
      </c>
      <c r="G43">
        <v>13</v>
      </c>
      <c r="H43" t="s">
        <v>18</v>
      </c>
      <c r="I43" t="s">
        <v>16</v>
      </c>
      <c r="J43">
        <v>4</v>
      </c>
      <c r="K43" t="s">
        <v>17</v>
      </c>
    </row>
    <row r="44" spans="1:11" x14ac:dyDescent="0.25">
      <c r="A44" t="str">
        <f t="shared" si="8"/>
        <v>בבית ספר 12 כיתות.</v>
      </c>
      <c r="B44" t="str">
        <f t="shared" si="9"/>
        <v xml:space="preserve"> בכל כיתה 3 תלמידים</v>
      </c>
      <c r="C44" t="s">
        <v>23</v>
      </c>
      <c r="D44">
        <f t="shared" si="10"/>
        <v>36</v>
      </c>
      <c r="E44" t="str">
        <f t="shared" si="11"/>
        <v>12X3=36</v>
      </c>
      <c r="F44" t="s">
        <v>15</v>
      </c>
      <c r="G44">
        <v>12</v>
      </c>
      <c r="H44" t="s">
        <v>18</v>
      </c>
      <c r="I44" t="s">
        <v>16</v>
      </c>
      <c r="J44">
        <v>3</v>
      </c>
      <c r="K44" t="s">
        <v>17</v>
      </c>
    </row>
    <row r="45" spans="1:11" x14ac:dyDescent="0.25">
      <c r="A45" t="str">
        <f t="shared" si="8"/>
        <v>בבית ספר 11 כיתות.</v>
      </c>
      <c r="B45" t="str">
        <f t="shared" si="9"/>
        <v xml:space="preserve"> בכל כיתה 2 תלמידים</v>
      </c>
      <c r="C45" t="s">
        <v>23</v>
      </c>
      <c r="D45">
        <f t="shared" si="10"/>
        <v>22</v>
      </c>
      <c r="E45" t="str">
        <f t="shared" si="11"/>
        <v>11X2=22</v>
      </c>
      <c r="F45" t="s">
        <v>15</v>
      </c>
      <c r="G45">
        <v>11</v>
      </c>
      <c r="H45" t="s">
        <v>18</v>
      </c>
      <c r="I45" t="s">
        <v>16</v>
      </c>
      <c r="J45">
        <v>2</v>
      </c>
      <c r="K45" t="s">
        <v>17</v>
      </c>
    </row>
    <row r="46" spans="1:11" x14ac:dyDescent="0.25">
      <c r="A46" t="str">
        <f t="shared" si="8"/>
        <v>בכיתה 5שולחנות</v>
      </c>
      <c r="B46" t="str">
        <f t="shared" si="9"/>
        <v>ליד כל שולחן   9 תלמידים</v>
      </c>
      <c r="C46" t="s">
        <v>23</v>
      </c>
      <c r="D46">
        <f t="shared" si="10"/>
        <v>45</v>
      </c>
      <c r="E46" t="str">
        <f t="shared" si="11"/>
        <v>5X9=45</v>
      </c>
      <c r="F46" t="s">
        <v>36</v>
      </c>
      <c r="G46">
        <v>5</v>
      </c>
      <c r="H46" t="s">
        <v>181</v>
      </c>
      <c r="I46" t="s">
        <v>182</v>
      </c>
      <c r="J46">
        <v>9</v>
      </c>
      <c r="K46" t="s">
        <v>17</v>
      </c>
    </row>
    <row r="47" spans="1:11" x14ac:dyDescent="0.25">
      <c r="A47" t="str">
        <f t="shared" si="8"/>
        <v>בכיתה 4שולחנות</v>
      </c>
      <c r="B47" t="str">
        <f t="shared" si="9"/>
        <v>ליד כל שולחן   8 תלמידים</v>
      </c>
      <c r="C47" t="s">
        <v>23</v>
      </c>
      <c r="D47">
        <f t="shared" si="10"/>
        <v>32</v>
      </c>
      <c r="E47" t="str">
        <f t="shared" si="11"/>
        <v>4X8=32</v>
      </c>
      <c r="F47" t="s">
        <v>36</v>
      </c>
      <c r="G47">
        <v>4</v>
      </c>
      <c r="H47" t="s">
        <v>181</v>
      </c>
      <c r="I47" t="s">
        <v>182</v>
      </c>
      <c r="J47">
        <v>8</v>
      </c>
      <c r="K47" t="s">
        <v>17</v>
      </c>
    </row>
    <row r="48" spans="1:11" x14ac:dyDescent="0.25">
      <c r="A48" t="str">
        <f t="shared" si="8"/>
        <v>בכיתה 3שולחנות</v>
      </c>
      <c r="B48" t="str">
        <f t="shared" si="9"/>
        <v>ליד כל שולחן   7 תלמידים</v>
      </c>
      <c r="C48" t="s">
        <v>23</v>
      </c>
      <c r="D48">
        <f t="shared" si="10"/>
        <v>21</v>
      </c>
      <c r="E48" t="str">
        <f t="shared" si="11"/>
        <v>3X7=21</v>
      </c>
      <c r="F48" t="s">
        <v>36</v>
      </c>
      <c r="G48">
        <v>3</v>
      </c>
      <c r="H48" t="s">
        <v>181</v>
      </c>
      <c r="I48" t="s">
        <v>182</v>
      </c>
      <c r="J48">
        <v>7</v>
      </c>
      <c r="K48" t="s">
        <v>17</v>
      </c>
    </row>
    <row r="49" spans="1:11" x14ac:dyDescent="0.25">
      <c r="A49" t="str">
        <f t="shared" si="8"/>
        <v>בכיתה 2שולחנות</v>
      </c>
      <c r="B49" t="str">
        <f t="shared" si="9"/>
        <v>ליד כל שולחן   6 תלמידים</v>
      </c>
      <c r="C49" t="s">
        <v>23</v>
      </c>
      <c r="D49">
        <f t="shared" si="10"/>
        <v>12</v>
      </c>
      <c r="E49" t="str">
        <f t="shared" si="11"/>
        <v>2X6=12</v>
      </c>
      <c r="F49" t="s">
        <v>36</v>
      </c>
      <c r="G49">
        <v>2</v>
      </c>
      <c r="H49" t="s">
        <v>181</v>
      </c>
      <c r="I49" t="s">
        <v>182</v>
      </c>
      <c r="J49">
        <v>6</v>
      </c>
      <c r="K49" t="s">
        <v>17</v>
      </c>
    </row>
    <row r="50" spans="1:11" x14ac:dyDescent="0.25">
      <c r="A50" t="str">
        <f t="shared" si="8"/>
        <v>בכיתה 6שולחנות</v>
      </c>
      <c r="B50" t="str">
        <f t="shared" si="9"/>
        <v>ליד כל שולחן   5 תלמידים</v>
      </c>
      <c r="C50" t="s">
        <v>23</v>
      </c>
      <c r="D50">
        <f t="shared" si="10"/>
        <v>30</v>
      </c>
      <c r="E50" t="str">
        <f t="shared" si="11"/>
        <v>6X5=30</v>
      </c>
      <c r="F50" t="s">
        <v>36</v>
      </c>
      <c r="G50">
        <v>6</v>
      </c>
      <c r="H50" t="s">
        <v>181</v>
      </c>
      <c r="I50" t="s">
        <v>182</v>
      </c>
      <c r="J50">
        <v>5</v>
      </c>
      <c r="K50" t="s">
        <v>17</v>
      </c>
    </row>
    <row r="51" spans="1:11" x14ac:dyDescent="0.25">
      <c r="A51" t="str">
        <f t="shared" si="8"/>
        <v>בכיתה 5שולחנות</v>
      </c>
      <c r="B51" t="str">
        <f t="shared" si="9"/>
        <v>ליד כל שולחן   4 תלמידים</v>
      </c>
      <c r="C51" t="s">
        <v>23</v>
      </c>
      <c r="D51">
        <f t="shared" si="10"/>
        <v>20</v>
      </c>
      <c r="E51" t="str">
        <f t="shared" si="11"/>
        <v>5X4=20</v>
      </c>
      <c r="F51" t="s">
        <v>36</v>
      </c>
      <c r="G51">
        <v>5</v>
      </c>
      <c r="H51" t="s">
        <v>181</v>
      </c>
      <c r="I51" t="s">
        <v>182</v>
      </c>
      <c r="J51">
        <v>4</v>
      </c>
      <c r="K5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rightToLeft="1" workbookViewId="0">
      <selection activeCell="I26" sqref="I26"/>
    </sheetView>
  </sheetViews>
  <sheetFormatPr defaultRowHeight="13.8" x14ac:dyDescent="0.25"/>
  <cols>
    <col min="1" max="1" width="41.19921875" customWidth="1"/>
    <col min="2" max="2" width="3.59765625" customWidth="1"/>
    <col min="3" max="3" width="35.19921875" customWidth="1"/>
    <col min="4" max="4" width="4.3984375" customWidth="1"/>
    <col min="5" max="5" width="9.69921875" style="1" customWidth="1"/>
    <col min="7" max="7" width="2.69921875" style="4" customWidth="1"/>
    <col min="8" max="8" width="22.796875" customWidth="1"/>
    <col min="9" max="9" width="4.3984375" style="1" customWidth="1"/>
    <col min="10" max="10" width="8.59765625" customWidth="1"/>
    <col min="11" max="11" width="2.69921875" customWidth="1"/>
    <col min="12" max="12" width="3.59765625" customWidth="1"/>
    <col min="13" max="13" width="3.296875" customWidth="1"/>
    <col min="14" max="14" width="5.09765625" customWidth="1"/>
    <col min="15" max="15" width="4.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11" x14ac:dyDescent="0.25">
      <c r="A2" t="str">
        <f>CONCATENATE(F2," ",G2,H2," ",I2,J2)</f>
        <v>קבוצה של 3 שודדים התחלקו באופן שווה ב 9 מטבעות</v>
      </c>
      <c r="C2" t="s">
        <v>22</v>
      </c>
      <c r="D2">
        <f>I2/G2</f>
        <v>3</v>
      </c>
      <c r="E2" s="1" t="str">
        <f>CONCATENATE(I2,":",G2,"=",K2)</f>
        <v>9:3=3</v>
      </c>
      <c r="F2" t="s">
        <v>19</v>
      </c>
      <c r="G2" s="4">
        <v>3</v>
      </c>
      <c r="H2" t="s">
        <v>20</v>
      </c>
      <c r="I2" s="1">
        <f>G2*K2</f>
        <v>9</v>
      </c>
      <c r="J2" t="s">
        <v>21</v>
      </c>
      <c r="K2">
        <v>3</v>
      </c>
    </row>
    <row r="3" spans="1:11" x14ac:dyDescent="0.25">
      <c r="A3" t="str">
        <f t="shared" ref="A3:A26" si="0">CONCATENATE(F3," ",G3,H3," ",I3,J3)</f>
        <v>קבוצה של 4 שודדים התחלקו באופן שווה ב 16 מטבעות</v>
      </c>
      <c r="C3" t="s">
        <v>22</v>
      </c>
      <c r="D3">
        <f t="shared" ref="D3:D26" si="1">I3/G3</f>
        <v>4</v>
      </c>
      <c r="E3" s="1" t="str">
        <f t="shared" ref="E3:E26" si="2">CONCATENATE(I3,":",G3,"=",K3)</f>
        <v>16:4=4</v>
      </c>
      <c r="F3" t="s">
        <v>19</v>
      </c>
      <c r="G3" s="4">
        <v>4</v>
      </c>
      <c r="H3" t="s">
        <v>20</v>
      </c>
      <c r="I3" s="1">
        <f t="shared" ref="I3:I20" si="3">G3*K3</f>
        <v>16</v>
      </c>
      <c r="J3" t="s">
        <v>21</v>
      </c>
      <c r="K3">
        <v>4</v>
      </c>
    </row>
    <row r="4" spans="1:11" x14ac:dyDescent="0.25">
      <c r="A4" t="str">
        <f t="shared" si="0"/>
        <v>קבוצה של 5 שודדים התחלקו באופן שווה ב 25 מטבעות</v>
      </c>
      <c r="C4" t="s">
        <v>22</v>
      </c>
      <c r="D4">
        <f t="shared" si="1"/>
        <v>5</v>
      </c>
      <c r="E4" s="1" t="str">
        <f t="shared" si="2"/>
        <v>25:5=5</v>
      </c>
      <c r="F4" t="s">
        <v>19</v>
      </c>
      <c r="G4" s="4">
        <v>5</v>
      </c>
      <c r="H4" t="s">
        <v>20</v>
      </c>
      <c r="I4" s="1">
        <f t="shared" si="3"/>
        <v>25</v>
      </c>
      <c r="J4" t="s">
        <v>21</v>
      </c>
      <c r="K4">
        <v>5</v>
      </c>
    </row>
    <row r="5" spans="1:11" x14ac:dyDescent="0.25">
      <c r="A5" t="str">
        <f t="shared" si="0"/>
        <v>קבוצה של 6 שודדים התחלקו באופן שווה ב 36 מטבעות</v>
      </c>
      <c r="C5" t="s">
        <v>22</v>
      </c>
      <c r="D5">
        <f t="shared" si="1"/>
        <v>6</v>
      </c>
      <c r="E5" s="1" t="str">
        <f t="shared" si="2"/>
        <v>36:6=6</v>
      </c>
      <c r="F5" t="s">
        <v>19</v>
      </c>
      <c r="G5" s="4">
        <v>6</v>
      </c>
      <c r="H5" t="s">
        <v>20</v>
      </c>
      <c r="I5" s="1">
        <f t="shared" si="3"/>
        <v>36</v>
      </c>
      <c r="J5" t="s">
        <v>21</v>
      </c>
      <c r="K5">
        <v>6</v>
      </c>
    </row>
    <row r="6" spans="1:11" x14ac:dyDescent="0.25">
      <c r="A6" t="str">
        <f t="shared" si="0"/>
        <v>קבוצה של 7 שודדים התחלקו באופן שווה ב 49 מטבעות</v>
      </c>
      <c r="C6" t="s">
        <v>22</v>
      </c>
      <c r="D6">
        <f t="shared" si="1"/>
        <v>7</v>
      </c>
      <c r="E6" s="1" t="str">
        <f t="shared" si="2"/>
        <v>49:7=7</v>
      </c>
      <c r="F6" t="s">
        <v>19</v>
      </c>
      <c r="G6" s="4">
        <v>7</v>
      </c>
      <c r="H6" t="s">
        <v>20</v>
      </c>
      <c r="I6" s="1">
        <f t="shared" si="3"/>
        <v>49</v>
      </c>
      <c r="J6" t="s">
        <v>21</v>
      </c>
      <c r="K6">
        <v>7</v>
      </c>
    </row>
    <row r="7" spans="1:11" x14ac:dyDescent="0.25">
      <c r="A7" t="str">
        <f t="shared" si="0"/>
        <v>קבוצה של 8 שודדים התחלקו באופן שווה ב 64 מטבעות</v>
      </c>
      <c r="C7" t="s">
        <v>22</v>
      </c>
      <c r="D7">
        <f t="shared" si="1"/>
        <v>8</v>
      </c>
      <c r="E7" s="1" t="str">
        <f t="shared" si="2"/>
        <v>64:8=8</v>
      </c>
      <c r="F7" t="s">
        <v>19</v>
      </c>
      <c r="G7" s="4">
        <v>8</v>
      </c>
      <c r="H7" t="s">
        <v>20</v>
      </c>
      <c r="I7" s="1">
        <f t="shared" si="3"/>
        <v>64</v>
      </c>
      <c r="J7" t="s">
        <v>21</v>
      </c>
      <c r="K7">
        <v>8</v>
      </c>
    </row>
    <row r="8" spans="1:11" x14ac:dyDescent="0.25">
      <c r="A8" t="str">
        <f t="shared" si="0"/>
        <v>קבוצה של 9 שודדים התחלקו באופן שווה ב 81 מטבעות</v>
      </c>
      <c r="C8" t="s">
        <v>22</v>
      </c>
      <c r="D8">
        <f t="shared" si="1"/>
        <v>9</v>
      </c>
      <c r="E8" s="1" t="str">
        <f t="shared" si="2"/>
        <v>81:9=9</v>
      </c>
      <c r="F8" t="s">
        <v>19</v>
      </c>
      <c r="G8" s="4">
        <v>9</v>
      </c>
      <c r="H8" t="s">
        <v>20</v>
      </c>
      <c r="I8" s="1">
        <f t="shared" si="3"/>
        <v>81</v>
      </c>
      <c r="J8" t="s">
        <v>21</v>
      </c>
      <c r="K8">
        <v>9</v>
      </c>
    </row>
    <row r="9" spans="1:11" x14ac:dyDescent="0.25">
      <c r="A9" t="str">
        <f t="shared" si="0"/>
        <v>קבוצה של 10 שודדים התחלקו באופן שווה ב 100 מטבעות</v>
      </c>
      <c r="C9" t="s">
        <v>22</v>
      </c>
      <c r="D9">
        <f t="shared" si="1"/>
        <v>10</v>
      </c>
      <c r="E9" s="1" t="str">
        <f t="shared" si="2"/>
        <v>100:10=10</v>
      </c>
      <c r="F9" t="s">
        <v>19</v>
      </c>
      <c r="G9" s="4">
        <v>10</v>
      </c>
      <c r="H9" t="s">
        <v>20</v>
      </c>
      <c r="I9" s="1">
        <f t="shared" si="3"/>
        <v>100</v>
      </c>
      <c r="J9" t="s">
        <v>21</v>
      </c>
      <c r="K9">
        <v>10</v>
      </c>
    </row>
    <row r="10" spans="1:11" x14ac:dyDescent="0.25">
      <c r="A10" t="str">
        <f t="shared" si="0"/>
        <v>קבוצה של 9 שודדים התחלקו באופן שווה ב 99 מטבעות</v>
      </c>
      <c r="C10" t="s">
        <v>22</v>
      </c>
      <c r="D10">
        <f t="shared" si="1"/>
        <v>11</v>
      </c>
      <c r="E10" s="1" t="str">
        <f t="shared" si="2"/>
        <v>99:9=11</v>
      </c>
      <c r="F10" t="s">
        <v>19</v>
      </c>
      <c r="G10" s="4">
        <v>9</v>
      </c>
      <c r="H10" t="s">
        <v>20</v>
      </c>
      <c r="I10" s="1">
        <f t="shared" si="3"/>
        <v>99</v>
      </c>
      <c r="J10" t="s">
        <v>21</v>
      </c>
      <c r="K10">
        <v>11</v>
      </c>
    </row>
    <row r="11" spans="1:11" x14ac:dyDescent="0.25">
      <c r="A11" t="str">
        <f t="shared" si="0"/>
        <v>קבוצה של 8 שודדים התחלקו באופן שווה ב 96 מטבעות</v>
      </c>
      <c r="C11" t="s">
        <v>22</v>
      </c>
      <c r="D11">
        <f t="shared" si="1"/>
        <v>12</v>
      </c>
      <c r="E11" s="1" t="str">
        <f t="shared" si="2"/>
        <v>96:8=12</v>
      </c>
      <c r="F11" t="s">
        <v>19</v>
      </c>
      <c r="G11" s="4">
        <v>8</v>
      </c>
      <c r="H11" t="s">
        <v>20</v>
      </c>
      <c r="I11" s="1">
        <f t="shared" si="3"/>
        <v>96</v>
      </c>
      <c r="J11" t="s">
        <v>21</v>
      </c>
      <c r="K11">
        <v>12</v>
      </c>
    </row>
    <row r="12" spans="1:11" x14ac:dyDescent="0.25">
      <c r="A12" t="str">
        <f t="shared" si="0"/>
        <v>קבוצה של 7 שודדים התחלקו באופן שווה ב 91 מטבעות</v>
      </c>
      <c r="C12" t="s">
        <v>22</v>
      </c>
      <c r="D12">
        <f t="shared" si="1"/>
        <v>13</v>
      </c>
      <c r="E12" s="1" t="str">
        <f t="shared" si="2"/>
        <v>91:7=13</v>
      </c>
      <c r="F12" t="s">
        <v>19</v>
      </c>
      <c r="G12" s="4">
        <v>7</v>
      </c>
      <c r="H12" t="s">
        <v>20</v>
      </c>
      <c r="I12" s="1">
        <f t="shared" si="3"/>
        <v>91</v>
      </c>
      <c r="J12" t="s">
        <v>21</v>
      </c>
      <c r="K12">
        <v>13</v>
      </c>
    </row>
    <row r="13" spans="1:11" x14ac:dyDescent="0.25">
      <c r="A13" t="str">
        <f t="shared" si="0"/>
        <v>קבוצה של 6 שודדים התחלקו באופן שווה ב 84 מטבעות</v>
      </c>
      <c r="C13" t="s">
        <v>22</v>
      </c>
      <c r="D13">
        <f t="shared" si="1"/>
        <v>14</v>
      </c>
      <c r="E13" s="1" t="str">
        <f t="shared" si="2"/>
        <v>84:6=14</v>
      </c>
      <c r="F13" t="s">
        <v>19</v>
      </c>
      <c r="G13" s="4">
        <v>6</v>
      </c>
      <c r="H13" t="s">
        <v>20</v>
      </c>
      <c r="I13" s="1">
        <f t="shared" si="3"/>
        <v>84</v>
      </c>
      <c r="J13" t="s">
        <v>21</v>
      </c>
      <c r="K13">
        <v>14</v>
      </c>
    </row>
    <row r="14" spans="1:11" x14ac:dyDescent="0.25">
      <c r="A14" t="str">
        <f t="shared" si="0"/>
        <v>קבוצה של 5 שודדים התחלקו באופן שווה ב 75 מטבעות</v>
      </c>
      <c r="C14" t="s">
        <v>22</v>
      </c>
      <c r="D14">
        <f t="shared" si="1"/>
        <v>15</v>
      </c>
      <c r="E14" s="1" t="str">
        <f t="shared" si="2"/>
        <v>75:5=15</v>
      </c>
      <c r="F14" t="s">
        <v>19</v>
      </c>
      <c r="G14" s="4">
        <v>5</v>
      </c>
      <c r="H14" t="s">
        <v>20</v>
      </c>
      <c r="I14" s="1">
        <f t="shared" si="3"/>
        <v>75</v>
      </c>
      <c r="J14" t="s">
        <v>21</v>
      </c>
      <c r="K14">
        <v>15</v>
      </c>
    </row>
    <row r="15" spans="1:11" x14ac:dyDescent="0.25">
      <c r="A15" t="str">
        <f t="shared" si="0"/>
        <v>קבוצה של 4 שודדים התחלקו באופן שווה ב 64 מטבעות</v>
      </c>
      <c r="C15" t="s">
        <v>22</v>
      </c>
      <c r="D15">
        <f t="shared" si="1"/>
        <v>16</v>
      </c>
      <c r="E15" s="1" t="str">
        <f t="shared" si="2"/>
        <v>64:4=16</v>
      </c>
      <c r="F15" t="s">
        <v>19</v>
      </c>
      <c r="G15" s="4">
        <v>4</v>
      </c>
      <c r="H15" t="s">
        <v>20</v>
      </c>
      <c r="I15" s="1">
        <f t="shared" si="3"/>
        <v>64</v>
      </c>
      <c r="J15" t="s">
        <v>21</v>
      </c>
      <c r="K15">
        <v>16</v>
      </c>
    </row>
    <row r="16" spans="1:11" x14ac:dyDescent="0.25">
      <c r="A16" t="str">
        <f t="shared" si="0"/>
        <v>קבוצה של 3 שודדים התחלקו באופן שווה ב 51 מטבעות</v>
      </c>
      <c r="C16" t="s">
        <v>22</v>
      </c>
      <c r="D16">
        <f t="shared" si="1"/>
        <v>17</v>
      </c>
      <c r="E16" s="1" t="str">
        <f t="shared" si="2"/>
        <v>51:3=17</v>
      </c>
      <c r="F16" t="s">
        <v>19</v>
      </c>
      <c r="G16" s="4">
        <v>3</v>
      </c>
      <c r="H16" t="s">
        <v>20</v>
      </c>
      <c r="I16" s="1">
        <f t="shared" si="3"/>
        <v>51</v>
      </c>
      <c r="J16" t="s">
        <v>21</v>
      </c>
      <c r="K16">
        <v>17</v>
      </c>
    </row>
    <row r="17" spans="1:11" x14ac:dyDescent="0.25">
      <c r="A17" t="str">
        <f t="shared" si="0"/>
        <v>קבוצה של 2 שודדים התחלקו באופן שווה ב 36 מטבעות</v>
      </c>
      <c r="C17" t="s">
        <v>22</v>
      </c>
      <c r="D17">
        <f t="shared" si="1"/>
        <v>18</v>
      </c>
      <c r="E17" s="1" t="str">
        <f t="shared" si="2"/>
        <v>36:2=18</v>
      </c>
      <c r="F17" t="s">
        <v>19</v>
      </c>
      <c r="G17" s="4">
        <v>2</v>
      </c>
      <c r="H17" t="s">
        <v>20</v>
      </c>
      <c r="I17" s="1">
        <f t="shared" si="3"/>
        <v>36</v>
      </c>
      <c r="J17" t="s">
        <v>21</v>
      </c>
      <c r="K17">
        <v>18</v>
      </c>
    </row>
    <row r="18" spans="1:11" x14ac:dyDescent="0.25">
      <c r="A18" t="str">
        <f t="shared" si="0"/>
        <v>קבוצה של 7 שודדים התחלקו באופן שווה ב 21 מטבעות</v>
      </c>
      <c r="C18" t="s">
        <v>22</v>
      </c>
      <c r="D18">
        <f t="shared" si="1"/>
        <v>3</v>
      </c>
      <c r="E18" s="1" t="str">
        <f t="shared" si="2"/>
        <v>21:7=3</v>
      </c>
      <c r="F18" t="s">
        <v>19</v>
      </c>
      <c r="G18" s="4">
        <v>7</v>
      </c>
      <c r="H18" t="s">
        <v>20</v>
      </c>
      <c r="I18" s="1">
        <f t="shared" si="3"/>
        <v>21</v>
      </c>
      <c r="J18" t="s">
        <v>21</v>
      </c>
      <c r="K18">
        <v>3</v>
      </c>
    </row>
    <row r="19" spans="1:11" x14ac:dyDescent="0.25">
      <c r="A19" t="str">
        <f t="shared" si="0"/>
        <v>קבוצה של 6 שודדים התחלקו באופן שווה ב 24 מטבעות</v>
      </c>
      <c r="C19" t="s">
        <v>22</v>
      </c>
      <c r="D19">
        <f t="shared" si="1"/>
        <v>4</v>
      </c>
      <c r="E19" s="1" t="str">
        <f t="shared" si="2"/>
        <v>24:6=4</v>
      </c>
      <c r="F19" t="s">
        <v>19</v>
      </c>
      <c r="G19" s="4">
        <v>6</v>
      </c>
      <c r="H19" t="s">
        <v>20</v>
      </c>
      <c r="I19" s="1">
        <f t="shared" si="3"/>
        <v>24</v>
      </c>
      <c r="J19" t="s">
        <v>21</v>
      </c>
      <c r="K19">
        <v>4</v>
      </c>
    </row>
    <row r="20" spans="1:11" x14ac:dyDescent="0.25">
      <c r="A20" t="str">
        <f t="shared" si="0"/>
        <v>קבוצה של 5 שודדים התחלקו באופן שווה ב 35 מטבעות</v>
      </c>
      <c r="C20" t="s">
        <v>22</v>
      </c>
      <c r="D20">
        <f t="shared" si="1"/>
        <v>7</v>
      </c>
      <c r="E20" s="1" t="str">
        <f t="shared" si="2"/>
        <v>35:5=7</v>
      </c>
      <c r="F20" t="s">
        <v>19</v>
      </c>
      <c r="G20" s="4">
        <v>5</v>
      </c>
      <c r="H20" t="s">
        <v>20</v>
      </c>
      <c r="I20" s="1">
        <f t="shared" si="3"/>
        <v>35</v>
      </c>
      <c r="J20" t="s">
        <v>21</v>
      </c>
      <c r="K20">
        <v>7</v>
      </c>
    </row>
    <row r="21" spans="1:11" x14ac:dyDescent="0.25">
      <c r="A21" t="str">
        <f t="shared" si="0"/>
        <v>קבוצה של 9 שודדים התחלקו באופן שווה ב 18 מטבעות</v>
      </c>
      <c r="C21" t="s">
        <v>22</v>
      </c>
      <c r="D21">
        <f t="shared" si="1"/>
        <v>2</v>
      </c>
      <c r="E21" s="1" t="str">
        <f t="shared" si="2"/>
        <v>18:9=2</v>
      </c>
      <c r="F21" t="s">
        <v>19</v>
      </c>
      <c r="G21" s="4">
        <v>9</v>
      </c>
      <c r="H21" t="s">
        <v>20</v>
      </c>
      <c r="I21" s="1">
        <v>18</v>
      </c>
      <c r="J21" t="s">
        <v>21</v>
      </c>
      <c r="K21">
        <v>2</v>
      </c>
    </row>
    <row r="22" spans="1:11" x14ac:dyDescent="0.25">
      <c r="A22" t="str">
        <f t="shared" si="0"/>
        <v>קבוצה של 8 שודדים התחלקו באופן שווה ב 16 מטבעות</v>
      </c>
      <c r="C22" t="s">
        <v>22</v>
      </c>
      <c r="D22">
        <f t="shared" si="1"/>
        <v>2</v>
      </c>
      <c r="E22" s="1" t="str">
        <f t="shared" si="2"/>
        <v>16:8=2</v>
      </c>
      <c r="F22" t="s">
        <v>19</v>
      </c>
      <c r="G22" s="4">
        <v>8</v>
      </c>
      <c r="H22" t="s">
        <v>20</v>
      </c>
      <c r="I22" s="1">
        <v>16</v>
      </c>
      <c r="J22" t="s">
        <v>21</v>
      </c>
      <c r="K22">
        <v>2</v>
      </c>
    </row>
    <row r="23" spans="1:11" x14ac:dyDescent="0.25">
      <c r="A23" t="str">
        <f t="shared" si="0"/>
        <v>קבוצה של 2 שודדים התחלקו באופן שווה ב 14 מטבעות</v>
      </c>
      <c r="C23" t="s">
        <v>22</v>
      </c>
      <c r="D23">
        <f t="shared" si="1"/>
        <v>7</v>
      </c>
      <c r="E23" s="1" t="str">
        <f t="shared" si="2"/>
        <v>14:2=2</v>
      </c>
      <c r="F23" t="s">
        <v>19</v>
      </c>
      <c r="G23" s="4">
        <v>2</v>
      </c>
      <c r="H23" t="s">
        <v>20</v>
      </c>
      <c r="I23" s="1">
        <v>14</v>
      </c>
      <c r="J23" t="s">
        <v>21</v>
      </c>
      <c r="K23">
        <v>2</v>
      </c>
    </row>
    <row r="24" spans="1:11" x14ac:dyDescent="0.25">
      <c r="A24" t="str">
        <f t="shared" si="0"/>
        <v>קבוצה של 4 שודדים התחלקו באופן שווה ב 12 מטבעות</v>
      </c>
      <c r="C24" t="s">
        <v>22</v>
      </c>
      <c r="D24">
        <f t="shared" si="1"/>
        <v>3</v>
      </c>
      <c r="E24" s="1" t="str">
        <f t="shared" si="2"/>
        <v>12:4=3</v>
      </c>
      <c r="F24" t="s">
        <v>19</v>
      </c>
      <c r="G24" s="4">
        <v>4</v>
      </c>
      <c r="H24" t="s">
        <v>20</v>
      </c>
      <c r="I24" s="1">
        <v>12</v>
      </c>
      <c r="J24" t="s">
        <v>21</v>
      </c>
      <c r="K24">
        <v>3</v>
      </c>
    </row>
    <row r="25" spans="1:11" x14ac:dyDescent="0.25">
      <c r="A25" t="str">
        <f t="shared" si="0"/>
        <v>קבוצה של 5 שודדים התחלקו באופן שווה ב 10 מטבעות</v>
      </c>
      <c r="C25" t="s">
        <v>22</v>
      </c>
      <c r="D25">
        <f t="shared" si="1"/>
        <v>2</v>
      </c>
      <c r="E25" s="1" t="str">
        <f t="shared" si="2"/>
        <v>10:5=2</v>
      </c>
      <c r="F25" t="s">
        <v>19</v>
      </c>
      <c r="G25" s="4">
        <v>5</v>
      </c>
      <c r="H25" t="s">
        <v>20</v>
      </c>
      <c r="I25" s="1">
        <v>10</v>
      </c>
      <c r="J25" t="s">
        <v>21</v>
      </c>
      <c r="K25">
        <v>2</v>
      </c>
    </row>
    <row r="26" spans="1:11" x14ac:dyDescent="0.25">
      <c r="A26" t="str">
        <f t="shared" si="0"/>
        <v>קבוצה של 2 שודדים התחלקו באופן שווה ב 8 מטבעות</v>
      </c>
      <c r="C26" t="s">
        <v>22</v>
      </c>
      <c r="D26">
        <f t="shared" si="1"/>
        <v>4</v>
      </c>
      <c r="E26" s="1" t="str">
        <f t="shared" si="2"/>
        <v>8:2=4</v>
      </c>
      <c r="F26" t="s">
        <v>19</v>
      </c>
      <c r="G26" s="4">
        <v>2</v>
      </c>
      <c r="H26" t="s">
        <v>20</v>
      </c>
      <c r="I26" s="1">
        <v>8</v>
      </c>
      <c r="J26" t="s">
        <v>21</v>
      </c>
      <c r="K26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rightToLeft="1" topLeftCell="A13" workbookViewId="0">
      <selection activeCell="A35" sqref="A35:A42"/>
    </sheetView>
  </sheetViews>
  <sheetFormatPr defaultRowHeight="13.8" x14ac:dyDescent="0.25"/>
  <cols>
    <col min="1" max="1" width="32.796875" customWidth="1"/>
    <col min="2" max="2" width="20.59765625" customWidth="1"/>
    <col min="3" max="3" width="27.296875" customWidth="1"/>
    <col min="4" max="4" width="5.69921875" customWidth="1"/>
    <col min="5" max="5" width="12.09765625" customWidth="1"/>
    <col min="6" max="6" width="13.296875" customWidth="1"/>
    <col min="7" max="7" width="4.296875" customWidth="1"/>
    <col min="8" max="8" width="14.69921875" customWidth="1"/>
    <col min="9" max="9" width="3.796875" customWidth="1"/>
    <col min="10" max="10" width="8.3984375" customWidth="1"/>
    <col min="11" max="11" width="3.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G1" s="2"/>
    </row>
    <row r="2" spans="1:13" x14ac:dyDescent="0.25">
      <c r="A2" t="str">
        <f>CONCATENATE(F2,M2,G2,M2,H2,M2,I2,M2,J2)</f>
        <v>אורך של מלבן  9 ס"מ והרוחב שלו 3  ס"מ</v>
      </c>
      <c r="B2" t="s">
        <v>28</v>
      </c>
      <c r="C2" t="s">
        <v>30</v>
      </c>
      <c r="D2">
        <f>G2*I2</f>
        <v>27</v>
      </c>
      <c r="E2" s="1" t="str">
        <f>CONCATENATE(G2,"x",I2,"=",G2*I2)</f>
        <v>9x3=27</v>
      </c>
      <c r="F2" t="s">
        <v>26</v>
      </c>
      <c r="G2" s="4">
        <v>9</v>
      </c>
      <c r="H2" s="3" t="s">
        <v>27</v>
      </c>
      <c r="I2" s="1">
        <v>3</v>
      </c>
      <c r="J2" t="s">
        <v>24</v>
      </c>
      <c r="M2" t="s">
        <v>25</v>
      </c>
    </row>
    <row r="3" spans="1:13" x14ac:dyDescent="0.25">
      <c r="A3" t="str">
        <f t="shared" ref="A3:A25" si="0">CONCATENATE(F3,M3,G3,M3,H3,M3,I3,M3,J3)</f>
        <v>אורך של מלבן  8 ס"מ והרוחב שלו 3  ס"מ</v>
      </c>
      <c r="B3" t="s">
        <v>28</v>
      </c>
      <c r="C3" t="s">
        <v>30</v>
      </c>
      <c r="D3">
        <f t="shared" ref="D3:D12" si="1">G3*I3</f>
        <v>24</v>
      </c>
      <c r="E3" s="1" t="str">
        <f t="shared" ref="E3:E12" si="2">CONCATENATE(G3,"x",I3,"=",G3*I3)</f>
        <v>8x3=24</v>
      </c>
      <c r="F3" t="s">
        <v>26</v>
      </c>
      <c r="G3" s="4">
        <v>8</v>
      </c>
      <c r="H3" s="3" t="s">
        <v>27</v>
      </c>
      <c r="I3" s="1">
        <v>3</v>
      </c>
      <c r="J3" t="s">
        <v>24</v>
      </c>
      <c r="M3" t="s">
        <v>25</v>
      </c>
    </row>
    <row r="4" spans="1:13" x14ac:dyDescent="0.25">
      <c r="A4" t="str">
        <f t="shared" si="0"/>
        <v>אורך של מלבן  7 ס"מ והרוחב שלו 3  ס"מ</v>
      </c>
      <c r="B4" t="s">
        <v>28</v>
      </c>
      <c r="C4" t="s">
        <v>30</v>
      </c>
      <c r="D4">
        <f t="shared" si="1"/>
        <v>21</v>
      </c>
      <c r="E4" s="1" t="str">
        <f t="shared" si="2"/>
        <v>7x3=21</v>
      </c>
      <c r="F4" t="s">
        <v>26</v>
      </c>
      <c r="G4" s="4">
        <v>7</v>
      </c>
      <c r="H4" s="3" t="s">
        <v>27</v>
      </c>
      <c r="I4" s="1">
        <v>3</v>
      </c>
      <c r="J4" t="s">
        <v>24</v>
      </c>
      <c r="M4" t="s">
        <v>25</v>
      </c>
    </row>
    <row r="5" spans="1:13" x14ac:dyDescent="0.25">
      <c r="A5" t="str">
        <f t="shared" si="0"/>
        <v>אורך של מלבן  6 ס"מ והרוחב שלו 3  ס"מ</v>
      </c>
      <c r="B5" t="s">
        <v>28</v>
      </c>
      <c r="C5" t="s">
        <v>30</v>
      </c>
      <c r="D5">
        <f t="shared" si="1"/>
        <v>18</v>
      </c>
      <c r="E5" s="1" t="str">
        <f t="shared" si="2"/>
        <v>6x3=18</v>
      </c>
      <c r="F5" t="s">
        <v>26</v>
      </c>
      <c r="G5" s="4">
        <v>6</v>
      </c>
      <c r="H5" s="3" t="s">
        <v>27</v>
      </c>
      <c r="I5" s="1">
        <v>3</v>
      </c>
      <c r="J5" t="s">
        <v>24</v>
      </c>
      <c r="M5" t="s">
        <v>25</v>
      </c>
    </row>
    <row r="6" spans="1:13" x14ac:dyDescent="0.25">
      <c r="A6" t="str">
        <f t="shared" si="0"/>
        <v>אורך של מלבן  5 ס"מ והרוחב שלו 3  ס"מ</v>
      </c>
      <c r="B6" t="s">
        <v>28</v>
      </c>
      <c r="C6" t="s">
        <v>30</v>
      </c>
      <c r="D6">
        <f t="shared" si="1"/>
        <v>15</v>
      </c>
      <c r="E6" s="1" t="str">
        <f t="shared" si="2"/>
        <v>5x3=15</v>
      </c>
      <c r="F6" t="s">
        <v>26</v>
      </c>
      <c r="G6" s="4">
        <v>5</v>
      </c>
      <c r="H6" s="3" t="s">
        <v>27</v>
      </c>
      <c r="I6" s="1">
        <v>3</v>
      </c>
      <c r="J6" t="s">
        <v>24</v>
      </c>
      <c r="M6" t="s">
        <v>25</v>
      </c>
    </row>
    <row r="7" spans="1:13" x14ac:dyDescent="0.25">
      <c r="A7" t="str">
        <f t="shared" si="0"/>
        <v>אורך של מלבן  4 ס"מ והרוחב שלו 3  ס"מ</v>
      </c>
      <c r="B7" t="s">
        <v>28</v>
      </c>
      <c r="C7" t="s">
        <v>30</v>
      </c>
      <c r="D7">
        <f t="shared" si="1"/>
        <v>12</v>
      </c>
      <c r="E7" s="1" t="str">
        <f t="shared" si="2"/>
        <v>4x3=12</v>
      </c>
      <c r="F7" t="s">
        <v>26</v>
      </c>
      <c r="G7" s="4">
        <v>4</v>
      </c>
      <c r="H7" s="3" t="s">
        <v>27</v>
      </c>
      <c r="I7" s="1">
        <v>3</v>
      </c>
      <c r="J7" t="s">
        <v>24</v>
      </c>
      <c r="M7" t="s">
        <v>25</v>
      </c>
    </row>
    <row r="8" spans="1:13" x14ac:dyDescent="0.25">
      <c r="A8" t="str">
        <f t="shared" si="0"/>
        <v>אורך של מלבן  4 ס"מ והרוחב שלו 4  ס"מ</v>
      </c>
      <c r="B8" t="s">
        <v>28</v>
      </c>
      <c r="C8" t="s">
        <v>30</v>
      </c>
      <c r="D8">
        <f t="shared" si="1"/>
        <v>16</v>
      </c>
      <c r="E8" s="1" t="str">
        <f t="shared" si="2"/>
        <v>4x4=16</v>
      </c>
      <c r="F8" t="s">
        <v>26</v>
      </c>
      <c r="G8" s="4">
        <v>4</v>
      </c>
      <c r="H8" s="3" t="s">
        <v>27</v>
      </c>
      <c r="I8" s="1">
        <v>4</v>
      </c>
      <c r="J8" t="s">
        <v>24</v>
      </c>
      <c r="M8" t="s">
        <v>25</v>
      </c>
    </row>
    <row r="9" spans="1:13" x14ac:dyDescent="0.25">
      <c r="A9" t="str">
        <f t="shared" si="0"/>
        <v>אורך של מלבן  4 ס"מ והרוחב שלו 5  ס"מ</v>
      </c>
      <c r="B9" t="s">
        <v>28</v>
      </c>
      <c r="C9" t="s">
        <v>30</v>
      </c>
      <c r="D9">
        <f t="shared" si="1"/>
        <v>20</v>
      </c>
      <c r="E9" s="1" t="str">
        <f t="shared" si="2"/>
        <v>4x5=20</v>
      </c>
      <c r="F9" t="s">
        <v>26</v>
      </c>
      <c r="G9" s="4">
        <v>4</v>
      </c>
      <c r="H9" s="3" t="s">
        <v>27</v>
      </c>
      <c r="I9" s="1">
        <v>5</v>
      </c>
      <c r="J9" t="s">
        <v>24</v>
      </c>
      <c r="M9" t="s">
        <v>25</v>
      </c>
    </row>
    <row r="10" spans="1:13" x14ac:dyDescent="0.25">
      <c r="A10" t="str">
        <f t="shared" si="0"/>
        <v>אורך של מלבן  4 ס"מ והרוחב שלו 6  ס"מ</v>
      </c>
      <c r="B10" t="s">
        <v>28</v>
      </c>
      <c r="C10" t="s">
        <v>30</v>
      </c>
      <c r="D10">
        <f t="shared" si="1"/>
        <v>24</v>
      </c>
      <c r="E10" s="1" t="str">
        <f t="shared" si="2"/>
        <v>4x6=24</v>
      </c>
      <c r="F10" t="s">
        <v>26</v>
      </c>
      <c r="G10" s="4">
        <v>4</v>
      </c>
      <c r="H10" s="3" t="s">
        <v>27</v>
      </c>
      <c r="I10" s="1">
        <v>6</v>
      </c>
      <c r="J10" t="s">
        <v>24</v>
      </c>
      <c r="M10" t="s">
        <v>25</v>
      </c>
    </row>
    <row r="11" spans="1:13" x14ac:dyDescent="0.25">
      <c r="A11" t="str">
        <f t="shared" si="0"/>
        <v>אורך של מלבן  4 ס"מ והרוחב שלו 7  ס"מ</v>
      </c>
      <c r="B11" t="s">
        <v>28</v>
      </c>
      <c r="C11" t="s">
        <v>30</v>
      </c>
      <c r="D11">
        <f t="shared" si="1"/>
        <v>28</v>
      </c>
      <c r="E11" s="1" t="str">
        <f t="shared" si="2"/>
        <v>4x7=28</v>
      </c>
      <c r="F11" t="s">
        <v>26</v>
      </c>
      <c r="G11" s="4">
        <v>4</v>
      </c>
      <c r="H11" s="3" t="s">
        <v>27</v>
      </c>
      <c r="I11" s="1">
        <v>7</v>
      </c>
      <c r="J11" t="s">
        <v>24</v>
      </c>
      <c r="M11" t="s">
        <v>25</v>
      </c>
    </row>
    <row r="12" spans="1:13" x14ac:dyDescent="0.25">
      <c r="A12" t="str">
        <f t="shared" si="0"/>
        <v>אורך של מלבן  4 ס"מ והרוחב שלו 8  ס"מ</v>
      </c>
      <c r="B12" t="s">
        <v>28</v>
      </c>
      <c r="C12" t="s">
        <v>30</v>
      </c>
      <c r="D12">
        <f t="shared" si="1"/>
        <v>32</v>
      </c>
      <c r="E12" s="1" t="str">
        <f t="shared" si="2"/>
        <v>4x8=32</v>
      </c>
      <c r="F12" t="s">
        <v>26</v>
      </c>
      <c r="G12" s="4">
        <v>4</v>
      </c>
      <c r="H12" s="3" t="s">
        <v>27</v>
      </c>
      <c r="I12" s="1">
        <v>8</v>
      </c>
      <c r="J12" t="s">
        <v>24</v>
      </c>
      <c r="M12" t="s">
        <v>25</v>
      </c>
    </row>
    <row r="13" spans="1:13" x14ac:dyDescent="0.25">
      <c r="A13" t="str">
        <f t="shared" si="0"/>
        <v>אורך של מלבן  4 ס"מ והרוחב שלו 9  ס"מ</v>
      </c>
      <c r="B13" t="s">
        <v>29</v>
      </c>
      <c r="C13" t="s">
        <v>35</v>
      </c>
      <c r="D13" s="1" t="str">
        <f>CONCATENATE((G13+I13)*2)</f>
        <v>26</v>
      </c>
      <c r="E13" s="1" t="str">
        <f>CONCATENATE("(",G13,"+",I13,")","x",2,"=",D13)</f>
        <v>(4+9)x2=26</v>
      </c>
      <c r="F13" t="s">
        <v>26</v>
      </c>
      <c r="G13" s="4">
        <v>4</v>
      </c>
      <c r="H13" s="3" t="s">
        <v>27</v>
      </c>
      <c r="I13" s="1">
        <v>9</v>
      </c>
      <c r="J13" t="s">
        <v>24</v>
      </c>
      <c r="M13" t="s">
        <v>25</v>
      </c>
    </row>
    <row r="14" spans="1:13" x14ac:dyDescent="0.25">
      <c r="A14" t="str">
        <f t="shared" si="0"/>
        <v>אורך של מלבן  11 ס"מ והרוחב שלו 9  ס"מ</v>
      </c>
      <c r="B14" t="s">
        <v>29</v>
      </c>
      <c r="C14" t="s">
        <v>35</v>
      </c>
      <c r="D14" s="1" t="str">
        <f t="shared" ref="D14:D25" si="3">CONCATENATE((G14+I14)*2)</f>
        <v>40</v>
      </c>
      <c r="E14" s="1" t="str">
        <f t="shared" ref="E14:E25" si="4">CONCATENATE("(",G14,"+",I14,")","x",2,"=",D14)</f>
        <v>(11+9)x2=40</v>
      </c>
      <c r="F14" t="s">
        <v>26</v>
      </c>
      <c r="G14" s="4">
        <v>11</v>
      </c>
      <c r="H14" s="3" t="s">
        <v>27</v>
      </c>
      <c r="I14" s="1">
        <v>9</v>
      </c>
      <c r="J14" t="s">
        <v>24</v>
      </c>
      <c r="M14" t="s">
        <v>25</v>
      </c>
    </row>
    <row r="15" spans="1:13" x14ac:dyDescent="0.25">
      <c r="A15" t="str">
        <f t="shared" si="0"/>
        <v>אורך של מלבן  5 ס"מ והרוחב שלו 9  ס"מ</v>
      </c>
      <c r="B15" t="s">
        <v>29</v>
      </c>
      <c r="C15" t="s">
        <v>35</v>
      </c>
      <c r="D15" s="1" t="str">
        <f t="shared" si="3"/>
        <v>28</v>
      </c>
      <c r="E15" s="1" t="str">
        <f t="shared" si="4"/>
        <v>(5+9)x2=28</v>
      </c>
      <c r="F15" t="s">
        <v>26</v>
      </c>
      <c r="G15" s="4">
        <v>5</v>
      </c>
      <c r="H15" s="3" t="s">
        <v>27</v>
      </c>
      <c r="I15" s="1">
        <v>9</v>
      </c>
      <c r="J15" t="s">
        <v>24</v>
      </c>
      <c r="M15" t="s">
        <v>25</v>
      </c>
    </row>
    <row r="16" spans="1:13" x14ac:dyDescent="0.25">
      <c r="A16" t="str">
        <f t="shared" si="0"/>
        <v>אורך של מלבן  6 ס"מ והרוחב שלו 9  ס"מ</v>
      </c>
      <c r="B16" t="s">
        <v>29</v>
      </c>
      <c r="C16" t="s">
        <v>35</v>
      </c>
      <c r="D16" s="1" t="str">
        <f t="shared" si="3"/>
        <v>30</v>
      </c>
      <c r="E16" s="1" t="str">
        <f t="shared" si="4"/>
        <v>(6+9)x2=30</v>
      </c>
      <c r="F16" t="s">
        <v>26</v>
      </c>
      <c r="G16" s="4">
        <v>6</v>
      </c>
      <c r="H16" s="3" t="s">
        <v>27</v>
      </c>
      <c r="I16" s="1">
        <v>9</v>
      </c>
      <c r="J16" t="s">
        <v>24</v>
      </c>
      <c r="M16" t="s">
        <v>25</v>
      </c>
    </row>
    <row r="17" spans="1:13" x14ac:dyDescent="0.25">
      <c r="A17" t="str">
        <f t="shared" si="0"/>
        <v>אורך של מלבן  7 ס"מ והרוחב שלו 9  ס"מ</v>
      </c>
      <c r="B17" t="s">
        <v>29</v>
      </c>
      <c r="C17" t="s">
        <v>35</v>
      </c>
      <c r="D17" s="1" t="str">
        <f t="shared" si="3"/>
        <v>32</v>
      </c>
      <c r="E17" s="1" t="str">
        <f t="shared" si="4"/>
        <v>(7+9)x2=32</v>
      </c>
      <c r="F17" t="s">
        <v>26</v>
      </c>
      <c r="G17" s="4">
        <v>7</v>
      </c>
      <c r="H17" s="3" t="s">
        <v>27</v>
      </c>
      <c r="I17" s="1">
        <v>9</v>
      </c>
      <c r="J17" t="s">
        <v>24</v>
      </c>
      <c r="M17" t="s">
        <v>25</v>
      </c>
    </row>
    <row r="18" spans="1:13" x14ac:dyDescent="0.25">
      <c r="A18" t="str">
        <f t="shared" si="0"/>
        <v>אורך של מלבן  8 ס"מ והרוחב שלו 9  ס"מ</v>
      </c>
      <c r="B18" t="s">
        <v>29</v>
      </c>
      <c r="C18" t="s">
        <v>35</v>
      </c>
      <c r="D18" s="1" t="str">
        <f t="shared" si="3"/>
        <v>34</v>
      </c>
      <c r="E18" s="1" t="str">
        <f t="shared" si="4"/>
        <v>(8+9)x2=34</v>
      </c>
      <c r="F18" t="s">
        <v>26</v>
      </c>
      <c r="G18" s="4">
        <v>8</v>
      </c>
      <c r="H18" s="3" t="s">
        <v>27</v>
      </c>
      <c r="I18" s="1">
        <v>9</v>
      </c>
      <c r="J18" t="s">
        <v>24</v>
      </c>
      <c r="M18" t="s">
        <v>25</v>
      </c>
    </row>
    <row r="19" spans="1:13" x14ac:dyDescent="0.25">
      <c r="A19" t="str">
        <f t="shared" si="0"/>
        <v>אורך של מלבן  9 ס"מ והרוחב שלו 9  ס"מ</v>
      </c>
      <c r="B19" t="s">
        <v>29</v>
      </c>
      <c r="C19" t="s">
        <v>35</v>
      </c>
      <c r="D19" s="1" t="str">
        <f t="shared" si="3"/>
        <v>36</v>
      </c>
      <c r="E19" s="1" t="str">
        <f t="shared" si="4"/>
        <v>(9+9)x2=36</v>
      </c>
      <c r="F19" t="s">
        <v>26</v>
      </c>
      <c r="G19" s="4">
        <v>9</v>
      </c>
      <c r="H19" s="3" t="s">
        <v>27</v>
      </c>
      <c r="I19" s="1">
        <v>9</v>
      </c>
      <c r="J19" t="s">
        <v>24</v>
      </c>
      <c r="M19" t="s">
        <v>25</v>
      </c>
    </row>
    <row r="20" spans="1:13" x14ac:dyDescent="0.25">
      <c r="A20" t="str">
        <f t="shared" si="0"/>
        <v>אורך של מלבן  10 ס"מ והרוחב שלו 9  ס"מ</v>
      </c>
      <c r="B20" t="s">
        <v>29</v>
      </c>
      <c r="C20" t="s">
        <v>35</v>
      </c>
      <c r="D20" s="1" t="str">
        <f t="shared" si="3"/>
        <v>38</v>
      </c>
      <c r="E20" s="1" t="str">
        <f t="shared" si="4"/>
        <v>(10+9)x2=38</v>
      </c>
      <c r="F20" t="s">
        <v>26</v>
      </c>
      <c r="G20" s="4">
        <v>10</v>
      </c>
      <c r="H20" s="3" t="s">
        <v>27</v>
      </c>
      <c r="I20" s="1">
        <v>9</v>
      </c>
      <c r="J20" t="s">
        <v>24</v>
      </c>
      <c r="M20" t="s">
        <v>25</v>
      </c>
    </row>
    <row r="21" spans="1:13" x14ac:dyDescent="0.25">
      <c r="A21" t="str">
        <f t="shared" si="0"/>
        <v>אורך של מלבן  20 ס"מ והרוחב שלו 11  ס"מ</v>
      </c>
      <c r="B21" t="s">
        <v>29</v>
      </c>
      <c r="C21" t="s">
        <v>35</v>
      </c>
      <c r="D21" s="1" t="str">
        <f t="shared" si="3"/>
        <v>62</v>
      </c>
      <c r="E21" s="1" t="str">
        <f t="shared" si="4"/>
        <v>(20+11)x2=62</v>
      </c>
      <c r="F21" t="s">
        <v>26</v>
      </c>
      <c r="G21" s="4">
        <v>20</v>
      </c>
      <c r="H21" s="3" t="s">
        <v>27</v>
      </c>
      <c r="I21" s="1">
        <v>11</v>
      </c>
      <c r="J21" t="s">
        <v>24</v>
      </c>
      <c r="M21" t="s">
        <v>25</v>
      </c>
    </row>
    <row r="22" spans="1:13" x14ac:dyDescent="0.25">
      <c r="A22" t="str">
        <f t="shared" si="0"/>
        <v>אורך של מלבן  19 ס"מ והרוחב שלו 12  ס"מ</v>
      </c>
      <c r="B22" t="s">
        <v>29</v>
      </c>
      <c r="C22" t="s">
        <v>35</v>
      </c>
      <c r="D22" s="1" t="str">
        <f t="shared" si="3"/>
        <v>62</v>
      </c>
      <c r="E22" s="1" t="str">
        <f t="shared" si="4"/>
        <v>(19+12)x2=62</v>
      </c>
      <c r="F22" t="s">
        <v>26</v>
      </c>
      <c r="G22" s="4">
        <v>19</v>
      </c>
      <c r="H22" s="3" t="s">
        <v>27</v>
      </c>
      <c r="I22" s="1">
        <v>12</v>
      </c>
      <c r="J22" t="s">
        <v>24</v>
      </c>
      <c r="M22" t="s">
        <v>25</v>
      </c>
    </row>
    <row r="23" spans="1:13" x14ac:dyDescent="0.25">
      <c r="A23" t="str">
        <f t="shared" si="0"/>
        <v>אורך של מלבן  18 ס"מ והרוחב שלו 13  ס"מ</v>
      </c>
      <c r="B23" t="s">
        <v>29</v>
      </c>
      <c r="C23" t="s">
        <v>35</v>
      </c>
      <c r="D23" s="1" t="str">
        <f t="shared" si="3"/>
        <v>62</v>
      </c>
      <c r="E23" s="1" t="str">
        <f t="shared" si="4"/>
        <v>(18+13)x2=62</v>
      </c>
      <c r="F23" t="s">
        <v>26</v>
      </c>
      <c r="G23" s="4">
        <v>18</v>
      </c>
      <c r="H23" s="3" t="s">
        <v>27</v>
      </c>
      <c r="I23" s="1">
        <v>13</v>
      </c>
      <c r="J23" t="s">
        <v>24</v>
      </c>
      <c r="M23" t="s">
        <v>25</v>
      </c>
    </row>
    <row r="24" spans="1:13" x14ac:dyDescent="0.25">
      <c r="A24" t="str">
        <f t="shared" si="0"/>
        <v>אורך של מלבן  17 ס"מ והרוחב שלו 14  ס"מ</v>
      </c>
      <c r="B24" t="s">
        <v>29</v>
      </c>
      <c r="C24" t="s">
        <v>35</v>
      </c>
      <c r="D24" s="1" t="str">
        <f t="shared" si="3"/>
        <v>62</v>
      </c>
      <c r="E24" s="1" t="str">
        <f t="shared" si="4"/>
        <v>(17+14)x2=62</v>
      </c>
      <c r="F24" t="s">
        <v>26</v>
      </c>
      <c r="G24" s="4">
        <v>17</v>
      </c>
      <c r="H24" s="3" t="s">
        <v>27</v>
      </c>
      <c r="I24" s="1">
        <v>14</v>
      </c>
      <c r="J24" t="s">
        <v>24</v>
      </c>
      <c r="M24" t="s">
        <v>25</v>
      </c>
    </row>
    <row r="25" spans="1:13" x14ac:dyDescent="0.25">
      <c r="A25" t="str">
        <f t="shared" si="0"/>
        <v>אורך של מלבן  16 ס"מ והרוחב שלו 15  ס"מ</v>
      </c>
      <c r="B25" t="s">
        <v>29</v>
      </c>
      <c r="C25" t="s">
        <v>35</v>
      </c>
      <c r="D25" s="1" t="str">
        <f t="shared" si="3"/>
        <v>62</v>
      </c>
      <c r="E25" s="1" t="str">
        <f t="shared" si="4"/>
        <v>(16+15)x2=62</v>
      </c>
      <c r="F25" t="s">
        <v>26</v>
      </c>
      <c r="G25" s="4">
        <v>16</v>
      </c>
      <c r="H25" s="3" t="s">
        <v>27</v>
      </c>
      <c r="I25" s="1">
        <v>15</v>
      </c>
      <c r="J25" t="s">
        <v>24</v>
      </c>
      <c r="M25" t="s">
        <v>25</v>
      </c>
    </row>
    <row r="26" spans="1:13" x14ac:dyDescent="0.25">
      <c r="A26" t="str">
        <f t="shared" ref="A26:A42" si="5">CONCATENATE(F26,M26,G26,M26,H26,M26,I26,M26,J26)</f>
        <v>אורך של מלבן  17 ס"מ והרוחב שלו 16  ס"מ</v>
      </c>
      <c r="B26" t="s">
        <v>29</v>
      </c>
      <c r="C26" t="s">
        <v>35</v>
      </c>
      <c r="D26" s="1" t="str">
        <f t="shared" ref="D26:D42" si="6">CONCATENATE((G26+I26)*2)</f>
        <v>66</v>
      </c>
      <c r="E26" s="1" t="str">
        <f t="shared" ref="E26:E42" si="7">CONCATENATE("(",G26,"+",I26,")","x",2,"=",D26)</f>
        <v>(17+16)x2=66</v>
      </c>
      <c r="F26" t="s">
        <v>26</v>
      </c>
      <c r="G26" s="4">
        <v>17</v>
      </c>
      <c r="H26" s="3" t="s">
        <v>27</v>
      </c>
      <c r="I26" s="1">
        <v>16</v>
      </c>
      <c r="J26" t="s">
        <v>24</v>
      </c>
      <c r="M26" t="s">
        <v>25</v>
      </c>
    </row>
    <row r="27" spans="1:13" x14ac:dyDescent="0.25">
      <c r="A27" t="str">
        <f t="shared" si="5"/>
        <v>אורך של מלבן  18 ס"מ והרוחב שלו 17  ס"מ</v>
      </c>
      <c r="B27" t="s">
        <v>29</v>
      </c>
      <c r="C27" t="s">
        <v>35</v>
      </c>
      <c r="D27" s="1" t="str">
        <f t="shared" si="6"/>
        <v>70</v>
      </c>
      <c r="E27" s="1" t="str">
        <f t="shared" si="7"/>
        <v>(18+17)x2=70</v>
      </c>
      <c r="F27" t="s">
        <v>26</v>
      </c>
      <c r="G27" s="4">
        <v>18</v>
      </c>
      <c r="H27" s="3" t="s">
        <v>27</v>
      </c>
      <c r="I27" s="1">
        <v>17</v>
      </c>
      <c r="J27" t="s">
        <v>24</v>
      </c>
      <c r="M27" t="s">
        <v>25</v>
      </c>
    </row>
    <row r="28" spans="1:13" x14ac:dyDescent="0.25">
      <c r="A28" t="str">
        <f t="shared" si="5"/>
        <v>אורך של מלבן  19 ס"מ והרוחב שלו 18  ס"מ</v>
      </c>
      <c r="B28" t="s">
        <v>29</v>
      </c>
      <c r="C28" t="s">
        <v>35</v>
      </c>
      <c r="D28" s="1" t="str">
        <f t="shared" si="6"/>
        <v>74</v>
      </c>
      <c r="E28" s="1" t="str">
        <f t="shared" si="7"/>
        <v>(19+18)x2=74</v>
      </c>
      <c r="F28" t="s">
        <v>26</v>
      </c>
      <c r="G28" s="4">
        <v>19</v>
      </c>
      <c r="H28" s="3" t="s">
        <v>27</v>
      </c>
      <c r="I28" s="1">
        <v>18</v>
      </c>
      <c r="J28" t="s">
        <v>24</v>
      </c>
      <c r="M28" t="s">
        <v>25</v>
      </c>
    </row>
    <row r="29" spans="1:13" x14ac:dyDescent="0.25">
      <c r="A29" t="str">
        <f t="shared" si="5"/>
        <v>אורך של מלבן 18ס"מ והרוחב שלו17 ס"מ</v>
      </c>
      <c r="B29" t="s">
        <v>29</v>
      </c>
      <c r="C29" t="s">
        <v>35</v>
      </c>
      <c r="D29" s="1" t="str">
        <f t="shared" si="6"/>
        <v>70</v>
      </c>
      <c r="E29" s="1" t="str">
        <f t="shared" si="7"/>
        <v>(18+17)x2=70</v>
      </c>
      <c r="F29" t="s">
        <v>26</v>
      </c>
      <c r="G29" s="4">
        <v>18</v>
      </c>
      <c r="H29" s="3" t="s">
        <v>27</v>
      </c>
      <c r="I29" s="1">
        <v>17</v>
      </c>
      <c r="J29" t="s">
        <v>24</v>
      </c>
    </row>
    <row r="30" spans="1:13" x14ac:dyDescent="0.25">
      <c r="A30" t="str">
        <f t="shared" si="5"/>
        <v>אורך של מלבן 17ס"מ והרוחב שלו16 ס"מ</v>
      </c>
      <c r="B30" t="s">
        <v>29</v>
      </c>
      <c r="C30" t="s">
        <v>35</v>
      </c>
      <c r="D30" s="1" t="str">
        <f t="shared" si="6"/>
        <v>66</v>
      </c>
      <c r="E30" s="1" t="str">
        <f t="shared" si="7"/>
        <v>(17+16)x2=66</v>
      </c>
      <c r="F30" t="s">
        <v>26</v>
      </c>
      <c r="G30" s="4">
        <v>17</v>
      </c>
      <c r="H30" s="3" t="s">
        <v>27</v>
      </c>
      <c r="I30" s="1">
        <v>16</v>
      </c>
      <c r="J30" t="s">
        <v>24</v>
      </c>
    </row>
    <row r="31" spans="1:13" x14ac:dyDescent="0.25">
      <c r="A31" t="str">
        <f t="shared" si="5"/>
        <v>אורך של מלבן 16ס"מ והרוחב שלו15 ס"מ</v>
      </c>
      <c r="B31" t="s">
        <v>29</v>
      </c>
      <c r="C31" t="s">
        <v>35</v>
      </c>
      <c r="D31" s="1" t="str">
        <f t="shared" si="6"/>
        <v>62</v>
      </c>
      <c r="E31" s="1" t="str">
        <f t="shared" si="7"/>
        <v>(16+15)x2=62</v>
      </c>
      <c r="F31" t="s">
        <v>26</v>
      </c>
      <c r="G31" s="4">
        <v>16</v>
      </c>
      <c r="H31" s="3" t="s">
        <v>27</v>
      </c>
      <c r="I31" s="1">
        <v>15</v>
      </c>
      <c r="J31" t="s">
        <v>24</v>
      </c>
    </row>
    <row r="32" spans="1:13" x14ac:dyDescent="0.25">
      <c r="A32" t="str">
        <f t="shared" si="5"/>
        <v>אורך של מלבן 15ס"מ והרוחב שלו14 ס"מ</v>
      </c>
      <c r="B32" t="s">
        <v>29</v>
      </c>
      <c r="C32" t="s">
        <v>35</v>
      </c>
      <c r="D32" s="1" t="str">
        <f t="shared" si="6"/>
        <v>58</v>
      </c>
      <c r="E32" s="1" t="str">
        <f t="shared" si="7"/>
        <v>(15+14)x2=58</v>
      </c>
      <c r="F32" t="s">
        <v>26</v>
      </c>
      <c r="G32" s="4">
        <v>15</v>
      </c>
      <c r="H32" s="3" t="s">
        <v>27</v>
      </c>
      <c r="I32" s="1">
        <v>14</v>
      </c>
      <c r="J32" t="s">
        <v>24</v>
      </c>
    </row>
    <row r="33" spans="1:10" x14ac:dyDescent="0.25">
      <c r="A33" t="str">
        <f t="shared" si="5"/>
        <v>אורך של מלבן 14ס"מ והרוחב שלו13 ס"מ</v>
      </c>
      <c r="B33" t="s">
        <v>29</v>
      </c>
      <c r="C33" t="s">
        <v>35</v>
      </c>
      <c r="D33" s="1" t="str">
        <f t="shared" si="6"/>
        <v>54</v>
      </c>
      <c r="E33" s="1" t="str">
        <f t="shared" si="7"/>
        <v>(14+13)x2=54</v>
      </c>
      <c r="F33" t="s">
        <v>26</v>
      </c>
      <c r="G33" s="4">
        <v>14</v>
      </c>
      <c r="H33" s="3" t="s">
        <v>27</v>
      </c>
      <c r="I33" s="1">
        <v>13</v>
      </c>
      <c r="J33" t="s">
        <v>24</v>
      </c>
    </row>
    <row r="34" spans="1:10" x14ac:dyDescent="0.25">
      <c r="A34" t="str">
        <f t="shared" si="5"/>
        <v>אורך של מלבן 13ס"מ והרוחב שלו12 ס"מ</v>
      </c>
      <c r="B34" t="s">
        <v>29</v>
      </c>
      <c r="C34" t="s">
        <v>35</v>
      </c>
      <c r="D34" s="1" t="str">
        <f t="shared" si="6"/>
        <v>50</v>
      </c>
      <c r="E34" s="1" t="str">
        <f t="shared" si="7"/>
        <v>(13+12)x2=50</v>
      </c>
      <c r="F34" t="s">
        <v>26</v>
      </c>
      <c r="G34" s="4">
        <v>13</v>
      </c>
      <c r="H34" s="3" t="s">
        <v>27</v>
      </c>
      <c r="I34" s="1">
        <v>12</v>
      </c>
      <c r="J34" t="s">
        <v>24</v>
      </c>
    </row>
    <row r="35" spans="1:10" x14ac:dyDescent="0.25">
      <c r="A35" t="str">
        <f t="shared" si="5"/>
        <v>אורך של מלבן 12ס"מ והרוחב שלו11 ס"מ</v>
      </c>
      <c r="B35" t="s">
        <v>29</v>
      </c>
      <c r="C35" t="s">
        <v>35</v>
      </c>
      <c r="D35" s="1" t="str">
        <f t="shared" si="6"/>
        <v>46</v>
      </c>
      <c r="E35" s="1" t="str">
        <f t="shared" si="7"/>
        <v>(12+11)x2=46</v>
      </c>
      <c r="F35" t="s">
        <v>26</v>
      </c>
      <c r="G35" s="4">
        <v>12</v>
      </c>
      <c r="H35" s="3" t="s">
        <v>27</v>
      </c>
      <c r="I35" s="1">
        <v>11</v>
      </c>
      <c r="J35" t="s">
        <v>24</v>
      </c>
    </row>
    <row r="36" spans="1:10" x14ac:dyDescent="0.25">
      <c r="A36" t="str">
        <f t="shared" si="5"/>
        <v>אורך של מלבן 11ס"מ והרוחב שלו10 ס"מ</v>
      </c>
      <c r="B36" t="s">
        <v>29</v>
      </c>
      <c r="C36" t="s">
        <v>35</v>
      </c>
      <c r="D36" s="1" t="str">
        <f t="shared" si="6"/>
        <v>42</v>
      </c>
      <c r="E36" s="1" t="str">
        <f t="shared" si="7"/>
        <v>(11+10)x2=42</v>
      </c>
      <c r="F36" t="s">
        <v>26</v>
      </c>
      <c r="G36" s="4">
        <v>11</v>
      </c>
      <c r="H36" s="3" t="s">
        <v>27</v>
      </c>
      <c r="I36" s="1">
        <v>10</v>
      </c>
      <c r="J36" t="s">
        <v>24</v>
      </c>
    </row>
    <row r="37" spans="1:10" x14ac:dyDescent="0.25">
      <c r="A37" t="str">
        <f t="shared" si="5"/>
        <v>אורך של מלבן 10ס"מ והרוחב שלו9 ס"מ</v>
      </c>
      <c r="B37" t="s">
        <v>29</v>
      </c>
      <c r="C37" t="s">
        <v>35</v>
      </c>
      <c r="D37" s="1" t="str">
        <f t="shared" si="6"/>
        <v>38</v>
      </c>
      <c r="E37" s="1" t="str">
        <f t="shared" si="7"/>
        <v>(10+9)x2=38</v>
      </c>
      <c r="F37" t="s">
        <v>26</v>
      </c>
      <c r="G37" s="4">
        <v>10</v>
      </c>
      <c r="H37" s="3" t="s">
        <v>27</v>
      </c>
      <c r="I37" s="1">
        <v>9</v>
      </c>
      <c r="J37" t="s">
        <v>24</v>
      </c>
    </row>
    <row r="38" spans="1:10" x14ac:dyDescent="0.25">
      <c r="A38" t="str">
        <f t="shared" si="5"/>
        <v>אורך של מלבן 9ס"מ והרוחב שלו8 ס"מ</v>
      </c>
      <c r="B38" t="s">
        <v>29</v>
      </c>
      <c r="C38" t="s">
        <v>35</v>
      </c>
      <c r="D38" s="1" t="str">
        <f t="shared" si="6"/>
        <v>34</v>
      </c>
      <c r="E38" s="1" t="str">
        <f t="shared" si="7"/>
        <v>(9+8)x2=34</v>
      </c>
      <c r="F38" t="s">
        <v>26</v>
      </c>
      <c r="G38" s="4">
        <v>9</v>
      </c>
      <c r="H38" s="3" t="s">
        <v>27</v>
      </c>
      <c r="I38" s="1">
        <v>8</v>
      </c>
      <c r="J38" t="s">
        <v>24</v>
      </c>
    </row>
    <row r="39" spans="1:10" x14ac:dyDescent="0.25">
      <c r="A39" t="str">
        <f t="shared" si="5"/>
        <v>אורך של מלבן 8ס"מ והרוחב שלו7 ס"מ</v>
      </c>
      <c r="B39" t="s">
        <v>29</v>
      </c>
      <c r="C39" t="s">
        <v>35</v>
      </c>
      <c r="D39" s="1" t="str">
        <f t="shared" si="6"/>
        <v>30</v>
      </c>
      <c r="E39" s="1" t="str">
        <f t="shared" si="7"/>
        <v>(8+7)x2=30</v>
      </c>
      <c r="F39" t="s">
        <v>26</v>
      </c>
      <c r="G39" s="4">
        <v>8</v>
      </c>
      <c r="H39" s="3" t="s">
        <v>27</v>
      </c>
      <c r="I39" s="1">
        <v>7</v>
      </c>
      <c r="J39" t="s">
        <v>24</v>
      </c>
    </row>
    <row r="40" spans="1:10" x14ac:dyDescent="0.25">
      <c r="A40" t="str">
        <f t="shared" si="5"/>
        <v>אורך של מלבן 7ס"מ והרוחב שלו6 ס"מ</v>
      </c>
      <c r="B40" t="s">
        <v>29</v>
      </c>
      <c r="C40" t="s">
        <v>35</v>
      </c>
      <c r="D40" s="1" t="str">
        <f t="shared" si="6"/>
        <v>26</v>
      </c>
      <c r="E40" s="1" t="str">
        <f t="shared" si="7"/>
        <v>(7+6)x2=26</v>
      </c>
      <c r="F40" t="s">
        <v>26</v>
      </c>
      <c r="G40" s="4">
        <v>7</v>
      </c>
      <c r="H40" s="3" t="s">
        <v>27</v>
      </c>
      <c r="I40" s="1">
        <v>6</v>
      </c>
      <c r="J40" t="s">
        <v>24</v>
      </c>
    </row>
    <row r="41" spans="1:10" x14ac:dyDescent="0.25">
      <c r="A41" t="str">
        <f t="shared" si="5"/>
        <v>אורך של מלבן 6ס"מ והרוחב שלו5 ס"מ</v>
      </c>
      <c r="B41" t="s">
        <v>29</v>
      </c>
      <c r="C41" t="s">
        <v>35</v>
      </c>
      <c r="D41" s="1" t="str">
        <f t="shared" si="6"/>
        <v>22</v>
      </c>
      <c r="E41" s="1" t="str">
        <f t="shared" si="7"/>
        <v>(6+5)x2=22</v>
      </c>
      <c r="F41" t="s">
        <v>26</v>
      </c>
      <c r="G41" s="4">
        <v>6</v>
      </c>
      <c r="H41" s="3" t="s">
        <v>27</v>
      </c>
      <c r="I41" s="1">
        <v>5</v>
      </c>
      <c r="J41" t="s">
        <v>24</v>
      </c>
    </row>
    <row r="42" spans="1:10" x14ac:dyDescent="0.25">
      <c r="A42" t="str">
        <f t="shared" si="5"/>
        <v>אורך של מלבן 5ס"מ והרוחב שלו4 ס"מ</v>
      </c>
      <c r="B42" t="s">
        <v>29</v>
      </c>
      <c r="C42" t="s">
        <v>35</v>
      </c>
      <c r="D42" s="1" t="str">
        <f t="shared" si="6"/>
        <v>18</v>
      </c>
      <c r="E42" s="1" t="str">
        <f t="shared" si="7"/>
        <v>(5+4)x2=18</v>
      </c>
      <c r="F42" t="s">
        <v>26</v>
      </c>
      <c r="G42" s="4">
        <v>5</v>
      </c>
      <c r="H42" s="3" t="s">
        <v>27</v>
      </c>
      <c r="I42" s="1">
        <v>4</v>
      </c>
      <c r="J42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rightToLeft="1" topLeftCell="A16" workbookViewId="0">
      <selection activeCell="B40" sqref="B40"/>
    </sheetView>
  </sheetViews>
  <sheetFormatPr defaultRowHeight="13.8" x14ac:dyDescent="0.25"/>
  <cols>
    <col min="1" max="1" width="26.796875" customWidth="1"/>
    <col min="2" max="2" width="32.19921875" customWidth="1"/>
    <col min="3" max="3" width="23.59765625" customWidth="1"/>
    <col min="4" max="4" width="4.796875" customWidth="1"/>
    <col min="5" max="5" width="10.796875" style="1" customWidth="1"/>
    <col min="6" max="6" width="18.796875" customWidth="1"/>
    <col min="7" max="7" width="3.19921875" customWidth="1"/>
    <col min="8" max="8" width="25.796875" customWidth="1"/>
    <col min="9" max="9" width="3.69921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11" x14ac:dyDescent="0.25">
      <c r="A2" t="str">
        <f>CONCATENATE(F2,K2,G2,K2,J2)</f>
        <v>אורך צלע של משולש הוא  5   ס"מ</v>
      </c>
      <c r="B2" t="str">
        <f>CONCATENATE(H2,K2,I2, K2,J2)</f>
        <v>אורך הגובה המאונך לצלע זה הוא   6   ס"מ</v>
      </c>
      <c r="C2" t="s">
        <v>34</v>
      </c>
      <c r="D2">
        <f>G2*I2/2</f>
        <v>15</v>
      </c>
      <c r="E2" s="1" t="str">
        <f>CONCATENATE(G2,"x",I2,"/",2,"=",G2*I2/2)</f>
        <v>5x6/2=15</v>
      </c>
      <c r="F2" t="s">
        <v>31</v>
      </c>
      <c r="G2">
        <v>5</v>
      </c>
      <c r="H2" t="s">
        <v>33</v>
      </c>
      <c r="I2">
        <v>6</v>
      </c>
      <c r="J2" t="s">
        <v>24</v>
      </c>
      <c r="K2" t="s">
        <v>32</v>
      </c>
    </row>
    <row r="3" spans="1:11" x14ac:dyDescent="0.25">
      <c r="A3" t="str">
        <f t="shared" ref="A3:A44" si="0">CONCATENATE(F3,K3,G3,K3,J3)</f>
        <v>אורך צלע של משולש הוא  6   ס"מ</v>
      </c>
      <c r="B3" t="str">
        <f t="shared" ref="B3:B12" si="1">CONCATENATE(H3,K3,I3, K3,J3)</f>
        <v>אורך הגובה המאונך לצלע זה הוא   8   ס"מ</v>
      </c>
      <c r="C3" t="s">
        <v>34</v>
      </c>
      <c r="D3">
        <f t="shared" ref="D3:D23" si="2">G3*I3/2</f>
        <v>24</v>
      </c>
      <c r="E3" s="1" t="str">
        <f t="shared" ref="E3:E12" si="3">CONCATENATE(G3,"x",I3,"/",2,"=",G3*I3/2)</f>
        <v>6x8/2=24</v>
      </c>
      <c r="F3" t="s">
        <v>31</v>
      </c>
      <c r="G3">
        <v>6</v>
      </c>
      <c r="H3" t="s">
        <v>33</v>
      </c>
      <c r="I3">
        <v>8</v>
      </c>
      <c r="J3" t="s">
        <v>24</v>
      </c>
      <c r="K3" t="s">
        <v>32</v>
      </c>
    </row>
    <row r="4" spans="1:11" x14ac:dyDescent="0.25">
      <c r="A4" t="str">
        <f t="shared" si="0"/>
        <v>אורך צלע של משולש הוא  7   ס"מ</v>
      </c>
      <c r="B4" t="str">
        <f t="shared" si="1"/>
        <v>אורך הגובה המאונך לצלע זה הוא   10   ס"מ</v>
      </c>
      <c r="C4" t="s">
        <v>34</v>
      </c>
      <c r="D4">
        <f t="shared" si="2"/>
        <v>35</v>
      </c>
      <c r="E4" s="1" t="str">
        <f t="shared" si="3"/>
        <v>7x10/2=35</v>
      </c>
      <c r="F4" t="s">
        <v>31</v>
      </c>
      <c r="G4">
        <v>7</v>
      </c>
      <c r="H4" t="s">
        <v>33</v>
      </c>
      <c r="I4">
        <v>10</v>
      </c>
      <c r="J4" t="s">
        <v>24</v>
      </c>
      <c r="K4" t="s">
        <v>32</v>
      </c>
    </row>
    <row r="5" spans="1:11" x14ac:dyDescent="0.25">
      <c r="A5" t="str">
        <f t="shared" si="0"/>
        <v>אורך צלע של משולש הוא  8   ס"מ</v>
      </c>
      <c r="B5" t="str">
        <f t="shared" si="1"/>
        <v>אורך הגובה המאונך לצלע זה הוא   12   ס"מ</v>
      </c>
      <c r="C5" t="s">
        <v>34</v>
      </c>
      <c r="D5">
        <f t="shared" si="2"/>
        <v>48</v>
      </c>
      <c r="E5" s="1" t="str">
        <f t="shared" si="3"/>
        <v>8x12/2=48</v>
      </c>
      <c r="F5" t="s">
        <v>31</v>
      </c>
      <c r="G5">
        <v>8</v>
      </c>
      <c r="H5" t="s">
        <v>33</v>
      </c>
      <c r="I5">
        <v>12</v>
      </c>
      <c r="J5" t="s">
        <v>24</v>
      </c>
      <c r="K5" t="s">
        <v>32</v>
      </c>
    </row>
    <row r="6" spans="1:11" x14ac:dyDescent="0.25">
      <c r="A6" t="str">
        <f t="shared" si="0"/>
        <v>אורך צלע של משולש הוא  9   ס"מ</v>
      </c>
      <c r="B6" t="str">
        <f t="shared" si="1"/>
        <v>אורך הגובה המאונך לצלע זה הוא   14   ס"מ</v>
      </c>
      <c r="C6" t="s">
        <v>34</v>
      </c>
      <c r="D6">
        <f t="shared" si="2"/>
        <v>63</v>
      </c>
      <c r="E6" s="1" t="str">
        <f t="shared" si="3"/>
        <v>9x14/2=63</v>
      </c>
      <c r="F6" t="s">
        <v>31</v>
      </c>
      <c r="G6">
        <v>9</v>
      </c>
      <c r="H6" t="s">
        <v>33</v>
      </c>
      <c r="I6">
        <v>14</v>
      </c>
      <c r="J6" t="s">
        <v>24</v>
      </c>
      <c r="K6" t="s">
        <v>32</v>
      </c>
    </row>
    <row r="7" spans="1:11" x14ac:dyDescent="0.25">
      <c r="A7" t="str">
        <f t="shared" si="0"/>
        <v>אורך צלע של משולש הוא  12   ס"מ</v>
      </c>
      <c r="B7" t="str">
        <f t="shared" si="1"/>
        <v>אורך הגובה המאונך לצלע זה הוא   16   ס"מ</v>
      </c>
      <c r="C7" t="s">
        <v>34</v>
      </c>
      <c r="D7">
        <f t="shared" si="2"/>
        <v>96</v>
      </c>
      <c r="E7" s="1" t="str">
        <f t="shared" si="3"/>
        <v>12x16/2=96</v>
      </c>
      <c r="F7" t="s">
        <v>31</v>
      </c>
      <c r="G7">
        <v>12</v>
      </c>
      <c r="H7" t="s">
        <v>33</v>
      </c>
      <c r="I7">
        <v>16</v>
      </c>
      <c r="J7" t="s">
        <v>24</v>
      </c>
      <c r="K7" t="s">
        <v>32</v>
      </c>
    </row>
    <row r="8" spans="1:11" x14ac:dyDescent="0.25">
      <c r="A8" t="str">
        <f t="shared" si="0"/>
        <v>אורך צלע של משולש הוא  10   ס"מ</v>
      </c>
      <c r="B8" t="str">
        <f t="shared" si="1"/>
        <v>אורך הגובה המאונך לצלע זה הוא   18   ס"מ</v>
      </c>
      <c r="C8" t="s">
        <v>34</v>
      </c>
      <c r="D8">
        <f t="shared" si="2"/>
        <v>90</v>
      </c>
      <c r="E8" s="1" t="str">
        <f t="shared" si="3"/>
        <v>10x18/2=90</v>
      </c>
      <c r="F8" t="s">
        <v>31</v>
      </c>
      <c r="G8">
        <v>10</v>
      </c>
      <c r="H8" t="s">
        <v>33</v>
      </c>
      <c r="I8">
        <v>18</v>
      </c>
      <c r="J8" t="s">
        <v>24</v>
      </c>
      <c r="K8" t="s">
        <v>32</v>
      </c>
    </row>
    <row r="9" spans="1:11" x14ac:dyDescent="0.25">
      <c r="A9" t="str">
        <f t="shared" si="0"/>
        <v>אורך צלע של משולש הוא  8   ס"מ</v>
      </c>
      <c r="B9" t="str">
        <f t="shared" si="1"/>
        <v>אורך הגובה המאונך לצלע זה הוא   20   ס"מ</v>
      </c>
      <c r="C9" t="s">
        <v>34</v>
      </c>
      <c r="D9">
        <f t="shared" si="2"/>
        <v>80</v>
      </c>
      <c r="E9" s="1" t="str">
        <f t="shared" si="3"/>
        <v>8x20/2=80</v>
      </c>
      <c r="F9" t="s">
        <v>31</v>
      </c>
      <c r="G9">
        <v>8</v>
      </c>
      <c r="H9" t="s">
        <v>33</v>
      </c>
      <c r="I9">
        <v>20</v>
      </c>
      <c r="J9" t="s">
        <v>24</v>
      </c>
      <c r="K9" t="s">
        <v>32</v>
      </c>
    </row>
    <row r="10" spans="1:11" x14ac:dyDescent="0.25">
      <c r="A10" t="str">
        <f t="shared" si="0"/>
        <v>אורך צלע של משולש הוא  6   ס"מ</v>
      </c>
      <c r="B10" t="str">
        <f t="shared" si="1"/>
        <v>אורך הגובה המאונך לצלע זה הוא   22   ס"מ</v>
      </c>
      <c r="C10" t="s">
        <v>34</v>
      </c>
      <c r="D10">
        <f t="shared" si="2"/>
        <v>66</v>
      </c>
      <c r="E10" s="1" t="str">
        <f t="shared" si="3"/>
        <v>6x22/2=66</v>
      </c>
      <c r="F10" t="s">
        <v>31</v>
      </c>
      <c r="G10">
        <v>6</v>
      </c>
      <c r="H10" t="s">
        <v>33</v>
      </c>
      <c r="I10">
        <v>22</v>
      </c>
      <c r="J10" t="s">
        <v>24</v>
      </c>
      <c r="K10" t="s">
        <v>32</v>
      </c>
    </row>
    <row r="11" spans="1:11" x14ac:dyDescent="0.25">
      <c r="A11" t="str">
        <f t="shared" si="0"/>
        <v>אורך צלע של משולש הוא  4   ס"מ</v>
      </c>
      <c r="B11" t="str">
        <f t="shared" si="1"/>
        <v>אורך הגובה המאונך לצלע זה הוא   24   ס"מ</v>
      </c>
      <c r="C11" t="s">
        <v>34</v>
      </c>
      <c r="D11">
        <f t="shared" si="2"/>
        <v>48</v>
      </c>
      <c r="E11" s="1" t="str">
        <f t="shared" si="3"/>
        <v>4x24/2=48</v>
      </c>
      <c r="F11" t="s">
        <v>31</v>
      </c>
      <c r="G11">
        <v>4</v>
      </c>
      <c r="H11" t="s">
        <v>33</v>
      </c>
      <c r="I11">
        <v>24</v>
      </c>
      <c r="J11" t="s">
        <v>24</v>
      </c>
      <c r="K11" t="s">
        <v>32</v>
      </c>
    </row>
    <row r="12" spans="1:11" x14ac:dyDescent="0.25">
      <c r="A12" t="str">
        <f t="shared" si="0"/>
        <v>אורך צלע של משולש הוא  2   ס"מ</v>
      </c>
      <c r="B12" t="str">
        <f t="shared" si="1"/>
        <v>אורך הגובה המאונך לצלע זה הוא   26   ס"מ</v>
      </c>
      <c r="C12" t="s">
        <v>34</v>
      </c>
      <c r="D12">
        <f t="shared" si="2"/>
        <v>26</v>
      </c>
      <c r="E12" s="1" t="str">
        <f t="shared" si="3"/>
        <v>2x26/2=26</v>
      </c>
      <c r="F12" t="s">
        <v>31</v>
      </c>
      <c r="G12">
        <v>2</v>
      </c>
      <c r="H12" t="s">
        <v>33</v>
      </c>
      <c r="I12">
        <v>26</v>
      </c>
      <c r="J12" t="s">
        <v>24</v>
      </c>
      <c r="K12" t="s">
        <v>32</v>
      </c>
    </row>
    <row r="13" spans="1:11" x14ac:dyDescent="0.25">
      <c r="A13" t="str">
        <f t="shared" si="0"/>
        <v>אורך צלע של משולש הוא  13   ס"מ</v>
      </c>
      <c r="B13" t="str">
        <f t="shared" ref="B13:B44" si="4">CONCATENATE(H13,K13,I13, K13,J13)</f>
        <v>אורך הגובה המאונך לצלע זה הוא   26   ס"מ</v>
      </c>
      <c r="C13" t="s">
        <v>34</v>
      </c>
      <c r="D13">
        <f t="shared" si="2"/>
        <v>169</v>
      </c>
      <c r="E13" s="1" t="str">
        <f t="shared" ref="E13:E23" si="5">CONCATENATE(G13,"x",I13,"/",2,"=",G13*I13/2)</f>
        <v>13x26/2=169</v>
      </c>
      <c r="F13" t="s">
        <v>31</v>
      </c>
      <c r="G13">
        <v>13</v>
      </c>
      <c r="H13" t="s">
        <v>33</v>
      </c>
      <c r="I13">
        <v>26</v>
      </c>
      <c r="J13" t="s">
        <v>24</v>
      </c>
      <c r="K13" t="s">
        <v>32</v>
      </c>
    </row>
    <row r="14" spans="1:11" x14ac:dyDescent="0.25">
      <c r="A14" t="str">
        <f t="shared" si="0"/>
        <v>אורך צלע של משולש הוא  17   ס"מ</v>
      </c>
      <c r="B14" t="str">
        <f t="shared" si="4"/>
        <v>אורך הגובה המאונך לצלע זה הוא   8   ס"מ</v>
      </c>
      <c r="C14" t="s">
        <v>34</v>
      </c>
      <c r="D14">
        <f t="shared" si="2"/>
        <v>68</v>
      </c>
      <c r="E14" s="1" t="str">
        <f t="shared" si="5"/>
        <v>17x8/2=68</v>
      </c>
      <c r="F14" t="s">
        <v>31</v>
      </c>
      <c r="G14">
        <v>17</v>
      </c>
      <c r="H14" t="s">
        <v>33</v>
      </c>
      <c r="I14">
        <v>8</v>
      </c>
      <c r="J14" t="s">
        <v>24</v>
      </c>
      <c r="K14" t="s">
        <v>32</v>
      </c>
    </row>
    <row r="15" spans="1:11" x14ac:dyDescent="0.25">
      <c r="A15" t="str">
        <f t="shared" si="0"/>
        <v>אורך צלע של משולש הוא  11   ס"מ</v>
      </c>
      <c r="B15" t="str">
        <f t="shared" si="4"/>
        <v>אורך הגובה המאונך לצלע זה הוא   8   ס"מ</v>
      </c>
      <c r="C15" t="s">
        <v>34</v>
      </c>
      <c r="D15">
        <f t="shared" si="2"/>
        <v>44</v>
      </c>
      <c r="E15" s="1" t="str">
        <f t="shared" si="5"/>
        <v>11x8/2=44</v>
      </c>
      <c r="F15" t="s">
        <v>31</v>
      </c>
      <c r="G15">
        <v>11</v>
      </c>
      <c r="H15" t="s">
        <v>33</v>
      </c>
      <c r="I15">
        <v>8</v>
      </c>
      <c r="J15" t="s">
        <v>24</v>
      </c>
      <c r="K15" t="s">
        <v>32</v>
      </c>
    </row>
    <row r="16" spans="1:11" x14ac:dyDescent="0.25">
      <c r="A16" t="str">
        <f t="shared" si="0"/>
        <v>אורך צלע של משולש הוא  17   ס"מ</v>
      </c>
      <c r="B16" t="str">
        <f t="shared" si="4"/>
        <v>אורך הגובה המאונך לצלע זה הוא   8   ס"מ</v>
      </c>
      <c r="C16" t="s">
        <v>34</v>
      </c>
      <c r="D16">
        <f t="shared" si="2"/>
        <v>68</v>
      </c>
      <c r="E16" s="1" t="str">
        <f t="shared" si="5"/>
        <v>17x8/2=68</v>
      </c>
      <c r="F16" t="s">
        <v>31</v>
      </c>
      <c r="G16">
        <v>17</v>
      </c>
      <c r="H16" t="s">
        <v>33</v>
      </c>
      <c r="I16">
        <v>8</v>
      </c>
      <c r="J16" t="s">
        <v>24</v>
      </c>
      <c r="K16" t="s">
        <v>32</v>
      </c>
    </row>
    <row r="17" spans="1:11" x14ac:dyDescent="0.25">
      <c r="A17" t="str">
        <f t="shared" si="0"/>
        <v>אורך צלע של משולש הוא  19   ס"מ</v>
      </c>
      <c r="B17" t="str">
        <f t="shared" si="4"/>
        <v>אורך הגובה המאונך לצלע זה הוא   8   ס"מ</v>
      </c>
      <c r="C17" t="s">
        <v>34</v>
      </c>
      <c r="D17">
        <f t="shared" si="2"/>
        <v>76</v>
      </c>
      <c r="E17" s="1" t="str">
        <f t="shared" si="5"/>
        <v>19x8/2=76</v>
      </c>
      <c r="F17" t="s">
        <v>31</v>
      </c>
      <c r="G17">
        <v>19</v>
      </c>
      <c r="H17" t="s">
        <v>33</v>
      </c>
      <c r="I17">
        <v>8</v>
      </c>
      <c r="J17" t="s">
        <v>24</v>
      </c>
      <c r="K17" t="s">
        <v>32</v>
      </c>
    </row>
    <row r="18" spans="1:11" x14ac:dyDescent="0.25">
      <c r="A18" t="str">
        <f t="shared" si="0"/>
        <v>אורך צלע של משולש הוא  21   ס"מ</v>
      </c>
      <c r="B18" t="str">
        <f t="shared" si="4"/>
        <v>אורך הגובה המאונך לצלע זה הוא   8   ס"מ</v>
      </c>
      <c r="C18" t="s">
        <v>34</v>
      </c>
      <c r="D18">
        <f t="shared" si="2"/>
        <v>84</v>
      </c>
      <c r="E18" s="1" t="str">
        <f t="shared" si="5"/>
        <v>21x8/2=84</v>
      </c>
      <c r="F18" t="s">
        <v>31</v>
      </c>
      <c r="G18">
        <v>21</v>
      </c>
      <c r="H18" t="s">
        <v>33</v>
      </c>
      <c r="I18">
        <v>8</v>
      </c>
      <c r="J18" t="s">
        <v>24</v>
      </c>
      <c r="K18" t="s">
        <v>32</v>
      </c>
    </row>
    <row r="19" spans="1:11" x14ac:dyDescent="0.25">
      <c r="A19" t="str">
        <f t="shared" si="0"/>
        <v>אורך צלע של משולש הוא  20   ס"מ</v>
      </c>
      <c r="B19" t="str">
        <f t="shared" si="4"/>
        <v>אורך הגובה המאונך לצלע זה הוא   10   ס"מ</v>
      </c>
      <c r="C19" t="s">
        <v>34</v>
      </c>
      <c r="D19">
        <f t="shared" si="2"/>
        <v>100</v>
      </c>
      <c r="E19" s="1" t="str">
        <f t="shared" si="5"/>
        <v>20x10/2=100</v>
      </c>
      <c r="F19" t="s">
        <v>31</v>
      </c>
      <c r="G19">
        <v>20</v>
      </c>
      <c r="H19" t="s">
        <v>33</v>
      </c>
      <c r="I19">
        <v>10</v>
      </c>
      <c r="J19" t="s">
        <v>24</v>
      </c>
      <c r="K19" t="s">
        <v>32</v>
      </c>
    </row>
    <row r="20" spans="1:11" x14ac:dyDescent="0.25">
      <c r="A20" t="str">
        <f t="shared" si="0"/>
        <v>אורך צלע של משולש הוא  19   ס"מ</v>
      </c>
      <c r="B20" t="str">
        <f t="shared" si="4"/>
        <v>אורך הגובה המאונך לצלע זה הוא   12   ס"מ</v>
      </c>
      <c r="C20" t="s">
        <v>34</v>
      </c>
      <c r="D20">
        <f t="shared" si="2"/>
        <v>114</v>
      </c>
      <c r="E20" s="1" t="str">
        <f t="shared" si="5"/>
        <v>19x12/2=114</v>
      </c>
      <c r="F20" t="s">
        <v>31</v>
      </c>
      <c r="G20">
        <v>19</v>
      </c>
      <c r="H20" t="s">
        <v>33</v>
      </c>
      <c r="I20">
        <v>12</v>
      </c>
      <c r="J20" t="s">
        <v>24</v>
      </c>
      <c r="K20" t="s">
        <v>32</v>
      </c>
    </row>
    <row r="21" spans="1:11" x14ac:dyDescent="0.25">
      <c r="A21" t="str">
        <f t="shared" si="0"/>
        <v>אורך צלע של משולש הוא  18   ס"מ</v>
      </c>
      <c r="B21" t="str">
        <f t="shared" si="4"/>
        <v>אורך הגובה המאונך לצלע זה הוא   14   ס"מ</v>
      </c>
      <c r="C21" t="s">
        <v>34</v>
      </c>
      <c r="D21">
        <f t="shared" si="2"/>
        <v>126</v>
      </c>
      <c r="E21" s="1" t="str">
        <f t="shared" si="5"/>
        <v>18x14/2=126</v>
      </c>
      <c r="F21" t="s">
        <v>31</v>
      </c>
      <c r="G21">
        <v>18</v>
      </c>
      <c r="H21" t="s">
        <v>33</v>
      </c>
      <c r="I21">
        <v>14</v>
      </c>
      <c r="J21" t="s">
        <v>24</v>
      </c>
      <c r="K21" t="s">
        <v>32</v>
      </c>
    </row>
    <row r="22" spans="1:11" x14ac:dyDescent="0.25">
      <c r="A22" t="str">
        <f t="shared" si="0"/>
        <v>אורך צלע של משולש הוא  17   ס"מ</v>
      </c>
      <c r="B22" t="str">
        <f t="shared" si="4"/>
        <v>אורך הגובה המאונך לצלע זה הוא   16   ס"מ</v>
      </c>
      <c r="C22" t="s">
        <v>34</v>
      </c>
      <c r="D22">
        <f t="shared" si="2"/>
        <v>136</v>
      </c>
      <c r="E22" s="1" t="str">
        <f t="shared" si="5"/>
        <v>17x16/2=136</v>
      </c>
      <c r="F22" t="s">
        <v>31</v>
      </c>
      <c r="G22">
        <v>17</v>
      </c>
      <c r="H22" t="s">
        <v>33</v>
      </c>
      <c r="I22">
        <v>16</v>
      </c>
      <c r="J22" t="s">
        <v>24</v>
      </c>
      <c r="K22" t="s">
        <v>32</v>
      </c>
    </row>
    <row r="23" spans="1:11" x14ac:dyDescent="0.25">
      <c r="A23" t="str">
        <f t="shared" si="0"/>
        <v>אורך צלע של משולש הוא  16   ס"מ</v>
      </c>
      <c r="B23" t="str">
        <f t="shared" si="4"/>
        <v>אורך הגובה המאונך לצלע זה הוא   18   ס"מ</v>
      </c>
      <c r="C23" t="s">
        <v>34</v>
      </c>
      <c r="D23">
        <f t="shared" si="2"/>
        <v>144</v>
      </c>
      <c r="E23" s="1" t="str">
        <f t="shared" si="5"/>
        <v>16x18/2=144</v>
      </c>
      <c r="F23" t="s">
        <v>31</v>
      </c>
      <c r="G23">
        <v>16</v>
      </c>
      <c r="H23" t="s">
        <v>33</v>
      </c>
      <c r="I23">
        <v>18</v>
      </c>
      <c r="J23" t="s">
        <v>24</v>
      </c>
      <c r="K23" t="s">
        <v>32</v>
      </c>
    </row>
    <row r="24" spans="1:11" x14ac:dyDescent="0.25">
      <c r="A24" t="str">
        <f t="shared" si="0"/>
        <v>אורך צלע של משולש הוא  15   ס"מ</v>
      </c>
      <c r="B24" t="str">
        <f t="shared" si="4"/>
        <v>אורך הגובה המאונך לצלע זה הוא   20   ס"מ</v>
      </c>
      <c r="C24" t="s">
        <v>34</v>
      </c>
      <c r="D24">
        <f t="shared" ref="D24:D29" si="6">G24*I24/2</f>
        <v>150</v>
      </c>
      <c r="E24" s="1" t="str">
        <f t="shared" ref="E24:E44" si="7">CONCATENATE(G24,"x",I24,"/",2,"=",G24*I24/2)</f>
        <v>15x20/2=150</v>
      </c>
      <c r="F24" t="s">
        <v>31</v>
      </c>
      <c r="G24">
        <v>15</v>
      </c>
      <c r="H24" t="s">
        <v>33</v>
      </c>
      <c r="I24">
        <v>20</v>
      </c>
      <c r="J24" t="s">
        <v>24</v>
      </c>
      <c r="K24" t="s">
        <v>32</v>
      </c>
    </row>
    <row r="25" spans="1:11" x14ac:dyDescent="0.25">
      <c r="A25" t="str">
        <f t="shared" si="0"/>
        <v>אורך צלע של משולש הוא  14   ס"מ</v>
      </c>
      <c r="B25" t="str">
        <f t="shared" si="4"/>
        <v>אורך הגובה המאונך לצלע זה הוא   22   ס"מ</v>
      </c>
      <c r="C25" t="s">
        <v>34</v>
      </c>
      <c r="D25">
        <f t="shared" si="6"/>
        <v>154</v>
      </c>
      <c r="E25" s="1" t="str">
        <f t="shared" si="7"/>
        <v>14x22/2=154</v>
      </c>
      <c r="F25" t="s">
        <v>31</v>
      </c>
      <c r="G25">
        <v>14</v>
      </c>
      <c r="H25" t="s">
        <v>33</v>
      </c>
      <c r="I25">
        <v>22</v>
      </c>
      <c r="J25" t="s">
        <v>24</v>
      </c>
      <c r="K25" t="s">
        <v>32</v>
      </c>
    </row>
    <row r="26" spans="1:11" x14ac:dyDescent="0.25">
      <c r="A26" t="str">
        <f t="shared" si="0"/>
        <v>אורך צלע של משולש הוא  13   ס"מ</v>
      </c>
      <c r="B26" t="str">
        <f t="shared" si="4"/>
        <v>אורך הגובה המאונך לצלע זה הוא   24   ס"מ</v>
      </c>
      <c r="C26" t="s">
        <v>34</v>
      </c>
      <c r="D26">
        <f t="shared" si="6"/>
        <v>156</v>
      </c>
      <c r="E26" s="1" t="str">
        <f t="shared" si="7"/>
        <v>13x24/2=156</v>
      </c>
      <c r="F26" t="s">
        <v>31</v>
      </c>
      <c r="G26">
        <v>13</v>
      </c>
      <c r="H26" t="s">
        <v>33</v>
      </c>
      <c r="I26">
        <v>24</v>
      </c>
      <c r="J26" t="s">
        <v>24</v>
      </c>
      <c r="K26" t="s">
        <v>32</v>
      </c>
    </row>
    <row r="27" spans="1:11" x14ac:dyDescent="0.25">
      <c r="A27" t="str">
        <f t="shared" si="0"/>
        <v>אורך צלע של משולש הוא  12   ס"מ</v>
      </c>
      <c r="B27" t="str">
        <f t="shared" si="4"/>
        <v>אורך הגובה המאונך לצלע זה הוא   26   ס"מ</v>
      </c>
      <c r="C27" t="s">
        <v>34</v>
      </c>
      <c r="D27">
        <f t="shared" si="6"/>
        <v>156</v>
      </c>
      <c r="E27" s="1" t="str">
        <f t="shared" si="7"/>
        <v>12x26/2=156</v>
      </c>
      <c r="F27" t="s">
        <v>31</v>
      </c>
      <c r="G27">
        <v>12</v>
      </c>
      <c r="H27" t="s">
        <v>33</v>
      </c>
      <c r="I27">
        <v>26</v>
      </c>
      <c r="J27" t="s">
        <v>24</v>
      </c>
      <c r="K27" t="s">
        <v>32</v>
      </c>
    </row>
    <row r="28" spans="1:11" x14ac:dyDescent="0.25">
      <c r="A28" t="str">
        <f t="shared" si="0"/>
        <v>אורך צלע של משולש הוא  11   ס"מ</v>
      </c>
      <c r="B28" t="str">
        <f t="shared" si="4"/>
        <v>אורך הגובה המאונך לצלע זה הוא   28   ס"מ</v>
      </c>
      <c r="C28" t="s">
        <v>34</v>
      </c>
      <c r="D28">
        <f t="shared" si="6"/>
        <v>154</v>
      </c>
      <c r="E28" s="1" t="str">
        <f t="shared" si="7"/>
        <v>11x28/2=154</v>
      </c>
      <c r="F28" t="s">
        <v>31</v>
      </c>
      <c r="G28">
        <v>11</v>
      </c>
      <c r="H28" t="s">
        <v>33</v>
      </c>
      <c r="I28">
        <v>28</v>
      </c>
      <c r="J28" t="s">
        <v>24</v>
      </c>
      <c r="K28" t="s">
        <v>32</v>
      </c>
    </row>
    <row r="29" spans="1:11" x14ac:dyDescent="0.25">
      <c r="A29" t="str">
        <f t="shared" si="0"/>
        <v>אורך צלע של משולש הוא  10   ס"מ</v>
      </c>
      <c r="B29" t="str">
        <f t="shared" si="4"/>
        <v>אורך הגובה המאונך לצלע זה הוא   30   ס"מ</v>
      </c>
      <c r="C29" t="s">
        <v>34</v>
      </c>
      <c r="D29">
        <f t="shared" si="6"/>
        <v>150</v>
      </c>
      <c r="E29" s="1" t="str">
        <f t="shared" si="7"/>
        <v>10x30/2=150</v>
      </c>
      <c r="F29" t="s">
        <v>31</v>
      </c>
      <c r="G29">
        <v>10</v>
      </c>
      <c r="H29" t="s">
        <v>33</v>
      </c>
      <c r="I29">
        <v>30</v>
      </c>
      <c r="J29" t="s">
        <v>24</v>
      </c>
      <c r="K29" t="s">
        <v>32</v>
      </c>
    </row>
    <row r="30" spans="1:11" x14ac:dyDescent="0.25">
      <c r="A30" t="str">
        <f t="shared" si="0"/>
        <v>אורך צלע של משולש הוא  9   ס"מ</v>
      </c>
      <c r="B30" t="str">
        <f t="shared" si="4"/>
        <v>אורך הגובה המאונך לצלע זה הוא   28   ס"מ</v>
      </c>
      <c r="C30" t="s">
        <v>34</v>
      </c>
      <c r="D30">
        <f>G30*I30/2</f>
        <v>126</v>
      </c>
      <c r="E30" s="1" t="str">
        <f t="shared" si="7"/>
        <v>9x28/2=126</v>
      </c>
      <c r="F30" t="s">
        <v>31</v>
      </c>
      <c r="G30">
        <v>9</v>
      </c>
      <c r="H30" t="s">
        <v>33</v>
      </c>
      <c r="I30">
        <v>28</v>
      </c>
      <c r="J30" t="s">
        <v>24</v>
      </c>
      <c r="K30" t="s">
        <v>32</v>
      </c>
    </row>
    <row r="31" spans="1:11" x14ac:dyDescent="0.25">
      <c r="A31" t="str">
        <f t="shared" si="0"/>
        <v>אורך צלע של משולש הוא  8   ס"מ</v>
      </c>
      <c r="B31" t="str">
        <f t="shared" si="4"/>
        <v>אורך הגובה המאונך לצלע זה הוא   26   ס"מ</v>
      </c>
      <c r="C31" t="s">
        <v>34</v>
      </c>
      <c r="D31">
        <f t="shared" ref="D31:D44" si="8">G31*I31/2</f>
        <v>104</v>
      </c>
      <c r="E31" s="1" t="str">
        <f t="shared" si="7"/>
        <v>8x26/2=104</v>
      </c>
      <c r="F31" t="s">
        <v>31</v>
      </c>
      <c r="G31">
        <v>8</v>
      </c>
      <c r="H31" t="s">
        <v>33</v>
      </c>
      <c r="I31">
        <v>26</v>
      </c>
      <c r="J31" t="s">
        <v>24</v>
      </c>
      <c r="K31" t="s">
        <v>32</v>
      </c>
    </row>
    <row r="32" spans="1:11" x14ac:dyDescent="0.25">
      <c r="A32" t="str">
        <f t="shared" si="0"/>
        <v>אורך צלע של משולש הוא  7   ס"מ</v>
      </c>
      <c r="B32" t="str">
        <f t="shared" si="4"/>
        <v>אורך הגובה המאונך לצלע זה הוא   24   ס"מ</v>
      </c>
      <c r="C32" t="s">
        <v>34</v>
      </c>
      <c r="D32">
        <f t="shared" si="8"/>
        <v>84</v>
      </c>
      <c r="E32" s="1" t="str">
        <f t="shared" si="7"/>
        <v>7x24/2=84</v>
      </c>
      <c r="F32" t="s">
        <v>31</v>
      </c>
      <c r="G32">
        <v>7</v>
      </c>
      <c r="H32" t="s">
        <v>33</v>
      </c>
      <c r="I32">
        <v>24</v>
      </c>
      <c r="J32" t="s">
        <v>24</v>
      </c>
      <c r="K32" t="s">
        <v>32</v>
      </c>
    </row>
    <row r="33" spans="1:11" x14ac:dyDescent="0.25">
      <c r="A33" t="str">
        <f t="shared" si="0"/>
        <v>אורך צלע של משולש הוא  6   ס"מ</v>
      </c>
      <c r="B33" t="str">
        <f t="shared" si="4"/>
        <v>אורך הגובה המאונך לצלע זה הוא   22   ס"מ</v>
      </c>
      <c r="C33" t="s">
        <v>34</v>
      </c>
      <c r="D33">
        <f t="shared" si="8"/>
        <v>66</v>
      </c>
      <c r="E33" s="1" t="str">
        <f t="shared" si="7"/>
        <v>6x22/2=66</v>
      </c>
      <c r="F33" t="s">
        <v>31</v>
      </c>
      <c r="G33">
        <v>6</v>
      </c>
      <c r="H33" t="s">
        <v>33</v>
      </c>
      <c r="I33">
        <v>22</v>
      </c>
      <c r="J33" t="s">
        <v>24</v>
      </c>
      <c r="K33" t="s">
        <v>32</v>
      </c>
    </row>
    <row r="34" spans="1:11" x14ac:dyDescent="0.25">
      <c r="A34" t="str">
        <f t="shared" si="0"/>
        <v>אורך צלע של משולש הוא  12   ס"מ</v>
      </c>
      <c r="B34" t="str">
        <f t="shared" si="4"/>
        <v>אורך הגובה המאונך לצלע זה הוא   20   ס"מ</v>
      </c>
      <c r="C34" t="s">
        <v>34</v>
      </c>
      <c r="D34">
        <f t="shared" si="8"/>
        <v>120</v>
      </c>
      <c r="E34" s="1" t="str">
        <f t="shared" si="7"/>
        <v>12x20/2=120</v>
      </c>
      <c r="F34" t="s">
        <v>31</v>
      </c>
      <c r="G34">
        <v>12</v>
      </c>
      <c r="H34" t="s">
        <v>33</v>
      </c>
      <c r="I34">
        <v>20</v>
      </c>
      <c r="J34" t="s">
        <v>24</v>
      </c>
      <c r="K34" t="s">
        <v>32</v>
      </c>
    </row>
    <row r="35" spans="1:11" x14ac:dyDescent="0.25">
      <c r="A35" t="str">
        <f t="shared" si="0"/>
        <v>אורך צלע של משולש הוא10 ס"מ</v>
      </c>
      <c r="B35" t="str">
        <f t="shared" si="4"/>
        <v>אורך הגובה המאונך לצלע זה הוא 19 ס"מ</v>
      </c>
      <c r="C35" t="s">
        <v>34</v>
      </c>
      <c r="D35">
        <f t="shared" si="8"/>
        <v>95</v>
      </c>
      <c r="E35" s="1" t="str">
        <f t="shared" si="7"/>
        <v>10x19/2=95</v>
      </c>
      <c r="F35" t="s">
        <v>31</v>
      </c>
      <c r="G35">
        <v>10</v>
      </c>
      <c r="H35" t="s">
        <v>33</v>
      </c>
      <c r="I35">
        <v>19</v>
      </c>
      <c r="J35" t="s">
        <v>24</v>
      </c>
    </row>
    <row r="36" spans="1:11" x14ac:dyDescent="0.25">
      <c r="A36" t="str">
        <f t="shared" si="0"/>
        <v>אורך צלע של משולש הוא8 ס"מ</v>
      </c>
      <c r="B36" t="str">
        <f t="shared" si="4"/>
        <v>אורך הגובה המאונך לצלע זה הוא 18 ס"מ</v>
      </c>
      <c r="C36" t="s">
        <v>34</v>
      </c>
      <c r="D36">
        <f t="shared" si="8"/>
        <v>72</v>
      </c>
      <c r="E36" s="1" t="str">
        <f t="shared" si="7"/>
        <v>8x18/2=72</v>
      </c>
      <c r="F36" t="s">
        <v>31</v>
      </c>
      <c r="G36">
        <v>8</v>
      </c>
      <c r="H36" t="s">
        <v>33</v>
      </c>
      <c r="I36">
        <v>18</v>
      </c>
      <c r="J36" t="s">
        <v>24</v>
      </c>
    </row>
    <row r="37" spans="1:11" x14ac:dyDescent="0.25">
      <c r="A37" t="str">
        <f t="shared" si="0"/>
        <v>אורך צלע של משולש הוא6 ס"מ</v>
      </c>
      <c r="B37" t="str">
        <f t="shared" si="4"/>
        <v>אורך הגובה המאונך לצלע זה הוא 17 ס"מ</v>
      </c>
      <c r="C37" t="s">
        <v>34</v>
      </c>
      <c r="D37">
        <f t="shared" si="8"/>
        <v>51</v>
      </c>
      <c r="E37" s="1" t="str">
        <f t="shared" si="7"/>
        <v>6x17/2=51</v>
      </c>
      <c r="F37" t="s">
        <v>31</v>
      </c>
      <c r="G37">
        <v>6</v>
      </c>
      <c r="H37" t="s">
        <v>33</v>
      </c>
      <c r="I37">
        <v>17</v>
      </c>
      <c r="J37" t="s">
        <v>24</v>
      </c>
    </row>
    <row r="38" spans="1:11" x14ac:dyDescent="0.25">
      <c r="A38" t="str">
        <f t="shared" si="0"/>
        <v>אורך צלע של משולש הוא4 ס"מ</v>
      </c>
      <c r="B38" t="str">
        <f t="shared" si="4"/>
        <v>אורך הגובה המאונך לצלע זה הוא 16 ס"מ</v>
      </c>
      <c r="C38" t="s">
        <v>34</v>
      </c>
      <c r="D38">
        <f t="shared" si="8"/>
        <v>32</v>
      </c>
      <c r="E38" s="1" t="str">
        <f t="shared" si="7"/>
        <v>4x16/2=32</v>
      </c>
      <c r="F38" t="s">
        <v>31</v>
      </c>
      <c r="G38">
        <v>4</v>
      </c>
      <c r="H38" t="s">
        <v>33</v>
      </c>
      <c r="I38">
        <v>16</v>
      </c>
      <c r="J38" t="s">
        <v>24</v>
      </c>
    </row>
    <row r="39" spans="1:11" x14ac:dyDescent="0.25">
      <c r="A39" t="str">
        <f t="shared" si="0"/>
        <v>אורך צלע של משולש הוא2 ס"מ</v>
      </c>
      <c r="B39" t="str">
        <f t="shared" si="4"/>
        <v>אורך הגובה המאונך לצלע זה הוא 15 ס"מ</v>
      </c>
      <c r="C39" t="s">
        <v>34</v>
      </c>
      <c r="D39">
        <f t="shared" si="8"/>
        <v>15</v>
      </c>
      <c r="E39" s="1" t="str">
        <f t="shared" si="7"/>
        <v>2x15/2=15</v>
      </c>
      <c r="F39" t="s">
        <v>31</v>
      </c>
      <c r="G39">
        <v>2</v>
      </c>
      <c r="H39" t="s">
        <v>33</v>
      </c>
      <c r="I39">
        <v>15</v>
      </c>
      <c r="J39" t="s">
        <v>24</v>
      </c>
    </row>
    <row r="40" spans="1:11" x14ac:dyDescent="0.25">
      <c r="A40" t="str">
        <f t="shared" si="0"/>
        <v>אורך צלע של משולש הוא6 ס"מ</v>
      </c>
      <c r="B40" t="str">
        <f t="shared" si="4"/>
        <v>אורך הגובה המאונך לצלע זה הוא 14 ס"מ</v>
      </c>
      <c r="C40" t="s">
        <v>34</v>
      </c>
      <c r="D40">
        <f t="shared" si="8"/>
        <v>42</v>
      </c>
      <c r="E40" s="1" t="str">
        <f t="shared" si="7"/>
        <v>6x14/2=42</v>
      </c>
      <c r="F40" t="s">
        <v>31</v>
      </c>
      <c r="G40">
        <v>6</v>
      </c>
      <c r="H40" t="s">
        <v>33</v>
      </c>
      <c r="I40">
        <v>14</v>
      </c>
      <c r="J40" t="s">
        <v>24</v>
      </c>
    </row>
    <row r="41" spans="1:11" x14ac:dyDescent="0.25">
      <c r="A41" t="str">
        <f t="shared" si="0"/>
        <v>אורך צלע של משולש הוא6 ס"מ</v>
      </c>
      <c r="B41" t="str">
        <f t="shared" si="4"/>
        <v>אורך הגובה המאונך לצלע זה הוא 13 ס"מ</v>
      </c>
      <c r="C41" t="s">
        <v>34</v>
      </c>
      <c r="D41">
        <f t="shared" si="8"/>
        <v>39</v>
      </c>
      <c r="E41" s="1" t="str">
        <f t="shared" si="7"/>
        <v>6x13/2=39</v>
      </c>
      <c r="F41" t="s">
        <v>31</v>
      </c>
      <c r="G41">
        <v>6</v>
      </c>
      <c r="H41" t="s">
        <v>33</v>
      </c>
      <c r="I41">
        <v>13</v>
      </c>
      <c r="J41" t="s">
        <v>24</v>
      </c>
    </row>
    <row r="42" spans="1:11" x14ac:dyDescent="0.25">
      <c r="A42" t="str">
        <f t="shared" si="0"/>
        <v>אורך צלע של משולש הוא6 ס"מ</v>
      </c>
      <c r="B42" t="str">
        <f t="shared" si="4"/>
        <v>אורך הגובה המאונך לצלע זה הוא 12 ס"מ</v>
      </c>
      <c r="C42" t="s">
        <v>34</v>
      </c>
      <c r="D42">
        <f t="shared" si="8"/>
        <v>36</v>
      </c>
      <c r="E42" s="1" t="str">
        <f t="shared" si="7"/>
        <v>6x12/2=36</v>
      </c>
      <c r="F42" t="s">
        <v>31</v>
      </c>
      <c r="G42">
        <v>6</v>
      </c>
      <c r="H42" t="s">
        <v>33</v>
      </c>
      <c r="I42">
        <v>12</v>
      </c>
      <c r="J42" t="s">
        <v>24</v>
      </c>
    </row>
    <row r="43" spans="1:11" x14ac:dyDescent="0.25">
      <c r="A43" t="str">
        <f t="shared" si="0"/>
        <v>אורך צלע של משולש הוא6 ס"מ</v>
      </c>
      <c r="B43" t="str">
        <f t="shared" si="4"/>
        <v>אורך הגובה המאונך לצלע זה הוא 11 ס"מ</v>
      </c>
      <c r="C43" t="s">
        <v>34</v>
      </c>
      <c r="D43">
        <f t="shared" si="8"/>
        <v>33</v>
      </c>
      <c r="E43" s="1" t="str">
        <f t="shared" si="7"/>
        <v>6x11/2=33</v>
      </c>
      <c r="F43" t="s">
        <v>31</v>
      </c>
      <c r="G43">
        <v>6</v>
      </c>
      <c r="H43" t="s">
        <v>33</v>
      </c>
      <c r="I43">
        <v>11</v>
      </c>
      <c r="J43" t="s">
        <v>24</v>
      </c>
    </row>
    <row r="44" spans="1:11" x14ac:dyDescent="0.25">
      <c r="A44" t="str">
        <f t="shared" si="0"/>
        <v>אורך צלע של משולש הוא6 ס"מ</v>
      </c>
      <c r="B44" t="str">
        <f t="shared" si="4"/>
        <v>אורך הגובה המאונך לצלע זה הוא 10 ס"מ</v>
      </c>
      <c r="C44" t="s">
        <v>34</v>
      </c>
      <c r="D44">
        <f t="shared" si="8"/>
        <v>30</v>
      </c>
      <c r="E44" s="1" t="str">
        <f t="shared" si="7"/>
        <v>6x10/2=30</v>
      </c>
      <c r="F44" t="s">
        <v>31</v>
      </c>
      <c r="G44">
        <v>6</v>
      </c>
      <c r="H44" t="s">
        <v>33</v>
      </c>
      <c r="I44">
        <v>10</v>
      </c>
      <c r="J44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rightToLeft="1" topLeftCell="A13" workbookViewId="0">
      <selection activeCell="F50" sqref="F50"/>
    </sheetView>
  </sheetViews>
  <sheetFormatPr defaultRowHeight="13.8" x14ac:dyDescent="0.25"/>
  <cols>
    <col min="1" max="1" width="15.3984375" style="1" customWidth="1"/>
    <col min="2" max="2" width="16.19921875" style="1" customWidth="1"/>
    <col min="3" max="3" width="29.8984375" style="1" customWidth="1"/>
    <col min="4" max="4" width="5.19921875" style="1" customWidth="1"/>
    <col min="5" max="5" width="9.5" style="1" customWidth="1"/>
    <col min="6" max="6" width="7" style="1" customWidth="1"/>
    <col min="7" max="7" width="4.3984375" style="1" customWidth="1"/>
    <col min="8" max="8" width="8.796875" style="1"/>
    <col min="9" max="9" width="16.5" style="1" customWidth="1"/>
    <col min="10" max="10" width="14.5" style="1" customWidth="1"/>
    <col min="11" max="16384" width="8.79687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s="1" t="str">
        <f>CONCATENATE(F2,I2,G2,H2)</f>
        <v>בכיתה 4 תלמידים</v>
      </c>
      <c r="B2" s="1" t="s">
        <v>37</v>
      </c>
      <c r="C2" s="1" t="s">
        <v>38</v>
      </c>
      <c r="D2" s="1">
        <f>G2/4</f>
        <v>1</v>
      </c>
      <c r="E2" s="1" t="str">
        <f>CONCATENATE(1,"/",4,"x",G2,"=",,,D2)</f>
        <v>1/4x4=1</v>
      </c>
      <c r="F2" s="1" t="s">
        <v>36</v>
      </c>
      <c r="G2" s="1">
        <v>4</v>
      </c>
      <c r="H2" s="1" t="s">
        <v>17</v>
      </c>
      <c r="I2" s="1" t="s">
        <v>25</v>
      </c>
    </row>
    <row r="3" spans="1:9" x14ac:dyDescent="0.25">
      <c r="A3" s="1" t="str">
        <f t="shared" ref="A3:A46" si="0">CONCATENATE(F3,I3,G3,H3)</f>
        <v>בכיתה 8 תלמידים</v>
      </c>
      <c r="B3" s="1" t="s">
        <v>37</v>
      </c>
      <c r="C3" s="1" t="s">
        <v>38</v>
      </c>
      <c r="D3" s="1">
        <f t="shared" ref="D3:D11" si="1">G3/4</f>
        <v>2</v>
      </c>
      <c r="E3" s="1" t="str">
        <f t="shared" ref="E3:E12" si="2">CONCATENATE(1,"/",4,"x",G3,"=",,,D3)</f>
        <v>1/4x8=2</v>
      </c>
      <c r="F3" s="1" t="s">
        <v>36</v>
      </c>
      <c r="G3" s="1">
        <v>8</v>
      </c>
      <c r="H3" s="1" t="s">
        <v>17</v>
      </c>
      <c r="I3" s="1" t="s">
        <v>25</v>
      </c>
    </row>
    <row r="4" spans="1:9" x14ac:dyDescent="0.25">
      <c r="A4" s="1" t="str">
        <f t="shared" si="0"/>
        <v>בכיתה 12 תלמידים</v>
      </c>
      <c r="B4" s="1" t="s">
        <v>37</v>
      </c>
      <c r="C4" s="1" t="s">
        <v>38</v>
      </c>
      <c r="D4" s="1">
        <f t="shared" si="1"/>
        <v>3</v>
      </c>
      <c r="E4" s="1" t="str">
        <f t="shared" si="2"/>
        <v>1/4x12=3</v>
      </c>
      <c r="F4" s="1" t="s">
        <v>36</v>
      </c>
      <c r="G4" s="1">
        <v>12</v>
      </c>
      <c r="H4" s="1" t="s">
        <v>17</v>
      </c>
      <c r="I4" s="1" t="s">
        <v>25</v>
      </c>
    </row>
    <row r="5" spans="1:9" x14ac:dyDescent="0.25">
      <c r="A5" s="1" t="str">
        <f t="shared" si="0"/>
        <v>בכיתה 16 תלמידים</v>
      </c>
      <c r="B5" s="1" t="s">
        <v>37</v>
      </c>
      <c r="C5" s="1" t="s">
        <v>38</v>
      </c>
      <c r="D5" s="1">
        <f t="shared" si="1"/>
        <v>4</v>
      </c>
      <c r="E5" s="1" t="str">
        <f t="shared" si="2"/>
        <v>1/4x16=4</v>
      </c>
      <c r="F5" s="1" t="s">
        <v>36</v>
      </c>
      <c r="G5" s="1">
        <v>16</v>
      </c>
      <c r="H5" s="1" t="s">
        <v>17</v>
      </c>
      <c r="I5" s="1" t="s">
        <v>25</v>
      </c>
    </row>
    <row r="6" spans="1:9" x14ac:dyDescent="0.25">
      <c r="A6" s="1" t="str">
        <f t="shared" si="0"/>
        <v>בכיתה 20 תלמידים</v>
      </c>
      <c r="B6" s="1" t="s">
        <v>37</v>
      </c>
      <c r="C6" s="1" t="s">
        <v>38</v>
      </c>
      <c r="D6" s="1">
        <f t="shared" si="1"/>
        <v>5</v>
      </c>
      <c r="E6" s="1" t="str">
        <f t="shared" si="2"/>
        <v>1/4x20=5</v>
      </c>
      <c r="F6" s="1" t="s">
        <v>36</v>
      </c>
      <c r="G6" s="1">
        <v>20</v>
      </c>
      <c r="H6" s="1" t="s">
        <v>17</v>
      </c>
      <c r="I6" s="1" t="s">
        <v>25</v>
      </c>
    </row>
    <row r="7" spans="1:9" x14ac:dyDescent="0.25">
      <c r="A7" s="1" t="str">
        <f t="shared" si="0"/>
        <v>בכיתה 24 תלמידים</v>
      </c>
      <c r="B7" s="1" t="s">
        <v>37</v>
      </c>
      <c r="C7" s="1" t="s">
        <v>38</v>
      </c>
      <c r="D7" s="1">
        <f t="shared" si="1"/>
        <v>6</v>
      </c>
      <c r="E7" s="1" t="str">
        <f t="shared" si="2"/>
        <v>1/4x24=6</v>
      </c>
      <c r="F7" s="1" t="s">
        <v>36</v>
      </c>
      <c r="G7" s="1">
        <v>24</v>
      </c>
      <c r="H7" s="1" t="s">
        <v>17</v>
      </c>
      <c r="I7" s="1" t="s">
        <v>25</v>
      </c>
    </row>
    <row r="8" spans="1:9" x14ac:dyDescent="0.25">
      <c r="A8" s="1" t="str">
        <f t="shared" si="0"/>
        <v>בכיתה 28 תלמידים</v>
      </c>
      <c r="B8" s="1" t="s">
        <v>37</v>
      </c>
      <c r="C8" s="1" t="s">
        <v>38</v>
      </c>
      <c r="D8" s="1">
        <f t="shared" si="1"/>
        <v>7</v>
      </c>
      <c r="E8" s="1" t="str">
        <f t="shared" si="2"/>
        <v>1/4x28=7</v>
      </c>
      <c r="F8" s="1" t="s">
        <v>36</v>
      </c>
      <c r="G8" s="1">
        <v>28</v>
      </c>
      <c r="H8" s="1" t="s">
        <v>17</v>
      </c>
      <c r="I8" s="1" t="s">
        <v>25</v>
      </c>
    </row>
    <row r="9" spans="1:9" x14ac:dyDescent="0.25">
      <c r="A9" s="1" t="str">
        <f t="shared" si="0"/>
        <v>בכיתה 32 תלמידים</v>
      </c>
      <c r="B9" s="1" t="s">
        <v>37</v>
      </c>
      <c r="C9" s="1" t="s">
        <v>38</v>
      </c>
      <c r="D9" s="1">
        <f t="shared" si="1"/>
        <v>8</v>
      </c>
      <c r="E9" s="1" t="str">
        <f t="shared" si="2"/>
        <v>1/4x32=8</v>
      </c>
      <c r="F9" s="1" t="s">
        <v>36</v>
      </c>
      <c r="G9" s="1">
        <v>32</v>
      </c>
      <c r="H9" s="1" t="s">
        <v>17</v>
      </c>
      <c r="I9" s="1" t="s">
        <v>25</v>
      </c>
    </row>
    <row r="10" spans="1:9" x14ac:dyDescent="0.25">
      <c r="A10" s="1" t="str">
        <f t="shared" si="0"/>
        <v>בכיתה 36 תלמידים</v>
      </c>
      <c r="B10" s="1" t="s">
        <v>37</v>
      </c>
      <c r="C10" s="1" t="s">
        <v>38</v>
      </c>
      <c r="D10" s="1">
        <f t="shared" si="1"/>
        <v>9</v>
      </c>
      <c r="E10" s="1" t="str">
        <f t="shared" si="2"/>
        <v>1/4x36=9</v>
      </c>
      <c r="F10" s="1" t="s">
        <v>36</v>
      </c>
      <c r="G10" s="1">
        <v>36</v>
      </c>
      <c r="H10" s="1" t="s">
        <v>17</v>
      </c>
      <c r="I10" s="1" t="s">
        <v>25</v>
      </c>
    </row>
    <row r="11" spans="1:9" x14ac:dyDescent="0.25">
      <c r="A11" s="1" t="str">
        <f t="shared" si="0"/>
        <v>בכיתה 40 תלמידים</v>
      </c>
      <c r="B11" s="1" t="s">
        <v>37</v>
      </c>
      <c r="C11" s="1" t="s">
        <v>38</v>
      </c>
      <c r="D11" s="1">
        <f t="shared" si="1"/>
        <v>10</v>
      </c>
      <c r="E11" s="1" t="str">
        <f t="shared" si="2"/>
        <v>1/4x40=10</v>
      </c>
      <c r="F11" s="1" t="s">
        <v>36</v>
      </c>
      <c r="G11" s="1">
        <v>40</v>
      </c>
      <c r="H11" s="1" t="s">
        <v>17</v>
      </c>
      <c r="I11" s="1" t="s">
        <v>25</v>
      </c>
    </row>
    <row r="12" spans="1:9" x14ac:dyDescent="0.25">
      <c r="A12" s="1" t="str">
        <f t="shared" si="0"/>
        <v>בכיתה 6 תלמידים</v>
      </c>
      <c r="B12" s="1" t="s">
        <v>39</v>
      </c>
      <c r="C12" s="1" t="s">
        <v>38</v>
      </c>
      <c r="D12" s="1">
        <f>G12/3</f>
        <v>2</v>
      </c>
      <c r="E12" s="1" t="str">
        <f t="shared" si="2"/>
        <v>1/4x6=2</v>
      </c>
      <c r="F12" s="1" t="s">
        <v>36</v>
      </c>
      <c r="G12" s="1">
        <v>6</v>
      </c>
      <c r="H12" s="1" t="s">
        <v>17</v>
      </c>
      <c r="I12" s="1" t="s">
        <v>25</v>
      </c>
    </row>
    <row r="13" spans="1:9" x14ac:dyDescent="0.25">
      <c r="A13" s="1" t="str">
        <f t="shared" si="0"/>
        <v>בכיתה 9 תלמידים</v>
      </c>
      <c r="B13" s="1" t="s">
        <v>39</v>
      </c>
      <c r="C13" s="1" t="s">
        <v>38</v>
      </c>
      <c r="D13" s="1">
        <f>G13/3</f>
        <v>3</v>
      </c>
      <c r="E13" s="1" t="str">
        <f>CONCATENATE(1,"/",3,"x",G13,"=",,,D13)</f>
        <v>1/3x9=3</v>
      </c>
      <c r="F13" s="1" t="s">
        <v>36</v>
      </c>
      <c r="G13" s="1">
        <v>9</v>
      </c>
      <c r="H13" s="1" t="s">
        <v>17</v>
      </c>
      <c r="I13" s="1" t="s">
        <v>25</v>
      </c>
    </row>
    <row r="14" spans="1:9" x14ac:dyDescent="0.25">
      <c r="A14" s="1" t="str">
        <f t="shared" si="0"/>
        <v>בכיתה 12 תלמידים</v>
      </c>
      <c r="B14" s="1" t="s">
        <v>39</v>
      </c>
      <c r="C14" s="1" t="s">
        <v>38</v>
      </c>
      <c r="D14" s="1">
        <f t="shared" ref="D14:D21" si="3">G14/3</f>
        <v>4</v>
      </c>
      <c r="E14" s="1" t="str">
        <f t="shared" ref="E14:E21" si="4">CONCATENATE(1,"/",3,"x",G14,"=",,,D14)</f>
        <v>1/3x12=4</v>
      </c>
      <c r="F14" s="1" t="s">
        <v>36</v>
      </c>
      <c r="G14" s="1">
        <v>12</v>
      </c>
      <c r="H14" s="1" t="s">
        <v>17</v>
      </c>
      <c r="I14" s="1" t="s">
        <v>25</v>
      </c>
    </row>
    <row r="15" spans="1:9" x14ac:dyDescent="0.25">
      <c r="A15" s="1" t="str">
        <f t="shared" si="0"/>
        <v>בכיתה 15 תלמידים</v>
      </c>
      <c r="B15" s="1" t="s">
        <v>39</v>
      </c>
      <c r="C15" s="1" t="s">
        <v>38</v>
      </c>
      <c r="D15" s="1">
        <f t="shared" si="3"/>
        <v>5</v>
      </c>
      <c r="E15" s="1" t="str">
        <f t="shared" si="4"/>
        <v>1/3x15=5</v>
      </c>
      <c r="F15" s="1" t="s">
        <v>36</v>
      </c>
      <c r="G15" s="1">
        <v>15</v>
      </c>
      <c r="H15" s="1" t="s">
        <v>17</v>
      </c>
      <c r="I15" s="1" t="s">
        <v>25</v>
      </c>
    </row>
    <row r="16" spans="1:9" x14ac:dyDescent="0.25">
      <c r="A16" s="1" t="str">
        <f t="shared" si="0"/>
        <v>בכיתה 18 תלמידים</v>
      </c>
      <c r="B16" s="1" t="s">
        <v>39</v>
      </c>
      <c r="C16" s="1" t="s">
        <v>38</v>
      </c>
      <c r="D16" s="1">
        <f t="shared" si="3"/>
        <v>6</v>
      </c>
      <c r="E16" s="1" t="str">
        <f t="shared" si="4"/>
        <v>1/3x18=6</v>
      </c>
      <c r="F16" s="1" t="s">
        <v>36</v>
      </c>
      <c r="G16" s="1">
        <v>18</v>
      </c>
      <c r="H16" s="1" t="s">
        <v>17</v>
      </c>
      <c r="I16" s="1" t="s">
        <v>25</v>
      </c>
    </row>
    <row r="17" spans="1:9" x14ac:dyDescent="0.25">
      <c r="A17" s="1" t="str">
        <f t="shared" si="0"/>
        <v>בכיתה 21 תלמידים</v>
      </c>
      <c r="B17" s="1" t="s">
        <v>39</v>
      </c>
      <c r="C17" s="1" t="s">
        <v>38</v>
      </c>
      <c r="D17" s="1">
        <f t="shared" si="3"/>
        <v>7</v>
      </c>
      <c r="E17" s="1" t="str">
        <f t="shared" si="4"/>
        <v>1/3x21=7</v>
      </c>
      <c r="F17" s="1" t="s">
        <v>36</v>
      </c>
      <c r="G17" s="1">
        <v>21</v>
      </c>
      <c r="H17" s="1" t="s">
        <v>17</v>
      </c>
      <c r="I17" s="1" t="s">
        <v>25</v>
      </c>
    </row>
    <row r="18" spans="1:9" x14ac:dyDescent="0.25">
      <c r="A18" s="1" t="str">
        <f t="shared" si="0"/>
        <v>בכיתה 24 תלמידים</v>
      </c>
      <c r="B18" s="1" t="s">
        <v>39</v>
      </c>
      <c r="C18" s="1" t="s">
        <v>38</v>
      </c>
      <c r="D18" s="1">
        <f t="shared" si="3"/>
        <v>8</v>
      </c>
      <c r="E18" s="1" t="str">
        <f t="shared" si="4"/>
        <v>1/3x24=8</v>
      </c>
      <c r="F18" s="1" t="s">
        <v>36</v>
      </c>
      <c r="G18" s="1">
        <v>24</v>
      </c>
      <c r="H18" s="1" t="s">
        <v>17</v>
      </c>
      <c r="I18" s="1" t="s">
        <v>25</v>
      </c>
    </row>
    <row r="19" spans="1:9" x14ac:dyDescent="0.25">
      <c r="A19" s="1" t="str">
        <f t="shared" si="0"/>
        <v>בכיתה 27 תלמידים</v>
      </c>
      <c r="B19" s="1" t="s">
        <v>39</v>
      </c>
      <c r="C19" s="1" t="s">
        <v>38</v>
      </c>
      <c r="D19" s="1">
        <f t="shared" si="3"/>
        <v>9</v>
      </c>
      <c r="E19" s="1" t="str">
        <f t="shared" si="4"/>
        <v>1/3x27=9</v>
      </c>
      <c r="F19" s="1" t="s">
        <v>36</v>
      </c>
      <c r="G19" s="1">
        <v>27</v>
      </c>
      <c r="H19" s="1" t="s">
        <v>17</v>
      </c>
      <c r="I19" s="1" t="s">
        <v>25</v>
      </c>
    </row>
    <row r="20" spans="1:9" x14ac:dyDescent="0.25">
      <c r="A20" s="1" t="str">
        <f t="shared" si="0"/>
        <v>בכיתה 30 תלמידים</v>
      </c>
      <c r="B20" s="1" t="s">
        <v>39</v>
      </c>
      <c r="C20" s="1" t="s">
        <v>38</v>
      </c>
      <c r="D20" s="1">
        <f t="shared" si="3"/>
        <v>10</v>
      </c>
      <c r="E20" s="1" t="str">
        <f t="shared" si="4"/>
        <v>1/3x30=10</v>
      </c>
      <c r="F20" s="1" t="s">
        <v>36</v>
      </c>
      <c r="G20" s="1">
        <v>30</v>
      </c>
      <c r="H20" s="1" t="s">
        <v>17</v>
      </c>
      <c r="I20" s="1" t="s">
        <v>25</v>
      </c>
    </row>
    <row r="21" spans="1:9" x14ac:dyDescent="0.25">
      <c r="A21" s="1" t="str">
        <f t="shared" si="0"/>
        <v>בכיתה 33 תלמידים</v>
      </c>
      <c r="B21" s="1" t="s">
        <v>39</v>
      </c>
      <c r="C21" s="1" t="s">
        <v>38</v>
      </c>
      <c r="D21" s="1">
        <f t="shared" si="3"/>
        <v>11</v>
      </c>
      <c r="E21" s="1" t="str">
        <f t="shared" si="4"/>
        <v>1/3x33=11</v>
      </c>
      <c r="F21" s="1" t="s">
        <v>36</v>
      </c>
      <c r="G21" s="1">
        <v>33</v>
      </c>
      <c r="H21" s="1" t="s">
        <v>17</v>
      </c>
      <c r="I21" s="1" t="s">
        <v>25</v>
      </c>
    </row>
    <row r="22" spans="1:9" x14ac:dyDescent="0.25">
      <c r="A22" s="1" t="str">
        <f t="shared" si="0"/>
        <v>בכיתה 4 תלמידים</v>
      </c>
      <c r="B22" s="1" t="s">
        <v>40</v>
      </c>
      <c r="C22" s="1" t="s">
        <v>38</v>
      </c>
      <c r="D22" s="1">
        <f>G22/2</f>
        <v>2</v>
      </c>
      <c r="E22" s="1" t="str">
        <f>CONCATENATE(1,"/",2,"x",G22,"=",,,D22)</f>
        <v>1/2x4=2</v>
      </c>
      <c r="F22" s="1" t="s">
        <v>36</v>
      </c>
      <c r="G22" s="1">
        <v>4</v>
      </c>
      <c r="H22" s="1" t="s">
        <v>17</v>
      </c>
      <c r="I22" s="1" t="s">
        <v>25</v>
      </c>
    </row>
    <row r="23" spans="1:9" x14ac:dyDescent="0.25">
      <c r="A23" s="1" t="str">
        <f t="shared" si="0"/>
        <v>בכיתה 6 תלמידים</v>
      </c>
      <c r="B23" s="1" t="s">
        <v>40</v>
      </c>
      <c r="C23" s="1" t="s">
        <v>38</v>
      </c>
      <c r="D23" s="1">
        <f>G23/2</f>
        <v>3</v>
      </c>
      <c r="E23" s="1" t="str">
        <f>CONCATENATE(1,"/",2,"x",G23,"=",,,D23)</f>
        <v>1/2x6=3</v>
      </c>
      <c r="F23" s="1" t="s">
        <v>36</v>
      </c>
      <c r="G23" s="1">
        <v>6</v>
      </c>
      <c r="H23" s="1" t="s">
        <v>17</v>
      </c>
      <c r="I23" s="1" t="s">
        <v>25</v>
      </c>
    </row>
    <row r="24" spans="1:9" x14ac:dyDescent="0.25">
      <c r="A24" s="1" t="str">
        <f t="shared" si="0"/>
        <v>בכיתה 8 תלמידים</v>
      </c>
      <c r="B24" s="1" t="s">
        <v>40</v>
      </c>
      <c r="C24" s="1" t="s">
        <v>38</v>
      </c>
      <c r="D24" s="1">
        <f t="shared" ref="D24:D27" si="5">G24/2</f>
        <v>4</v>
      </c>
      <c r="E24" s="1" t="str">
        <f t="shared" ref="E24:E27" si="6">CONCATENATE(1,"/",2,"x",G24,"=",,,D24)</f>
        <v>1/2x8=4</v>
      </c>
      <c r="F24" s="1" t="s">
        <v>36</v>
      </c>
      <c r="G24" s="1">
        <v>8</v>
      </c>
      <c r="H24" s="1" t="s">
        <v>17</v>
      </c>
      <c r="I24" s="1" t="s">
        <v>25</v>
      </c>
    </row>
    <row r="25" spans="1:9" x14ac:dyDescent="0.25">
      <c r="A25" s="1" t="str">
        <f t="shared" si="0"/>
        <v>בכיתה 10 תלמידים</v>
      </c>
      <c r="B25" s="1" t="s">
        <v>40</v>
      </c>
      <c r="C25" s="1" t="s">
        <v>38</v>
      </c>
      <c r="D25" s="1">
        <f t="shared" si="5"/>
        <v>5</v>
      </c>
      <c r="E25" s="1" t="str">
        <f t="shared" si="6"/>
        <v>1/2x10=5</v>
      </c>
      <c r="F25" s="1" t="s">
        <v>36</v>
      </c>
      <c r="G25" s="1">
        <v>10</v>
      </c>
      <c r="H25" s="1" t="s">
        <v>17</v>
      </c>
      <c r="I25" s="1" t="s">
        <v>25</v>
      </c>
    </row>
    <row r="26" spans="1:9" x14ac:dyDescent="0.25">
      <c r="A26" s="1" t="str">
        <f t="shared" si="0"/>
        <v>בכיתה 12 תלמידים</v>
      </c>
      <c r="B26" s="1" t="s">
        <v>40</v>
      </c>
      <c r="C26" s="1" t="s">
        <v>38</v>
      </c>
      <c r="D26" s="1">
        <f t="shared" si="5"/>
        <v>6</v>
      </c>
      <c r="E26" s="1" t="str">
        <f t="shared" si="6"/>
        <v>1/2x12=6</v>
      </c>
      <c r="F26" s="1" t="s">
        <v>36</v>
      </c>
      <c r="G26" s="1">
        <v>12</v>
      </c>
      <c r="H26" s="1" t="s">
        <v>17</v>
      </c>
      <c r="I26" s="1" t="s">
        <v>25</v>
      </c>
    </row>
    <row r="27" spans="1:9" x14ac:dyDescent="0.25">
      <c r="A27" s="1" t="str">
        <f t="shared" si="0"/>
        <v>בכיתה 14 תלמידים</v>
      </c>
      <c r="B27" s="1" t="s">
        <v>40</v>
      </c>
      <c r="C27" s="1" t="s">
        <v>38</v>
      </c>
      <c r="D27" s="1">
        <f t="shared" si="5"/>
        <v>7</v>
      </c>
      <c r="E27" s="1" t="str">
        <f t="shared" si="6"/>
        <v>1/2x14=7</v>
      </c>
      <c r="F27" s="1" t="s">
        <v>36</v>
      </c>
      <c r="G27" s="1">
        <v>14</v>
      </c>
      <c r="H27" s="1" t="s">
        <v>17</v>
      </c>
      <c r="I27" s="1" t="s">
        <v>25</v>
      </c>
    </row>
    <row r="28" spans="1:9" x14ac:dyDescent="0.25">
      <c r="A28" s="1" t="str">
        <f t="shared" si="0"/>
        <v>בכיתה 16 תלמידים</v>
      </c>
      <c r="B28" s="1" t="s">
        <v>40</v>
      </c>
      <c r="C28" s="1" t="s">
        <v>38</v>
      </c>
      <c r="D28" s="1">
        <f>G28/2</f>
        <v>8</v>
      </c>
      <c r="E28" s="1" t="str">
        <f>CONCATENATE(1,"/",2,"x",G28,"=",,,D28)</f>
        <v>1/2x16=8</v>
      </c>
      <c r="F28" s="1" t="s">
        <v>36</v>
      </c>
      <c r="G28" s="1">
        <v>16</v>
      </c>
      <c r="H28" s="1" t="s">
        <v>17</v>
      </c>
      <c r="I28" s="1" t="s">
        <v>25</v>
      </c>
    </row>
    <row r="29" spans="1:9" x14ac:dyDescent="0.25">
      <c r="A29" s="1" t="str">
        <f t="shared" si="0"/>
        <v>בכיתה 8 תלמידים</v>
      </c>
      <c r="B29" s="1" t="s">
        <v>37</v>
      </c>
      <c r="C29" s="1" t="s">
        <v>38</v>
      </c>
      <c r="D29" s="1">
        <f>G29/4</f>
        <v>2</v>
      </c>
      <c r="E29" s="1" t="str">
        <f>CONCATENATE(1,"/",4,"x",G29,"=",,,D29)</f>
        <v>1/4x8=2</v>
      </c>
      <c r="F29" s="1" t="s">
        <v>36</v>
      </c>
      <c r="G29" s="1">
        <v>8</v>
      </c>
      <c r="H29" s="1" t="s">
        <v>17</v>
      </c>
      <c r="I29" s="1" t="s">
        <v>25</v>
      </c>
    </row>
    <row r="30" spans="1:9" x14ac:dyDescent="0.25">
      <c r="A30" s="1" t="str">
        <f t="shared" si="0"/>
        <v>בכיתה 12 תלמידים</v>
      </c>
      <c r="B30" s="1" t="s">
        <v>37</v>
      </c>
      <c r="C30" s="1" t="s">
        <v>38</v>
      </c>
      <c r="D30" s="1">
        <f>G30/4</f>
        <v>3</v>
      </c>
      <c r="E30" s="1" t="str">
        <f>CONCATENATE(1,"/",4,"x",G30,"=",,,D30)</f>
        <v>1/4x12=3</v>
      </c>
      <c r="F30" s="1" t="s">
        <v>36</v>
      </c>
      <c r="G30" s="1">
        <v>12</v>
      </c>
      <c r="H30" s="1" t="s">
        <v>17</v>
      </c>
      <c r="I30" s="1" t="s">
        <v>25</v>
      </c>
    </row>
    <row r="31" spans="1:9" x14ac:dyDescent="0.25">
      <c r="A31" s="1" t="str">
        <f t="shared" si="0"/>
        <v>בכיתה 16 תלמידים</v>
      </c>
      <c r="B31" s="1" t="s">
        <v>37</v>
      </c>
      <c r="C31" s="1" t="s">
        <v>38</v>
      </c>
      <c r="D31" s="1">
        <f t="shared" ref="D31:D34" si="7">G31/4</f>
        <v>4</v>
      </c>
      <c r="E31" s="1" t="str">
        <f t="shared" ref="E31:E34" si="8">CONCATENATE(1,"/",4,"x",G31,"=",,,D31)</f>
        <v>1/4x16=4</v>
      </c>
      <c r="F31" s="1" t="s">
        <v>36</v>
      </c>
      <c r="G31" s="1">
        <v>16</v>
      </c>
      <c r="H31" s="1" t="s">
        <v>17</v>
      </c>
      <c r="I31" s="1" t="s">
        <v>25</v>
      </c>
    </row>
    <row r="32" spans="1:9" x14ac:dyDescent="0.25">
      <c r="A32" s="1" t="str">
        <f t="shared" si="0"/>
        <v>בכיתה 20 תלמידים</v>
      </c>
      <c r="B32" s="1" t="s">
        <v>37</v>
      </c>
      <c r="C32" s="1" t="s">
        <v>38</v>
      </c>
      <c r="D32" s="1">
        <f t="shared" si="7"/>
        <v>5</v>
      </c>
      <c r="E32" s="1" t="str">
        <f t="shared" si="8"/>
        <v>1/4x20=5</v>
      </c>
      <c r="F32" s="1" t="s">
        <v>36</v>
      </c>
      <c r="G32" s="1">
        <v>20</v>
      </c>
      <c r="H32" s="1" t="s">
        <v>17</v>
      </c>
      <c r="I32" s="1" t="s">
        <v>25</v>
      </c>
    </row>
    <row r="33" spans="1:9" x14ac:dyDescent="0.25">
      <c r="A33" s="1" t="str">
        <f t="shared" si="0"/>
        <v>בכיתה 24 תלמידים</v>
      </c>
      <c r="B33" s="1" t="s">
        <v>37</v>
      </c>
      <c r="C33" s="1" t="s">
        <v>38</v>
      </c>
      <c r="D33" s="1">
        <f t="shared" si="7"/>
        <v>6</v>
      </c>
      <c r="E33" s="1" t="str">
        <f t="shared" si="8"/>
        <v>1/4x24=6</v>
      </c>
      <c r="F33" s="1" t="s">
        <v>36</v>
      </c>
      <c r="G33" s="1">
        <v>24</v>
      </c>
      <c r="H33" s="1" t="s">
        <v>17</v>
      </c>
      <c r="I33" s="1" t="s">
        <v>25</v>
      </c>
    </row>
    <row r="34" spans="1:9" x14ac:dyDescent="0.25">
      <c r="A34" s="1" t="str">
        <f t="shared" si="0"/>
        <v>בכיתה 28 תלמידים</v>
      </c>
      <c r="B34" s="1" t="s">
        <v>37</v>
      </c>
      <c r="C34" s="1" t="s">
        <v>38</v>
      </c>
      <c r="D34" s="1">
        <f t="shared" si="7"/>
        <v>7</v>
      </c>
      <c r="E34" s="1" t="str">
        <f t="shared" si="8"/>
        <v>1/4x28=7</v>
      </c>
      <c r="F34" s="1" t="s">
        <v>36</v>
      </c>
      <c r="G34" s="1">
        <v>28</v>
      </c>
      <c r="H34" s="1" t="s">
        <v>17</v>
      </c>
      <c r="I34" s="1" t="s">
        <v>25</v>
      </c>
    </row>
    <row r="35" spans="1:9" x14ac:dyDescent="0.25">
      <c r="A35" s="1" t="str">
        <f t="shared" si="0"/>
        <v>בכיתה 10 תלמידים</v>
      </c>
      <c r="B35" s="1" t="s">
        <v>41</v>
      </c>
      <c r="C35" s="1" t="s">
        <v>38</v>
      </c>
      <c r="D35" s="1">
        <f>G35/5</f>
        <v>2</v>
      </c>
      <c r="E35" s="1" t="str">
        <f>CONCATENATE(1,"/",5,"x",G35,"=",,,D35)</f>
        <v>1/5x10=2</v>
      </c>
      <c r="F35" s="1" t="s">
        <v>36</v>
      </c>
      <c r="G35" s="1">
        <v>10</v>
      </c>
      <c r="H35" s="1" t="s">
        <v>17</v>
      </c>
      <c r="I35" s="1" t="s">
        <v>25</v>
      </c>
    </row>
    <row r="36" spans="1:9" x14ac:dyDescent="0.25">
      <c r="A36" s="1" t="str">
        <f t="shared" si="0"/>
        <v>בכיתה 15 תלמידים</v>
      </c>
      <c r="B36" s="1" t="s">
        <v>41</v>
      </c>
      <c r="C36" s="1" t="s">
        <v>38</v>
      </c>
      <c r="D36" s="1">
        <f>G36/5</f>
        <v>3</v>
      </c>
      <c r="E36" s="1" t="str">
        <f t="shared" ref="E36:E39" si="9">CONCATENATE(1,"/",5,"x",G36,"=",,,D36)</f>
        <v>1/5x15=3</v>
      </c>
      <c r="F36" s="1" t="s">
        <v>36</v>
      </c>
      <c r="G36" s="1">
        <v>15</v>
      </c>
      <c r="H36" s="1" t="s">
        <v>17</v>
      </c>
      <c r="I36" s="1" t="s">
        <v>25</v>
      </c>
    </row>
    <row r="37" spans="1:9" x14ac:dyDescent="0.25">
      <c r="A37" s="1" t="str">
        <f t="shared" si="0"/>
        <v>בכיתה 20 תלמידים</v>
      </c>
      <c r="B37" s="1" t="s">
        <v>41</v>
      </c>
      <c r="C37" s="1" t="s">
        <v>38</v>
      </c>
      <c r="D37" s="1">
        <f t="shared" ref="D37:D39" si="10">G37/5</f>
        <v>4</v>
      </c>
      <c r="E37" s="1" t="str">
        <f t="shared" si="9"/>
        <v>1/5x20=4</v>
      </c>
      <c r="F37" s="1" t="s">
        <v>36</v>
      </c>
      <c r="G37" s="1">
        <v>20</v>
      </c>
      <c r="H37" s="1" t="s">
        <v>17</v>
      </c>
      <c r="I37" s="1" t="s">
        <v>25</v>
      </c>
    </row>
    <row r="38" spans="1:9" x14ac:dyDescent="0.25">
      <c r="A38" s="1" t="str">
        <f t="shared" si="0"/>
        <v>בכיתה 25 תלמידים</v>
      </c>
      <c r="B38" s="1" t="s">
        <v>41</v>
      </c>
      <c r="C38" s="1" t="s">
        <v>38</v>
      </c>
      <c r="D38" s="1">
        <f t="shared" si="10"/>
        <v>5</v>
      </c>
      <c r="E38" s="1" t="str">
        <f t="shared" si="9"/>
        <v>1/5x25=5</v>
      </c>
      <c r="F38" s="1" t="s">
        <v>36</v>
      </c>
      <c r="G38" s="1">
        <v>25</v>
      </c>
      <c r="H38" s="1" t="s">
        <v>17</v>
      </c>
      <c r="I38" s="1" t="s">
        <v>25</v>
      </c>
    </row>
    <row r="39" spans="1:9" x14ac:dyDescent="0.25">
      <c r="A39" s="1" t="str">
        <f t="shared" si="0"/>
        <v>בכיתה 30 תלמידים</v>
      </c>
      <c r="B39" s="1" t="s">
        <v>41</v>
      </c>
      <c r="C39" s="1" t="s">
        <v>38</v>
      </c>
      <c r="D39" s="1">
        <f t="shared" si="10"/>
        <v>6</v>
      </c>
      <c r="E39" s="1" t="str">
        <f t="shared" si="9"/>
        <v>1/5x30=6</v>
      </c>
      <c r="F39" s="1" t="s">
        <v>36</v>
      </c>
      <c r="G39" s="1">
        <v>30</v>
      </c>
      <c r="H39" s="1" t="s">
        <v>17</v>
      </c>
      <c r="I39" s="1" t="s">
        <v>25</v>
      </c>
    </row>
    <row r="40" spans="1:9" x14ac:dyDescent="0.25">
      <c r="A40" s="1" t="str">
        <f t="shared" si="0"/>
        <v>בכיתה 14 תלמידים</v>
      </c>
      <c r="B40" s="1" t="s">
        <v>42</v>
      </c>
      <c r="C40" s="1" t="s">
        <v>38</v>
      </c>
      <c r="D40" s="1">
        <f>G40/7</f>
        <v>2</v>
      </c>
      <c r="E40" s="1" t="str">
        <f>CONCATENATE(1,"/",7,"x",G40,"=",,,D40)</f>
        <v>1/7x14=2</v>
      </c>
      <c r="F40" s="1" t="s">
        <v>36</v>
      </c>
      <c r="G40" s="1">
        <v>14</v>
      </c>
      <c r="H40" s="1" t="s">
        <v>17</v>
      </c>
      <c r="I40" s="1" t="s">
        <v>25</v>
      </c>
    </row>
    <row r="41" spans="1:9" x14ac:dyDescent="0.25">
      <c r="A41" s="1" t="str">
        <f t="shared" si="0"/>
        <v>בכיתה 21 תלמידים</v>
      </c>
      <c r="B41" s="1" t="s">
        <v>42</v>
      </c>
      <c r="C41" s="1" t="s">
        <v>38</v>
      </c>
      <c r="D41" s="1">
        <f>G41/7</f>
        <v>3</v>
      </c>
      <c r="E41" s="1" t="str">
        <f>CONCATENATE(1,"/",7,"x",G41,"=",,,D41)</f>
        <v>1/7x21=3</v>
      </c>
      <c r="F41" s="1" t="s">
        <v>36</v>
      </c>
      <c r="G41" s="1">
        <v>21</v>
      </c>
      <c r="H41" s="1" t="s">
        <v>17</v>
      </c>
      <c r="I41" s="1" t="s">
        <v>25</v>
      </c>
    </row>
    <row r="42" spans="1:9" x14ac:dyDescent="0.25">
      <c r="A42" s="1" t="str">
        <f t="shared" si="0"/>
        <v>בכיתה 28 תלמידים</v>
      </c>
      <c r="B42" s="1" t="s">
        <v>42</v>
      </c>
      <c r="C42" s="1" t="s">
        <v>38</v>
      </c>
      <c r="D42" s="1">
        <f t="shared" ref="D42:D46" si="11">G42/7</f>
        <v>4</v>
      </c>
      <c r="E42" s="1" t="str">
        <f t="shared" ref="E42:E46" si="12">CONCATENATE(1,"/",7,"x",G42,"=",,,D42)</f>
        <v>1/7x28=4</v>
      </c>
      <c r="F42" s="1" t="s">
        <v>36</v>
      </c>
      <c r="G42" s="1">
        <v>28</v>
      </c>
      <c r="H42" s="1" t="s">
        <v>17</v>
      </c>
      <c r="I42" s="1" t="s">
        <v>25</v>
      </c>
    </row>
    <row r="43" spans="1:9" x14ac:dyDescent="0.25">
      <c r="A43" s="1" t="str">
        <f t="shared" si="0"/>
        <v>בכיתה 35 תלמידים</v>
      </c>
      <c r="B43" s="1" t="s">
        <v>42</v>
      </c>
      <c r="C43" s="1" t="s">
        <v>38</v>
      </c>
      <c r="D43" s="1">
        <f t="shared" si="11"/>
        <v>5</v>
      </c>
      <c r="E43" s="1" t="str">
        <f t="shared" si="12"/>
        <v>1/7x35=5</v>
      </c>
      <c r="F43" s="1" t="s">
        <v>36</v>
      </c>
      <c r="G43" s="1">
        <v>35</v>
      </c>
      <c r="H43" s="1" t="s">
        <v>17</v>
      </c>
      <c r="I43" s="1" t="s">
        <v>25</v>
      </c>
    </row>
    <row r="44" spans="1:9" x14ac:dyDescent="0.25">
      <c r="A44" s="1" t="str">
        <f t="shared" si="0"/>
        <v>בכיתה 42 תלמידים</v>
      </c>
      <c r="B44" s="1" t="s">
        <v>42</v>
      </c>
      <c r="C44" s="1" t="s">
        <v>38</v>
      </c>
      <c r="D44" s="1">
        <f t="shared" si="11"/>
        <v>6</v>
      </c>
      <c r="E44" s="1" t="str">
        <f t="shared" si="12"/>
        <v>1/7x42=6</v>
      </c>
      <c r="F44" s="1" t="s">
        <v>36</v>
      </c>
      <c r="G44" s="1">
        <v>42</v>
      </c>
      <c r="H44" s="1" t="s">
        <v>17</v>
      </c>
      <c r="I44" s="1" t="s">
        <v>25</v>
      </c>
    </row>
    <row r="45" spans="1:9" x14ac:dyDescent="0.25">
      <c r="A45" s="1" t="str">
        <f t="shared" si="0"/>
        <v>בכיתה 49 תלמידים</v>
      </c>
      <c r="B45" s="1" t="s">
        <v>42</v>
      </c>
      <c r="C45" s="1" t="s">
        <v>38</v>
      </c>
      <c r="D45" s="1">
        <f t="shared" si="11"/>
        <v>7</v>
      </c>
      <c r="E45" s="1" t="str">
        <f t="shared" si="12"/>
        <v>1/7x49=7</v>
      </c>
      <c r="F45" s="1" t="s">
        <v>36</v>
      </c>
      <c r="G45" s="1">
        <v>49</v>
      </c>
      <c r="H45" s="1" t="s">
        <v>17</v>
      </c>
      <c r="I45" s="1" t="s">
        <v>25</v>
      </c>
    </row>
    <row r="46" spans="1:9" x14ac:dyDescent="0.25">
      <c r="A46" s="1" t="str">
        <f t="shared" si="0"/>
        <v>בכיתה 56 תלמידים</v>
      </c>
      <c r="B46" s="1" t="s">
        <v>42</v>
      </c>
      <c r="C46" s="1" t="s">
        <v>38</v>
      </c>
      <c r="D46" s="1">
        <f t="shared" si="11"/>
        <v>8</v>
      </c>
      <c r="E46" s="1" t="str">
        <f t="shared" si="12"/>
        <v>1/7x56=8</v>
      </c>
      <c r="F46" s="1" t="s">
        <v>36</v>
      </c>
      <c r="G46" s="1">
        <v>56</v>
      </c>
      <c r="H46" s="1" t="s">
        <v>17</v>
      </c>
      <c r="I46" s="1" t="s">
        <v>25</v>
      </c>
    </row>
    <row r="47" spans="1:9" x14ac:dyDescent="0.25">
      <c r="A47" s="1" t="str">
        <f t="shared" ref="A47" si="13">CONCATENATE(F47,I47,G47,H47)</f>
        <v>בכיתה 15 תלמידים</v>
      </c>
      <c r="B47" s="1" t="s">
        <v>41</v>
      </c>
      <c r="C47" s="1" t="s">
        <v>38</v>
      </c>
      <c r="D47" s="1">
        <f>G47/5</f>
        <v>3</v>
      </c>
      <c r="E47" s="1" t="str">
        <f>CONCATENATE(1,"/",5,"x",G47,"=",,,D47)</f>
        <v>1/5x15=3</v>
      </c>
      <c r="F47" s="1" t="s">
        <v>36</v>
      </c>
      <c r="G47" s="1">
        <v>15</v>
      </c>
      <c r="H47" s="1" t="s">
        <v>17</v>
      </c>
      <c r="I47" s="1" t="s">
        <v>25</v>
      </c>
    </row>
    <row r="48" spans="1:9" x14ac:dyDescent="0.25">
      <c r="A48" s="1" t="str">
        <f t="shared" ref="A48:A50" si="14">CONCATENATE(F48,I48,G48,H48)</f>
        <v>בכיתה 20 תלמידים</v>
      </c>
      <c r="B48" s="1" t="s">
        <v>41</v>
      </c>
      <c r="C48" s="1" t="s">
        <v>38</v>
      </c>
      <c r="D48" s="1">
        <f t="shared" ref="D48:D50" si="15">G48/5</f>
        <v>4</v>
      </c>
      <c r="E48" s="1" t="str">
        <f t="shared" ref="E48:E50" si="16">CONCATENATE(1,"/",5,"x",G48,"=",,,D48)</f>
        <v>1/5x20=4</v>
      </c>
      <c r="F48" s="1" t="s">
        <v>36</v>
      </c>
      <c r="G48" s="1">
        <v>20</v>
      </c>
      <c r="H48" s="1" t="s">
        <v>17</v>
      </c>
      <c r="I48" s="1" t="s">
        <v>25</v>
      </c>
    </row>
    <row r="49" spans="1:9" x14ac:dyDescent="0.25">
      <c r="A49" s="1" t="str">
        <f t="shared" si="14"/>
        <v>בכיתה 25 תלמידים</v>
      </c>
      <c r="B49" s="1" t="s">
        <v>41</v>
      </c>
      <c r="C49" s="1" t="s">
        <v>38</v>
      </c>
      <c r="D49" s="1">
        <f t="shared" si="15"/>
        <v>5</v>
      </c>
      <c r="E49" s="1" t="str">
        <f t="shared" si="16"/>
        <v>1/5x25=5</v>
      </c>
      <c r="F49" s="1" t="s">
        <v>36</v>
      </c>
      <c r="G49" s="1">
        <v>25</v>
      </c>
      <c r="H49" s="1" t="s">
        <v>17</v>
      </c>
      <c r="I49" s="1" t="s">
        <v>25</v>
      </c>
    </row>
    <row r="50" spans="1:9" x14ac:dyDescent="0.25">
      <c r="A50" s="1" t="str">
        <f t="shared" si="14"/>
        <v>בכיתה 30 תלמידים</v>
      </c>
      <c r="B50" s="1" t="s">
        <v>41</v>
      </c>
      <c r="C50" s="1" t="s">
        <v>38</v>
      </c>
      <c r="D50" s="1">
        <f t="shared" si="15"/>
        <v>6</v>
      </c>
      <c r="E50" s="1" t="str">
        <f t="shared" si="16"/>
        <v>1/5x30=6</v>
      </c>
      <c r="F50" s="1" t="s">
        <v>36</v>
      </c>
      <c r="G50" s="1">
        <v>30</v>
      </c>
      <c r="H50" s="1" t="s">
        <v>17</v>
      </c>
      <c r="I50" s="1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rightToLeft="1" zoomScale="69" zoomScaleNormal="69" workbookViewId="0">
      <selection activeCell="E35" sqref="E35"/>
    </sheetView>
  </sheetViews>
  <sheetFormatPr defaultRowHeight="13.8" x14ac:dyDescent="0.25"/>
  <cols>
    <col min="1" max="1" width="27.796875" customWidth="1"/>
    <col min="2" max="2" width="20.59765625" customWidth="1"/>
    <col min="3" max="3" width="35.19921875" customWidth="1"/>
    <col min="4" max="4" width="5.09765625" customWidth="1"/>
    <col min="5" max="5" width="13.09765625" style="1" customWidth="1"/>
    <col min="6" max="6" width="20.19921875" customWidth="1"/>
    <col min="7" max="7" width="4.3984375" customWidth="1"/>
    <col min="9" max="9" width="4.3984375" customWidth="1"/>
    <col min="10" max="10" width="5.296875" customWidth="1"/>
    <col min="11" max="12" width="10.5" customWidth="1"/>
    <col min="14" max="14" width="13.5976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15" x14ac:dyDescent="0.25">
      <c r="A2" t="str">
        <f>CONCATENATE(F2,M2,G2,H2)</f>
        <v>קיבלתם 24 שקלים</v>
      </c>
      <c r="C2" t="str">
        <f>CONCATENATE(K2,M2,J2,"/",I2,L2)</f>
        <v>תנו לנערה   2/12 מהסכום הזה</v>
      </c>
      <c r="D2">
        <f>G2*J2/I2</f>
        <v>4</v>
      </c>
      <c r="E2" s="1" t="str">
        <f>CONCATENATE(G2,"x",J2,"/",I2,"=",D2)</f>
        <v>24x2/12=4</v>
      </c>
      <c r="F2" t="s">
        <v>43</v>
      </c>
      <c r="G2">
        <v>24</v>
      </c>
      <c r="H2" t="s">
        <v>44</v>
      </c>
      <c r="I2">
        <v>12</v>
      </c>
      <c r="J2">
        <v>2</v>
      </c>
      <c r="K2" t="s">
        <v>46</v>
      </c>
      <c r="L2" t="s">
        <v>45</v>
      </c>
      <c r="M2" t="s">
        <v>25</v>
      </c>
    </row>
    <row r="3" spans="1:15" x14ac:dyDescent="0.25">
      <c r="A3" t="str">
        <f t="shared" ref="A3:A12" si="0">CONCATENATE(F3,M3,G3,H3)</f>
        <v>קיבלתם 26 שקלים</v>
      </c>
      <c r="C3" t="str">
        <f t="shared" ref="C3:C12" si="1">CONCATENATE(K3,M3,J3,"/",I3,L3)</f>
        <v>תנו לנערה   2/13 מהסכום הזה</v>
      </c>
      <c r="D3">
        <f t="shared" ref="D3:D17" si="2">G3*J3/I3</f>
        <v>4</v>
      </c>
      <c r="E3" s="1" t="str">
        <f t="shared" ref="E3:E17" si="3">CONCATENATE(G3,"x",J3,"/",I3,"=",D3)</f>
        <v>26x2/13=4</v>
      </c>
      <c r="F3" t="s">
        <v>43</v>
      </c>
      <c r="G3">
        <v>26</v>
      </c>
      <c r="H3" t="s">
        <v>44</v>
      </c>
      <c r="I3">
        <v>13</v>
      </c>
      <c r="J3">
        <v>2</v>
      </c>
      <c r="K3" t="s">
        <v>46</v>
      </c>
      <c r="L3" t="s">
        <v>45</v>
      </c>
      <c r="M3" t="s">
        <v>25</v>
      </c>
    </row>
    <row r="4" spans="1:15" x14ac:dyDescent="0.25">
      <c r="A4" t="str">
        <f t="shared" si="0"/>
        <v>קיבלתם 28 שקלים</v>
      </c>
      <c r="C4" t="str">
        <f t="shared" si="1"/>
        <v>תנו לנערה   2/14 מהסכום הזה</v>
      </c>
      <c r="D4">
        <f t="shared" si="2"/>
        <v>4</v>
      </c>
      <c r="E4" s="1" t="str">
        <f t="shared" si="3"/>
        <v>28x2/14=4</v>
      </c>
      <c r="F4" t="s">
        <v>43</v>
      </c>
      <c r="G4">
        <v>28</v>
      </c>
      <c r="H4" t="s">
        <v>44</v>
      </c>
      <c r="I4">
        <v>14</v>
      </c>
      <c r="J4">
        <v>2</v>
      </c>
      <c r="K4" t="s">
        <v>46</v>
      </c>
      <c r="L4" t="s">
        <v>45</v>
      </c>
      <c r="M4" t="s">
        <v>25</v>
      </c>
    </row>
    <row r="5" spans="1:15" x14ac:dyDescent="0.25">
      <c r="A5" t="str">
        <f t="shared" si="0"/>
        <v>קיבלתם 30 שקלים</v>
      </c>
      <c r="C5" t="str">
        <f t="shared" si="1"/>
        <v>תנו לנערה   2/12 מהסכום הזה</v>
      </c>
      <c r="D5">
        <f t="shared" si="2"/>
        <v>5</v>
      </c>
      <c r="E5" s="1" t="str">
        <f t="shared" si="3"/>
        <v>30x2/12=5</v>
      </c>
      <c r="F5" t="s">
        <v>43</v>
      </c>
      <c r="G5">
        <v>30</v>
      </c>
      <c r="H5" t="s">
        <v>44</v>
      </c>
      <c r="I5">
        <v>12</v>
      </c>
      <c r="J5">
        <v>2</v>
      </c>
      <c r="K5" t="s">
        <v>46</v>
      </c>
      <c r="L5" t="s">
        <v>45</v>
      </c>
      <c r="M5" t="s">
        <v>25</v>
      </c>
    </row>
    <row r="6" spans="1:15" x14ac:dyDescent="0.25">
      <c r="A6" t="str">
        <f t="shared" si="0"/>
        <v>קיבלתם 32 שקלים</v>
      </c>
      <c r="C6" t="str">
        <f t="shared" si="1"/>
        <v>תנו לנערה   3/4 מהסכום הזה</v>
      </c>
      <c r="D6">
        <f t="shared" si="2"/>
        <v>24</v>
      </c>
      <c r="E6" s="1" t="str">
        <f t="shared" si="3"/>
        <v>32x3/4=24</v>
      </c>
      <c r="F6" t="s">
        <v>43</v>
      </c>
      <c r="G6">
        <v>32</v>
      </c>
      <c r="H6" t="s">
        <v>44</v>
      </c>
      <c r="I6">
        <v>4</v>
      </c>
      <c r="J6">
        <v>3</v>
      </c>
      <c r="K6" t="s">
        <v>46</v>
      </c>
      <c r="L6" t="s">
        <v>45</v>
      </c>
      <c r="M6" t="s">
        <v>25</v>
      </c>
    </row>
    <row r="7" spans="1:15" x14ac:dyDescent="0.25">
      <c r="A7" t="str">
        <f t="shared" si="0"/>
        <v>קיבלתם 34 שקלים</v>
      </c>
      <c r="C7" t="str">
        <f t="shared" si="1"/>
        <v>תנו לנערה   4/17 מהסכום הזה</v>
      </c>
      <c r="D7">
        <f t="shared" si="2"/>
        <v>8</v>
      </c>
      <c r="E7" s="1" t="str">
        <f t="shared" si="3"/>
        <v>34x4/17=8</v>
      </c>
      <c r="F7" t="s">
        <v>43</v>
      </c>
      <c r="G7">
        <v>34</v>
      </c>
      <c r="H7" t="s">
        <v>44</v>
      </c>
      <c r="I7">
        <v>17</v>
      </c>
      <c r="J7">
        <v>4</v>
      </c>
      <c r="K7" t="s">
        <v>46</v>
      </c>
      <c r="L7" t="s">
        <v>45</v>
      </c>
      <c r="M7" t="s">
        <v>25</v>
      </c>
    </row>
    <row r="8" spans="1:15" x14ac:dyDescent="0.25">
      <c r="A8" t="str">
        <f t="shared" si="0"/>
        <v>קיבלתם 36 שקלים</v>
      </c>
      <c r="C8" t="str">
        <f t="shared" si="1"/>
        <v>תנו לנער    5/12 מהסכום הזה</v>
      </c>
      <c r="D8">
        <f t="shared" si="2"/>
        <v>15</v>
      </c>
      <c r="E8" s="1" t="str">
        <f t="shared" si="3"/>
        <v>36x5/12=15</v>
      </c>
      <c r="F8" t="s">
        <v>43</v>
      </c>
      <c r="G8">
        <v>36</v>
      </c>
      <c r="H8" t="s">
        <v>44</v>
      </c>
      <c r="I8">
        <v>12</v>
      </c>
      <c r="J8">
        <v>5</v>
      </c>
      <c r="K8" t="s">
        <v>47</v>
      </c>
      <c r="L8" t="s">
        <v>45</v>
      </c>
      <c r="M8" t="s">
        <v>25</v>
      </c>
    </row>
    <row r="9" spans="1:15" x14ac:dyDescent="0.25">
      <c r="A9" t="str">
        <f t="shared" si="0"/>
        <v>קיבלתם 38 שקלים</v>
      </c>
      <c r="C9" t="str">
        <f t="shared" si="1"/>
        <v>תנו לנער    5/2 מהסכום הזה</v>
      </c>
      <c r="D9">
        <f t="shared" si="2"/>
        <v>95</v>
      </c>
      <c r="E9" s="1" t="str">
        <f t="shared" si="3"/>
        <v>38x5/2=95</v>
      </c>
      <c r="F9" t="s">
        <v>43</v>
      </c>
      <c r="G9">
        <v>38</v>
      </c>
      <c r="H9" t="s">
        <v>44</v>
      </c>
      <c r="I9">
        <v>2</v>
      </c>
      <c r="J9">
        <v>5</v>
      </c>
      <c r="K9" t="s">
        <v>47</v>
      </c>
      <c r="L9" t="s">
        <v>45</v>
      </c>
      <c r="M9" t="s">
        <v>25</v>
      </c>
    </row>
    <row r="10" spans="1:15" x14ac:dyDescent="0.25">
      <c r="A10" t="str">
        <f t="shared" si="0"/>
        <v>קיבלתם 40 שקלים</v>
      </c>
      <c r="C10" t="str">
        <f t="shared" si="1"/>
        <v>תנו לנער    5/8 מהסכום הזה</v>
      </c>
      <c r="D10">
        <f t="shared" si="2"/>
        <v>25</v>
      </c>
      <c r="E10" s="1" t="str">
        <f t="shared" si="3"/>
        <v>40x5/8=25</v>
      </c>
      <c r="F10" t="s">
        <v>43</v>
      </c>
      <c r="G10">
        <v>40</v>
      </c>
      <c r="H10" t="s">
        <v>44</v>
      </c>
      <c r="I10">
        <v>8</v>
      </c>
      <c r="J10">
        <v>5</v>
      </c>
      <c r="K10" t="s">
        <v>47</v>
      </c>
      <c r="L10" t="s">
        <v>45</v>
      </c>
      <c r="M10" t="s">
        <v>25</v>
      </c>
    </row>
    <row r="11" spans="1:15" x14ac:dyDescent="0.25">
      <c r="A11" t="str">
        <f t="shared" si="0"/>
        <v>קיבלתם 42 שקלים</v>
      </c>
      <c r="C11" t="str">
        <f t="shared" si="1"/>
        <v>תנו לנער    5/3 מהסכום הזה</v>
      </c>
      <c r="D11">
        <f t="shared" si="2"/>
        <v>70</v>
      </c>
      <c r="E11" s="1" t="str">
        <f t="shared" si="3"/>
        <v>42x5/3=70</v>
      </c>
      <c r="F11" t="s">
        <v>43</v>
      </c>
      <c r="G11">
        <v>42</v>
      </c>
      <c r="H11" t="s">
        <v>44</v>
      </c>
      <c r="I11">
        <v>3</v>
      </c>
      <c r="J11">
        <v>5</v>
      </c>
      <c r="K11" t="s">
        <v>47</v>
      </c>
      <c r="L11" t="s">
        <v>45</v>
      </c>
      <c r="M11" t="s">
        <v>25</v>
      </c>
    </row>
    <row r="12" spans="1:15" x14ac:dyDescent="0.25">
      <c r="A12" t="str">
        <f t="shared" si="0"/>
        <v>קיבלתם 44 שקלים</v>
      </c>
      <c r="C12" t="str">
        <f t="shared" si="1"/>
        <v>תנו לנער    5/11 מהסכום הזה</v>
      </c>
      <c r="D12">
        <f t="shared" si="2"/>
        <v>20</v>
      </c>
      <c r="E12" s="1" t="str">
        <f t="shared" si="3"/>
        <v>44x5/11=20</v>
      </c>
      <c r="F12" t="s">
        <v>43</v>
      </c>
      <c r="G12">
        <v>44</v>
      </c>
      <c r="H12" t="s">
        <v>44</v>
      </c>
      <c r="I12">
        <v>11</v>
      </c>
      <c r="J12">
        <v>5</v>
      </c>
      <c r="K12" t="s">
        <v>47</v>
      </c>
      <c r="L12" t="s">
        <v>45</v>
      </c>
      <c r="M12" t="s">
        <v>25</v>
      </c>
    </row>
    <row r="13" spans="1:15" x14ac:dyDescent="0.25">
      <c r="A13" t="str">
        <f t="shared" ref="A13:A20" si="4">CONCATENATE(F13,M13,G13,H13)</f>
        <v>המרחק בין שתי תחנות הוא 162 ק"מ</v>
      </c>
      <c r="B13" t="str">
        <f t="shared" ref="B13:B20" si="5">CONCATENATE(N13,M13,J13,"/",I13,O13)</f>
        <v>מכונית עברה 5/15 מהדרך</v>
      </c>
      <c r="C13" t="s">
        <v>52</v>
      </c>
      <c r="D13">
        <f t="shared" si="2"/>
        <v>54</v>
      </c>
      <c r="E13" s="1" t="str">
        <f t="shared" si="3"/>
        <v>162x5/15=54</v>
      </c>
      <c r="F13" t="s">
        <v>48</v>
      </c>
      <c r="G13">
        <v>162</v>
      </c>
      <c r="H13" t="s">
        <v>49</v>
      </c>
      <c r="I13">
        <v>15</v>
      </c>
      <c r="J13">
        <v>5</v>
      </c>
      <c r="K13" t="s">
        <v>47</v>
      </c>
      <c r="L13" t="s">
        <v>45</v>
      </c>
      <c r="M13" t="s">
        <v>25</v>
      </c>
      <c r="N13" t="s">
        <v>50</v>
      </c>
      <c r="O13" t="s">
        <v>51</v>
      </c>
    </row>
    <row r="14" spans="1:15" x14ac:dyDescent="0.25">
      <c r="A14" t="str">
        <f t="shared" si="4"/>
        <v>המרחק בין שתי תחנות הוא 240 ק"מ</v>
      </c>
      <c r="B14" t="str">
        <f t="shared" si="5"/>
        <v>מכונית עברה 3/4 מהדרך</v>
      </c>
      <c r="C14" t="s">
        <v>52</v>
      </c>
      <c r="D14">
        <f t="shared" si="2"/>
        <v>180</v>
      </c>
      <c r="E14" s="1" t="str">
        <f t="shared" si="3"/>
        <v>240x3/4=180</v>
      </c>
      <c r="F14" t="s">
        <v>48</v>
      </c>
      <c r="G14">
        <v>240</v>
      </c>
      <c r="H14" t="s">
        <v>49</v>
      </c>
      <c r="I14">
        <v>4</v>
      </c>
      <c r="J14">
        <v>3</v>
      </c>
      <c r="K14" t="s">
        <v>47</v>
      </c>
      <c r="L14" t="s">
        <v>45</v>
      </c>
      <c r="M14" t="s">
        <v>25</v>
      </c>
      <c r="N14" t="s">
        <v>50</v>
      </c>
      <c r="O14" t="s">
        <v>51</v>
      </c>
    </row>
    <row r="15" spans="1:15" x14ac:dyDescent="0.25">
      <c r="A15" t="str">
        <f t="shared" si="4"/>
        <v>המרחק בין שתי תחנות הוא 360 ק"מ</v>
      </c>
      <c r="B15" t="str">
        <f t="shared" si="5"/>
        <v>מכונית עברה 3/4 מהדרך</v>
      </c>
      <c r="C15" t="s">
        <v>52</v>
      </c>
      <c r="D15">
        <f t="shared" si="2"/>
        <v>270</v>
      </c>
      <c r="E15" s="1" t="str">
        <f t="shared" si="3"/>
        <v>360x3/4=270</v>
      </c>
      <c r="F15" t="s">
        <v>48</v>
      </c>
      <c r="G15">
        <v>360</v>
      </c>
      <c r="H15" t="s">
        <v>49</v>
      </c>
      <c r="I15">
        <v>4</v>
      </c>
      <c r="J15">
        <v>3</v>
      </c>
      <c r="K15" t="s">
        <v>47</v>
      </c>
      <c r="L15" t="s">
        <v>45</v>
      </c>
      <c r="M15" t="s">
        <v>25</v>
      </c>
      <c r="N15" t="s">
        <v>50</v>
      </c>
      <c r="O15" t="s">
        <v>51</v>
      </c>
    </row>
    <row r="16" spans="1:15" x14ac:dyDescent="0.25">
      <c r="A16" t="str">
        <f t="shared" si="4"/>
        <v>המרחק בין שתי תחנות הוא 360 ק"מ</v>
      </c>
      <c r="B16" t="str">
        <f t="shared" si="5"/>
        <v>מכונית עברה 5/12 מהדרך</v>
      </c>
      <c r="C16" t="s">
        <v>52</v>
      </c>
      <c r="D16">
        <f t="shared" si="2"/>
        <v>150</v>
      </c>
      <c r="E16" s="1" t="str">
        <f t="shared" si="3"/>
        <v>360x5/12=150</v>
      </c>
      <c r="F16" t="s">
        <v>48</v>
      </c>
      <c r="G16">
        <v>360</v>
      </c>
      <c r="H16" t="s">
        <v>49</v>
      </c>
      <c r="I16">
        <v>12</v>
      </c>
      <c r="J16">
        <v>5</v>
      </c>
      <c r="K16" t="s">
        <v>47</v>
      </c>
      <c r="L16" t="s">
        <v>45</v>
      </c>
      <c r="M16" t="s">
        <v>25</v>
      </c>
      <c r="N16" t="s">
        <v>50</v>
      </c>
      <c r="O16" t="s">
        <v>51</v>
      </c>
    </row>
    <row r="17" spans="1:15" x14ac:dyDescent="0.25">
      <c r="A17" t="str">
        <f t="shared" si="4"/>
        <v>המרחק בין שתי תחנות הוא 450 ק"מ</v>
      </c>
      <c r="B17" t="str">
        <f t="shared" si="5"/>
        <v>מכונית עברה 7/9 מהדרך</v>
      </c>
      <c r="C17" t="s">
        <v>52</v>
      </c>
      <c r="D17">
        <f t="shared" si="2"/>
        <v>350</v>
      </c>
      <c r="E17" s="1" t="str">
        <f t="shared" si="3"/>
        <v>450x7/9=350</v>
      </c>
      <c r="F17" t="s">
        <v>48</v>
      </c>
      <c r="G17">
        <v>450</v>
      </c>
      <c r="H17" t="s">
        <v>49</v>
      </c>
      <c r="I17">
        <v>9</v>
      </c>
      <c r="J17">
        <v>7</v>
      </c>
      <c r="K17" t="s">
        <v>47</v>
      </c>
      <c r="L17" t="s">
        <v>45</v>
      </c>
      <c r="M17" t="s">
        <v>25</v>
      </c>
      <c r="N17" t="s">
        <v>50</v>
      </c>
      <c r="O17" t="s">
        <v>51</v>
      </c>
    </row>
    <row r="18" spans="1:15" x14ac:dyDescent="0.25">
      <c r="A18" t="str">
        <f t="shared" si="4"/>
        <v>המרחק בין שתי תחנות הוא 180 ק"מ</v>
      </c>
      <c r="B18" t="str">
        <f t="shared" si="5"/>
        <v>מכונית עברה 7/9 מהדרך</v>
      </c>
      <c r="C18" t="s">
        <v>52</v>
      </c>
      <c r="D18">
        <f t="shared" ref="D18:D20" si="6">G18*J18/I18</f>
        <v>140</v>
      </c>
      <c r="E18" s="1" t="str">
        <f>CONCATENATE(G18,"x",J18,"/",I18,"=",D18)</f>
        <v>180x7/9=140</v>
      </c>
      <c r="F18" t="s">
        <v>48</v>
      </c>
      <c r="G18">
        <v>180</v>
      </c>
      <c r="H18" t="s">
        <v>49</v>
      </c>
      <c r="I18">
        <v>9</v>
      </c>
      <c r="J18">
        <v>7</v>
      </c>
      <c r="K18" t="s">
        <v>47</v>
      </c>
      <c r="L18" t="s">
        <v>45</v>
      </c>
      <c r="M18" t="s">
        <v>25</v>
      </c>
      <c r="N18" t="s">
        <v>50</v>
      </c>
      <c r="O18" t="s">
        <v>51</v>
      </c>
    </row>
    <row r="19" spans="1:15" x14ac:dyDescent="0.25">
      <c r="A19" t="str">
        <f t="shared" si="4"/>
        <v>המרחק בין שתי תחנות הוא 270 ק"מ</v>
      </c>
      <c r="B19" t="str">
        <f t="shared" si="5"/>
        <v>מכונית עברה 7/9 מהדרך</v>
      </c>
      <c r="C19" t="s">
        <v>52</v>
      </c>
      <c r="D19">
        <f t="shared" si="6"/>
        <v>210</v>
      </c>
      <c r="E19" s="1" t="str">
        <f>CONCATENATE(G19,"x",J19,"/",I19,"=",D19)</f>
        <v>270x7/9=210</v>
      </c>
      <c r="F19" t="s">
        <v>48</v>
      </c>
      <c r="G19">
        <v>270</v>
      </c>
      <c r="H19" t="s">
        <v>49</v>
      </c>
      <c r="I19">
        <v>9</v>
      </c>
      <c r="J19">
        <v>7</v>
      </c>
      <c r="K19" t="s">
        <v>47</v>
      </c>
      <c r="L19" t="s">
        <v>45</v>
      </c>
      <c r="M19" t="s">
        <v>25</v>
      </c>
      <c r="N19" t="s">
        <v>50</v>
      </c>
      <c r="O19" t="s">
        <v>51</v>
      </c>
    </row>
    <row r="20" spans="1:15" x14ac:dyDescent="0.25">
      <c r="A20" t="str">
        <f t="shared" si="4"/>
        <v>המרחק בין שתי תחנות הוא 180 ק"מ</v>
      </c>
      <c r="B20" t="str">
        <f t="shared" si="5"/>
        <v>מכונית עברה 70/105 מהדרך</v>
      </c>
      <c r="C20" t="s">
        <v>52</v>
      </c>
      <c r="D20">
        <f t="shared" si="6"/>
        <v>120</v>
      </c>
      <c r="E20" s="1" t="str">
        <f>CONCATENATE(G20,"x",J20,"/",I20,"=",D20)</f>
        <v>180x70/105=120</v>
      </c>
      <c r="F20" t="s">
        <v>48</v>
      </c>
      <c r="G20">
        <v>180</v>
      </c>
      <c r="H20" t="s">
        <v>49</v>
      </c>
      <c r="I20">
        <v>105</v>
      </c>
      <c r="J20">
        <v>70</v>
      </c>
      <c r="K20" t="s">
        <v>47</v>
      </c>
      <c r="L20" t="s">
        <v>45</v>
      </c>
      <c r="M20" t="s">
        <v>25</v>
      </c>
      <c r="N20" t="s">
        <v>50</v>
      </c>
      <c r="O20" t="s">
        <v>51</v>
      </c>
    </row>
    <row r="21" spans="1:15" x14ac:dyDescent="0.25">
      <c r="A21" t="str">
        <f t="shared" ref="A21:A30" si="7">CONCATENATE(F21,M21,G21,H21)</f>
        <v>המרחק בין שתי תחנות הוא 180 ק"מ</v>
      </c>
      <c r="B21" t="str">
        <f t="shared" ref="B21:B30" si="8">CONCATENATE(N21,M21,J21,"/",I21,O21)</f>
        <v>מכונית עברה 35/70 מהדרך</v>
      </c>
      <c r="C21" t="s">
        <v>52</v>
      </c>
      <c r="D21">
        <f t="shared" ref="D21:D30" si="9">G21*J21/I21</f>
        <v>90</v>
      </c>
      <c r="E21" s="1" t="str">
        <f t="shared" ref="E21:E30" si="10">CONCATENATE(G21,"x",J21,"/",I21,"=",D21)</f>
        <v>180x35/70=90</v>
      </c>
      <c r="F21" t="s">
        <v>48</v>
      </c>
      <c r="G21">
        <v>180</v>
      </c>
      <c r="H21" t="s">
        <v>49</v>
      </c>
      <c r="I21">
        <v>70</v>
      </c>
      <c r="J21">
        <v>35</v>
      </c>
      <c r="K21" t="s">
        <v>47</v>
      </c>
      <c r="L21" t="s">
        <v>45</v>
      </c>
      <c r="M21" t="s">
        <v>25</v>
      </c>
      <c r="N21" t="s">
        <v>50</v>
      </c>
      <c r="O21" t="s">
        <v>51</v>
      </c>
    </row>
    <row r="22" spans="1:15" x14ac:dyDescent="0.25">
      <c r="A22" t="str">
        <f t="shared" si="7"/>
        <v>המרחק בין שתי תחנות הוא 180 ק"מ</v>
      </c>
      <c r="B22" t="str">
        <f t="shared" si="8"/>
        <v>מכונית עברה 7/9 מהדרך</v>
      </c>
      <c r="C22" t="s">
        <v>52</v>
      </c>
      <c r="D22">
        <f t="shared" si="9"/>
        <v>140</v>
      </c>
      <c r="E22" s="1" t="str">
        <f t="shared" si="10"/>
        <v>180x7/9=140</v>
      </c>
      <c r="F22" t="s">
        <v>48</v>
      </c>
      <c r="G22">
        <v>180</v>
      </c>
      <c r="H22" t="s">
        <v>49</v>
      </c>
      <c r="I22">
        <v>9</v>
      </c>
      <c r="J22">
        <v>7</v>
      </c>
      <c r="K22" t="s">
        <v>47</v>
      </c>
      <c r="L22" t="s">
        <v>45</v>
      </c>
      <c r="M22" t="s">
        <v>25</v>
      </c>
      <c r="N22" t="s">
        <v>50</v>
      </c>
      <c r="O22" t="s">
        <v>51</v>
      </c>
    </row>
    <row r="23" spans="1:15" x14ac:dyDescent="0.25">
      <c r="A23" t="str">
        <f t="shared" si="7"/>
        <v>המרחק בין שתי תחנות הוא 180 ק"מ</v>
      </c>
      <c r="B23" t="str">
        <f t="shared" si="8"/>
        <v>מכונית עברה 7/9 מהדרך</v>
      </c>
      <c r="C23" t="s">
        <v>52</v>
      </c>
      <c r="D23">
        <f t="shared" si="9"/>
        <v>140</v>
      </c>
      <c r="E23" s="1" t="str">
        <f t="shared" si="10"/>
        <v>180x7/9=140</v>
      </c>
      <c r="F23" t="s">
        <v>48</v>
      </c>
      <c r="G23">
        <v>180</v>
      </c>
      <c r="H23" t="s">
        <v>49</v>
      </c>
      <c r="I23">
        <v>9</v>
      </c>
      <c r="J23">
        <v>7</v>
      </c>
      <c r="K23" t="s">
        <v>47</v>
      </c>
      <c r="L23" t="s">
        <v>45</v>
      </c>
      <c r="M23" t="s">
        <v>25</v>
      </c>
      <c r="N23" t="s">
        <v>50</v>
      </c>
      <c r="O23" t="s">
        <v>51</v>
      </c>
    </row>
    <row r="24" spans="1:15" x14ac:dyDescent="0.25">
      <c r="A24" t="str">
        <f t="shared" si="7"/>
        <v>המרחק בין שתי תחנות הוא 180 ק"מ</v>
      </c>
      <c r="B24" t="str">
        <f t="shared" si="8"/>
        <v>מכונית עברה 14/21 מהדרך</v>
      </c>
      <c r="C24" t="s">
        <v>52</v>
      </c>
      <c r="D24">
        <f t="shared" si="9"/>
        <v>120</v>
      </c>
      <c r="E24" s="1" t="str">
        <f t="shared" si="10"/>
        <v>180x14/21=120</v>
      </c>
      <c r="F24" t="s">
        <v>48</v>
      </c>
      <c r="G24">
        <v>180</v>
      </c>
      <c r="H24" t="s">
        <v>49</v>
      </c>
      <c r="I24">
        <v>21</v>
      </c>
      <c r="J24">
        <v>14</v>
      </c>
      <c r="K24" t="s">
        <v>47</v>
      </c>
      <c r="L24" t="s">
        <v>45</v>
      </c>
      <c r="M24" t="s">
        <v>25</v>
      </c>
      <c r="N24" t="s">
        <v>50</v>
      </c>
      <c r="O24" t="s">
        <v>51</v>
      </c>
    </row>
    <row r="25" spans="1:15" x14ac:dyDescent="0.25">
      <c r="A25" t="str">
        <f t="shared" si="7"/>
        <v>המרחק בין שתי תחנות הוא 180 ק"מ</v>
      </c>
      <c r="B25" t="str">
        <f t="shared" si="8"/>
        <v>מכונית עברה 14/18 מהדרך</v>
      </c>
      <c r="C25" t="s">
        <v>52</v>
      </c>
      <c r="D25">
        <f t="shared" si="9"/>
        <v>140</v>
      </c>
      <c r="E25" s="1" t="str">
        <f t="shared" si="10"/>
        <v>180x14/18=140</v>
      </c>
      <c r="F25" t="s">
        <v>48</v>
      </c>
      <c r="G25">
        <v>180</v>
      </c>
      <c r="H25" t="s">
        <v>49</v>
      </c>
      <c r="I25">
        <v>18</v>
      </c>
      <c r="J25">
        <v>14</v>
      </c>
      <c r="K25" t="s">
        <v>47</v>
      </c>
      <c r="L25" t="s">
        <v>45</v>
      </c>
      <c r="M25" t="s">
        <v>25</v>
      </c>
      <c r="N25" t="s">
        <v>50</v>
      </c>
      <c r="O25" t="s">
        <v>51</v>
      </c>
    </row>
    <row r="26" spans="1:15" x14ac:dyDescent="0.25">
      <c r="A26" t="str">
        <f t="shared" si="7"/>
        <v>המרחק בין שתי תחנות הוא 280 ק"מ</v>
      </c>
      <c r="B26" t="str">
        <f t="shared" si="8"/>
        <v>מכונית עברה 3/14 מהדרך</v>
      </c>
      <c r="C26" t="s">
        <v>52</v>
      </c>
      <c r="D26">
        <f t="shared" si="9"/>
        <v>60</v>
      </c>
      <c r="E26" s="1" t="str">
        <f t="shared" si="10"/>
        <v>280x3/14=60</v>
      </c>
      <c r="F26" t="s">
        <v>48</v>
      </c>
      <c r="G26">
        <v>280</v>
      </c>
      <c r="H26" t="s">
        <v>49</v>
      </c>
      <c r="I26">
        <v>14</v>
      </c>
      <c r="J26">
        <v>3</v>
      </c>
      <c r="K26" t="s">
        <v>47</v>
      </c>
      <c r="L26" t="s">
        <v>45</v>
      </c>
      <c r="M26" t="s">
        <v>25</v>
      </c>
      <c r="N26" t="s">
        <v>50</v>
      </c>
      <c r="O26" t="s">
        <v>51</v>
      </c>
    </row>
    <row r="27" spans="1:15" x14ac:dyDescent="0.25">
      <c r="A27" t="str">
        <f t="shared" si="7"/>
        <v>המרחק בין שתי תחנות הוא 280 ק"מ</v>
      </c>
      <c r="B27" t="str">
        <f t="shared" si="8"/>
        <v>מכונית עברה 4/14 מהדרך</v>
      </c>
      <c r="C27" t="s">
        <v>52</v>
      </c>
      <c r="D27">
        <f t="shared" si="9"/>
        <v>80</v>
      </c>
      <c r="E27" s="1" t="str">
        <f t="shared" si="10"/>
        <v>280x4/14=80</v>
      </c>
      <c r="F27" t="s">
        <v>48</v>
      </c>
      <c r="G27">
        <v>280</v>
      </c>
      <c r="H27" t="s">
        <v>49</v>
      </c>
      <c r="I27">
        <v>14</v>
      </c>
      <c r="J27">
        <v>4</v>
      </c>
      <c r="K27" t="s">
        <v>47</v>
      </c>
      <c r="L27" t="s">
        <v>45</v>
      </c>
      <c r="M27" t="s">
        <v>25</v>
      </c>
      <c r="N27" t="s">
        <v>50</v>
      </c>
      <c r="O27" t="s">
        <v>51</v>
      </c>
    </row>
    <row r="28" spans="1:15" x14ac:dyDescent="0.25">
      <c r="A28" t="str">
        <f t="shared" si="7"/>
        <v>המרחק בין שתי תחנות הוא 280 ק"מ</v>
      </c>
      <c r="B28" t="str">
        <f t="shared" si="8"/>
        <v>מכונית עברה 5/14 מהדרך</v>
      </c>
      <c r="C28" t="s">
        <v>52</v>
      </c>
      <c r="D28">
        <f t="shared" si="9"/>
        <v>100</v>
      </c>
      <c r="E28" s="1" t="str">
        <f t="shared" si="10"/>
        <v>280x5/14=100</v>
      </c>
      <c r="F28" t="s">
        <v>48</v>
      </c>
      <c r="G28">
        <v>280</v>
      </c>
      <c r="H28" t="s">
        <v>49</v>
      </c>
      <c r="I28">
        <v>14</v>
      </c>
      <c r="J28">
        <v>5</v>
      </c>
      <c r="K28" t="s">
        <v>47</v>
      </c>
      <c r="L28" t="s">
        <v>45</v>
      </c>
      <c r="M28" t="s">
        <v>25</v>
      </c>
      <c r="N28" t="s">
        <v>50</v>
      </c>
      <c r="O28" t="s">
        <v>51</v>
      </c>
    </row>
    <row r="29" spans="1:15" x14ac:dyDescent="0.25">
      <c r="A29" t="str">
        <f t="shared" si="7"/>
        <v>המרחק בין שתי תחנות הוא 280 ק"מ</v>
      </c>
      <c r="B29" t="str">
        <f t="shared" si="8"/>
        <v>מכונית עברה 6/14 מהדרך</v>
      </c>
      <c r="C29" t="s">
        <v>52</v>
      </c>
      <c r="D29">
        <f t="shared" si="9"/>
        <v>120</v>
      </c>
      <c r="E29" s="1" t="str">
        <f t="shared" si="10"/>
        <v>280x6/14=120</v>
      </c>
      <c r="F29" t="s">
        <v>48</v>
      </c>
      <c r="G29">
        <v>280</v>
      </c>
      <c r="H29" t="s">
        <v>49</v>
      </c>
      <c r="I29">
        <v>14</v>
      </c>
      <c r="J29">
        <v>6</v>
      </c>
      <c r="K29" t="s">
        <v>47</v>
      </c>
      <c r="L29" t="s">
        <v>45</v>
      </c>
      <c r="M29" t="s">
        <v>25</v>
      </c>
      <c r="N29" t="s">
        <v>50</v>
      </c>
      <c r="O29" t="s">
        <v>51</v>
      </c>
    </row>
    <row r="30" spans="1:15" x14ac:dyDescent="0.25">
      <c r="A30" t="str">
        <f t="shared" si="7"/>
        <v>המרחק בין שתי תחנות הוא 280 ק"מ</v>
      </c>
      <c r="B30" t="str">
        <f t="shared" si="8"/>
        <v>מכונית עברה 7/14 מהדרך</v>
      </c>
      <c r="C30" t="s">
        <v>52</v>
      </c>
      <c r="D30">
        <f t="shared" si="9"/>
        <v>140</v>
      </c>
      <c r="E30" s="1" t="str">
        <f t="shared" si="10"/>
        <v>280x7/14=140</v>
      </c>
      <c r="F30" t="s">
        <v>48</v>
      </c>
      <c r="G30">
        <v>280</v>
      </c>
      <c r="H30" t="s">
        <v>49</v>
      </c>
      <c r="I30">
        <v>14</v>
      </c>
      <c r="J30">
        <v>7</v>
      </c>
      <c r="K30" t="s">
        <v>47</v>
      </c>
      <c r="L30" t="s">
        <v>45</v>
      </c>
      <c r="M30" t="s">
        <v>25</v>
      </c>
      <c r="N30" t="s">
        <v>50</v>
      </c>
      <c r="O30" t="s">
        <v>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rightToLeft="1" topLeftCell="A5" zoomScale="96" zoomScaleNormal="96" workbookViewId="0">
      <selection activeCell="B34" sqref="B34"/>
    </sheetView>
  </sheetViews>
  <sheetFormatPr defaultRowHeight="13.8" x14ac:dyDescent="0.25"/>
  <cols>
    <col min="1" max="1" width="35.69921875" customWidth="1"/>
    <col min="2" max="2" width="52.09765625" customWidth="1"/>
    <col min="3" max="3" width="35.8984375" customWidth="1"/>
    <col min="4" max="4" width="11.5" style="1" customWidth="1"/>
    <col min="5" max="5" width="24.09765625" style="1" customWidth="1"/>
    <col min="7" max="7" width="4.796875" customWidth="1"/>
    <col min="8" max="8" width="25.3984375" customWidth="1"/>
    <col min="9" max="9" width="2.8984375" customWidth="1"/>
    <col min="10" max="10" width="3" hidden="1" customWidth="1"/>
    <col min="11" max="11" width="11.5" customWidth="1"/>
    <col min="12" max="12" width="2.296875" customWidth="1"/>
    <col min="13" max="13" width="2.796875" customWidth="1"/>
    <col min="14" max="14" width="4.3984375" customWidth="1"/>
    <col min="15" max="15" width="11" customWidth="1"/>
    <col min="16" max="16" width="4.3984375" customWidth="1"/>
    <col min="17" max="17" width="3.09765625" customWidth="1"/>
  </cols>
  <sheetData>
    <row r="1" spans="1:18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18" x14ac:dyDescent="0.25">
      <c r="A2" t="str">
        <f>CONCATENATE(F2," ",G2,H2)</f>
        <v xml:space="preserve">כיתה ובה 12 תלמידים מחולקת לשלוש קבוצות.   </v>
      </c>
      <c r="B2" s="1" t="str">
        <f>CONCATENATE(K2," ",M2,"/",N2,O2," ",P2,"/",Q2,R2)</f>
        <v>בקבוצה ראשונה  1/3 בקבוצה שניה 1/4 ובקבוצה שלישית השאר</v>
      </c>
      <c r="C2" t="s">
        <v>58</v>
      </c>
      <c r="D2" s="1" t="str">
        <f>CONCATENATE(G2*P2/Q2,",",G2* M2/N2,",",G2*(1-M2/N2-P2/Q2))</f>
        <v>3,4,5</v>
      </c>
      <c r="E2" s="1" t="str">
        <f>CONCATENATE(M2,"/",N2,"x",G2,"=",G2*M2/N2,"  ", P2,"/",Q2,"x",G2,"=",G2*P2/Q2)</f>
        <v>1/3x12=4  1/4x12=3</v>
      </c>
      <c r="F2" t="s">
        <v>53</v>
      </c>
      <c r="G2">
        <v>12</v>
      </c>
      <c r="H2" t="s">
        <v>54</v>
      </c>
      <c r="I2">
        <v>1</v>
      </c>
      <c r="J2">
        <v>2</v>
      </c>
      <c r="K2" t="s">
        <v>55</v>
      </c>
      <c r="M2">
        <v>1</v>
      </c>
      <c r="N2">
        <v>3</v>
      </c>
      <c r="O2" t="s">
        <v>56</v>
      </c>
      <c r="P2">
        <v>1</v>
      </c>
      <c r="Q2">
        <v>4</v>
      </c>
      <c r="R2" t="s">
        <v>57</v>
      </c>
    </row>
    <row r="3" spans="1:18" x14ac:dyDescent="0.25">
      <c r="A3" t="str">
        <f t="shared" ref="A3:A30" si="0">CONCATENATE(F3," ",G3,H3)</f>
        <v xml:space="preserve">כיתה ובה 24 תלמידים מחולקת לשלוש קבוצות.   </v>
      </c>
      <c r="B3" s="1" t="str">
        <f t="shared" ref="B3:B30" si="1">CONCATENATE(K3," ",M3,"/",N3,O3," ",P3,"/",Q3,R3)</f>
        <v>בקבוצה ראשונה  1/3 בקבוצה שניה 1/4 ובקבוצה שלישית השאר</v>
      </c>
      <c r="C3" t="s">
        <v>58</v>
      </c>
      <c r="D3" s="1" t="str">
        <f t="shared" ref="D3:D30" si="2">CONCATENATE(G3*P3/Q3,",",G3* M3/N3,",",G3*(1-M3/N3-P3/Q3))</f>
        <v>6,8,10</v>
      </c>
      <c r="E3" s="1" t="str">
        <f t="shared" ref="E3:E30" si="3">CONCATENATE(M3,"/",N3,"x",G3,"=",G3*M3/N3,"  ", P3,"/",Q3,"x",G3,"=",G3*P3/Q3)</f>
        <v>1/3x24=8  1/4x24=6</v>
      </c>
      <c r="F3" t="s">
        <v>53</v>
      </c>
      <c r="G3">
        <v>24</v>
      </c>
      <c r="H3" t="s">
        <v>54</v>
      </c>
      <c r="I3">
        <v>1</v>
      </c>
      <c r="K3" t="s">
        <v>55</v>
      </c>
      <c r="M3">
        <v>1</v>
      </c>
      <c r="N3">
        <v>3</v>
      </c>
      <c r="O3" t="s">
        <v>56</v>
      </c>
      <c r="P3">
        <v>1</v>
      </c>
      <c r="Q3">
        <v>4</v>
      </c>
      <c r="R3" t="s">
        <v>57</v>
      </c>
    </row>
    <row r="4" spans="1:18" x14ac:dyDescent="0.25">
      <c r="A4" t="str">
        <f t="shared" si="0"/>
        <v xml:space="preserve">כיתה ובה 36 תלמידים מחולקת לשלוש קבוצות.   </v>
      </c>
      <c r="B4" s="1" t="str">
        <f t="shared" si="1"/>
        <v>בקבוצה ראשונה  1/3 בקבוצה שניה 1/4 ובקבוצה שלישית השאר</v>
      </c>
      <c r="C4" t="s">
        <v>58</v>
      </c>
      <c r="D4" s="1" t="str">
        <f t="shared" si="2"/>
        <v>9,12,15</v>
      </c>
      <c r="E4" s="1" t="str">
        <f t="shared" si="3"/>
        <v>1/3x36=12  1/4x36=9</v>
      </c>
      <c r="F4" t="s">
        <v>53</v>
      </c>
      <c r="G4">
        <v>36</v>
      </c>
      <c r="H4" t="s">
        <v>54</v>
      </c>
      <c r="I4">
        <v>1</v>
      </c>
      <c r="K4" t="s">
        <v>55</v>
      </c>
      <c r="M4">
        <v>1</v>
      </c>
      <c r="N4">
        <v>3</v>
      </c>
      <c r="O4" t="s">
        <v>56</v>
      </c>
      <c r="P4">
        <v>1</v>
      </c>
      <c r="Q4">
        <v>4</v>
      </c>
      <c r="R4" t="s">
        <v>57</v>
      </c>
    </row>
    <row r="5" spans="1:18" x14ac:dyDescent="0.25">
      <c r="A5" t="str">
        <f t="shared" si="0"/>
        <v xml:space="preserve">כיתה ובה 48 תלמידים מחולקת לשלוש קבוצות.   </v>
      </c>
      <c r="B5" s="1" t="str">
        <f t="shared" si="1"/>
        <v>בקבוצה ראשונה  1/3 בקבוצה שניה 1/4 ובקבוצה שלישית השאר</v>
      </c>
      <c r="C5" t="s">
        <v>58</v>
      </c>
      <c r="D5" s="1" t="str">
        <f t="shared" si="2"/>
        <v>12,16,20</v>
      </c>
      <c r="E5" s="1" t="str">
        <f t="shared" si="3"/>
        <v>1/3x48=16  1/4x48=12</v>
      </c>
      <c r="F5" t="s">
        <v>53</v>
      </c>
      <c r="G5">
        <v>48</v>
      </c>
      <c r="H5" t="s">
        <v>54</v>
      </c>
      <c r="I5">
        <v>1</v>
      </c>
      <c r="K5" t="s">
        <v>55</v>
      </c>
      <c r="M5">
        <v>1</v>
      </c>
      <c r="N5">
        <v>3</v>
      </c>
      <c r="O5" t="s">
        <v>56</v>
      </c>
      <c r="P5">
        <v>1</v>
      </c>
      <c r="Q5">
        <v>4</v>
      </c>
      <c r="R5" t="s">
        <v>57</v>
      </c>
    </row>
    <row r="6" spans="1:18" x14ac:dyDescent="0.25">
      <c r="A6" t="str">
        <f t="shared" si="0"/>
        <v xml:space="preserve">כיתה ובה 60 תלמידים מחולקת לשלוש קבוצות.   </v>
      </c>
      <c r="B6" s="1" t="str">
        <f t="shared" si="1"/>
        <v>בקבוצה ראשונה  1/3 בקבוצה שניה 1/4 ובקבוצה שלישית השאר</v>
      </c>
      <c r="C6" t="s">
        <v>58</v>
      </c>
      <c r="D6" s="1" t="str">
        <f t="shared" si="2"/>
        <v>15,20,25</v>
      </c>
      <c r="E6" s="1" t="str">
        <f t="shared" si="3"/>
        <v>1/3x60=20  1/4x60=15</v>
      </c>
      <c r="F6" t="s">
        <v>53</v>
      </c>
      <c r="G6">
        <v>60</v>
      </c>
      <c r="H6" t="s">
        <v>54</v>
      </c>
      <c r="I6">
        <v>1</v>
      </c>
      <c r="K6" t="s">
        <v>55</v>
      </c>
      <c r="M6">
        <v>1</v>
      </c>
      <c r="N6">
        <v>3</v>
      </c>
      <c r="O6" t="s">
        <v>56</v>
      </c>
      <c r="P6">
        <v>1</v>
      </c>
      <c r="Q6">
        <v>4</v>
      </c>
      <c r="R6" t="s">
        <v>57</v>
      </c>
    </row>
    <row r="7" spans="1:18" x14ac:dyDescent="0.25">
      <c r="A7" t="str">
        <f t="shared" si="0"/>
        <v xml:space="preserve">כיתה ובה 72 תלמידים מחולקת לשלוש קבוצות.   </v>
      </c>
      <c r="B7" s="1" t="str">
        <f t="shared" si="1"/>
        <v>בקבוצה ראשונה  1/3 בקבוצה שניה 1/4 ובקבוצה שלישית השאר</v>
      </c>
      <c r="C7" t="s">
        <v>58</v>
      </c>
      <c r="D7" s="1" t="str">
        <f t="shared" si="2"/>
        <v>18,24,30</v>
      </c>
      <c r="E7" s="1" t="str">
        <f t="shared" si="3"/>
        <v>1/3x72=24  1/4x72=18</v>
      </c>
      <c r="F7" t="s">
        <v>53</v>
      </c>
      <c r="G7">
        <v>72</v>
      </c>
      <c r="H7" t="s">
        <v>54</v>
      </c>
      <c r="I7">
        <v>1</v>
      </c>
      <c r="K7" t="s">
        <v>55</v>
      </c>
      <c r="M7">
        <v>1</v>
      </c>
      <c r="N7">
        <v>3</v>
      </c>
      <c r="O7" t="s">
        <v>56</v>
      </c>
      <c r="P7">
        <v>1</v>
      </c>
      <c r="Q7">
        <v>4</v>
      </c>
      <c r="R7" t="s">
        <v>57</v>
      </c>
    </row>
    <row r="8" spans="1:18" x14ac:dyDescent="0.25">
      <c r="A8" t="str">
        <f t="shared" si="0"/>
        <v xml:space="preserve">כיתה ובה 84 תלמידים מחולקת לשלוש קבוצות.   </v>
      </c>
      <c r="B8" s="1" t="str">
        <f t="shared" si="1"/>
        <v>בקבוצה ראשונה  1/3 בקבוצה שניה 1/4 ובקבוצה שלישית השאר</v>
      </c>
      <c r="C8" t="s">
        <v>58</v>
      </c>
      <c r="D8" s="1" t="str">
        <f t="shared" si="2"/>
        <v>21,28,35</v>
      </c>
      <c r="E8" s="1" t="str">
        <f t="shared" si="3"/>
        <v>1/3x84=28  1/4x84=21</v>
      </c>
      <c r="F8" t="s">
        <v>53</v>
      </c>
      <c r="G8">
        <v>84</v>
      </c>
      <c r="H8" t="s">
        <v>54</v>
      </c>
      <c r="I8">
        <v>1</v>
      </c>
      <c r="K8" t="s">
        <v>55</v>
      </c>
      <c r="M8">
        <v>1</v>
      </c>
      <c r="N8">
        <v>3</v>
      </c>
      <c r="O8" t="s">
        <v>56</v>
      </c>
      <c r="P8">
        <v>1</v>
      </c>
      <c r="Q8">
        <v>4</v>
      </c>
      <c r="R8" t="s">
        <v>57</v>
      </c>
    </row>
    <row r="9" spans="1:18" x14ac:dyDescent="0.25">
      <c r="A9" t="str">
        <f t="shared" si="0"/>
        <v xml:space="preserve">כיתה ובה 96 תלמידים מחולקת לשלוש קבוצות.   </v>
      </c>
      <c r="B9" s="1" t="str">
        <f t="shared" si="1"/>
        <v>בקבוצה ראשונה  1/3 בקבוצה שניה 1/4 ובקבוצה שלישית השאר</v>
      </c>
      <c r="C9" t="s">
        <v>58</v>
      </c>
      <c r="D9" s="1" t="str">
        <f t="shared" si="2"/>
        <v>24,32,40</v>
      </c>
      <c r="E9" s="1" t="str">
        <f t="shared" si="3"/>
        <v>1/3x96=32  1/4x96=24</v>
      </c>
      <c r="F9" t="s">
        <v>53</v>
      </c>
      <c r="G9">
        <v>96</v>
      </c>
      <c r="H9" t="s">
        <v>54</v>
      </c>
      <c r="I9">
        <v>1</v>
      </c>
      <c r="K9" t="s">
        <v>55</v>
      </c>
      <c r="M9">
        <v>1</v>
      </c>
      <c r="N9">
        <v>3</v>
      </c>
      <c r="O9" t="s">
        <v>56</v>
      </c>
      <c r="P9">
        <v>1</v>
      </c>
      <c r="Q9">
        <v>4</v>
      </c>
      <c r="R9" t="s">
        <v>57</v>
      </c>
    </row>
    <row r="10" spans="1:18" x14ac:dyDescent="0.25">
      <c r="A10" t="str">
        <f t="shared" si="0"/>
        <v xml:space="preserve">כיתה ובה 12 תלמידים מחולקת לשלוש קבוצות.   </v>
      </c>
      <c r="B10" s="1" t="str">
        <f t="shared" si="1"/>
        <v>בקבוצה ראשונה  1/3 בקבוצה שניה 1/4 ובקבוצה שלישית השאר</v>
      </c>
      <c r="C10" t="s">
        <v>58</v>
      </c>
      <c r="D10" s="1" t="str">
        <f t="shared" si="2"/>
        <v>3,4,5</v>
      </c>
      <c r="E10" s="1" t="str">
        <f t="shared" si="3"/>
        <v>1/3x12=4  1/4x12=3</v>
      </c>
      <c r="F10" t="s">
        <v>53</v>
      </c>
      <c r="G10">
        <v>12</v>
      </c>
      <c r="H10" t="s">
        <v>54</v>
      </c>
      <c r="I10">
        <v>1</v>
      </c>
      <c r="K10" t="s">
        <v>55</v>
      </c>
      <c r="M10">
        <v>1</v>
      </c>
      <c r="N10">
        <v>3</v>
      </c>
      <c r="O10" t="s">
        <v>56</v>
      </c>
      <c r="P10">
        <v>1</v>
      </c>
      <c r="Q10">
        <v>4</v>
      </c>
      <c r="R10" t="s">
        <v>57</v>
      </c>
    </row>
    <row r="11" spans="1:18" x14ac:dyDescent="0.25">
      <c r="A11" t="str">
        <f t="shared" si="0"/>
        <v xml:space="preserve">כיתה ובה 12 תלמידים מחולקת לשלוש קבוצות.   </v>
      </c>
      <c r="B11" s="1" t="str">
        <f t="shared" si="1"/>
        <v>בקבוצה ראשונה  1/3 בקבוצה שניה 2/6 ובקבוצה שלישית השאר</v>
      </c>
      <c r="C11" t="s">
        <v>58</v>
      </c>
      <c r="D11" s="1" t="str">
        <f t="shared" si="2"/>
        <v>4,4,4</v>
      </c>
      <c r="E11" s="1" t="str">
        <f t="shared" si="3"/>
        <v>1/3x12=4  2/6x12=4</v>
      </c>
      <c r="F11" t="s">
        <v>53</v>
      </c>
      <c r="G11">
        <v>12</v>
      </c>
      <c r="H11" t="s">
        <v>54</v>
      </c>
      <c r="I11">
        <v>1</v>
      </c>
      <c r="K11" t="s">
        <v>55</v>
      </c>
      <c r="M11">
        <v>1</v>
      </c>
      <c r="N11">
        <v>3</v>
      </c>
      <c r="O11" t="s">
        <v>56</v>
      </c>
      <c r="P11">
        <v>2</v>
      </c>
      <c r="Q11">
        <v>6</v>
      </c>
      <c r="R11" t="s">
        <v>57</v>
      </c>
    </row>
    <row r="12" spans="1:18" x14ac:dyDescent="0.25">
      <c r="A12" t="str">
        <f t="shared" si="0"/>
        <v xml:space="preserve">כיתה ובה 12 תלמידים מחולקת לשלוש קבוצות.   </v>
      </c>
      <c r="B12" s="1" t="str">
        <f t="shared" si="1"/>
        <v>בקבוצה ראשונה  1/3 בקבוצה שניה 2/6 ובקבוצה שלישית השאר</v>
      </c>
      <c r="C12" t="s">
        <v>58</v>
      </c>
      <c r="D12" s="1" t="str">
        <f t="shared" si="2"/>
        <v>4,4,4</v>
      </c>
      <c r="E12" s="1" t="str">
        <f t="shared" si="3"/>
        <v>1/3x12=4  2/6x12=4</v>
      </c>
      <c r="F12" t="s">
        <v>53</v>
      </c>
      <c r="G12">
        <v>12</v>
      </c>
      <c r="H12" t="s">
        <v>54</v>
      </c>
      <c r="I12">
        <v>1</v>
      </c>
      <c r="K12" t="s">
        <v>55</v>
      </c>
      <c r="M12">
        <v>1</v>
      </c>
      <c r="N12">
        <v>3</v>
      </c>
      <c r="O12" t="s">
        <v>56</v>
      </c>
      <c r="P12">
        <v>2</v>
      </c>
      <c r="Q12">
        <v>6</v>
      </c>
      <c r="R12" t="s">
        <v>57</v>
      </c>
    </row>
    <row r="13" spans="1:18" x14ac:dyDescent="0.25">
      <c r="A13" t="str">
        <f t="shared" si="0"/>
        <v xml:space="preserve">כיתה ובה 24 תלמידים מחולקת לשלוש קבוצות.   </v>
      </c>
      <c r="B13" s="1" t="str">
        <f t="shared" si="1"/>
        <v>בקבוצה ראשונה  1/2 בקבוצה שניה 1/3 ובקבוצה שלישית השאר</v>
      </c>
      <c r="C13" t="s">
        <v>58</v>
      </c>
      <c r="D13" s="1" t="str">
        <f t="shared" si="2"/>
        <v>8,12,4</v>
      </c>
      <c r="E13" s="1" t="str">
        <f t="shared" si="3"/>
        <v>1/2x24=12  1/3x24=8</v>
      </c>
      <c r="F13" t="s">
        <v>53</v>
      </c>
      <c r="G13">
        <v>24</v>
      </c>
      <c r="H13" t="s">
        <v>54</v>
      </c>
      <c r="I13">
        <v>1</v>
      </c>
      <c r="K13" t="s">
        <v>55</v>
      </c>
      <c r="M13">
        <v>1</v>
      </c>
      <c r="N13">
        <v>2</v>
      </c>
      <c r="O13" t="s">
        <v>56</v>
      </c>
      <c r="P13">
        <v>1</v>
      </c>
      <c r="Q13">
        <v>3</v>
      </c>
      <c r="R13" t="s">
        <v>57</v>
      </c>
    </row>
    <row r="14" spans="1:18" x14ac:dyDescent="0.25">
      <c r="A14" t="str">
        <f t="shared" si="0"/>
        <v xml:space="preserve">כיתה ובה 24 תלמידים מחולקת לשלוש קבוצות.   </v>
      </c>
      <c r="B14" s="1" t="str">
        <f t="shared" si="1"/>
        <v>בקבוצה ראשונה  2/3 בקבוצה שניה 1/8 ובקבוצה שלישית השאר</v>
      </c>
      <c r="C14" t="s">
        <v>58</v>
      </c>
      <c r="D14" s="1" t="str">
        <f t="shared" si="2"/>
        <v>3,16,5</v>
      </c>
      <c r="E14" s="1" t="str">
        <f t="shared" si="3"/>
        <v>2/3x24=16  1/8x24=3</v>
      </c>
      <c r="F14" t="s">
        <v>53</v>
      </c>
      <c r="G14">
        <v>24</v>
      </c>
      <c r="H14" t="s">
        <v>54</v>
      </c>
      <c r="I14">
        <v>1</v>
      </c>
      <c r="K14" t="s">
        <v>55</v>
      </c>
      <c r="M14">
        <v>2</v>
      </c>
      <c r="N14">
        <v>3</v>
      </c>
      <c r="O14" t="s">
        <v>56</v>
      </c>
      <c r="P14">
        <v>1</v>
      </c>
      <c r="Q14">
        <v>8</v>
      </c>
      <c r="R14" t="s">
        <v>57</v>
      </c>
    </row>
    <row r="15" spans="1:18" x14ac:dyDescent="0.25">
      <c r="A15" t="str">
        <f t="shared" si="0"/>
        <v xml:space="preserve">כיתה ובה 24 תלמידים מחולקת לשלוש קבוצות.   </v>
      </c>
      <c r="B15" s="1" t="str">
        <f t="shared" si="1"/>
        <v>בקבוצה ראשונה  3/12 בקבוצה שניה 1/2 ובקבוצה שלישית השאר</v>
      </c>
      <c r="C15" t="s">
        <v>58</v>
      </c>
      <c r="D15" s="1" t="str">
        <f t="shared" si="2"/>
        <v>12,6,6</v>
      </c>
      <c r="E15" s="1" t="str">
        <f t="shared" si="3"/>
        <v>3/12x24=6  1/2x24=12</v>
      </c>
      <c r="F15" t="s">
        <v>53</v>
      </c>
      <c r="G15">
        <v>24</v>
      </c>
      <c r="H15" t="s">
        <v>54</v>
      </c>
      <c r="I15">
        <v>1</v>
      </c>
      <c r="K15" t="s">
        <v>55</v>
      </c>
      <c r="M15">
        <v>3</v>
      </c>
      <c r="N15">
        <v>12</v>
      </c>
      <c r="O15" t="s">
        <v>56</v>
      </c>
      <c r="P15">
        <v>1</v>
      </c>
      <c r="Q15">
        <v>2</v>
      </c>
      <c r="R15" t="s">
        <v>57</v>
      </c>
    </row>
    <row r="16" spans="1:18" x14ac:dyDescent="0.25">
      <c r="A16" t="str">
        <f t="shared" si="0"/>
        <v xml:space="preserve">כיתה ובה 24 תלמידים מחולקת לשלוש קבוצות.   </v>
      </c>
      <c r="B16" s="1" t="str">
        <f t="shared" si="1"/>
        <v>בקבוצה ראשונה  4/6 בקבוצה שניה 3/12 ובקבוצה שלישית השאר</v>
      </c>
      <c r="C16" t="s">
        <v>58</v>
      </c>
      <c r="D16" s="1" t="str">
        <f t="shared" si="2"/>
        <v>6,16,2</v>
      </c>
      <c r="E16" s="1" t="str">
        <f t="shared" si="3"/>
        <v>4/6x24=16  3/12x24=6</v>
      </c>
      <c r="F16" t="s">
        <v>53</v>
      </c>
      <c r="G16">
        <v>24</v>
      </c>
      <c r="H16" t="s">
        <v>54</v>
      </c>
      <c r="I16">
        <v>1</v>
      </c>
      <c r="K16" t="s">
        <v>55</v>
      </c>
      <c r="M16">
        <v>4</v>
      </c>
      <c r="N16">
        <v>6</v>
      </c>
      <c r="O16" t="s">
        <v>56</v>
      </c>
      <c r="P16">
        <v>3</v>
      </c>
      <c r="Q16">
        <v>12</v>
      </c>
      <c r="R16" t="s">
        <v>57</v>
      </c>
    </row>
    <row r="17" spans="1:18" x14ac:dyDescent="0.25">
      <c r="A17" t="str">
        <f t="shared" si="0"/>
        <v xml:space="preserve">כיתה ובה 84 תלמידים מחולקת לשלוש קבוצות.   </v>
      </c>
      <c r="B17" s="1" t="str">
        <f t="shared" si="1"/>
        <v>בקבוצה ראשונה  5/6 בקבוצה שניה 1/12 ובקבוצה שלישית השאר</v>
      </c>
      <c r="C17" t="s">
        <v>58</v>
      </c>
      <c r="D17" s="1" t="str">
        <f t="shared" si="2"/>
        <v>7,70,7</v>
      </c>
      <c r="E17" s="1" t="str">
        <f t="shared" si="3"/>
        <v>5/6x84=70  1/12x84=7</v>
      </c>
      <c r="F17" t="s">
        <v>53</v>
      </c>
      <c r="G17">
        <v>84</v>
      </c>
      <c r="H17" t="s">
        <v>54</v>
      </c>
      <c r="I17">
        <v>1</v>
      </c>
      <c r="K17" t="s">
        <v>55</v>
      </c>
      <c r="M17">
        <v>5</v>
      </c>
      <c r="N17">
        <v>6</v>
      </c>
      <c r="O17" t="s">
        <v>56</v>
      </c>
      <c r="P17">
        <v>1</v>
      </c>
      <c r="Q17">
        <v>12</v>
      </c>
      <c r="R17" t="s">
        <v>57</v>
      </c>
    </row>
    <row r="18" spans="1:18" x14ac:dyDescent="0.25">
      <c r="A18" t="str">
        <f t="shared" si="0"/>
        <v xml:space="preserve">כיתה ובה 105 תלמידים מחולקת לשלוש קבוצות.   </v>
      </c>
      <c r="B18" s="1" t="str">
        <f t="shared" si="1"/>
        <v>בקבוצה ראשונה  2/15 בקבוצה שניה 2/7 ובקבוצה שלישית השאר</v>
      </c>
      <c r="C18" t="s">
        <v>58</v>
      </c>
      <c r="D18" s="1" t="str">
        <f t="shared" si="2"/>
        <v>30,14,61</v>
      </c>
      <c r="E18" s="1" t="str">
        <f t="shared" si="3"/>
        <v>2/15x105=14  2/7x105=30</v>
      </c>
      <c r="F18" t="s">
        <v>53</v>
      </c>
      <c r="G18">
        <v>105</v>
      </c>
      <c r="H18" t="s">
        <v>54</v>
      </c>
      <c r="I18">
        <v>1</v>
      </c>
      <c r="K18" t="s">
        <v>55</v>
      </c>
      <c r="M18">
        <v>2</v>
      </c>
      <c r="N18">
        <v>15</v>
      </c>
      <c r="O18" t="s">
        <v>56</v>
      </c>
      <c r="P18">
        <v>2</v>
      </c>
      <c r="Q18">
        <v>7</v>
      </c>
      <c r="R18" t="s">
        <v>57</v>
      </c>
    </row>
    <row r="19" spans="1:18" x14ac:dyDescent="0.25">
      <c r="A19" t="str">
        <f>CONCATENATE(F19," ",G19,H19)</f>
        <v>קבלת 105 שקלים. חלק אותם לשלוש ערמות</v>
      </c>
      <c r="B19" s="1" t="str">
        <f t="shared" si="1"/>
        <v>בערמה ראשונה  2/15 בערמה שניה 2/7 בערמה שלישית השאר</v>
      </c>
      <c r="C19" t="s">
        <v>65</v>
      </c>
      <c r="D19" s="1" t="str">
        <f t="shared" si="2"/>
        <v>30,14,61</v>
      </c>
      <c r="E19" s="1" t="str">
        <f t="shared" si="3"/>
        <v>2/15x105=14  2/7x105=30</v>
      </c>
      <c r="F19" t="s">
        <v>59</v>
      </c>
      <c r="G19">
        <v>105</v>
      </c>
      <c r="H19" t="s">
        <v>60</v>
      </c>
      <c r="I19">
        <v>1</v>
      </c>
      <c r="K19" t="s">
        <v>62</v>
      </c>
      <c r="M19">
        <v>2</v>
      </c>
      <c r="N19">
        <v>15</v>
      </c>
      <c r="O19" t="s">
        <v>64</v>
      </c>
      <c r="P19">
        <v>2</v>
      </c>
      <c r="Q19">
        <v>7</v>
      </c>
      <c r="R19" t="s">
        <v>63</v>
      </c>
    </row>
    <row r="20" spans="1:18" x14ac:dyDescent="0.25">
      <c r="A20" t="str">
        <f t="shared" si="0"/>
        <v>קבלת 210 שקלים. חלק אותם לשלוש ערמות</v>
      </c>
      <c r="B20" s="1" t="str">
        <f t="shared" si="1"/>
        <v>בערמה ראשונה 2/15 בערמה שניה 2/7 בערמה שלישית השאר</v>
      </c>
      <c r="C20" t="s">
        <v>65</v>
      </c>
      <c r="D20" s="1" t="str">
        <f t="shared" si="2"/>
        <v>60,28,122</v>
      </c>
      <c r="E20" s="1" t="str">
        <f t="shared" si="3"/>
        <v>2/15x210=28  2/7x210=60</v>
      </c>
      <c r="F20" t="s">
        <v>59</v>
      </c>
      <c r="G20">
        <v>210</v>
      </c>
      <c r="H20" t="s">
        <v>60</v>
      </c>
      <c r="I20">
        <v>1</v>
      </c>
      <c r="K20" t="s">
        <v>61</v>
      </c>
      <c r="M20">
        <v>2</v>
      </c>
      <c r="N20">
        <v>15</v>
      </c>
      <c r="O20" t="s">
        <v>64</v>
      </c>
      <c r="P20">
        <v>2</v>
      </c>
      <c r="Q20">
        <v>7</v>
      </c>
      <c r="R20" t="s">
        <v>63</v>
      </c>
    </row>
    <row r="21" spans="1:18" x14ac:dyDescent="0.25">
      <c r="A21" t="str">
        <f t="shared" si="0"/>
        <v>קבלת 42 שקלים. חלק אותם לשלוש ערמות</v>
      </c>
      <c r="B21" s="1" t="str">
        <f t="shared" si="1"/>
        <v>בערמה ראשונה 2/21 בערמה שניה 2/7 בערמה שלישית השאר</v>
      </c>
      <c r="C21" t="s">
        <v>65</v>
      </c>
      <c r="D21" s="1" t="str">
        <f t="shared" si="2"/>
        <v>12,4,26</v>
      </c>
      <c r="E21" s="1" t="str">
        <f t="shared" si="3"/>
        <v>2/21x42=4  2/7x42=12</v>
      </c>
      <c r="F21" t="s">
        <v>59</v>
      </c>
      <c r="G21">
        <v>42</v>
      </c>
      <c r="H21" t="s">
        <v>60</v>
      </c>
      <c r="I21">
        <v>1</v>
      </c>
      <c r="K21" t="s">
        <v>61</v>
      </c>
      <c r="M21">
        <v>2</v>
      </c>
      <c r="N21">
        <v>21</v>
      </c>
      <c r="O21" t="s">
        <v>64</v>
      </c>
      <c r="P21">
        <v>2</v>
      </c>
      <c r="Q21">
        <v>7</v>
      </c>
      <c r="R21" t="s">
        <v>63</v>
      </c>
    </row>
    <row r="22" spans="1:18" x14ac:dyDescent="0.25">
      <c r="A22" t="str">
        <f t="shared" si="0"/>
        <v>קבלת 84 שקלים. חלק אותם לשלוש ערמות</v>
      </c>
      <c r="B22" s="1" t="str">
        <f t="shared" si="1"/>
        <v>בערמה ראשונה 2/21 בערמה שניה 2/7 בערמה שלישית השאר</v>
      </c>
      <c r="C22" t="s">
        <v>65</v>
      </c>
      <c r="D22" s="1" t="str">
        <f t="shared" si="2"/>
        <v>24,8,52</v>
      </c>
      <c r="E22" s="1" t="str">
        <f t="shared" si="3"/>
        <v>2/21x84=8  2/7x84=24</v>
      </c>
      <c r="F22" t="s">
        <v>59</v>
      </c>
      <c r="G22">
        <v>84</v>
      </c>
      <c r="H22" t="s">
        <v>60</v>
      </c>
      <c r="I22">
        <v>1</v>
      </c>
      <c r="K22" t="s">
        <v>61</v>
      </c>
      <c r="M22">
        <v>2</v>
      </c>
      <c r="N22">
        <v>21</v>
      </c>
      <c r="O22" t="s">
        <v>64</v>
      </c>
      <c r="P22">
        <v>2</v>
      </c>
      <c r="Q22">
        <v>7</v>
      </c>
      <c r="R22" t="s">
        <v>63</v>
      </c>
    </row>
    <row r="23" spans="1:18" x14ac:dyDescent="0.25">
      <c r="A23" t="str">
        <f t="shared" si="0"/>
        <v>קבלת 150 שקלים. חלק אותם לשלוש ערמות</v>
      </c>
      <c r="B23" s="1" t="str">
        <f t="shared" si="1"/>
        <v>בערמה ראשונה 2/25 בערמה שניה 2/75 בערמה שלישית השאר</v>
      </c>
      <c r="C23" t="s">
        <v>65</v>
      </c>
      <c r="D23" s="1" t="str">
        <f t="shared" si="2"/>
        <v>4,12,134</v>
      </c>
      <c r="E23" s="1" t="str">
        <f t="shared" si="3"/>
        <v>2/25x150=12  2/75x150=4</v>
      </c>
      <c r="F23" t="s">
        <v>59</v>
      </c>
      <c r="G23">
        <v>150</v>
      </c>
      <c r="H23" t="s">
        <v>60</v>
      </c>
      <c r="I23">
        <v>1</v>
      </c>
      <c r="K23" t="s">
        <v>61</v>
      </c>
      <c r="M23">
        <v>2</v>
      </c>
      <c r="N23">
        <v>25</v>
      </c>
      <c r="O23" t="s">
        <v>64</v>
      </c>
      <c r="P23">
        <v>2</v>
      </c>
      <c r="Q23">
        <v>75</v>
      </c>
      <c r="R23" t="s">
        <v>63</v>
      </c>
    </row>
    <row r="24" spans="1:18" x14ac:dyDescent="0.25">
      <c r="A24" t="str">
        <f t="shared" si="0"/>
        <v>קבלת 105 שקלים. חלק אותם לשלוש ערמות</v>
      </c>
      <c r="B24" s="1" t="str">
        <f t="shared" si="1"/>
        <v>בערמה ראשונה 2/35 בערמה שניה 2/21 בערמה שלישית השאר</v>
      </c>
      <c r="C24" t="s">
        <v>65</v>
      </c>
      <c r="D24" s="1" t="str">
        <f t="shared" si="2"/>
        <v>10,6,89</v>
      </c>
      <c r="E24" s="1" t="str">
        <f t="shared" si="3"/>
        <v>2/35x105=6  2/21x105=10</v>
      </c>
      <c r="F24" t="s">
        <v>59</v>
      </c>
      <c r="G24">
        <v>105</v>
      </c>
      <c r="H24" t="s">
        <v>60</v>
      </c>
      <c r="I24">
        <v>1</v>
      </c>
      <c r="K24" t="s">
        <v>61</v>
      </c>
      <c r="M24">
        <v>2</v>
      </c>
      <c r="N24">
        <v>35</v>
      </c>
      <c r="O24" t="s">
        <v>64</v>
      </c>
      <c r="P24">
        <v>2</v>
      </c>
      <c r="Q24">
        <v>21</v>
      </c>
      <c r="R24" t="s">
        <v>63</v>
      </c>
    </row>
    <row r="25" spans="1:18" x14ac:dyDescent="0.25">
      <c r="A25" t="str">
        <f t="shared" si="0"/>
        <v>קבלת 105 שקלים. חלק אותם לשלוש ערמות</v>
      </c>
      <c r="B25" s="1" t="str">
        <f t="shared" si="1"/>
        <v>בערמה ראשונה 3/35 בערמה שניה 3/21 בערמה שלישית השאר</v>
      </c>
      <c r="C25" t="s">
        <v>65</v>
      </c>
      <c r="D25" s="1" t="str">
        <f t="shared" si="2"/>
        <v>15,9,81</v>
      </c>
      <c r="E25" s="1" t="str">
        <f t="shared" si="3"/>
        <v>3/35x105=9  3/21x105=15</v>
      </c>
      <c r="F25" t="s">
        <v>59</v>
      </c>
      <c r="G25">
        <v>105</v>
      </c>
      <c r="H25" t="s">
        <v>60</v>
      </c>
      <c r="I25">
        <v>1</v>
      </c>
      <c r="K25" t="s">
        <v>61</v>
      </c>
      <c r="M25">
        <v>3</v>
      </c>
      <c r="N25">
        <v>35</v>
      </c>
      <c r="O25" t="s">
        <v>64</v>
      </c>
      <c r="P25">
        <v>3</v>
      </c>
      <c r="Q25">
        <v>21</v>
      </c>
      <c r="R25" t="s">
        <v>63</v>
      </c>
    </row>
    <row r="26" spans="1:18" x14ac:dyDescent="0.25">
      <c r="A26" t="str">
        <f t="shared" si="0"/>
        <v>קבלת 105 שקלים. חלק אותם לשלוש ערמות</v>
      </c>
      <c r="B26" s="1" t="str">
        <f t="shared" si="1"/>
        <v>בערמה ראשונה 4/35 בערמה שניה 4/21 בערמה שלישית השאר</v>
      </c>
      <c r="C26" t="s">
        <v>65</v>
      </c>
      <c r="D26" s="1" t="str">
        <f t="shared" si="2"/>
        <v>20,12,73</v>
      </c>
      <c r="E26" s="1" t="str">
        <f t="shared" si="3"/>
        <v>4/35x105=12  4/21x105=20</v>
      </c>
      <c r="F26" t="s">
        <v>59</v>
      </c>
      <c r="G26">
        <v>105</v>
      </c>
      <c r="H26" t="s">
        <v>60</v>
      </c>
      <c r="I26">
        <v>1</v>
      </c>
      <c r="K26" t="s">
        <v>61</v>
      </c>
      <c r="M26">
        <v>4</v>
      </c>
      <c r="N26">
        <v>35</v>
      </c>
      <c r="O26" t="s">
        <v>64</v>
      </c>
      <c r="P26">
        <v>4</v>
      </c>
      <c r="Q26">
        <v>21</v>
      </c>
      <c r="R26" t="s">
        <v>63</v>
      </c>
    </row>
    <row r="27" spans="1:18" x14ac:dyDescent="0.25">
      <c r="A27" t="str">
        <f t="shared" si="0"/>
        <v>קבלת 105 שקלים. חלק אותם לשלוש ערמות</v>
      </c>
      <c r="B27" s="1" t="str">
        <f t="shared" si="1"/>
        <v>בערמה ראשונה 5/35 בערמה שניה 5/21 בערמה שלישית השאר</v>
      </c>
      <c r="C27" t="s">
        <v>65</v>
      </c>
      <c r="D27" s="1" t="str">
        <f t="shared" si="2"/>
        <v>25,15,65</v>
      </c>
      <c r="E27" s="1" t="str">
        <f t="shared" si="3"/>
        <v>5/35x105=15  5/21x105=25</v>
      </c>
      <c r="F27" t="s">
        <v>59</v>
      </c>
      <c r="G27">
        <v>105</v>
      </c>
      <c r="H27" t="s">
        <v>60</v>
      </c>
      <c r="I27">
        <v>1</v>
      </c>
      <c r="K27" t="s">
        <v>61</v>
      </c>
      <c r="M27">
        <v>5</v>
      </c>
      <c r="N27">
        <v>35</v>
      </c>
      <c r="O27" t="s">
        <v>64</v>
      </c>
      <c r="P27">
        <v>5</v>
      </c>
      <c r="Q27">
        <v>21</v>
      </c>
      <c r="R27" t="s">
        <v>63</v>
      </c>
    </row>
    <row r="28" spans="1:18" x14ac:dyDescent="0.25">
      <c r="A28" t="str">
        <f t="shared" si="0"/>
        <v>קבלת 105 שקלים. חלק אותם לשלוש ערמות</v>
      </c>
      <c r="B28" s="1" t="str">
        <f t="shared" si="1"/>
        <v>בערמה ראשונה 6/35 בערמה שניה 6/21 בערמה שלישית השאר</v>
      </c>
      <c r="C28" t="s">
        <v>65</v>
      </c>
      <c r="D28" s="1" t="str">
        <f t="shared" si="2"/>
        <v>30,18,57</v>
      </c>
      <c r="E28" s="1" t="str">
        <f t="shared" si="3"/>
        <v>6/35x105=18  6/21x105=30</v>
      </c>
      <c r="F28" t="s">
        <v>59</v>
      </c>
      <c r="G28">
        <v>105</v>
      </c>
      <c r="H28" t="s">
        <v>60</v>
      </c>
      <c r="I28">
        <v>1</v>
      </c>
      <c r="K28" t="s">
        <v>61</v>
      </c>
      <c r="M28">
        <v>6</v>
      </c>
      <c r="N28">
        <v>35</v>
      </c>
      <c r="O28" t="s">
        <v>64</v>
      </c>
      <c r="P28">
        <v>6</v>
      </c>
      <c r="Q28">
        <v>21</v>
      </c>
      <c r="R28" t="s">
        <v>63</v>
      </c>
    </row>
    <row r="29" spans="1:18" x14ac:dyDescent="0.25">
      <c r="A29" t="str">
        <f t="shared" si="0"/>
        <v>קבלת 105 שקלים. חלק אותם לשלוש ערמות</v>
      </c>
      <c r="B29" s="1" t="str">
        <f t="shared" si="1"/>
        <v>בערמה ראשונה 7/35 בערמה שניה 7/21 בערמה שלישית השאר</v>
      </c>
      <c r="C29" t="s">
        <v>65</v>
      </c>
      <c r="D29" s="1" t="str">
        <f t="shared" si="2"/>
        <v>35,21,49</v>
      </c>
      <c r="E29" s="1" t="str">
        <f t="shared" si="3"/>
        <v>7/35x105=21  7/21x105=35</v>
      </c>
      <c r="F29" t="s">
        <v>59</v>
      </c>
      <c r="G29">
        <v>105</v>
      </c>
      <c r="H29" t="s">
        <v>60</v>
      </c>
      <c r="I29">
        <v>1</v>
      </c>
      <c r="K29" t="s">
        <v>61</v>
      </c>
      <c r="M29">
        <v>7</v>
      </c>
      <c r="N29">
        <v>35</v>
      </c>
      <c r="O29" t="s">
        <v>64</v>
      </c>
      <c r="P29">
        <v>7</v>
      </c>
      <c r="Q29">
        <v>21</v>
      </c>
      <c r="R29" t="s">
        <v>63</v>
      </c>
    </row>
    <row r="30" spans="1:18" x14ac:dyDescent="0.25">
      <c r="A30" t="str">
        <f t="shared" si="0"/>
        <v>קבלת 105 שקלים. חלק אותם לשלוש ערמות</v>
      </c>
      <c r="B30" s="1" t="str">
        <f t="shared" si="1"/>
        <v>בערמה ראשונה 8/35 בערמה שניה 8/21 בערמה שלישית השאר</v>
      </c>
      <c r="C30" t="s">
        <v>65</v>
      </c>
      <c r="D30" s="1" t="str">
        <f t="shared" si="2"/>
        <v>40,24,41</v>
      </c>
      <c r="E30" s="1" t="str">
        <f t="shared" si="3"/>
        <v>8/35x105=24  8/21x105=40</v>
      </c>
      <c r="F30" t="s">
        <v>59</v>
      </c>
      <c r="G30">
        <v>105</v>
      </c>
      <c r="H30" t="s">
        <v>60</v>
      </c>
      <c r="I30">
        <v>1</v>
      </c>
      <c r="K30" t="s">
        <v>61</v>
      </c>
      <c r="M30">
        <v>8</v>
      </c>
      <c r="N30">
        <v>35</v>
      </c>
      <c r="O30" t="s">
        <v>64</v>
      </c>
      <c r="P30">
        <v>8</v>
      </c>
      <c r="Q30">
        <v>21</v>
      </c>
      <c r="R30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20</vt:i4>
      </vt:variant>
      <vt:variant>
        <vt:lpstr>טווחים בעלי שם</vt:lpstr>
      </vt:variant>
      <vt:variant>
        <vt:i4>3</vt:i4>
      </vt:variant>
    </vt:vector>
  </HeadingPairs>
  <TitlesOfParts>
    <vt:vector size="23" baseType="lpstr">
      <vt:lpstr>חיבור</vt:lpstr>
      <vt:lpstr>חיסור</vt:lpstr>
      <vt:lpstr>כפל</vt:lpstr>
      <vt:lpstr>חילוק</vt:lpstr>
      <vt:lpstr>מלבן</vt:lpstr>
      <vt:lpstr>משולש</vt:lpstr>
      <vt:lpstr>שבר כפול שלם</vt:lpstr>
      <vt:lpstr>שלם </vt:lpstr>
      <vt:lpstr>שבריםחובור</vt:lpstr>
      <vt:lpstr>הלוקבשבר</vt:lpstr>
      <vt:lpstr>חלוקבשבר1</vt:lpstr>
      <vt:lpstr>%</vt:lpstr>
      <vt:lpstr>%1</vt:lpstr>
      <vt:lpstr>%2</vt:lpstr>
      <vt:lpstr>קוביה</vt:lpstr>
      <vt:lpstr>מלבנים1</vt:lpstr>
      <vt:lpstr>עגול</vt:lpstr>
      <vt:lpstr>אלכסונים</vt:lpstr>
      <vt:lpstr>חנוכה</vt:lpstr>
      <vt:lpstr>גיליון1</vt:lpstr>
      <vt:lpstr>מונה</vt:lpstr>
      <vt:lpstr>מכנה</vt:lpstr>
      <vt:lpstr>מספר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meir</dc:creator>
  <cp:lastModifiedBy>meir</cp:lastModifiedBy>
  <dcterms:created xsi:type="dcterms:W3CDTF">2015-01-17T05:54:32Z</dcterms:created>
  <dcterms:modified xsi:type="dcterms:W3CDTF">2015-04-27T12:21:53Z</dcterms:modified>
</cp:coreProperties>
</file>