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ir\Desktop\MATHKIDS\"/>
    </mc:Choice>
  </mc:AlternateContent>
  <bookViews>
    <workbookView xWindow="0" yWindow="0" windowWidth="20160" windowHeight="8808" tabRatio="729"/>
  </bookViews>
  <sheets>
    <sheet name="7a" sheetId="38" r:id="rId1"/>
    <sheet name="7b" sheetId="39" r:id="rId2"/>
    <sheet name="7c" sheetId="40" r:id="rId3"/>
    <sheet name="8a" sheetId="41" r:id="rId4"/>
    <sheet name="8b" sheetId="42" r:id="rId5"/>
    <sheet name="8c" sheetId="43" r:id="rId6"/>
    <sheet name="9a" sheetId="44" r:id="rId7"/>
    <sheet name="9b" sheetId="45" r:id="rId8"/>
    <sheet name="9c" sheetId="46" r:id="rId9"/>
    <sheet name="10a" sheetId="47" r:id="rId10"/>
    <sheet name="10b" sheetId="48" r:id="rId11"/>
    <sheet name="10c" sheetId="49" r:id="rId12"/>
    <sheet name="11a" sheetId="50" r:id="rId13"/>
    <sheet name="11b" sheetId="51" r:id="rId14"/>
    <sheet name="12a" sheetId="52" r:id="rId15"/>
    <sheet name="symbols" sheetId="54" r:id="rId16"/>
  </sheets>
  <definedNames>
    <definedName name="dddd">#REF!</definedName>
    <definedName name="ggggg" localSheetId="12">#REF!</definedName>
    <definedName name="ggggg" localSheetId="13">#REF!</definedName>
    <definedName name="ggggg" localSheetId="1">#REF!</definedName>
    <definedName name="ggggg" localSheetId="2">#REF!</definedName>
    <definedName name="ggggg">#REF!</definedName>
    <definedName name="מונה" localSheetId="12">#REF!</definedName>
    <definedName name="מונה" localSheetId="13">#REF!</definedName>
    <definedName name="מונה" localSheetId="1">#REF!</definedName>
    <definedName name="מונה" localSheetId="2">#REF!</definedName>
    <definedName name="מונה">#REF!</definedName>
    <definedName name="מכנה" localSheetId="12">#REF!</definedName>
    <definedName name="מכנה" localSheetId="13">#REF!</definedName>
    <definedName name="מכנה" localSheetId="1">#REF!</definedName>
    <definedName name="מכנה" localSheetId="2">#REF!</definedName>
    <definedName name="מכנה">#REF!</definedName>
    <definedName name="מספר" localSheetId="12">#REF!</definedName>
    <definedName name="מספר" localSheetId="13">#REF!</definedName>
    <definedName name="מספר" localSheetId="1">#REF!</definedName>
    <definedName name="מספר" localSheetId="2">#REF!</definedName>
    <definedName name="מספר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0" l="1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2" i="40"/>
  <c r="A9" i="52" l="1"/>
  <c r="A8" i="52"/>
  <c r="A7" i="52"/>
  <c r="A6" i="52"/>
  <c r="A5" i="52" l="1"/>
  <c r="A3" i="52"/>
  <c r="A4" i="52"/>
  <c r="A2" i="52"/>
  <c r="A11" i="50" l="1"/>
  <c r="B11" i="50"/>
  <c r="D11" i="50"/>
  <c r="A12" i="50"/>
  <c r="B12" i="50"/>
  <c r="D12" i="50"/>
  <c r="A13" i="50"/>
  <c r="B13" i="50"/>
  <c r="D13" i="50"/>
  <c r="A14" i="50"/>
  <c r="B14" i="50"/>
  <c r="D14" i="50"/>
  <c r="A15" i="50"/>
  <c r="B15" i="50"/>
  <c r="D15" i="50"/>
  <c r="A16" i="50"/>
  <c r="B16" i="50"/>
  <c r="D16" i="50"/>
  <c r="A17" i="50"/>
  <c r="B17" i="50"/>
  <c r="D17" i="50"/>
  <c r="A18" i="50"/>
  <c r="B18" i="50"/>
  <c r="D18" i="50"/>
  <c r="A10" i="50"/>
  <c r="B10" i="50"/>
  <c r="D10" i="50"/>
  <c r="A3" i="50"/>
  <c r="B3" i="50"/>
  <c r="A4" i="50"/>
  <c r="B4" i="50"/>
  <c r="A5" i="50"/>
  <c r="B5" i="50"/>
  <c r="A6" i="50"/>
  <c r="B6" i="50"/>
  <c r="A7" i="50"/>
  <c r="B7" i="50"/>
  <c r="A8" i="50"/>
  <c r="B8" i="50"/>
  <c r="A9" i="50"/>
  <c r="B9" i="50"/>
  <c r="D3" i="50"/>
  <c r="D4" i="50"/>
  <c r="D5" i="50"/>
  <c r="D6" i="50"/>
  <c r="D7" i="50"/>
  <c r="D8" i="50"/>
  <c r="D9" i="50"/>
  <c r="D2" i="50"/>
  <c r="B2" i="50"/>
  <c r="A2" i="50"/>
  <c r="A2" i="48"/>
  <c r="E2" i="48"/>
  <c r="A3" i="48"/>
  <c r="E3" i="48"/>
  <c r="A4" i="48"/>
  <c r="E4" i="48"/>
  <c r="A5" i="48"/>
  <c r="E5" i="48"/>
  <c r="A6" i="48"/>
  <c r="E6" i="48"/>
  <c r="A7" i="48"/>
  <c r="E7" i="48"/>
  <c r="D8" i="48"/>
  <c r="G8" i="48"/>
  <c r="A8" i="48" s="1"/>
  <c r="E9" i="48"/>
  <c r="G9" i="48"/>
  <c r="A9" i="48" s="1"/>
  <c r="A10" i="48"/>
  <c r="G10" i="48"/>
  <c r="A11" i="48"/>
  <c r="G11" i="48"/>
  <c r="A12" i="48"/>
  <c r="G12" i="48"/>
  <c r="A13" i="48"/>
  <c r="G13" i="48"/>
  <c r="A14" i="48"/>
  <c r="A15" i="48"/>
  <c r="A16" i="48"/>
  <c r="A17" i="48"/>
  <c r="A18" i="48"/>
  <c r="A19" i="48"/>
  <c r="D12" i="51"/>
  <c r="D13" i="51"/>
  <c r="D14" i="51"/>
  <c r="D15" i="51"/>
  <c r="D16" i="51"/>
  <c r="D17" i="51"/>
  <c r="D18" i="51"/>
  <c r="D19" i="51"/>
  <c r="D11" i="51"/>
  <c r="B12" i="51"/>
  <c r="B13" i="51"/>
  <c r="B14" i="51"/>
  <c r="B15" i="51"/>
  <c r="B16" i="51"/>
  <c r="B17" i="51"/>
  <c r="B18" i="51"/>
  <c r="B19" i="51"/>
  <c r="B11" i="51"/>
  <c r="A12" i="51"/>
  <c r="A13" i="51"/>
  <c r="A14" i="51"/>
  <c r="A15" i="51"/>
  <c r="A16" i="51"/>
  <c r="A17" i="51"/>
  <c r="A18" i="51"/>
  <c r="A19" i="51"/>
  <c r="A11" i="51"/>
  <c r="E8" i="48" l="1"/>
  <c r="A3" i="51"/>
  <c r="A4" i="51"/>
  <c r="A5" i="51"/>
  <c r="A6" i="51"/>
  <c r="A7" i="51"/>
  <c r="A8" i="51"/>
  <c r="A9" i="51"/>
  <c r="A10" i="51"/>
  <c r="B3" i="51"/>
  <c r="B4" i="51"/>
  <c r="B5" i="51"/>
  <c r="B6" i="51"/>
  <c r="B7" i="51"/>
  <c r="B8" i="51"/>
  <c r="B9" i="51"/>
  <c r="B10" i="51"/>
  <c r="D10" i="51"/>
  <c r="D3" i="51"/>
  <c r="D4" i="51"/>
  <c r="D5" i="51"/>
  <c r="D6" i="51"/>
  <c r="D7" i="51"/>
  <c r="D8" i="51"/>
  <c r="D9" i="51"/>
  <c r="D2" i="51"/>
  <c r="B2" i="51"/>
  <c r="A2" i="51"/>
  <c r="A14" i="47" l="1"/>
  <c r="A15" i="47"/>
  <c r="A16" i="47"/>
  <c r="A17" i="47"/>
  <c r="A18" i="47"/>
  <c r="A19" i="47"/>
  <c r="G9" i="47"/>
  <c r="A9" i="47" s="1"/>
  <c r="G11" i="47"/>
  <c r="A11" i="47" s="1"/>
  <c r="G10" i="47"/>
  <c r="A10" i="47"/>
  <c r="A12" i="47"/>
  <c r="G12" i="47"/>
  <c r="A13" i="47"/>
  <c r="G13" i="47"/>
  <c r="E9" i="47" l="1"/>
  <c r="E3" i="47"/>
  <c r="E2" i="47"/>
  <c r="E4" i="47"/>
  <c r="E5" i="47"/>
  <c r="E6" i="47"/>
  <c r="E7" i="47"/>
  <c r="D8" i="47"/>
  <c r="A3" i="47"/>
  <c r="A4" i="47"/>
  <c r="A5" i="47"/>
  <c r="A6" i="47"/>
  <c r="A7" i="47"/>
  <c r="A8" i="47"/>
  <c r="G8" i="47"/>
  <c r="E8" i="47" s="1"/>
  <c r="A2" i="47"/>
  <c r="E3" i="46" l="1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" i="46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3" i="46"/>
  <c r="A4" i="46"/>
  <c r="A5" i="46"/>
  <c r="A6" i="46"/>
  <c r="A7" i="46"/>
  <c r="A8" i="46"/>
  <c r="A9" i="46"/>
  <c r="A2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3" i="46"/>
  <c r="D4" i="46"/>
  <c r="D5" i="46"/>
  <c r="D6" i="46"/>
  <c r="D7" i="46"/>
  <c r="D8" i="46"/>
  <c r="D9" i="46"/>
  <c r="D10" i="46"/>
  <c r="D2" i="46"/>
  <c r="A3" i="45" l="1"/>
  <c r="B3" i="45"/>
  <c r="C3" i="45"/>
  <c r="D3" i="45"/>
  <c r="A4" i="45"/>
  <c r="B4" i="45"/>
  <c r="C4" i="45"/>
  <c r="D4" i="45"/>
  <c r="A5" i="45"/>
  <c r="B5" i="45"/>
  <c r="C5" i="45"/>
  <c r="D5" i="45"/>
  <c r="A6" i="45"/>
  <c r="B6" i="45"/>
  <c r="C6" i="45"/>
  <c r="D6" i="45"/>
  <c r="A7" i="45"/>
  <c r="B7" i="45"/>
  <c r="C7" i="45"/>
  <c r="D7" i="45"/>
  <c r="A8" i="45"/>
  <c r="B8" i="45"/>
  <c r="C8" i="45"/>
  <c r="D8" i="45"/>
  <c r="A9" i="45"/>
  <c r="B9" i="45"/>
  <c r="C9" i="45"/>
  <c r="D9" i="45"/>
  <c r="A10" i="45"/>
  <c r="B10" i="45"/>
  <c r="C10" i="45"/>
  <c r="D10" i="45"/>
  <c r="A11" i="45"/>
  <c r="B11" i="45"/>
  <c r="C11" i="45"/>
  <c r="D11" i="45"/>
  <c r="A12" i="45"/>
  <c r="B12" i="45"/>
  <c r="C12" i="45"/>
  <c r="D12" i="45"/>
  <c r="A13" i="45"/>
  <c r="B13" i="45"/>
  <c r="C13" i="45"/>
  <c r="D13" i="45"/>
  <c r="A14" i="45"/>
  <c r="B14" i="45"/>
  <c r="C14" i="45"/>
  <c r="D14" i="45"/>
  <c r="A15" i="45"/>
  <c r="B15" i="45"/>
  <c r="C15" i="45"/>
  <c r="D15" i="45"/>
  <c r="A16" i="45"/>
  <c r="B16" i="45"/>
  <c r="C16" i="45"/>
  <c r="D16" i="45"/>
  <c r="A17" i="45"/>
  <c r="B17" i="45"/>
  <c r="C17" i="45"/>
  <c r="D17" i="45"/>
  <c r="A18" i="45"/>
  <c r="B18" i="45"/>
  <c r="C18" i="45"/>
  <c r="D18" i="45"/>
  <c r="A19" i="45"/>
  <c r="B19" i="45"/>
  <c r="C19" i="45"/>
  <c r="D19" i="45"/>
  <c r="A20" i="45"/>
  <c r="B20" i="45"/>
  <c r="C20" i="45"/>
  <c r="D20" i="45"/>
  <c r="D2" i="45"/>
  <c r="C2" i="45"/>
  <c r="B2" i="45"/>
  <c r="A2" i="45"/>
  <c r="A12" i="44" l="1"/>
  <c r="A13" i="44"/>
  <c r="A14" i="44"/>
  <c r="A15" i="44"/>
  <c r="A16" i="44"/>
  <c r="A17" i="44"/>
  <c r="A18" i="44"/>
  <c r="A19" i="44"/>
  <c r="A20" i="44"/>
  <c r="B12" i="44"/>
  <c r="B13" i="44"/>
  <c r="B14" i="44"/>
  <c r="B15" i="44"/>
  <c r="B16" i="44"/>
  <c r="B17" i="44"/>
  <c r="B18" i="44"/>
  <c r="B19" i="44"/>
  <c r="B20" i="44"/>
  <c r="D12" i="44"/>
  <c r="D13" i="44"/>
  <c r="D14" i="44"/>
  <c r="D15" i="44"/>
  <c r="D16" i="44"/>
  <c r="D17" i="44"/>
  <c r="D18" i="44"/>
  <c r="D19" i="44"/>
  <c r="D20" i="44"/>
  <c r="D11" i="44"/>
  <c r="B11" i="44"/>
  <c r="A11" i="44"/>
  <c r="D6" i="44" l="1"/>
  <c r="D7" i="44"/>
  <c r="D8" i="44"/>
  <c r="D9" i="44"/>
  <c r="D10" i="44"/>
  <c r="A6" i="44"/>
  <c r="B6" i="44"/>
  <c r="A7" i="44"/>
  <c r="B7" i="44"/>
  <c r="A8" i="44"/>
  <c r="B8" i="44"/>
  <c r="A9" i="44"/>
  <c r="B9" i="44"/>
  <c r="A10" i="44"/>
  <c r="B10" i="44"/>
  <c r="A3" i="44"/>
  <c r="A4" i="44"/>
  <c r="A5" i="44"/>
  <c r="B3" i="44"/>
  <c r="B4" i="44"/>
  <c r="B5" i="44"/>
  <c r="D3" i="44"/>
  <c r="D4" i="44"/>
  <c r="D5" i="44"/>
  <c r="D2" i="44"/>
  <c r="B2" i="44"/>
  <c r="A2" i="44"/>
  <c r="A4" i="43" l="1"/>
  <c r="A5" i="43"/>
  <c r="A6" i="43"/>
  <c r="A7" i="43"/>
  <c r="B4" i="43"/>
  <c r="B5" i="43"/>
  <c r="B6" i="43"/>
  <c r="B7" i="43"/>
  <c r="D4" i="43" l="1"/>
  <c r="D5" i="43"/>
  <c r="D6" i="43"/>
  <c r="D7" i="43"/>
  <c r="A3" i="43"/>
  <c r="B3" i="43"/>
  <c r="D3" i="43"/>
  <c r="D2" i="43"/>
  <c r="B2" i="43"/>
  <c r="A2" i="43"/>
  <c r="D22" i="41"/>
  <c r="D23" i="41"/>
  <c r="F23" i="41" s="1"/>
  <c r="D24" i="41"/>
  <c r="D25" i="41"/>
  <c r="F25" i="41" s="1"/>
  <c r="D26" i="41"/>
  <c r="D27" i="41"/>
  <c r="F27" i="41" s="1"/>
  <c r="D28" i="41"/>
  <c r="D29" i="41"/>
  <c r="F29" i="41" s="1"/>
  <c r="D30" i="41"/>
  <c r="D31" i="41"/>
  <c r="F31" i="41" s="1"/>
  <c r="D32" i="41"/>
  <c r="D33" i="41"/>
  <c r="F33" i="41" s="1"/>
  <c r="D21" i="41"/>
  <c r="A22" i="41"/>
  <c r="F22" i="41"/>
  <c r="A23" i="41"/>
  <c r="A24" i="41"/>
  <c r="F24" i="41"/>
  <c r="A25" i="41"/>
  <c r="A26" i="41"/>
  <c r="F26" i="41"/>
  <c r="A27" i="41"/>
  <c r="A28" i="41"/>
  <c r="F28" i="41"/>
  <c r="A29" i="41"/>
  <c r="A30" i="41"/>
  <c r="F30" i="41"/>
  <c r="A31" i="41"/>
  <c r="A32" i="41"/>
  <c r="F32" i="41"/>
  <c r="A33" i="41"/>
  <c r="F21" i="41"/>
  <c r="F5" i="41"/>
  <c r="A21" i="41"/>
  <c r="A11" i="42"/>
  <c r="C11" i="42"/>
  <c r="A12" i="42"/>
  <c r="C12" i="42"/>
  <c r="A13" i="42"/>
  <c r="C13" i="42"/>
  <c r="A14" i="42"/>
  <c r="C14" i="42"/>
  <c r="A15" i="42"/>
  <c r="C15" i="42"/>
  <c r="A16" i="42"/>
  <c r="C16" i="42"/>
  <c r="A17" i="42"/>
  <c r="C17" i="42"/>
  <c r="A18" i="42"/>
  <c r="C18" i="42"/>
  <c r="A19" i="42"/>
  <c r="C19" i="42"/>
  <c r="A20" i="42"/>
  <c r="C20" i="42"/>
  <c r="A21" i="42"/>
  <c r="C21" i="42"/>
  <c r="A22" i="42"/>
  <c r="C22" i="42"/>
  <c r="A3" i="42"/>
  <c r="A4" i="42"/>
  <c r="A5" i="42"/>
  <c r="A6" i="42"/>
  <c r="A7" i="42"/>
  <c r="A8" i="42"/>
  <c r="A9" i="42"/>
  <c r="A10" i="42"/>
  <c r="A2" i="42"/>
  <c r="C3" i="42"/>
  <c r="C4" i="42"/>
  <c r="C5" i="42"/>
  <c r="C6" i="42"/>
  <c r="C7" i="42"/>
  <c r="C8" i="42"/>
  <c r="C9" i="42"/>
  <c r="C10" i="42"/>
  <c r="C2" i="42"/>
  <c r="F12" i="41" l="1"/>
  <c r="F13" i="41"/>
  <c r="F14" i="41"/>
  <c r="F15" i="41"/>
  <c r="F16" i="41"/>
  <c r="F17" i="41"/>
  <c r="F18" i="41"/>
  <c r="F19" i="41"/>
  <c r="F20" i="41"/>
  <c r="F11" i="41"/>
  <c r="D12" i="41"/>
  <c r="D13" i="41"/>
  <c r="D14" i="41"/>
  <c r="D15" i="41"/>
  <c r="D16" i="41"/>
  <c r="D17" i="41"/>
  <c r="D18" i="41"/>
  <c r="D19" i="41"/>
  <c r="D20" i="41"/>
  <c r="D11" i="41"/>
  <c r="A12" i="41"/>
  <c r="A13" i="41"/>
  <c r="A14" i="41"/>
  <c r="A15" i="41"/>
  <c r="A16" i="41"/>
  <c r="A17" i="41"/>
  <c r="A18" i="41"/>
  <c r="A19" i="41"/>
  <c r="A20" i="41"/>
  <c r="A11" i="41"/>
  <c r="A10" i="41"/>
  <c r="F3" i="41"/>
  <c r="F4" i="41"/>
  <c r="F6" i="41"/>
  <c r="F7" i="41"/>
  <c r="F8" i="41"/>
  <c r="F9" i="41"/>
  <c r="F10" i="41"/>
  <c r="F2" i="41"/>
  <c r="A9" i="41"/>
  <c r="D10" i="41"/>
  <c r="D9" i="41"/>
  <c r="D7" i="41"/>
  <c r="D8" i="41"/>
  <c r="A8" i="41"/>
  <c r="A7" i="41"/>
  <c r="D6" i="41"/>
  <c r="A3" i="41"/>
  <c r="A4" i="41"/>
  <c r="A5" i="41"/>
  <c r="A6" i="41"/>
  <c r="D5" i="41"/>
  <c r="D3" i="41"/>
  <c r="D4" i="41"/>
  <c r="D2" i="41"/>
  <c r="A2" i="41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30" i="40"/>
  <c r="D39" i="40" l="1"/>
  <c r="D40" i="40"/>
  <c r="D41" i="40"/>
  <c r="D42" i="40"/>
  <c r="D43" i="40"/>
  <c r="D44" i="40"/>
  <c r="D45" i="40"/>
  <c r="D46" i="40"/>
  <c r="D47" i="40"/>
  <c r="D48" i="40"/>
  <c r="D31" i="40"/>
  <c r="D32" i="40"/>
  <c r="D33" i="40"/>
  <c r="D34" i="40"/>
  <c r="D35" i="40"/>
  <c r="D36" i="40"/>
  <c r="D37" i="40"/>
  <c r="D38" i="40"/>
  <c r="D30" i="40"/>
  <c r="D23" i="40" l="1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22" i="40"/>
  <c r="E22" i="40"/>
  <c r="E3" i="40" l="1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" i="40"/>
  <c r="D18" i="40"/>
  <c r="D19" i="40"/>
  <c r="D20" i="40"/>
  <c r="D21" i="40"/>
  <c r="D14" i="40"/>
  <c r="D15" i="40"/>
  <c r="D16" i="40"/>
  <c r="D17" i="40"/>
  <c r="D13" i="40"/>
  <c r="D3" i="40" l="1"/>
  <c r="D4" i="40"/>
  <c r="D5" i="40"/>
  <c r="D6" i="40"/>
  <c r="D7" i="40"/>
  <c r="D8" i="40"/>
  <c r="D9" i="40"/>
  <c r="D10" i="40"/>
  <c r="D11" i="40"/>
  <c r="D12" i="40"/>
  <c r="D2" i="40" l="1"/>
  <c r="A2" i="40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79" i="39"/>
  <c r="C80" i="39"/>
  <c r="C81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D77" i="39" l="1"/>
  <c r="E77" i="39" s="1"/>
  <c r="D78" i="39"/>
  <c r="E78" i="39" s="1"/>
  <c r="D79" i="39"/>
  <c r="E79" i="39" s="1"/>
  <c r="D80" i="39"/>
  <c r="E80" i="39" s="1"/>
  <c r="D81" i="39"/>
  <c r="E81" i="39" s="1"/>
  <c r="D73" i="39"/>
  <c r="E73" i="39" s="1"/>
  <c r="D74" i="39"/>
  <c r="E74" i="39" s="1"/>
  <c r="D75" i="39"/>
  <c r="E75" i="39"/>
  <c r="D76" i="39"/>
  <c r="E76" i="39"/>
  <c r="D68" i="39"/>
  <c r="E68" i="39" s="1"/>
  <c r="D69" i="39"/>
  <c r="E69" i="39" s="1"/>
  <c r="D70" i="39"/>
  <c r="E70" i="39" s="1"/>
  <c r="D71" i="39"/>
  <c r="E71" i="39" s="1"/>
  <c r="D72" i="39"/>
  <c r="E72" i="39" s="1"/>
  <c r="D66" i="39"/>
  <c r="E66" i="39" s="1"/>
  <c r="D67" i="39"/>
  <c r="E67" i="39" s="1"/>
  <c r="D59" i="39"/>
  <c r="E59" i="39" s="1"/>
  <c r="D60" i="39"/>
  <c r="D61" i="39"/>
  <c r="E61" i="39" s="1"/>
  <c r="D62" i="39"/>
  <c r="D63" i="39"/>
  <c r="E63" i="39" s="1"/>
  <c r="D64" i="39"/>
  <c r="D65" i="39"/>
  <c r="E65" i="39" s="1"/>
  <c r="E60" i="39"/>
  <c r="E62" i="39"/>
  <c r="E64" i="39"/>
  <c r="D58" i="39" l="1"/>
  <c r="E58" i="39" s="1"/>
  <c r="C58" i="39"/>
  <c r="B58" i="39"/>
  <c r="A58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D33" i="39"/>
  <c r="D34" i="39"/>
  <c r="E34" i="39" s="1"/>
  <c r="D35" i="39"/>
  <c r="D36" i="39"/>
  <c r="E36" i="39" s="1"/>
  <c r="D37" i="39"/>
  <c r="D38" i="39"/>
  <c r="E38" i="39" s="1"/>
  <c r="D39" i="39"/>
  <c r="D40" i="39"/>
  <c r="E40" i="39" s="1"/>
  <c r="D41" i="39"/>
  <c r="D42" i="39"/>
  <c r="E42" i="39" s="1"/>
  <c r="D43" i="39"/>
  <c r="D44" i="39"/>
  <c r="E44" i="39" s="1"/>
  <c r="D45" i="39"/>
  <c r="D46" i="39"/>
  <c r="E46" i="39" s="1"/>
  <c r="D47" i="39"/>
  <c r="D48" i="39"/>
  <c r="E48" i="39" s="1"/>
  <c r="D49" i="39"/>
  <c r="D50" i="39"/>
  <c r="E50" i="39" s="1"/>
  <c r="D51" i="39"/>
  <c r="D52" i="39"/>
  <c r="E52" i="39" s="1"/>
  <c r="D53" i="39"/>
  <c r="D54" i="39"/>
  <c r="E54" i="39" s="1"/>
  <c r="D55" i="39"/>
  <c r="D56" i="39"/>
  <c r="E56" i="39" s="1"/>
  <c r="D57" i="39"/>
  <c r="E33" i="39"/>
  <c r="E35" i="39"/>
  <c r="E37" i="39"/>
  <c r="E39" i="39"/>
  <c r="E41" i="39"/>
  <c r="E43" i="39"/>
  <c r="E45" i="39"/>
  <c r="E47" i="39"/>
  <c r="E49" i="39"/>
  <c r="E51" i="39"/>
  <c r="E53" i="39"/>
  <c r="E55" i="39"/>
  <c r="E57" i="39"/>
  <c r="A32" i="39"/>
  <c r="B32" i="39"/>
  <c r="C32" i="39"/>
  <c r="D32" i="39"/>
  <c r="E32" i="39" s="1"/>
  <c r="A20" i="39"/>
  <c r="A21" i="39"/>
  <c r="A22" i="39"/>
  <c r="A23" i="39"/>
  <c r="A24" i="39"/>
  <c r="A25" i="39"/>
  <c r="A26" i="39"/>
  <c r="A27" i="39"/>
  <c r="A28" i="39"/>
  <c r="A29" i="39"/>
  <c r="A30" i="39"/>
  <c r="A31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19" i="39"/>
  <c r="D19" i="39"/>
  <c r="C19" i="39"/>
  <c r="B19" i="39"/>
  <c r="A19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D3" i="39"/>
  <c r="E3" i="39" s="1"/>
  <c r="D4" i="39"/>
  <c r="D5" i="39"/>
  <c r="E5" i="39" s="1"/>
  <c r="D6" i="39"/>
  <c r="D7" i="39"/>
  <c r="E7" i="39" s="1"/>
  <c r="D8" i="39"/>
  <c r="D9" i="39"/>
  <c r="E9" i="39" s="1"/>
  <c r="D10" i="39"/>
  <c r="D11" i="39"/>
  <c r="E11" i="39" s="1"/>
  <c r="D12" i="39"/>
  <c r="D13" i="39"/>
  <c r="E13" i="39" s="1"/>
  <c r="D14" i="39"/>
  <c r="D15" i="39"/>
  <c r="E15" i="39" s="1"/>
  <c r="D16" i="39"/>
  <c r="D17" i="39"/>
  <c r="E17" i="39" s="1"/>
  <c r="D18" i="39"/>
  <c r="E2" i="39"/>
  <c r="E4" i="39"/>
  <c r="E6" i="39"/>
  <c r="E8" i="39"/>
  <c r="E10" i="39"/>
  <c r="E12" i="39"/>
  <c r="E14" i="39"/>
  <c r="E16" i="39"/>
  <c r="E18" i="39"/>
  <c r="D2" i="39"/>
  <c r="C2" i="39"/>
  <c r="B2" i="39"/>
  <c r="A2" i="39"/>
  <c r="A34" i="38"/>
  <c r="A35" i="38"/>
  <c r="A36" i="38"/>
  <c r="A37" i="38"/>
  <c r="A38" i="38"/>
  <c r="A39" i="38"/>
  <c r="A40" i="38"/>
  <c r="A41" i="38"/>
  <c r="A42" i="38"/>
  <c r="A43" i="38"/>
  <c r="A44" i="38"/>
  <c r="B34" i="38"/>
  <c r="B35" i="38"/>
  <c r="B36" i="38"/>
  <c r="B37" i="38"/>
  <c r="B38" i="38"/>
  <c r="B39" i="38"/>
  <c r="B40" i="38"/>
  <c r="B41" i="38"/>
  <c r="B42" i="38"/>
  <c r="B43" i="38"/>
  <c r="B44" i="38"/>
  <c r="C34" i="38"/>
  <c r="C35" i="38"/>
  <c r="C36" i="38"/>
  <c r="C37" i="38"/>
  <c r="C38" i="38"/>
  <c r="C39" i="38"/>
  <c r="C40" i="38"/>
  <c r="C41" i="38"/>
  <c r="C42" i="38"/>
  <c r="C43" i="38"/>
  <c r="C44" i="38"/>
  <c r="D35" i="38"/>
  <c r="E35" i="38" s="1"/>
  <c r="D36" i="38"/>
  <c r="D37" i="38"/>
  <c r="E37" i="38" s="1"/>
  <c r="D38" i="38"/>
  <c r="D39" i="38"/>
  <c r="E39" i="38" s="1"/>
  <c r="D40" i="38"/>
  <c r="D41" i="38"/>
  <c r="E41" i="38" s="1"/>
  <c r="D42" i="38"/>
  <c r="D43" i="38"/>
  <c r="E43" i="38" s="1"/>
  <c r="D44" i="38"/>
  <c r="E34" i="38"/>
  <c r="E36" i="38"/>
  <c r="E38" i="38"/>
  <c r="E40" i="38"/>
  <c r="E42" i="38"/>
  <c r="E44" i="38"/>
  <c r="F34" i="38"/>
  <c r="F35" i="38"/>
  <c r="F36" i="38"/>
  <c r="F37" i="38"/>
  <c r="F38" i="38"/>
  <c r="F39" i="38"/>
  <c r="F40" i="38"/>
  <c r="F41" i="38"/>
  <c r="F42" i="38"/>
  <c r="F43" i="38"/>
  <c r="F44" i="38"/>
  <c r="D34" i="38"/>
  <c r="E33" i="38" l="1"/>
  <c r="C33" i="38"/>
  <c r="F33" i="38"/>
  <c r="B33" i="38"/>
  <c r="A33" i="38"/>
  <c r="D33" i="38"/>
  <c r="A23" i="38" l="1"/>
  <c r="A24" i="38"/>
  <c r="A25" i="38"/>
  <c r="A26" i="38"/>
  <c r="A27" i="38"/>
  <c r="A28" i="38"/>
  <c r="A29" i="38"/>
  <c r="A30" i="38"/>
  <c r="A31" i="38"/>
  <c r="A32" i="38"/>
  <c r="B23" i="38"/>
  <c r="B24" i="38"/>
  <c r="B25" i="38"/>
  <c r="B26" i="38"/>
  <c r="B27" i="38"/>
  <c r="B28" i="38"/>
  <c r="B29" i="38"/>
  <c r="B30" i="38"/>
  <c r="B31" i="38"/>
  <c r="B32" i="38"/>
  <c r="C23" i="38"/>
  <c r="C24" i="38"/>
  <c r="C25" i="38"/>
  <c r="C26" i="38"/>
  <c r="C27" i="38"/>
  <c r="C28" i="38"/>
  <c r="C29" i="38"/>
  <c r="C30" i="38"/>
  <c r="C31" i="38"/>
  <c r="C32" i="38"/>
  <c r="D24" i="38"/>
  <c r="D25" i="38"/>
  <c r="D26" i="38"/>
  <c r="D27" i="38"/>
  <c r="D28" i="38"/>
  <c r="D29" i="38"/>
  <c r="D30" i="38"/>
  <c r="D31" i="38"/>
  <c r="D32" i="38"/>
  <c r="F23" i="38"/>
  <c r="F24" i="38"/>
  <c r="F25" i="38"/>
  <c r="F26" i="38"/>
  <c r="F27" i="38"/>
  <c r="F28" i="38"/>
  <c r="F29" i="38"/>
  <c r="F30" i="38"/>
  <c r="F31" i="38"/>
  <c r="F32" i="38"/>
  <c r="D23" i="38"/>
  <c r="E23" i="38" s="1"/>
  <c r="E24" i="38"/>
  <c r="E25" i="38"/>
  <c r="E26" i="38"/>
  <c r="E27" i="38"/>
  <c r="E28" i="38"/>
  <c r="E29" i="38"/>
  <c r="E30" i="38"/>
  <c r="E31" i="38"/>
  <c r="E32" i="38"/>
  <c r="E22" i="38" l="1"/>
  <c r="F22" i="38"/>
  <c r="A22" i="38"/>
  <c r="B22" i="38"/>
  <c r="C22" i="38"/>
  <c r="D22" i="38"/>
  <c r="A21" i="38"/>
  <c r="A20" i="38"/>
  <c r="A19" i="38"/>
  <c r="A18" i="38"/>
  <c r="A17" i="38"/>
  <c r="B18" i="38"/>
  <c r="B19" i="38"/>
  <c r="B20" i="38"/>
  <c r="B21" i="38"/>
  <c r="C17" i="38"/>
  <c r="C18" i="38"/>
  <c r="C19" i="38"/>
  <c r="C20" i="38"/>
  <c r="C21" i="38"/>
  <c r="D18" i="38"/>
  <c r="D19" i="38"/>
  <c r="D20" i="38"/>
  <c r="D21" i="38"/>
  <c r="E18" i="38"/>
  <c r="E19" i="38"/>
  <c r="E20" i="38"/>
  <c r="E21" i="38"/>
  <c r="D17" i="38"/>
  <c r="E17" i="38" s="1"/>
  <c r="D11" i="38"/>
  <c r="D12" i="38"/>
  <c r="D13" i="38"/>
  <c r="E13" i="38" s="1"/>
  <c r="D14" i="38"/>
  <c r="E14" i="38" s="1"/>
  <c r="D15" i="38"/>
  <c r="E15" i="38" s="1"/>
  <c r="D16" i="38"/>
  <c r="E16" i="38" s="1"/>
  <c r="D10" i="38"/>
  <c r="E10" i="38" s="1"/>
  <c r="E11" i="38"/>
  <c r="A10" i="38"/>
  <c r="A11" i="38"/>
  <c r="A12" i="38"/>
  <c r="A13" i="38"/>
  <c r="A14" i="38"/>
  <c r="A15" i="38"/>
  <c r="A16" i="38"/>
  <c r="B11" i="38"/>
  <c r="B12" i="38"/>
  <c r="B13" i="38"/>
  <c r="B14" i="38"/>
  <c r="B15" i="38"/>
  <c r="B16" i="38"/>
  <c r="B17" i="38"/>
  <c r="C10" i="38"/>
  <c r="C11" i="38"/>
  <c r="C12" i="38"/>
  <c r="C13" i="38"/>
  <c r="C14" i="38"/>
  <c r="C15" i="38"/>
  <c r="C16" i="38"/>
  <c r="E12" i="38"/>
  <c r="B10" i="38"/>
  <c r="D3" i="38" l="1"/>
  <c r="E3" i="38" s="1"/>
  <c r="D4" i="38"/>
  <c r="E4" i="38" s="1"/>
  <c r="D5" i="38"/>
  <c r="E5" i="38" s="1"/>
  <c r="D6" i="38"/>
  <c r="E6" i="38" s="1"/>
  <c r="D7" i="38"/>
  <c r="E7" i="38" s="1"/>
  <c r="D8" i="38"/>
  <c r="E8" i="38" s="1"/>
  <c r="D9" i="38"/>
  <c r="E9" i="38" s="1"/>
  <c r="D2" i="38"/>
  <c r="E2" i="38" s="1"/>
  <c r="A3" i="38"/>
  <c r="A4" i="38"/>
  <c r="A5" i="38"/>
  <c r="A6" i="38"/>
  <c r="A7" i="38"/>
  <c r="A8" i="38"/>
  <c r="A9" i="38"/>
  <c r="B3" i="38"/>
  <c r="B4" i="38"/>
  <c r="B5" i="38"/>
  <c r="B6" i="38"/>
  <c r="B7" i="38"/>
  <c r="B8" i="38"/>
  <c r="B9" i="38"/>
  <c r="C3" i="38"/>
  <c r="C4" i="38"/>
  <c r="C5" i="38"/>
  <c r="C6" i="38"/>
  <c r="C7" i="38"/>
  <c r="C8" i="38"/>
  <c r="C9" i="38"/>
  <c r="C2" i="38"/>
  <c r="B2" i="38"/>
  <c r="A2" i="38"/>
</calcChain>
</file>

<file path=xl/sharedStrings.xml><?xml version="1.0" encoding="utf-8"?>
<sst xmlns="http://schemas.openxmlformats.org/spreadsheetml/2006/main" count="2405" uniqueCount="147">
  <si>
    <t>A1</t>
  </si>
  <si>
    <t>B1</t>
  </si>
  <si>
    <t>C1</t>
  </si>
  <si>
    <t>D1</t>
  </si>
  <si>
    <t>E1</t>
  </si>
  <si>
    <t xml:space="preserve"> תלמידים</t>
  </si>
  <si>
    <t xml:space="preserve"> </t>
  </si>
  <si>
    <t xml:space="preserve">בכיתה </t>
  </si>
  <si>
    <t xml:space="preserve">חצי לומדים </t>
  </si>
  <si>
    <t xml:space="preserve"> אנגלית</t>
  </si>
  <si>
    <t xml:space="preserve">תנו לנער אחד סכום כמספר התלמידים הלומדים </t>
  </si>
  <si>
    <t>½</t>
  </si>
  <si>
    <t>¼</t>
  </si>
  <si>
    <t>רבע לומדים</t>
  </si>
  <si>
    <t xml:space="preserve"> חשבון</t>
  </si>
  <si>
    <t xml:space="preserve"> חמישית לומדים</t>
  </si>
  <si>
    <t xml:space="preserve">המרחק בין שתי ערים הוא  </t>
  </si>
  <si>
    <t xml:space="preserve"> ק"מ </t>
  </si>
  <si>
    <t xml:space="preserve"> לשחק שחמט</t>
  </si>
  <si>
    <t xml:space="preserve"> מכונית עברה חמישית מהמרחק</t>
  </si>
  <si>
    <t xml:space="preserve">תנו לנער אחד סכום כמספר הק"מ שהמכונית עברה </t>
  </si>
  <si>
    <t xml:space="preserve">בבית הספר </t>
  </si>
  <si>
    <t xml:space="preserve"> תלמידים.</t>
  </si>
  <si>
    <t xml:space="preserve"> לומדים</t>
  </si>
  <si>
    <t xml:space="preserve"> שחמט.</t>
  </si>
  <si>
    <t xml:space="preserve">  חשבון.</t>
  </si>
  <si>
    <t xml:space="preserve"> תְּנוּ  לָאֶחָד מֵהַנְּעָרִים שקַּלִּים כְּמִסְפָּר התלמידים הלומדים </t>
  </si>
  <si>
    <t xml:space="preserve"> לומדים </t>
  </si>
  <si>
    <t xml:space="preserve"> אנגלית.</t>
  </si>
  <si>
    <t xml:space="preserve">חשנון ו </t>
  </si>
  <si>
    <t xml:space="preserve">מתוכם </t>
  </si>
  <si>
    <t xml:space="preserve"> אנגלית והשאר משחקים</t>
  </si>
  <si>
    <t xml:space="preserve">בבית ספר </t>
  </si>
  <si>
    <t>תנו לנער אחד שקלים על כל תלמיד לומד חשבון, לשני על כל תלמיד לומד אנגלית ולשלישי על כל תלמיד משחק</t>
  </si>
  <si>
    <t xml:space="preserve"> תנו לאחד מהנערים סכום כדי למלא אותה. </t>
  </si>
  <si>
    <t xml:space="preserve"> מחיר ליטר מים הוא </t>
  </si>
  <si>
    <t xml:space="preserve">בריכה היכולה להכיל  </t>
  </si>
  <si>
    <t xml:space="preserve"> מלאה עד </t>
  </si>
  <si>
    <t xml:space="preserve">  ליטר </t>
  </si>
  <si>
    <t xml:space="preserve"> שקלים</t>
  </si>
  <si>
    <t xml:space="preserve">בְמִקְשָׁה </t>
  </si>
  <si>
    <t xml:space="preserve"> מחיר אבטיח  הוא  </t>
  </si>
  <si>
    <t xml:space="preserve"> שקלים </t>
  </si>
  <si>
    <t xml:space="preserve"> ומחיר </t>
  </si>
  <si>
    <t xml:space="preserve"> מלון </t>
  </si>
  <si>
    <t xml:space="preserve"> מלונים.</t>
  </si>
  <si>
    <t xml:space="preserve"> אבטיחים ו </t>
  </si>
  <si>
    <t xml:space="preserve"> ערוגות. בכל ערוגה </t>
  </si>
  <si>
    <t>חשבו את מספר הגידולים במקשה.</t>
  </si>
  <si>
    <t xml:space="preserve">מכל ערוגה הוציאו </t>
  </si>
  <si>
    <t>תנו לאחד מהנערים סכום כמספר הגידולים בַּמִקְשָׁה.</t>
  </si>
  <si>
    <t>חשבו את מחיר הגידולים בַּמִקְשָׁה.</t>
  </si>
  <si>
    <t xml:space="preserve"> קישואים ו </t>
  </si>
  <si>
    <t xml:space="preserve"> מחיר קישוא  הוא  </t>
  </si>
  <si>
    <t xml:space="preserve">מערוגה אחת הוציאו </t>
  </si>
  <si>
    <t xml:space="preserve"> מדפסות ו </t>
  </si>
  <si>
    <t xml:space="preserve"> ספרים.</t>
  </si>
  <si>
    <t xml:space="preserve">בית ספר הזמין </t>
  </si>
  <si>
    <t xml:space="preserve"> מחשבים ו </t>
  </si>
  <si>
    <t xml:space="preserve">מחשב עולה </t>
  </si>
  <si>
    <t xml:space="preserve">מדפסת עולה </t>
  </si>
  <si>
    <t xml:space="preserve"> שקלים, </t>
  </si>
  <si>
    <t>תנו לאחד מהנערים סכום עבור ההזמנה.</t>
  </si>
  <si>
    <t xml:space="preserve"> ספר עולה </t>
  </si>
  <si>
    <t>%</t>
  </si>
  <si>
    <t xml:space="preserve"> תלמידים פחות.</t>
  </si>
  <si>
    <t>תנו לשלושה נערים סכומים לפי מספר התלמידים בשלושת הכיתות.</t>
  </si>
  <si>
    <t xml:space="preserve">בבית ספר א' </t>
  </si>
  <si>
    <t xml:space="preserve">בבית ספר בי </t>
  </si>
  <si>
    <t xml:space="preserve"> יותר ובבית ספר ג' </t>
  </si>
  <si>
    <t xml:space="preserve"> שקלים.</t>
  </si>
  <si>
    <t xml:space="preserve">בחנות בגדים מעיל עולה </t>
  </si>
  <si>
    <t xml:space="preserve"> בסוף העונה המעיל עולה </t>
  </si>
  <si>
    <t xml:space="preserve"> פחות.</t>
  </si>
  <si>
    <t>תנו לנער אחד סכום לקנית מעיל בסוף העונה.</t>
  </si>
  <si>
    <t>חשבו את הריבית באחוזים.</t>
  </si>
  <si>
    <t xml:space="preserve">ישראלי לווה </t>
  </si>
  <si>
    <t xml:space="preserve"> אחרי שנה החזיר </t>
  </si>
  <si>
    <t>תני לאחד מהנערים סכום כאחוז הריבית.</t>
  </si>
  <si>
    <t>מחיר רגיל של</t>
  </si>
  <si>
    <t xml:space="preserve"> מעיל </t>
  </si>
  <si>
    <t xml:space="preserve"> הוא </t>
  </si>
  <si>
    <t xml:space="preserve"> שקל.</t>
  </si>
  <si>
    <t xml:space="preserve">על עור יש להוסיף </t>
  </si>
  <si>
    <t xml:space="preserve"> בסוף העונה מקבלים </t>
  </si>
  <si>
    <t xml:space="preserve"> הנחה</t>
  </si>
  <si>
    <t>תנו לנער סכום לקנית מעיל עור בסוף העונה.</t>
  </si>
  <si>
    <t xml:space="preserve">תפרקו את המספר </t>
  </si>
  <si>
    <t xml:space="preserve"> למכפלה של מספרים ראשוניים.</t>
  </si>
  <si>
    <t>2,5</t>
  </si>
  <si>
    <t>2,7</t>
  </si>
  <si>
    <t>2,2,3</t>
  </si>
  <si>
    <t>2,2,2,2</t>
  </si>
  <si>
    <t>2,3,3</t>
  </si>
  <si>
    <t>2,2,5</t>
  </si>
  <si>
    <t>2,2,3,3,5</t>
  </si>
  <si>
    <t>2,2,3,6</t>
  </si>
  <si>
    <t>2,5,7</t>
  </si>
  <si>
    <t>2,3,5,7</t>
  </si>
  <si>
    <t>2x2x3x5=60</t>
  </si>
  <si>
    <t>2x5x7=70</t>
  </si>
  <si>
    <t>2x3x5x7=210</t>
  </si>
  <si>
    <t>תנו לנערים שונים סכומים לפי גודל הגורמים</t>
  </si>
  <si>
    <t xml:space="preserve">  והמספר </t>
  </si>
  <si>
    <t xml:space="preserve">מצאו את המכנה המשותף הקטן ביותר של המספר </t>
  </si>
  <si>
    <t>2x5=10</t>
  </si>
  <si>
    <t>2x3=6</t>
  </si>
  <si>
    <t>2x2x7=28</t>
  </si>
  <si>
    <t>2x2x2x5=40</t>
  </si>
  <si>
    <t>2x3x3x3=41</t>
  </si>
  <si>
    <t>המספרים במכפלה נקראים גורמים ראשוניים</t>
  </si>
  <si>
    <t>תנו לנער   סכום  בגודל המכנה המשותף</t>
  </si>
  <si>
    <t xml:space="preserve"> קופסה ובה </t>
  </si>
  <si>
    <t xml:space="preserve"> עולה </t>
  </si>
  <si>
    <t xml:space="preserve"> עוגיות.</t>
  </si>
  <si>
    <t xml:space="preserve">חשבו מחיר של קופסה  ובה  </t>
  </si>
  <si>
    <t xml:space="preserve">תנו לנער מחיר של הקופסה הזאת </t>
  </si>
  <si>
    <t xml:space="preserve"> שעות.</t>
  </si>
  <si>
    <t xml:space="preserve">במשך </t>
  </si>
  <si>
    <t xml:space="preserve"> אריחים </t>
  </si>
  <si>
    <t xml:space="preserve">  רצף מרצף </t>
  </si>
  <si>
    <t xml:space="preserve"> כמה אריחים ירצף במשך </t>
  </si>
  <si>
    <t xml:space="preserve">תנו לנער שקלים כמספר האריחים  </t>
  </si>
  <si>
    <t xml:space="preserve"> עוגיות </t>
  </si>
  <si>
    <t xml:space="preserve"> זוגות גרביים </t>
  </si>
  <si>
    <t>⅕</t>
  </si>
  <si>
    <t>⅓</t>
  </si>
  <si>
    <t>⅛</t>
  </si>
  <si>
    <t>⅔</t>
  </si>
  <si>
    <t>⅖</t>
  </si>
  <si>
    <t>⅜</t>
  </si>
  <si>
    <t>¾</t>
  </si>
  <si>
    <t>⅗</t>
  </si>
  <si>
    <t>⅞</t>
  </si>
  <si>
    <t>⅘</t>
  </si>
  <si>
    <t>⅙</t>
  </si>
  <si>
    <t>⅚</t>
  </si>
  <si>
    <t>⅝</t>
  </si>
  <si>
    <t xml:space="preserve">⅙ </t>
  </si>
  <si>
    <t xml:space="preserve"> אנגלית והשאר משחקים.</t>
  </si>
  <si>
    <t>חשבו את גודל הכיתה הקטנה שזה אפשרי.</t>
  </si>
  <si>
    <t xml:space="preserve">תנו לשלושה נערים סכומים לפי מספר לומדי אנגלית, חשבון ומשחקים. </t>
  </si>
  <si>
    <t xml:space="preserve"> מבין תלמידי הכיתה  </t>
  </si>
  <si>
    <t xml:space="preserve"> לומדים חשבון, </t>
  </si>
  <si>
    <t xml:space="preserve">תנו לשלושה נערים סכומים לפי מספר לומדי אנגלית, חשבון וגאוגרפיה. </t>
  </si>
  <si>
    <t xml:space="preserve"> אנגלית ו  </t>
  </si>
  <si>
    <t xml:space="preserve"> לומדים גאוגרפיה.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</si>
</sst>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</font>
    <font>
      <sz val="8"/>
      <color theme="1"/>
      <name val="Arial"/>
      <family val="2"/>
      <charset val="177"/>
      <scheme val="minor"/>
    </font>
    <font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/>
    <xf numFmtId="49" fontId="2" fillId="0" borderId="0" xfId="0" applyNumberFormat="1" applyFont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tabSelected="1" topLeftCell="A10" zoomScale="92" zoomScaleNormal="92" workbookViewId="0">
      <selection activeCell="C29" sqref="C29"/>
    </sheetView>
  </sheetViews>
  <sheetFormatPr defaultRowHeight="13.8" x14ac:dyDescent="0.25"/>
  <cols>
    <col min="1" max="1" width="27.19921875" customWidth="1"/>
    <col min="2" max="2" width="23.796875" customWidth="1"/>
    <col min="3" max="3" width="47.59765625" customWidth="1"/>
    <col min="4" max="4" width="4.296875" customWidth="1"/>
    <col min="5" max="5" width="8.59765625" customWidth="1"/>
    <col min="6" max="6" width="2.796875" customWidth="1"/>
    <col min="7" max="7" width="19.09765625" customWidth="1"/>
    <col min="8" max="8" width="4.796875" customWidth="1"/>
    <col min="10" max="10" width="23.8984375" customWidth="1"/>
    <col min="11" max="11" width="10.8984375" customWidth="1"/>
    <col min="12" max="12" width="37.5976562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3" t="s">
        <v>6</v>
      </c>
      <c r="G1" s="2" t="s">
        <v>6</v>
      </c>
    </row>
    <row r="2" spans="1:12" x14ac:dyDescent="0.25">
      <c r="A2" t="str">
        <f>CONCATENATE(G2,H2,I2)</f>
        <v>בכיתה 6 תלמידים</v>
      </c>
      <c r="B2" t="str">
        <f>CONCATENATE(J2,K2)</f>
        <v>חצי לומדים  אנגלית</v>
      </c>
      <c r="C2" t="str">
        <f>CONCATENATE(L2,K2)</f>
        <v>תנו לנער אחד סכום כמספר התלמידים הלומדים  אנגלית</v>
      </c>
      <c r="D2">
        <f>H2/2</f>
        <v>3</v>
      </c>
      <c r="E2" t="str">
        <f>CONCATENATE(F2,"x",H2,"=",D2)</f>
        <v>½x6=3</v>
      </c>
      <c r="F2" s="3" t="s">
        <v>11</v>
      </c>
      <c r="G2" t="s">
        <v>7</v>
      </c>
      <c r="H2">
        <v>6</v>
      </c>
      <c r="I2" t="s">
        <v>5</v>
      </c>
      <c r="J2" t="s">
        <v>8</v>
      </c>
      <c r="K2" t="s">
        <v>9</v>
      </c>
      <c r="L2" t="s">
        <v>10</v>
      </c>
    </row>
    <row r="3" spans="1:12" x14ac:dyDescent="0.25">
      <c r="A3" t="str">
        <f t="shared" ref="A3:A44" si="0">CONCATENATE(G3,H3,I3)</f>
        <v>בכיתה 8 תלמידים</v>
      </c>
      <c r="B3" t="str">
        <f t="shared" ref="B3:B44" si="1">CONCATENATE(J3,K3)</f>
        <v>חצי לומדים  אנגלית</v>
      </c>
      <c r="C3" t="str">
        <f t="shared" ref="C3:C44" si="2">CONCATENATE(L3,K3)</f>
        <v>תנו לנער אחד סכום כמספר התלמידים הלומדים  אנגלית</v>
      </c>
      <c r="D3">
        <f t="shared" ref="D3:D9" si="3">H3/2</f>
        <v>4</v>
      </c>
      <c r="E3" t="str">
        <f t="shared" ref="E3:E21" si="4">CONCATENATE(F3,"x",H3,"=",D3)</f>
        <v>½x8=4</v>
      </c>
      <c r="F3" s="3" t="s">
        <v>11</v>
      </c>
      <c r="G3" t="s">
        <v>7</v>
      </c>
      <c r="H3">
        <v>8</v>
      </c>
      <c r="I3" t="s">
        <v>5</v>
      </c>
      <c r="J3" t="s">
        <v>8</v>
      </c>
      <c r="K3" t="s">
        <v>9</v>
      </c>
      <c r="L3" t="s">
        <v>10</v>
      </c>
    </row>
    <row r="4" spans="1:12" x14ac:dyDescent="0.25">
      <c r="A4" t="str">
        <f t="shared" si="0"/>
        <v>בכיתה 10 תלמידים</v>
      </c>
      <c r="B4" t="str">
        <f t="shared" si="1"/>
        <v>חצי לומדים  אנגלית</v>
      </c>
      <c r="C4" t="str">
        <f t="shared" si="2"/>
        <v>תנו לנער אחד סכום כמספר התלמידים הלומדים  אנגלית</v>
      </c>
      <c r="D4">
        <f t="shared" si="3"/>
        <v>5</v>
      </c>
      <c r="E4" t="str">
        <f t="shared" si="4"/>
        <v>½x10=5</v>
      </c>
      <c r="F4" s="3" t="s">
        <v>11</v>
      </c>
      <c r="G4" t="s">
        <v>7</v>
      </c>
      <c r="H4">
        <v>10</v>
      </c>
      <c r="I4" t="s">
        <v>5</v>
      </c>
      <c r="J4" t="s">
        <v>8</v>
      </c>
      <c r="K4" t="s">
        <v>9</v>
      </c>
      <c r="L4" t="s">
        <v>10</v>
      </c>
    </row>
    <row r="5" spans="1:12" x14ac:dyDescent="0.25">
      <c r="A5" t="str">
        <f t="shared" si="0"/>
        <v>בכיתה 12 תלמידים</v>
      </c>
      <c r="B5" t="str">
        <f t="shared" si="1"/>
        <v>חצי לומדים  אנגלית</v>
      </c>
      <c r="C5" t="str">
        <f t="shared" si="2"/>
        <v>תנו לנער אחד סכום כמספר התלמידים הלומדים  אנגלית</v>
      </c>
      <c r="D5">
        <f t="shared" si="3"/>
        <v>6</v>
      </c>
      <c r="E5" t="str">
        <f t="shared" si="4"/>
        <v>½x12=6</v>
      </c>
      <c r="F5" s="3" t="s">
        <v>11</v>
      </c>
      <c r="G5" t="s">
        <v>7</v>
      </c>
      <c r="H5">
        <v>12</v>
      </c>
      <c r="I5" t="s">
        <v>5</v>
      </c>
      <c r="J5" t="s">
        <v>8</v>
      </c>
      <c r="K5" t="s">
        <v>9</v>
      </c>
      <c r="L5" t="s">
        <v>10</v>
      </c>
    </row>
    <row r="6" spans="1:12" x14ac:dyDescent="0.25">
      <c r="A6" t="str">
        <f t="shared" si="0"/>
        <v>בכיתה 14 תלמידים</v>
      </c>
      <c r="B6" t="str">
        <f t="shared" si="1"/>
        <v>חצי לומדים  אנגלית</v>
      </c>
      <c r="C6" t="str">
        <f t="shared" si="2"/>
        <v>תנו לנער אחד סכום כמספר התלמידים הלומדים  אנגלית</v>
      </c>
      <c r="D6">
        <f t="shared" si="3"/>
        <v>7</v>
      </c>
      <c r="E6" t="str">
        <f t="shared" si="4"/>
        <v>½x14=7</v>
      </c>
      <c r="F6" s="3" t="s">
        <v>11</v>
      </c>
      <c r="G6" t="s">
        <v>7</v>
      </c>
      <c r="H6">
        <v>14</v>
      </c>
      <c r="I6" t="s">
        <v>5</v>
      </c>
      <c r="J6" t="s">
        <v>8</v>
      </c>
      <c r="K6" t="s">
        <v>9</v>
      </c>
      <c r="L6" t="s">
        <v>10</v>
      </c>
    </row>
    <row r="7" spans="1:12" x14ac:dyDescent="0.25">
      <c r="A7" t="str">
        <f t="shared" si="0"/>
        <v>בכיתה 16 תלמידים</v>
      </c>
      <c r="B7" t="str">
        <f t="shared" si="1"/>
        <v>חצי לומדים  אנגלית</v>
      </c>
      <c r="C7" t="str">
        <f t="shared" si="2"/>
        <v>תנו לנער אחד סכום כמספר התלמידים הלומדים  אנגלית</v>
      </c>
      <c r="D7">
        <f t="shared" si="3"/>
        <v>8</v>
      </c>
      <c r="E7" t="str">
        <f t="shared" si="4"/>
        <v>½x16=8</v>
      </c>
      <c r="F7" s="3" t="s">
        <v>11</v>
      </c>
      <c r="G7" t="s">
        <v>7</v>
      </c>
      <c r="H7">
        <v>16</v>
      </c>
      <c r="I7" t="s">
        <v>5</v>
      </c>
      <c r="J7" t="s">
        <v>8</v>
      </c>
      <c r="K7" t="s">
        <v>9</v>
      </c>
      <c r="L7" t="s">
        <v>10</v>
      </c>
    </row>
    <row r="8" spans="1:12" x14ac:dyDescent="0.25">
      <c r="A8" t="str">
        <f t="shared" si="0"/>
        <v>בכיתה 18 תלמידים</v>
      </c>
      <c r="B8" t="str">
        <f t="shared" si="1"/>
        <v>חצי לומדים  אנגלית</v>
      </c>
      <c r="C8" t="str">
        <f t="shared" si="2"/>
        <v>תנו לנער אחד סכום כמספר התלמידים הלומדים  אנגלית</v>
      </c>
      <c r="D8">
        <f t="shared" si="3"/>
        <v>9</v>
      </c>
      <c r="E8" t="str">
        <f t="shared" si="4"/>
        <v>½x18=9</v>
      </c>
      <c r="F8" s="3" t="s">
        <v>11</v>
      </c>
      <c r="G8" t="s">
        <v>7</v>
      </c>
      <c r="H8">
        <v>18</v>
      </c>
      <c r="I8" t="s">
        <v>5</v>
      </c>
      <c r="J8" t="s">
        <v>8</v>
      </c>
      <c r="K8" t="s">
        <v>9</v>
      </c>
      <c r="L8" t="s">
        <v>10</v>
      </c>
    </row>
    <row r="9" spans="1:12" x14ac:dyDescent="0.25">
      <c r="A9" t="str">
        <f t="shared" si="0"/>
        <v>בכיתה 20 תלמידים</v>
      </c>
      <c r="B9" t="str">
        <f t="shared" si="1"/>
        <v>חצי לומדים  אנגלית</v>
      </c>
      <c r="C9" t="str">
        <f t="shared" si="2"/>
        <v>תנו לנער אחד סכום כמספר התלמידים הלומדים  אנגלית</v>
      </c>
      <c r="D9">
        <f t="shared" si="3"/>
        <v>10</v>
      </c>
      <c r="E9" t="str">
        <f t="shared" si="4"/>
        <v>½x20=10</v>
      </c>
      <c r="F9" s="3" t="s">
        <v>11</v>
      </c>
      <c r="G9" t="s">
        <v>7</v>
      </c>
      <c r="H9">
        <v>20</v>
      </c>
      <c r="I9" t="s">
        <v>5</v>
      </c>
      <c r="J9" t="s">
        <v>8</v>
      </c>
      <c r="K9" t="s">
        <v>9</v>
      </c>
      <c r="L9" t="s">
        <v>10</v>
      </c>
    </row>
    <row r="10" spans="1:12" x14ac:dyDescent="0.25">
      <c r="A10" t="str">
        <f t="shared" si="0"/>
        <v>בכיתה 20 תלמידים</v>
      </c>
      <c r="B10" t="str">
        <f t="shared" si="1"/>
        <v>רבע לומדים חשבון</v>
      </c>
      <c r="C10" t="str">
        <f t="shared" si="2"/>
        <v>תנו לנער אחד סכום כמספר התלמידים הלומדים  חשבון</v>
      </c>
      <c r="D10">
        <f>H10/4</f>
        <v>5</v>
      </c>
      <c r="E10" t="str">
        <f t="shared" si="4"/>
        <v>¼x20=5</v>
      </c>
      <c r="F10" s="3" t="s">
        <v>12</v>
      </c>
      <c r="G10" t="s">
        <v>7</v>
      </c>
      <c r="H10">
        <v>20</v>
      </c>
      <c r="I10" t="s">
        <v>5</v>
      </c>
      <c r="J10" t="s">
        <v>13</v>
      </c>
      <c r="K10" t="s">
        <v>14</v>
      </c>
      <c r="L10" t="s">
        <v>10</v>
      </c>
    </row>
    <row r="11" spans="1:12" x14ac:dyDescent="0.25">
      <c r="A11" t="str">
        <f t="shared" si="0"/>
        <v>בכיתה 20 תלמידים</v>
      </c>
      <c r="B11" t="str">
        <f t="shared" si="1"/>
        <v>רבע לומדים חשבון</v>
      </c>
      <c r="C11" t="str">
        <f t="shared" si="2"/>
        <v>תנו לנער אחד סכום כמספר התלמידים הלומדים  חשבון</v>
      </c>
      <c r="D11">
        <f t="shared" ref="D11:D21" si="5">H11/4</f>
        <v>5</v>
      </c>
      <c r="E11" t="str">
        <f t="shared" si="4"/>
        <v>¼x20=5</v>
      </c>
      <c r="F11" s="3" t="s">
        <v>12</v>
      </c>
      <c r="G11" t="s">
        <v>7</v>
      </c>
      <c r="H11">
        <v>20</v>
      </c>
      <c r="I11" t="s">
        <v>5</v>
      </c>
      <c r="J11" t="s">
        <v>13</v>
      </c>
      <c r="K11" t="s">
        <v>14</v>
      </c>
      <c r="L11" t="s">
        <v>10</v>
      </c>
    </row>
    <row r="12" spans="1:12" x14ac:dyDescent="0.25">
      <c r="A12" t="str">
        <f t="shared" si="0"/>
        <v>בכיתה 16 תלמידים</v>
      </c>
      <c r="B12" t="str">
        <f t="shared" si="1"/>
        <v>רבע לומדים חשבון</v>
      </c>
      <c r="C12" t="str">
        <f t="shared" si="2"/>
        <v>תנו לנער אחד סכום כמספר התלמידים הלומדים  חשבון</v>
      </c>
      <c r="D12">
        <f t="shared" si="5"/>
        <v>4</v>
      </c>
      <c r="E12" t="str">
        <f t="shared" si="4"/>
        <v>¼x16=4</v>
      </c>
      <c r="F12" s="3" t="s">
        <v>12</v>
      </c>
      <c r="G12" t="s">
        <v>7</v>
      </c>
      <c r="H12">
        <v>16</v>
      </c>
      <c r="I12" t="s">
        <v>5</v>
      </c>
      <c r="J12" t="s">
        <v>13</v>
      </c>
      <c r="K12" t="s">
        <v>14</v>
      </c>
      <c r="L12" t="s">
        <v>10</v>
      </c>
    </row>
    <row r="13" spans="1:12" x14ac:dyDescent="0.25">
      <c r="A13" t="str">
        <f t="shared" si="0"/>
        <v>בכיתה 12 תלמידים</v>
      </c>
      <c r="B13" t="str">
        <f t="shared" si="1"/>
        <v>רבע לומדים חשבון</v>
      </c>
      <c r="C13" t="str">
        <f t="shared" si="2"/>
        <v>תנו לנער אחד סכום כמספר התלמידים הלומדים  חשבון</v>
      </c>
      <c r="D13">
        <f t="shared" si="5"/>
        <v>3</v>
      </c>
      <c r="E13" t="str">
        <f t="shared" si="4"/>
        <v>¼x12=3</v>
      </c>
      <c r="F13" s="3" t="s">
        <v>12</v>
      </c>
      <c r="G13" t="s">
        <v>7</v>
      </c>
      <c r="H13">
        <v>12</v>
      </c>
      <c r="I13" t="s">
        <v>5</v>
      </c>
      <c r="J13" t="s">
        <v>13</v>
      </c>
      <c r="K13" t="s">
        <v>14</v>
      </c>
      <c r="L13" t="s">
        <v>10</v>
      </c>
    </row>
    <row r="14" spans="1:12" x14ac:dyDescent="0.25">
      <c r="A14" t="str">
        <f t="shared" si="0"/>
        <v>בכיתה 8 תלמידים</v>
      </c>
      <c r="B14" t="str">
        <f t="shared" si="1"/>
        <v>רבע לומדים חשבון</v>
      </c>
      <c r="C14" t="str">
        <f t="shared" si="2"/>
        <v>תנו לנער אחד סכום כמספר התלמידים הלומדים  חשבון</v>
      </c>
      <c r="D14">
        <f t="shared" si="5"/>
        <v>2</v>
      </c>
      <c r="E14" t="str">
        <f t="shared" si="4"/>
        <v>¼x8=2</v>
      </c>
      <c r="F14" s="3" t="s">
        <v>12</v>
      </c>
      <c r="G14" t="s">
        <v>7</v>
      </c>
      <c r="H14">
        <v>8</v>
      </c>
      <c r="I14" t="s">
        <v>5</v>
      </c>
      <c r="J14" t="s">
        <v>13</v>
      </c>
      <c r="K14" t="s">
        <v>14</v>
      </c>
      <c r="L14" t="s">
        <v>10</v>
      </c>
    </row>
    <row r="15" spans="1:12" x14ac:dyDescent="0.25">
      <c r="A15" t="str">
        <f t="shared" si="0"/>
        <v>בכיתה 4 תלמידים</v>
      </c>
      <c r="B15" t="str">
        <f t="shared" si="1"/>
        <v>רבע לומדים חשבון</v>
      </c>
      <c r="C15" t="str">
        <f t="shared" si="2"/>
        <v>תנו לנער אחד סכום כמספר התלמידים הלומדים  חשבון</v>
      </c>
      <c r="D15">
        <f t="shared" si="5"/>
        <v>1</v>
      </c>
      <c r="E15" t="str">
        <f t="shared" si="4"/>
        <v>¼x4=1</v>
      </c>
      <c r="F15" s="3" t="s">
        <v>12</v>
      </c>
      <c r="G15" t="s">
        <v>7</v>
      </c>
      <c r="H15">
        <v>4</v>
      </c>
      <c r="I15" t="s">
        <v>5</v>
      </c>
      <c r="J15" t="s">
        <v>13</v>
      </c>
      <c r="K15" t="s">
        <v>14</v>
      </c>
      <c r="L15" t="s">
        <v>10</v>
      </c>
    </row>
    <row r="16" spans="1:12" x14ac:dyDescent="0.25">
      <c r="A16" t="str">
        <f t="shared" si="0"/>
        <v>בכיתה 24 תלמידים</v>
      </c>
      <c r="B16" t="str">
        <f t="shared" si="1"/>
        <v>רבע לומדים חשבון</v>
      </c>
      <c r="C16" t="str">
        <f t="shared" si="2"/>
        <v>תנו לנער אחד סכום כמספר התלמידים הלומדים  חשבון</v>
      </c>
      <c r="D16">
        <f t="shared" si="5"/>
        <v>6</v>
      </c>
      <c r="E16" t="str">
        <f t="shared" si="4"/>
        <v>¼x24=6</v>
      </c>
      <c r="F16" s="3" t="s">
        <v>12</v>
      </c>
      <c r="G16" t="s">
        <v>7</v>
      </c>
      <c r="H16">
        <v>24</v>
      </c>
      <c r="I16" t="s">
        <v>5</v>
      </c>
      <c r="J16" t="s">
        <v>13</v>
      </c>
      <c r="K16" t="s">
        <v>14</v>
      </c>
      <c r="L16" t="s">
        <v>10</v>
      </c>
    </row>
    <row r="17" spans="1:12" x14ac:dyDescent="0.25">
      <c r="A17" t="str">
        <f t="shared" si="0"/>
        <v>בכיתה 28 תלמידים</v>
      </c>
      <c r="B17" t="str">
        <f t="shared" si="1"/>
        <v>רבע לומדים חשבון</v>
      </c>
      <c r="C17" t="str">
        <f t="shared" si="2"/>
        <v>תנו לנער אחד סכום כמספר התלמידים הלומדים  חשבון</v>
      </c>
      <c r="D17">
        <f t="shared" si="5"/>
        <v>7</v>
      </c>
      <c r="E17" t="str">
        <f t="shared" si="4"/>
        <v>¼x28=7</v>
      </c>
      <c r="F17" s="3" t="s">
        <v>12</v>
      </c>
      <c r="G17" t="s">
        <v>7</v>
      </c>
      <c r="H17">
        <v>28</v>
      </c>
      <c r="I17" t="s">
        <v>5</v>
      </c>
      <c r="J17" t="s">
        <v>13</v>
      </c>
      <c r="K17" t="s">
        <v>14</v>
      </c>
      <c r="L17" t="s">
        <v>10</v>
      </c>
    </row>
    <row r="18" spans="1:12" x14ac:dyDescent="0.25">
      <c r="A18" t="str">
        <f t="shared" si="0"/>
        <v>בכיתה 32 תלמידים</v>
      </c>
      <c r="B18" t="str">
        <f t="shared" si="1"/>
        <v>רבע לומדים חשבון</v>
      </c>
      <c r="C18" t="str">
        <f t="shared" si="2"/>
        <v>תנו לנער אחד סכום כמספר התלמידים הלומדים  חשבון</v>
      </c>
      <c r="D18">
        <f t="shared" si="5"/>
        <v>8</v>
      </c>
      <c r="E18" t="str">
        <f t="shared" si="4"/>
        <v>¼x32=8</v>
      </c>
      <c r="F18" s="3" t="s">
        <v>12</v>
      </c>
      <c r="G18" t="s">
        <v>7</v>
      </c>
      <c r="H18">
        <v>32</v>
      </c>
      <c r="I18" t="s">
        <v>5</v>
      </c>
      <c r="J18" t="s">
        <v>13</v>
      </c>
      <c r="K18" t="s">
        <v>14</v>
      </c>
      <c r="L18" t="s">
        <v>10</v>
      </c>
    </row>
    <row r="19" spans="1:12" x14ac:dyDescent="0.25">
      <c r="A19" t="str">
        <f t="shared" si="0"/>
        <v>בכיתה 36 תלמידים</v>
      </c>
      <c r="B19" t="str">
        <f t="shared" si="1"/>
        <v>רבע לומדים חשבון</v>
      </c>
      <c r="C19" t="str">
        <f t="shared" si="2"/>
        <v>תנו לנער אחד סכום כמספר התלמידים הלומדים  חשבון</v>
      </c>
      <c r="D19">
        <f t="shared" si="5"/>
        <v>9</v>
      </c>
      <c r="E19" t="str">
        <f t="shared" si="4"/>
        <v>¼x36=9</v>
      </c>
      <c r="F19" s="3" t="s">
        <v>12</v>
      </c>
      <c r="G19" t="s">
        <v>7</v>
      </c>
      <c r="H19">
        <v>36</v>
      </c>
      <c r="I19" t="s">
        <v>5</v>
      </c>
      <c r="J19" t="s">
        <v>13</v>
      </c>
      <c r="K19" t="s">
        <v>14</v>
      </c>
      <c r="L19" t="s">
        <v>10</v>
      </c>
    </row>
    <row r="20" spans="1:12" x14ac:dyDescent="0.25">
      <c r="A20" t="str">
        <f t="shared" si="0"/>
        <v>בכיתה 40 תלמידים</v>
      </c>
      <c r="B20" t="str">
        <f t="shared" si="1"/>
        <v>רבע לומדים חשבון</v>
      </c>
      <c r="C20" t="str">
        <f t="shared" si="2"/>
        <v>תנו לנער אחד סכום כמספר התלמידים הלומדים  חשבון</v>
      </c>
      <c r="D20">
        <f t="shared" si="5"/>
        <v>10</v>
      </c>
      <c r="E20" t="str">
        <f t="shared" si="4"/>
        <v>¼x40=10</v>
      </c>
      <c r="F20" s="3" t="s">
        <v>12</v>
      </c>
      <c r="G20" t="s">
        <v>7</v>
      </c>
      <c r="H20">
        <v>40</v>
      </c>
      <c r="I20" t="s">
        <v>5</v>
      </c>
      <c r="J20" t="s">
        <v>13</v>
      </c>
      <c r="K20" t="s">
        <v>14</v>
      </c>
      <c r="L20" t="s">
        <v>10</v>
      </c>
    </row>
    <row r="21" spans="1:12" x14ac:dyDescent="0.25">
      <c r="A21" t="str">
        <f t="shared" si="0"/>
        <v>בכיתה 44 תלמידים</v>
      </c>
      <c r="B21" t="str">
        <f t="shared" si="1"/>
        <v>רבע לומדים חשבון</v>
      </c>
      <c r="C21" t="str">
        <f t="shared" si="2"/>
        <v>תנו לנער אחד סכום כמספר התלמידים הלומדים  חשבון</v>
      </c>
      <c r="D21">
        <f t="shared" si="5"/>
        <v>11</v>
      </c>
      <c r="E21" t="str">
        <f t="shared" si="4"/>
        <v>¼x44=11</v>
      </c>
      <c r="F21" s="3" t="s">
        <v>12</v>
      </c>
      <c r="G21" t="s">
        <v>7</v>
      </c>
      <c r="H21">
        <v>44</v>
      </c>
      <c r="I21" t="s">
        <v>5</v>
      </c>
      <c r="J21" t="s">
        <v>13</v>
      </c>
      <c r="K21" t="s">
        <v>14</v>
      </c>
      <c r="L21" t="s">
        <v>10</v>
      </c>
    </row>
    <row r="22" spans="1:12" x14ac:dyDescent="0.25">
      <c r="A22" t="str">
        <f t="shared" si="0"/>
        <v>בכיתה 20 תלמידים</v>
      </c>
      <c r="B22" t="str">
        <f t="shared" si="1"/>
        <v xml:space="preserve"> חמישית לומדים לשחק שחמט</v>
      </c>
      <c r="C22" t="str">
        <f t="shared" si="2"/>
        <v>תנו לנער אחד סכום כמספר התלמידים הלומדים  לשחק שחמט</v>
      </c>
      <c r="D22">
        <f>H22/5</f>
        <v>4</v>
      </c>
      <c r="E22" t="str">
        <f>CONCATENATE(F22,"x",H22,"=",D22)</f>
        <v>1/5x20=4</v>
      </c>
      <c r="F22" s="4" t="str">
        <f>CONCATENATE(1,"/",5)</f>
        <v>1/5</v>
      </c>
      <c r="G22" t="s">
        <v>7</v>
      </c>
      <c r="H22">
        <v>20</v>
      </c>
      <c r="I22" t="s">
        <v>5</v>
      </c>
      <c r="J22" t="s">
        <v>15</v>
      </c>
      <c r="K22" t="s">
        <v>18</v>
      </c>
      <c r="L22" t="s">
        <v>10</v>
      </c>
    </row>
    <row r="23" spans="1:12" x14ac:dyDescent="0.25">
      <c r="A23" t="str">
        <f t="shared" si="0"/>
        <v>בכיתה 10 תלמידים</v>
      </c>
      <c r="B23" t="str">
        <f t="shared" si="1"/>
        <v xml:space="preserve"> חמישית לומדים לשחק שחמט</v>
      </c>
      <c r="C23" t="str">
        <f t="shared" si="2"/>
        <v>תנו לנער אחד סכום כמספר התלמידים הלומדים  לשחק שחמט</v>
      </c>
      <c r="D23">
        <f>H23/5</f>
        <v>2</v>
      </c>
      <c r="E23" t="str">
        <f t="shared" ref="E23:E44" si="6">CONCATENATE(F23,"x",H23,"=",D23)</f>
        <v>1/5x10=2</v>
      </c>
      <c r="F23" s="4" t="str">
        <f t="shared" ref="F23:F44" si="7">CONCATENATE(1,"/",5)</f>
        <v>1/5</v>
      </c>
      <c r="G23" t="s">
        <v>7</v>
      </c>
      <c r="H23">
        <v>10</v>
      </c>
      <c r="I23" t="s">
        <v>5</v>
      </c>
      <c r="J23" t="s">
        <v>15</v>
      </c>
      <c r="K23" t="s">
        <v>18</v>
      </c>
      <c r="L23" t="s">
        <v>10</v>
      </c>
    </row>
    <row r="24" spans="1:12" x14ac:dyDescent="0.25">
      <c r="A24" t="str">
        <f t="shared" si="0"/>
        <v>בכיתה 15 תלמידים</v>
      </c>
      <c r="B24" t="str">
        <f t="shared" si="1"/>
        <v xml:space="preserve"> חמישית לומדים לשחק שחמט</v>
      </c>
      <c r="C24" t="str">
        <f t="shared" si="2"/>
        <v>תנו לנער אחד סכום כמספר התלמידים הלומדים  לשחק שחמט</v>
      </c>
      <c r="D24">
        <f t="shared" ref="D24:D44" si="8">H24/5</f>
        <v>3</v>
      </c>
      <c r="E24" t="str">
        <f t="shared" si="6"/>
        <v>1/5x15=3</v>
      </c>
      <c r="F24" s="4" t="str">
        <f t="shared" si="7"/>
        <v>1/5</v>
      </c>
      <c r="G24" t="s">
        <v>7</v>
      </c>
      <c r="H24">
        <v>15</v>
      </c>
      <c r="I24" t="s">
        <v>5</v>
      </c>
      <c r="J24" t="s">
        <v>15</v>
      </c>
      <c r="K24" t="s">
        <v>18</v>
      </c>
      <c r="L24" t="s">
        <v>10</v>
      </c>
    </row>
    <row r="25" spans="1:12" x14ac:dyDescent="0.25">
      <c r="A25" t="str">
        <f t="shared" si="0"/>
        <v>בכיתה 20 תלמידים</v>
      </c>
      <c r="B25" t="str">
        <f t="shared" si="1"/>
        <v xml:space="preserve"> חמישית לומדים לשחק שחמט</v>
      </c>
      <c r="C25" t="str">
        <f t="shared" si="2"/>
        <v>תנו לנער אחד סכום כמספר התלמידים הלומדים  לשחק שחמט</v>
      </c>
      <c r="D25">
        <f t="shared" si="8"/>
        <v>4</v>
      </c>
      <c r="E25" t="str">
        <f t="shared" si="6"/>
        <v>1/5x20=4</v>
      </c>
      <c r="F25" s="4" t="str">
        <f t="shared" si="7"/>
        <v>1/5</v>
      </c>
      <c r="G25" t="s">
        <v>7</v>
      </c>
      <c r="H25">
        <v>20</v>
      </c>
      <c r="I25" t="s">
        <v>5</v>
      </c>
      <c r="J25" t="s">
        <v>15</v>
      </c>
      <c r="K25" t="s">
        <v>18</v>
      </c>
      <c r="L25" t="s">
        <v>10</v>
      </c>
    </row>
    <row r="26" spans="1:12" x14ac:dyDescent="0.25">
      <c r="A26" t="str">
        <f t="shared" si="0"/>
        <v>בכיתה 25 תלמידים</v>
      </c>
      <c r="B26" t="str">
        <f t="shared" si="1"/>
        <v xml:space="preserve"> חמישית לומדים לשחק שחמט</v>
      </c>
      <c r="C26" t="str">
        <f t="shared" si="2"/>
        <v>תנו לנער אחד סכום כמספר התלמידים הלומדים  לשחק שחמט</v>
      </c>
      <c r="D26">
        <f t="shared" si="8"/>
        <v>5</v>
      </c>
      <c r="E26" t="str">
        <f t="shared" si="6"/>
        <v>1/5x25=5</v>
      </c>
      <c r="F26" s="4" t="str">
        <f t="shared" si="7"/>
        <v>1/5</v>
      </c>
      <c r="G26" t="s">
        <v>7</v>
      </c>
      <c r="H26">
        <v>25</v>
      </c>
      <c r="I26" t="s">
        <v>5</v>
      </c>
      <c r="J26" t="s">
        <v>15</v>
      </c>
      <c r="K26" t="s">
        <v>18</v>
      </c>
      <c r="L26" t="s">
        <v>10</v>
      </c>
    </row>
    <row r="27" spans="1:12" x14ac:dyDescent="0.25">
      <c r="A27" t="str">
        <f t="shared" si="0"/>
        <v>בכיתה 30 תלמידים</v>
      </c>
      <c r="B27" t="str">
        <f t="shared" si="1"/>
        <v xml:space="preserve"> חמישית לומדים לשחק שחמט</v>
      </c>
      <c r="C27" t="str">
        <f t="shared" si="2"/>
        <v>תנו לנער אחד סכום כמספר התלמידים הלומדים  לשחק שחמט</v>
      </c>
      <c r="D27">
        <f t="shared" si="8"/>
        <v>6</v>
      </c>
      <c r="E27" t="str">
        <f t="shared" si="6"/>
        <v>1/5x30=6</v>
      </c>
      <c r="F27" s="4" t="str">
        <f t="shared" si="7"/>
        <v>1/5</v>
      </c>
      <c r="G27" t="s">
        <v>7</v>
      </c>
      <c r="H27">
        <v>30</v>
      </c>
      <c r="I27" t="s">
        <v>5</v>
      </c>
      <c r="J27" t="s">
        <v>15</v>
      </c>
      <c r="K27" t="s">
        <v>18</v>
      </c>
      <c r="L27" t="s">
        <v>10</v>
      </c>
    </row>
    <row r="28" spans="1:12" x14ac:dyDescent="0.25">
      <c r="A28" t="str">
        <f t="shared" si="0"/>
        <v>בכיתה 35 תלמידים</v>
      </c>
      <c r="B28" t="str">
        <f t="shared" si="1"/>
        <v xml:space="preserve"> חמישית לומדים לשחק שחמט</v>
      </c>
      <c r="C28" t="str">
        <f t="shared" si="2"/>
        <v>תנו לנער אחד סכום כמספר התלמידים הלומדים  לשחק שחמט</v>
      </c>
      <c r="D28">
        <f t="shared" si="8"/>
        <v>7</v>
      </c>
      <c r="E28" t="str">
        <f t="shared" si="6"/>
        <v>1/5x35=7</v>
      </c>
      <c r="F28" s="4" t="str">
        <f t="shared" si="7"/>
        <v>1/5</v>
      </c>
      <c r="G28" t="s">
        <v>7</v>
      </c>
      <c r="H28">
        <v>35</v>
      </c>
      <c r="I28" t="s">
        <v>5</v>
      </c>
      <c r="J28" t="s">
        <v>15</v>
      </c>
      <c r="K28" t="s">
        <v>18</v>
      </c>
      <c r="L28" t="s">
        <v>10</v>
      </c>
    </row>
    <row r="29" spans="1:12" x14ac:dyDescent="0.25">
      <c r="A29" t="str">
        <f t="shared" si="0"/>
        <v>בכיתה 40 תלמידים</v>
      </c>
      <c r="B29" t="str">
        <f t="shared" si="1"/>
        <v xml:space="preserve"> חמישית לומדים לשחק שחמט</v>
      </c>
      <c r="C29" t="str">
        <f t="shared" si="2"/>
        <v>תנו לנער אחד סכום כמספר התלמידים הלומדים  לשחק שחמט</v>
      </c>
      <c r="D29">
        <f t="shared" si="8"/>
        <v>8</v>
      </c>
      <c r="E29" t="str">
        <f t="shared" si="6"/>
        <v>1/5x40=8</v>
      </c>
      <c r="F29" s="4" t="str">
        <f t="shared" si="7"/>
        <v>1/5</v>
      </c>
      <c r="G29" t="s">
        <v>7</v>
      </c>
      <c r="H29">
        <v>40</v>
      </c>
      <c r="I29" t="s">
        <v>5</v>
      </c>
      <c r="J29" t="s">
        <v>15</v>
      </c>
      <c r="K29" t="s">
        <v>18</v>
      </c>
      <c r="L29" t="s">
        <v>10</v>
      </c>
    </row>
    <row r="30" spans="1:12" x14ac:dyDescent="0.25">
      <c r="A30" t="str">
        <f t="shared" si="0"/>
        <v>בכיתה 45 תלמידים</v>
      </c>
      <c r="B30" t="str">
        <f t="shared" si="1"/>
        <v xml:space="preserve"> חמישית לומדים לשחק שחמט</v>
      </c>
      <c r="C30" t="str">
        <f t="shared" si="2"/>
        <v>תנו לנער אחד סכום כמספר התלמידים הלומדים  לשחק שחמט</v>
      </c>
      <c r="D30">
        <f t="shared" si="8"/>
        <v>9</v>
      </c>
      <c r="E30" t="str">
        <f t="shared" si="6"/>
        <v>1/5x45=9</v>
      </c>
      <c r="F30" s="4" t="str">
        <f t="shared" si="7"/>
        <v>1/5</v>
      </c>
      <c r="G30" t="s">
        <v>7</v>
      </c>
      <c r="H30">
        <v>45</v>
      </c>
      <c r="I30" t="s">
        <v>5</v>
      </c>
      <c r="J30" t="s">
        <v>15</v>
      </c>
      <c r="K30" t="s">
        <v>18</v>
      </c>
      <c r="L30" t="s">
        <v>10</v>
      </c>
    </row>
    <row r="31" spans="1:12" x14ac:dyDescent="0.25">
      <c r="A31" t="str">
        <f t="shared" si="0"/>
        <v>בכיתה 50 תלמידים</v>
      </c>
      <c r="B31" t="str">
        <f t="shared" si="1"/>
        <v xml:space="preserve"> חמישית לומדים לשחק שחמט</v>
      </c>
      <c r="C31" t="str">
        <f t="shared" si="2"/>
        <v>תנו לנער אחד סכום כמספר התלמידים הלומדים  לשחק שחמט</v>
      </c>
      <c r="D31">
        <f t="shared" si="8"/>
        <v>10</v>
      </c>
      <c r="E31" t="str">
        <f t="shared" si="6"/>
        <v>1/5x50=10</v>
      </c>
      <c r="F31" s="4" t="str">
        <f t="shared" si="7"/>
        <v>1/5</v>
      </c>
      <c r="G31" t="s">
        <v>7</v>
      </c>
      <c r="H31">
        <v>50</v>
      </c>
      <c r="I31" t="s">
        <v>5</v>
      </c>
      <c r="J31" t="s">
        <v>15</v>
      </c>
      <c r="K31" t="s">
        <v>18</v>
      </c>
      <c r="L31" t="s">
        <v>10</v>
      </c>
    </row>
    <row r="32" spans="1:12" x14ac:dyDescent="0.25">
      <c r="A32" t="str">
        <f t="shared" si="0"/>
        <v>בכיתה 55 תלמידים</v>
      </c>
      <c r="B32" t="str">
        <f t="shared" si="1"/>
        <v xml:space="preserve"> חמישית לומדים לשחק שחמט</v>
      </c>
      <c r="C32" t="str">
        <f t="shared" si="2"/>
        <v>תנו לנער אחד סכום כמספר התלמידים הלומדים  לשחק שחמט</v>
      </c>
      <c r="D32">
        <f t="shared" si="8"/>
        <v>11</v>
      </c>
      <c r="E32" t="str">
        <f t="shared" si="6"/>
        <v>1/5x55=11</v>
      </c>
      <c r="F32" s="4" t="str">
        <f t="shared" si="7"/>
        <v>1/5</v>
      </c>
      <c r="G32" t="s">
        <v>7</v>
      </c>
      <c r="H32">
        <v>55</v>
      </c>
      <c r="I32" t="s">
        <v>5</v>
      </c>
      <c r="J32" t="s">
        <v>15</v>
      </c>
      <c r="K32" t="s">
        <v>18</v>
      </c>
      <c r="L32" t="s">
        <v>10</v>
      </c>
    </row>
    <row r="33" spans="1:12" x14ac:dyDescent="0.25">
      <c r="A33" t="str">
        <f t="shared" si="0"/>
        <v xml:space="preserve">המרחק בין שתי ערים הוא  60 ק"מ </v>
      </c>
      <c r="B33" t="str">
        <f t="shared" si="1"/>
        <v xml:space="preserve"> מכונית עברה חמישית מהמרחק</v>
      </c>
      <c r="C33" t="str">
        <f t="shared" si="2"/>
        <v xml:space="preserve">תנו לנער אחד סכום כמספר הק"מ שהמכונית עברה </v>
      </c>
      <c r="D33">
        <f t="shared" si="8"/>
        <v>12</v>
      </c>
      <c r="E33" t="str">
        <f t="shared" si="6"/>
        <v>1/5x60=12</v>
      </c>
      <c r="F33" s="4" t="str">
        <f t="shared" si="7"/>
        <v>1/5</v>
      </c>
      <c r="G33" t="s">
        <v>16</v>
      </c>
      <c r="H33">
        <v>60</v>
      </c>
      <c r="I33" t="s">
        <v>17</v>
      </c>
      <c r="J33" t="s">
        <v>19</v>
      </c>
      <c r="L33" t="s">
        <v>20</v>
      </c>
    </row>
    <row r="34" spans="1:12" x14ac:dyDescent="0.25">
      <c r="A34" t="str">
        <f t="shared" si="0"/>
        <v xml:space="preserve">המרחק בין שתי ערים הוא  65 ק"מ </v>
      </c>
      <c r="B34" t="str">
        <f t="shared" si="1"/>
        <v xml:space="preserve"> מכונית עברה חמישית מהמרחק</v>
      </c>
      <c r="C34" t="str">
        <f t="shared" si="2"/>
        <v xml:space="preserve">תנו לנער אחד סכום כמספר הק"מ שהמכונית עברה </v>
      </c>
      <c r="D34">
        <f t="shared" si="8"/>
        <v>13</v>
      </c>
      <c r="E34" t="str">
        <f t="shared" si="6"/>
        <v>1/5x65=13</v>
      </c>
      <c r="F34" s="4" t="str">
        <f t="shared" si="7"/>
        <v>1/5</v>
      </c>
      <c r="G34" t="s">
        <v>16</v>
      </c>
      <c r="H34">
        <v>65</v>
      </c>
      <c r="I34" t="s">
        <v>17</v>
      </c>
      <c r="J34" t="s">
        <v>19</v>
      </c>
      <c r="L34" t="s">
        <v>20</v>
      </c>
    </row>
    <row r="35" spans="1:12" x14ac:dyDescent="0.25">
      <c r="A35" t="str">
        <f t="shared" si="0"/>
        <v xml:space="preserve">המרחק בין שתי ערים הוא  70 ק"מ </v>
      </c>
      <c r="B35" t="str">
        <f t="shared" si="1"/>
        <v xml:space="preserve"> מכונית עברה חמישית מהמרחק</v>
      </c>
      <c r="C35" t="str">
        <f t="shared" si="2"/>
        <v xml:space="preserve">תנו לנער אחד סכום כמספר הק"מ שהמכונית עברה </v>
      </c>
      <c r="D35">
        <f t="shared" si="8"/>
        <v>14</v>
      </c>
      <c r="E35" t="str">
        <f t="shared" si="6"/>
        <v>1/5x70=14</v>
      </c>
      <c r="F35" s="4" t="str">
        <f t="shared" si="7"/>
        <v>1/5</v>
      </c>
      <c r="G35" t="s">
        <v>16</v>
      </c>
      <c r="H35">
        <v>70</v>
      </c>
      <c r="I35" t="s">
        <v>17</v>
      </c>
      <c r="J35" t="s">
        <v>19</v>
      </c>
      <c r="L35" t="s">
        <v>20</v>
      </c>
    </row>
    <row r="36" spans="1:12" x14ac:dyDescent="0.25">
      <c r="A36" t="str">
        <f t="shared" si="0"/>
        <v xml:space="preserve">המרחק בין שתי ערים הוא  75 ק"מ </v>
      </c>
      <c r="B36" t="str">
        <f t="shared" si="1"/>
        <v xml:space="preserve"> מכונית עברה חמישית מהמרחק</v>
      </c>
      <c r="C36" t="str">
        <f t="shared" si="2"/>
        <v xml:space="preserve">תנו לנער אחד סכום כמספר הק"מ שהמכונית עברה </v>
      </c>
      <c r="D36">
        <f t="shared" si="8"/>
        <v>15</v>
      </c>
      <c r="E36" t="str">
        <f t="shared" si="6"/>
        <v>1/5x75=15</v>
      </c>
      <c r="F36" s="4" t="str">
        <f t="shared" si="7"/>
        <v>1/5</v>
      </c>
      <c r="G36" t="s">
        <v>16</v>
      </c>
      <c r="H36">
        <v>75</v>
      </c>
      <c r="I36" t="s">
        <v>17</v>
      </c>
      <c r="J36" t="s">
        <v>19</v>
      </c>
      <c r="L36" t="s">
        <v>20</v>
      </c>
    </row>
    <row r="37" spans="1:12" x14ac:dyDescent="0.25">
      <c r="A37" t="str">
        <f t="shared" si="0"/>
        <v xml:space="preserve">המרחק בין שתי ערים הוא  80 ק"מ </v>
      </c>
      <c r="B37" t="str">
        <f t="shared" si="1"/>
        <v xml:space="preserve"> מכונית עברה חמישית מהמרחק</v>
      </c>
      <c r="C37" t="str">
        <f t="shared" si="2"/>
        <v xml:space="preserve">תנו לנער אחד סכום כמספר הק"מ שהמכונית עברה </v>
      </c>
      <c r="D37">
        <f t="shared" si="8"/>
        <v>16</v>
      </c>
      <c r="E37" t="str">
        <f t="shared" si="6"/>
        <v>1/5x80=16</v>
      </c>
      <c r="F37" s="4" t="str">
        <f t="shared" si="7"/>
        <v>1/5</v>
      </c>
      <c r="G37" t="s">
        <v>16</v>
      </c>
      <c r="H37">
        <v>80</v>
      </c>
      <c r="I37" t="s">
        <v>17</v>
      </c>
      <c r="J37" t="s">
        <v>19</v>
      </c>
      <c r="L37" t="s">
        <v>20</v>
      </c>
    </row>
    <row r="38" spans="1:12" x14ac:dyDescent="0.25">
      <c r="A38" t="str">
        <f t="shared" si="0"/>
        <v xml:space="preserve">המרחק בין שתי ערים הוא  85 ק"מ </v>
      </c>
      <c r="B38" t="str">
        <f t="shared" si="1"/>
        <v xml:space="preserve"> מכונית עברה חמישית מהמרחק</v>
      </c>
      <c r="C38" t="str">
        <f t="shared" si="2"/>
        <v xml:space="preserve">תנו לנער אחד סכום כמספר הק"מ שהמכונית עברה </v>
      </c>
      <c r="D38">
        <f t="shared" si="8"/>
        <v>17</v>
      </c>
      <c r="E38" t="str">
        <f t="shared" si="6"/>
        <v>1/5x85=17</v>
      </c>
      <c r="F38" s="4" t="str">
        <f t="shared" si="7"/>
        <v>1/5</v>
      </c>
      <c r="G38" t="s">
        <v>16</v>
      </c>
      <c r="H38">
        <v>85</v>
      </c>
      <c r="I38" t="s">
        <v>17</v>
      </c>
      <c r="J38" t="s">
        <v>19</v>
      </c>
      <c r="L38" t="s">
        <v>20</v>
      </c>
    </row>
    <row r="39" spans="1:12" x14ac:dyDescent="0.25">
      <c r="A39" t="str">
        <f t="shared" si="0"/>
        <v xml:space="preserve">המרחק בין שתי ערים הוא  90 ק"מ </v>
      </c>
      <c r="B39" t="str">
        <f t="shared" si="1"/>
        <v xml:space="preserve"> מכונית עברה חמישית מהמרחק</v>
      </c>
      <c r="C39" t="str">
        <f t="shared" si="2"/>
        <v xml:space="preserve">תנו לנער אחד סכום כמספר הק"מ שהמכונית עברה </v>
      </c>
      <c r="D39">
        <f t="shared" si="8"/>
        <v>18</v>
      </c>
      <c r="E39" t="str">
        <f t="shared" si="6"/>
        <v>1/5x90=18</v>
      </c>
      <c r="F39" s="4" t="str">
        <f t="shared" si="7"/>
        <v>1/5</v>
      </c>
      <c r="G39" t="s">
        <v>16</v>
      </c>
      <c r="H39">
        <v>90</v>
      </c>
      <c r="I39" t="s">
        <v>17</v>
      </c>
      <c r="J39" t="s">
        <v>19</v>
      </c>
      <c r="L39" t="s">
        <v>20</v>
      </c>
    </row>
    <row r="40" spans="1:12" x14ac:dyDescent="0.25">
      <c r="A40" t="str">
        <f t="shared" si="0"/>
        <v xml:space="preserve">המרחק בין שתי ערים הוא  95 ק"מ </v>
      </c>
      <c r="B40" t="str">
        <f t="shared" si="1"/>
        <v xml:space="preserve"> מכונית עברה חמישית מהמרחק</v>
      </c>
      <c r="C40" t="str">
        <f t="shared" si="2"/>
        <v xml:space="preserve">תנו לנער אחד סכום כמספר הק"מ שהמכונית עברה </v>
      </c>
      <c r="D40">
        <f t="shared" si="8"/>
        <v>19</v>
      </c>
      <c r="E40" t="str">
        <f t="shared" si="6"/>
        <v>1/5x95=19</v>
      </c>
      <c r="F40" s="4" t="str">
        <f t="shared" si="7"/>
        <v>1/5</v>
      </c>
      <c r="G40" t="s">
        <v>16</v>
      </c>
      <c r="H40">
        <v>95</v>
      </c>
      <c r="I40" t="s">
        <v>17</v>
      </c>
      <c r="J40" t="s">
        <v>19</v>
      </c>
      <c r="L40" t="s">
        <v>20</v>
      </c>
    </row>
    <row r="41" spans="1:12" x14ac:dyDescent="0.25">
      <c r="A41" t="str">
        <f t="shared" si="0"/>
        <v xml:space="preserve">המרחק בין שתי ערים הוא  100 ק"מ </v>
      </c>
      <c r="B41" t="str">
        <f t="shared" si="1"/>
        <v xml:space="preserve"> מכונית עברה חמישית מהמרחק</v>
      </c>
      <c r="C41" t="str">
        <f t="shared" si="2"/>
        <v xml:space="preserve">תנו לנער אחד סכום כמספר הק"מ שהמכונית עברה </v>
      </c>
      <c r="D41">
        <f t="shared" si="8"/>
        <v>20</v>
      </c>
      <c r="E41" t="str">
        <f t="shared" si="6"/>
        <v>1/5x100=20</v>
      </c>
      <c r="F41" s="4" t="str">
        <f t="shared" si="7"/>
        <v>1/5</v>
      </c>
      <c r="G41" t="s">
        <v>16</v>
      </c>
      <c r="H41">
        <v>100</v>
      </c>
      <c r="I41" t="s">
        <v>17</v>
      </c>
      <c r="J41" t="s">
        <v>19</v>
      </c>
      <c r="L41" t="s">
        <v>20</v>
      </c>
    </row>
    <row r="42" spans="1:12" x14ac:dyDescent="0.25">
      <c r="A42" t="str">
        <f t="shared" si="0"/>
        <v xml:space="preserve">המרחק בין שתי ערים הוא  105 ק"מ </v>
      </c>
      <c r="B42" t="str">
        <f t="shared" si="1"/>
        <v xml:space="preserve"> מכונית עברה חמישית מהמרחק</v>
      </c>
      <c r="C42" t="str">
        <f t="shared" si="2"/>
        <v xml:space="preserve">תנו לנער אחד סכום כמספר הק"מ שהמכונית עברה </v>
      </c>
      <c r="D42">
        <f t="shared" si="8"/>
        <v>21</v>
      </c>
      <c r="E42" t="str">
        <f t="shared" si="6"/>
        <v>1/5x105=21</v>
      </c>
      <c r="F42" s="4" t="str">
        <f t="shared" si="7"/>
        <v>1/5</v>
      </c>
      <c r="G42" t="s">
        <v>16</v>
      </c>
      <c r="H42">
        <v>105</v>
      </c>
      <c r="I42" t="s">
        <v>17</v>
      </c>
      <c r="J42" t="s">
        <v>19</v>
      </c>
      <c r="L42" t="s">
        <v>20</v>
      </c>
    </row>
    <row r="43" spans="1:12" x14ac:dyDescent="0.25">
      <c r="A43" t="str">
        <f t="shared" si="0"/>
        <v xml:space="preserve">המרחק בין שתי ערים הוא  110 ק"מ </v>
      </c>
      <c r="B43" t="str">
        <f t="shared" si="1"/>
        <v xml:space="preserve"> מכונית עברה חמישית מהמרחק</v>
      </c>
      <c r="C43" t="str">
        <f t="shared" si="2"/>
        <v xml:space="preserve">תנו לנער אחד סכום כמספר הק"מ שהמכונית עברה </v>
      </c>
      <c r="D43">
        <f t="shared" si="8"/>
        <v>22</v>
      </c>
      <c r="E43" t="str">
        <f t="shared" si="6"/>
        <v>1/5x110=22</v>
      </c>
      <c r="F43" s="4" t="str">
        <f t="shared" si="7"/>
        <v>1/5</v>
      </c>
      <c r="G43" t="s">
        <v>16</v>
      </c>
      <c r="H43">
        <v>110</v>
      </c>
      <c r="I43" t="s">
        <v>17</v>
      </c>
      <c r="J43" t="s">
        <v>19</v>
      </c>
      <c r="L43" t="s">
        <v>20</v>
      </c>
    </row>
    <row r="44" spans="1:12" x14ac:dyDescent="0.25">
      <c r="A44" t="str">
        <f t="shared" si="0"/>
        <v xml:space="preserve">המרחק בין שתי ערים הוא  115 ק"מ </v>
      </c>
      <c r="B44" t="str">
        <f t="shared" si="1"/>
        <v xml:space="preserve"> מכונית עברה חמישית מהמרחק</v>
      </c>
      <c r="C44" t="str">
        <f t="shared" si="2"/>
        <v xml:space="preserve">תנו לנער אחד סכום כמספר הק"מ שהמכונית עברה </v>
      </c>
      <c r="D44">
        <f t="shared" si="8"/>
        <v>23</v>
      </c>
      <c r="E44" t="str">
        <f t="shared" si="6"/>
        <v>1/5x115=23</v>
      </c>
      <c r="F44" s="4" t="str">
        <f t="shared" si="7"/>
        <v>1/5</v>
      </c>
      <c r="G44" t="s">
        <v>16</v>
      </c>
      <c r="H44">
        <v>115</v>
      </c>
      <c r="I44" t="s">
        <v>17</v>
      </c>
      <c r="J44" t="s">
        <v>19</v>
      </c>
      <c r="L44" t="s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rightToLeft="1" workbookViewId="0">
      <selection activeCell="C27" sqref="C27"/>
    </sheetView>
  </sheetViews>
  <sheetFormatPr defaultRowHeight="13.8" x14ac:dyDescent="0.25"/>
  <cols>
    <col min="1" max="1" width="47.8984375" customWidth="1"/>
    <col min="2" max="2" width="30.796875" customWidth="1"/>
    <col min="3" max="3" width="31.09765625" customWidth="1"/>
    <col min="4" max="4" width="11.59765625" style="1" customWidth="1"/>
    <col min="5" max="5" width="13.796875" style="1" customWidth="1"/>
    <col min="6" max="6" width="54.8984375" customWidth="1"/>
    <col min="7" max="7" width="7.5" customWidth="1"/>
    <col min="8" max="8" width="22.59765625" customWidth="1"/>
    <col min="9" max="9" width="4" customWidth="1"/>
    <col min="10" max="10" width="5.296875" customWidth="1"/>
    <col min="11" max="11" width="3.5976562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2" x14ac:dyDescent="0.25">
      <c r="A2" t="str">
        <f>CONCATENATE(F2,G2,H2)</f>
        <v>תפרקו את המספר 10 למכפלה של מספרים ראשוניים.</v>
      </c>
      <c r="B2" t="s">
        <v>110</v>
      </c>
      <c r="C2" t="s">
        <v>102</v>
      </c>
      <c r="D2" s="1" t="s">
        <v>89</v>
      </c>
      <c r="E2" s="1" t="str">
        <f>CONCATENATE(I2,"x",K2,"=",G2)</f>
        <v>2x5=10</v>
      </c>
      <c r="F2" t="s">
        <v>87</v>
      </c>
      <c r="G2">
        <v>10</v>
      </c>
      <c r="H2" t="s">
        <v>88</v>
      </c>
      <c r="I2">
        <v>2</v>
      </c>
      <c r="J2">
        <v>3</v>
      </c>
      <c r="K2">
        <v>5</v>
      </c>
      <c r="L2">
        <v>7</v>
      </c>
    </row>
    <row r="3" spans="1:12" x14ac:dyDescent="0.25">
      <c r="A3" t="str">
        <f t="shared" ref="A3:A8" si="0">CONCATENATE(F3,G3,H3)</f>
        <v>תפרקו את המספר 12 למכפלה של מספרים ראשוניים.</v>
      </c>
      <c r="B3" t="s">
        <v>110</v>
      </c>
      <c r="C3" t="s">
        <v>102</v>
      </c>
      <c r="D3" s="1" t="s">
        <v>91</v>
      </c>
      <c r="E3" s="1" t="str">
        <f>CONCATENATE(I3,"x",I3,"x",J3,"=",G3)</f>
        <v>2x2x3=12</v>
      </c>
      <c r="F3" t="s">
        <v>87</v>
      </c>
      <c r="G3">
        <v>12</v>
      </c>
      <c r="H3" t="s">
        <v>88</v>
      </c>
      <c r="I3">
        <v>2</v>
      </c>
      <c r="J3">
        <v>3</v>
      </c>
      <c r="K3">
        <v>5</v>
      </c>
      <c r="L3">
        <v>7</v>
      </c>
    </row>
    <row r="4" spans="1:12" x14ac:dyDescent="0.25">
      <c r="A4" t="str">
        <f t="shared" si="0"/>
        <v>תפרקו את המספר 14 למכפלה של מספרים ראשוניים.</v>
      </c>
      <c r="B4" t="s">
        <v>110</v>
      </c>
      <c r="C4" t="s">
        <v>102</v>
      </c>
      <c r="D4" s="1" t="s">
        <v>90</v>
      </c>
      <c r="E4" s="1" t="str">
        <f t="shared" ref="E4:E8" si="1">CONCATENATE(I4,"x",K4,"=",G4)</f>
        <v>2x5=14</v>
      </c>
      <c r="F4" t="s">
        <v>87</v>
      </c>
      <c r="G4">
        <v>14</v>
      </c>
      <c r="H4" t="s">
        <v>88</v>
      </c>
      <c r="I4">
        <v>2</v>
      </c>
      <c r="J4">
        <v>3</v>
      </c>
      <c r="K4">
        <v>5</v>
      </c>
      <c r="L4">
        <v>7</v>
      </c>
    </row>
    <row r="5" spans="1:12" x14ac:dyDescent="0.25">
      <c r="A5" t="str">
        <f t="shared" si="0"/>
        <v>תפרקו את המספר 16 למכפלה של מספרים ראשוניים.</v>
      </c>
      <c r="B5" t="s">
        <v>110</v>
      </c>
      <c r="C5" t="s">
        <v>102</v>
      </c>
      <c r="D5" s="1" t="s">
        <v>92</v>
      </c>
      <c r="E5" s="1" t="str">
        <f t="shared" si="1"/>
        <v>2x5=16</v>
      </c>
      <c r="F5" t="s">
        <v>87</v>
      </c>
      <c r="G5">
        <v>16</v>
      </c>
      <c r="H5" t="s">
        <v>88</v>
      </c>
      <c r="I5">
        <v>2</v>
      </c>
      <c r="J5">
        <v>3</v>
      </c>
      <c r="K5">
        <v>5</v>
      </c>
      <c r="L5">
        <v>7</v>
      </c>
    </row>
    <row r="6" spans="1:12" x14ac:dyDescent="0.25">
      <c r="A6" t="str">
        <f t="shared" si="0"/>
        <v>תפרקו את המספר 18 למכפלה של מספרים ראשוניים.</v>
      </c>
      <c r="B6" t="s">
        <v>110</v>
      </c>
      <c r="C6" t="s">
        <v>102</v>
      </c>
      <c r="D6" s="1" t="s">
        <v>93</v>
      </c>
      <c r="E6" s="1" t="str">
        <f t="shared" si="1"/>
        <v>2x5=18</v>
      </c>
      <c r="F6" t="s">
        <v>87</v>
      </c>
      <c r="G6">
        <v>18</v>
      </c>
      <c r="H6" t="s">
        <v>88</v>
      </c>
      <c r="I6">
        <v>2</v>
      </c>
      <c r="J6">
        <v>3</v>
      </c>
      <c r="K6">
        <v>5</v>
      </c>
      <c r="L6">
        <v>7</v>
      </c>
    </row>
    <row r="7" spans="1:12" x14ac:dyDescent="0.25">
      <c r="A7" t="str">
        <f t="shared" si="0"/>
        <v>תפרקו את המספר 20 למכפלה של מספרים ראשוניים.</v>
      </c>
      <c r="B7" t="s">
        <v>110</v>
      </c>
      <c r="C7" t="s">
        <v>102</v>
      </c>
      <c r="D7" s="1" t="s">
        <v>94</v>
      </c>
      <c r="E7" s="1" t="str">
        <f t="shared" si="1"/>
        <v>2x5=20</v>
      </c>
      <c r="F7" t="s">
        <v>87</v>
      </c>
      <c r="G7">
        <v>20</v>
      </c>
      <c r="H7" t="s">
        <v>88</v>
      </c>
      <c r="I7">
        <v>2</v>
      </c>
      <c r="J7">
        <v>3</v>
      </c>
      <c r="K7">
        <v>5</v>
      </c>
      <c r="L7">
        <v>7</v>
      </c>
    </row>
    <row r="8" spans="1:12" x14ac:dyDescent="0.25">
      <c r="A8" t="str">
        <f t="shared" si="0"/>
        <v>תפרקו את המספר 210 למכפלה של מספרים ראשוניים.</v>
      </c>
      <c r="B8" t="s">
        <v>110</v>
      </c>
      <c r="C8" t="s">
        <v>102</v>
      </c>
      <c r="D8" s="1" t="str">
        <f>CONCATENATE(I8,",",J8,",",K8,",",L8)</f>
        <v>2,3,5,7</v>
      </c>
      <c r="E8" s="1" t="str">
        <f t="shared" si="1"/>
        <v>2x5=210</v>
      </c>
      <c r="F8" t="s">
        <v>87</v>
      </c>
      <c r="G8">
        <f>I8*J8*K8*L8</f>
        <v>210</v>
      </c>
      <c r="H8" t="s">
        <v>88</v>
      </c>
      <c r="I8">
        <v>2</v>
      </c>
      <c r="J8">
        <v>3</v>
      </c>
      <c r="K8">
        <v>5</v>
      </c>
      <c r="L8">
        <v>7</v>
      </c>
    </row>
    <row r="9" spans="1:12" x14ac:dyDescent="0.25">
      <c r="A9" t="str">
        <f t="shared" ref="A9:A13" si="2">CONCATENATE(F9,G9,H9)</f>
        <v>תפרקו את המספר 180 למכפלה של מספרים ראשוניים.</v>
      </c>
      <c r="B9" t="s">
        <v>110</v>
      </c>
      <c r="C9" t="s">
        <v>102</v>
      </c>
      <c r="D9" s="1" t="s">
        <v>95</v>
      </c>
      <c r="E9" s="1" t="str">
        <f>CONCATENATE(I9,"x",K9,"x",J9,"x",J9,"x",I9,"=",G9)</f>
        <v>2x5x3x3x2=180</v>
      </c>
      <c r="F9" t="s">
        <v>87</v>
      </c>
      <c r="G9">
        <f>I9*J9*K9*J9*I9</f>
        <v>180</v>
      </c>
      <c r="H9" t="s">
        <v>88</v>
      </c>
      <c r="I9">
        <v>2</v>
      </c>
      <c r="J9">
        <v>3</v>
      </c>
      <c r="K9">
        <v>5</v>
      </c>
      <c r="L9">
        <v>7</v>
      </c>
    </row>
    <row r="10" spans="1:12" x14ac:dyDescent="0.25">
      <c r="A10" t="str">
        <f t="shared" si="2"/>
        <v>תפרקו את המספר 60 למכפלה של מספרים ראשוניים.</v>
      </c>
      <c r="B10" t="s">
        <v>110</v>
      </c>
      <c r="C10" t="s">
        <v>102</v>
      </c>
      <c r="D10" s="1" t="s">
        <v>96</v>
      </c>
      <c r="E10" s="1" t="s">
        <v>99</v>
      </c>
      <c r="F10" t="s">
        <v>87</v>
      </c>
      <c r="G10">
        <f>I10*I10*K10*J10</f>
        <v>60</v>
      </c>
      <c r="H10" t="s">
        <v>88</v>
      </c>
      <c r="I10">
        <v>2</v>
      </c>
      <c r="J10">
        <v>3</v>
      </c>
      <c r="K10">
        <v>5</v>
      </c>
      <c r="L10">
        <v>7</v>
      </c>
    </row>
    <row r="11" spans="1:12" x14ac:dyDescent="0.25">
      <c r="A11" t="str">
        <f t="shared" si="2"/>
        <v>תפרקו את המספר 70 למכפלה של מספרים ראשוניים.</v>
      </c>
      <c r="B11" t="s">
        <v>110</v>
      </c>
      <c r="C11" t="s">
        <v>102</v>
      </c>
      <c r="D11" s="1" t="s">
        <v>97</v>
      </c>
      <c r="E11" s="1" t="s">
        <v>100</v>
      </c>
      <c r="F11" t="s">
        <v>87</v>
      </c>
      <c r="G11">
        <f>I11*K11*L11</f>
        <v>70</v>
      </c>
      <c r="H11" t="s">
        <v>88</v>
      </c>
      <c r="I11">
        <v>2</v>
      </c>
      <c r="J11">
        <v>3</v>
      </c>
      <c r="K11">
        <v>5</v>
      </c>
      <c r="L11">
        <v>7</v>
      </c>
    </row>
    <row r="12" spans="1:12" x14ac:dyDescent="0.25">
      <c r="A12" t="str">
        <f t="shared" si="2"/>
        <v>תפרקו את המספר 210 למכפלה של מספרים ראשוניים.</v>
      </c>
      <c r="B12" t="s">
        <v>110</v>
      </c>
      <c r="C12" t="s">
        <v>102</v>
      </c>
      <c r="D12" s="1" t="s">
        <v>98</v>
      </c>
      <c r="E12" s="1" t="s">
        <v>101</v>
      </c>
      <c r="F12" t="s">
        <v>87</v>
      </c>
      <c r="G12">
        <f t="shared" ref="G12:G13" si="3">I12*J12*K12*L12</f>
        <v>210</v>
      </c>
      <c r="H12" t="s">
        <v>88</v>
      </c>
      <c r="I12">
        <v>2</v>
      </c>
      <c r="J12">
        <v>3</v>
      </c>
      <c r="K12">
        <v>5</v>
      </c>
      <c r="L12">
        <v>7</v>
      </c>
    </row>
    <row r="13" spans="1:12" x14ac:dyDescent="0.25">
      <c r="A13" t="str">
        <f t="shared" si="2"/>
        <v>תפרקו את המספר 210 למכפלה של מספרים ראשוניים.</v>
      </c>
      <c r="B13" t="s">
        <v>110</v>
      </c>
      <c r="C13" t="s">
        <v>102</v>
      </c>
      <c r="D13" s="1" t="s">
        <v>98</v>
      </c>
      <c r="E13" s="1" t="s">
        <v>101</v>
      </c>
      <c r="F13" t="s">
        <v>87</v>
      </c>
      <c r="G13">
        <f t="shared" si="3"/>
        <v>210</v>
      </c>
      <c r="H13" t="s">
        <v>88</v>
      </c>
      <c r="I13">
        <v>2</v>
      </c>
      <c r="J13">
        <v>3</v>
      </c>
      <c r="K13">
        <v>5</v>
      </c>
      <c r="L13">
        <v>7</v>
      </c>
    </row>
    <row r="14" spans="1:12" x14ac:dyDescent="0.25">
      <c r="A14" t="str">
        <f>CONCATENATE(F14,G14,H14,I14)</f>
        <v>מצאו את המכנה המשותף הקטן ביותר של המספר 5  והמספר 2</v>
      </c>
      <c r="B14" t="s">
        <v>110</v>
      </c>
      <c r="C14" t="s">
        <v>111</v>
      </c>
      <c r="D14" s="1">
        <v>10</v>
      </c>
      <c r="E14" s="1" t="s">
        <v>105</v>
      </c>
      <c r="F14" t="s">
        <v>104</v>
      </c>
      <c r="G14">
        <v>5</v>
      </c>
      <c r="H14" t="s">
        <v>103</v>
      </c>
      <c r="I14">
        <v>2</v>
      </c>
    </row>
    <row r="15" spans="1:12" x14ac:dyDescent="0.25">
      <c r="A15" t="str">
        <f t="shared" ref="A15:A19" si="4">CONCATENATE(F15,G15,H15,I15)</f>
        <v>מצאו את המכנה המשותף הקטן ביותר של המספר 6  והמספר 3</v>
      </c>
      <c r="B15" t="s">
        <v>110</v>
      </c>
      <c r="C15" t="s">
        <v>111</v>
      </c>
      <c r="D15" s="1">
        <v>6</v>
      </c>
      <c r="E15" s="1" t="s">
        <v>106</v>
      </c>
      <c r="F15" t="s">
        <v>104</v>
      </c>
      <c r="G15">
        <v>6</v>
      </c>
      <c r="H15" t="s">
        <v>103</v>
      </c>
      <c r="I15">
        <v>3</v>
      </c>
    </row>
    <row r="16" spans="1:12" x14ac:dyDescent="0.25">
      <c r="A16" t="str">
        <f t="shared" si="4"/>
        <v>מצאו את המכנה המשותף הקטן ביותר של המספר 7  והמספר 4</v>
      </c>
      <c r="B16" t="s">
        <v>110</v>
      </c>
      <c r="C16" t="s">
        <v>111</v>
      </c>
      <c r="D16" s="1">
        <v>28</v>
      </c>
      <c r="E16" s="1" t="s">
        <v>107</v>
      </c>
      <c r="F16" t="s">
        <v>104</v>
      </c>
      <c r="G16">
        <v>7</v>
      </c>
      <c r="H16" t="s">
        <v>103</v>
      </c>
      <c r="I16">
        <v>4</v>
      </c>
    </row>
    <row r="17" spans="1:9" x14ac:dyDescent="0.25">
      <c r="A17" t="str">
        <f t="shared" si="4"/>
        <v>מצאו את המכנה המשותף הקטן ביותר של המספר 8  והמספר 5</v>
      </c>
      <c r="B17" t="s">
        <v>110</v>
      </c>
      <c r="C17" t="s">
        <v>111</v>
      </c>
      <c r="D17" s="1">
        <v>40</v>
      </c>
      <c r="E17" s="1" t="s">
        <v>108</v>
      </c>
      <c r="F17" t="s">
        <v>104</v>
      </c>
      <c r="G17">
        <v>8</v>
      </c>
      <c r="H17" t="s">
        <v>103</v>
      </c>
      <c r="I17">
        <v>5</v>
      </c>
    </row>
    <row r="18" spans="1:9" x14ac:dyDescent="0.25">
      <c r="A18" t="str">
        <f t="shared" si="4"/>
        <v>מצאו את המכנה המשותף הקטן ביותר של המספר 9  והמספר 6</v>
      </c>
      <c r="B18" t="s">
        <v>110</v>
      </c>
      <c r="C18" t="s">
        <v>111</v>
      </c>
      <c r="D18" s="1">
        <v>18</v>
      </c>
      <c r="E18" s="1" t="s">
        <v>109</v>
      </c>
      <c r="F18" t="s">
        <v>104</v>
      </c>
      <c r="G18">
        <v>9</v>
      </c>
      <c r="H18" t="s">
        <v>103</v>
      </c>
      <c r="I18">
        <v>6</v>
      </c>
    </row>
    <row r="19" spans="1:9" x14ac:dyDescent="0.25">
      <c r="A19" t="str">
        <f t="shared" si="4"/>
        <v>מצאו את המכנה המשותף הקטן ביותר של המספר 10  והמספר 7</v>
      </c>
      <c r="B19" t="s">
        <v>110</v>
      </c>
      <c r="C19" t="s">
        <v>111</v>
      </c>
      <c r="D19" s="1">
        <v>70</v>
      </c>
      <c r="E19" s="1" t="s">
        <v>100</v>
      </c>
      <c r="F19" t="s">
        <v>104</v>
      </c>
      <c r="G19">
        <v>10</v>
      </c>
      <c r="H19" t="s">
        <v>103</v>
      </c>
      <c r="I19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workbookViewId="0">
      <selection activeCell="J31" sqref="J31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2" x14ac:dyDescent="0.25">
      <c r="A2" t="str">
        <f t="shared" ref="A2:A13" si="0">CONCATENATE(F2,G2,H2)</f>
        <v>תפרקו את המספר 10 למכפלה של מספרים ראשוניים.</v>
      </c>
      <c r="B2" t="s">
        <v>110</v>
      </c>
      <c r="C2" t="s">
        <v>102</v>
      </c>
      <c r="D2" s="1" t="s">
        <v>89</v>
      </c>
      <c r="E2" s="1" t="str">
        <f>CONCATENATE(I2,"x",K2,"=",G2)</f>
        <v>2x5=10</v>
      </c>
      <c r="F2" t="s">
        <v>87</v>
      </c>
      <c r="G2">
        <v>10</v>
      </c>
      <c r="H2" t="s">
        <v>88</v>
      </c>
      <c r="I2">
        <v>2</v>
      </c>
      <c r="J2">
        <v>3</v>
      </c>
      <c r="K2">
        <v>5</v>
      </c>
      <c r="L2">
        <v>7</v>
      </c>
    </row>
    <row r="3" spans="1:12" x14ac:dyDescent="0.25">
      <c r="A3" t="str">
        <f t="shared" si="0"/>
        <v>תפרקו את המספר 12 למכפלה של מספרים ראשוניים.</v>
      </c>
      <c r="B3" t="s">
        <v>110</v>
      </c>
      <c r="C3" t="s">
        <v>102</v>
      </c>
      <c r="D3" s="1" t="s">
        <v>91</v>
      </c>
      <c r="E3" s="1" t="str">
        <f>CONCATENATE(I3,"x",I3,"x",J3,"=",G3)</f>
        <v>2x2x3=12</v>
      </c>
      <c r="F3" t="s">
        <v>87</v>
      </c>
      <c r="G3">
        <v>12</v>
      </c>
      <c r="H3" t="s">
        <v>88</v>
      </c>
      <c r="I3">
        <v>2</v>
      </c>
      <c r="J3">
        <v>3</v>
      </c>
      <c r="K3">
        <v>5</v>
      </c>
      <c r="L3">
        <v>7</v>
      </c>
    </row>
    <row r="4" spans="1:12" x14ac:dyDescent="0.25">
      <c r="A4" t="str">
        <f t="shared" si="0"/>
        <v>תפרקו את המספר 14 למכפלה של מספרים ראשוניים.</v>
      </c>
      <c r="B4" t="s">
        <v>110</v>
      </c>
      <c r="C4" t="s">
        <v>102</v>
      </c>
      <c r="D4" s="1" t="s">
        <v>90</v>
      </c>
      <c r="E4" s="1" t="str">
        <f>CONCATENATE(I4,"x",K4,"=",G4)</f>
        <v>2x5=14</v>
      </c>
      <c r="F4" t="s">
        <v>87</v>
      </c>
      <c r="G4">
        <v>14</v>
      </c>
      <c r="H4" t="s">
        <v>88</v>
      </c>
      <c r="I4">
        <v>2</v>
      </c>
      <c r="J4">
        <v>3</v>
      </c>
      <c r="K4">
        <v>5</v>
      </c>
      <c r="L4">
        <v>7</v>
      </c>
    </row>
    <row r="5" spans="1:12" x14ac:dyDescent="0.25">
      <c r="A5" t="str">
        <f t="shared" si="0"/>
        <v>תפרקו את המספר 16 למכפלה של מספרים ראשוניים.</v>
      </c>
      <c r="B5" t="s">
        <v>110</v>
      </c>
      <c r="C5" t="s">
        <v>102</v>
      </c>
      <c r="D5" s="1" t="s">
        <v>92</v>
      </c>
      <c r="E5" s="1" t="str">
        <f>CONCATENATE(I5,"x",K5,"=",G5)</f>
        <v>2x5=16</v>
      </c>
      <c r="F5" t="s">
        <v>87</v>
      </c>
      <c r="G5">
        <v>16</v>
      </c>
      <c r="H5" t="s">
        <v>88</v>
      </c>
      <c r="I5">
        <v>2</v>
      </c>
      <c r="J5">
        <v>3</v>
      </c>
      <c r="K5">
        <v>5</v>
      </c>
      <c r="L5">
        <v>7</v>
      </c>
    </row>
    <row r="6" spans="1:12" x14ac:dyDescent="0.25">
      <c r="A6" t="str">
        <f t="shared" si="0"/>
        <v>תפרקו את המספר 18 למכפלה של מספרים ראשוניים.</v>
      </c>
      <c r="B6" t="s">
        <v>110</v>
      </c>
      <c r="C6" t="s">
        <v>102</v>
      </c>
      <c r="D6" s="1" t="s">
        <v>93</v>
      </c>
      <c r="E6" s="1" t="str">
        <f>CONCATENATE(I6,"x",K6,"=",G6)</f>
        <v>2x5=18</v>
      </c>
      <c r="F6" t="s">
        <v>87</v>
      </c>
      <c r="G6">
        <v>18</v>
      </c>
      <c r="H6" t="s">
        <v>88</v>
      </c>
      <c r="I6">
        <v>2</v>
      </c>
      <c r="J6">
        <v>3</v>
      </c>
      <c r="K6">
        <v>5</v>
      </c>
      <c r="L6">
        <v>7</v>
      </c>
    </row>
    <row r="7" spans="1:12" x14ac:dyDescent="0.25">
      <c r="A7" t="str">
        <f t="shared" si="0"/>
        <v>תפרקו את המספר 20 למכפלה של מספרים ראשוניים.</v>
      </c>
      <c r="B7" t="s">
        <v>110</v>
      </c>
      <c r="C7" t="s">
        <v>102</v>
      </c>
      <c r="D7" s="1" t="s">
        <v>94</v>
      </c>
      <c r="E7" s="1" t="str">
        <f>CONCATENATE(I7,"x",K7,"=",G7)</f>
        <v>2x5=20</v>
      </c>
      <c r="F7" t="s">
        <v>87</v>
      </c>
      <c r="G7">
        <v>20</v>
      </c>
      <c r="H7" t="s">
        <v>88</v>
      </c>
      <c r="I7">
        <v>2</v>
      </c>
      <c r="J7">
        <v>3</v>
      </c>
      <c r="K7">
        <v>5</v>
      </c>
      <c r="L7">
        <v>7</v>
      </c>
    </row>
    <row r="8" spans="1:12" x14ac:dyDescent="0.25">
      <c r="A8" t="str">
        <f t="shared" si="0"/>
        <v>תפרקו את המספר 210 למכפלה של מספרים ראשוניים.</v>
      </c>
      <c r="B8" t="s">
        <v>110</v>
      </c>
      <c r="C8" t="s">
        <v>102</v>
      </c>
      <c r="D8" s="1" t="str">
        <f>CONCATENATE(I8,",",J8,",",K8,",",L8)</f>
        <v>2,3,5,7</v>
      </c>
      <c r="E8" s="1" t="str">
        <f>CONCATENATE(I8,"x",K8,"=",G8)</f>
        <v>2x5=210</v>
      </c>
      <c r="F8" t="s">
        <v>87</v>
      </c>
      <c r="G8">
        <f>I8*J8*K8*L8</f>
        <v>210</v>
      </c>
      <c r="H8" t="s">
        <v>88</v>
      </c>
      <c r="I8">
        <v>2</v>
      </c>
      <c r="J8">
        <v>3</v>
      </c>
      <c r="K8">
        <v>5</v>
      </c>
      <c r="L8">
        <v>7</v>
      </c>
    </row>
    <row r="9" spans="1:12" x14ac:dyDescent="0.25">
      <c r="A9" t="str">
        <f t="shared" si="0"/>
        <v>תפרקו את המספר 180 למכפלה של מספרים ראשוניים.</v>
      </c>
      <c r="B9" t="s">
        <v>110</v>
      </c>
      <c r="C9" t="s">
        <v>102</v>
      </c>
      <c r="D9" s="1" t="s">
        <v>95</v>
      </c>
      <c r="E9" s="1" t="str">
        <f>CONCATENATE(I9,"x",K9,"x",J9,"x",J9,"x",I9,"=",G9)</f>
        <v>2x5x3x3x2=180</v>
      </c>
      <c r="F9" t="s">
        <v>87</v>
      </c>
      <c r="G9">
        <f>I9*J9*K9*J9*I9</f>
        <v>180</v>
      </c>
      <c r="H9" t="s">
        <v>88</v>
      </c>
      <c r="I9">
        <v>2</v>
      </c>
      <c r="J9">
        <v>3</v>
      </c>
      <c r="K9">
        <v>5</v>
      </c>
      <c r="L9">
        <v>7</v>
      </c>
    </row>
    <row r="10" spans="1:12" x14ac:dyDescent="0.25">
      <c r="A10" t="str">
        <f t="shared" si="0"/>
        <v>תפרקו את המספר 60 למכפלה של מספרים ראשוניים.</v>
      </c>
      <c r="B10" t="s">
        <v>110</v>
      </c>
      <c r="C10" t="s">
        <v>102</v>
      </c>
      <c r="D10" s="1" t="s">
        <v>96</v>
      </c>
      <c r="E10" s="1" t="s">
        <v>99</v>
      </c>
      <c r="F10" t="s">
        <v>87</v>
      </c>
      <c r="G10">
        <f>I10*I10*K10*J10</f>
        <v>60</v>
      </c>
      <c r="H10" t="s">
        <v>88</v>
      </c>
      <c r="I10">
        <v>2</v>
      </c>
      <c r="J10">
        <v>3</v>
      </c>
      <c r="K10">
        <v>5</v>
      </c>
      <c r="L10">
        <v>7</v>
      </c>
    </row>
    <row r="11" spans="1:12" x14ac:dyDescent="0.25">
      <c r="A11" t="str">
        <f t="shared" si="0"/>
        <v>תפרקו את המספר 70 למכפלה של מספרים ראשוניים.</v>
      </c>
      <c r="B11" t="s">
        <v>110</v>
      </c>
      <c r="C11" t="s">
        <v>102</v>
      </c>
      <c r="D11" s="1" t="s">
        <v>97</v>
      </c>
      <c r="E11" s="1" t="s">
        <v>100</v>
      </c>
      <c r="F11" t="s">
        <v>87</v>
      </c>
      <c r="G11">
        <f>I11*K11*L11</f>
        <v>70</v>
      </c>
      <c r="H11" t="s">
        <v>88</v>
      </c>
      <c r="I11">
        <v>2</v>
      </c>
      <c r="J11">
        <v>3</v>
      </c>
      <c r="K11">
        <v>5</v>
      </c>
      <c r="L11">
        <v>7</v>
      </c>
    </row>
    <row r="12" spans="1:12" x14ac:dyDescent="0.25">
      <c r="A12" t="str">
        <f t="shared" si="0"/>
        <v>תפרקו את המספר 210 למכפלה של מספרים ראשוניים.</v>
      </c>
      <c r="B12" t="s">
        <v>110</v>
      </c>
      <c r="C12" t="s">
        <v>102</v>
      </c>
      <c r="D12" s="1" t="s">
        <v>98</v>
      </c>
      <c r="E12" s="1" t="s">
        <v>101</v>
      </c>
      <c r="F12" t="s">
        <v>87</v>
      </c>
      <c r="G12">
        <f>I12*J12*K12*L12</f>
        <v>210</v>
      </c>
      <c r="H12" t="s">
        <v>88</v>
      </c>
      <c r="I12">
        <v>2</v>
      </c>
      <c r="J12">
        <v>3</v>
      </c>
      <c r="K12">
        <v>5</v>
      </c>
      <c r="L12">
        <v>7</v>
      </c>
    </row>
    <row r="13" spans="1:12" x14ac:dyDescent="0.25">
      <c r="A13" t="str">
        <f t="shared" si="0"/>
        <v>תפרקו את המספר 210 למכפלה של מספרים ראשוניים.</v>
      </c>
      <c r="B13" t="s">
        <v>110</v>
      </c>
      <c r="C13" t="s">
        <v>102</v>
      </c>
      <c r="D13" s="1" t="s">
        <v>98</v>
      </c>
      <c r="E13" s="1" t="s">
        <v>101</v>
      </c>
      <c r="F13" t="s">
        <v>87</v>
      </c>
      <c r="G13">
        <f>I13*J13*K13*L13</f>
        <v>210</v>
      </c>
      <c r="H13" t="s">
        <v>88</v>
      </c>
      <c r="I13">
        <v>2</v>
      </c>
      <c r="J13">
        <v>3</v>
      </c>
      <c r="K13">
        <v>5</v>
      </c>
      <c r="L13">
        <v>7</v>
      </c>
    </row>
    <row r="14" spans="1:12" x14ac:dyDescent="0.25">
      <c r="A14" t="str">
        <f t="shared" ref="A14:A19" si="1">CONCATENATE(F14,G14,H14,I14)</f>
        <v>מצאו את המכנה המשותף הקטן ביותר של המספר 5  והמספר 2</v>
      </c>
      <c r="B14" t="s">
        <v>110</v>
      </c>
      <c r="C14" t="s">
        <v>111</v>
      </c>
      <c r="D14" s="1">
        <v>10</v>
      </c>
      <c r="E14" s="1" t="s">
        <v>105</v>
      </c>
      <c r="F14" t="s">
        <v>104</v>
      </c>
      <c r="G14">
        <v>5</v>
      </c>
      <c r="H14" t="s">
        <v>103</v>
      </c>
      <c r="I14">
        <v>2</v>
      </c>
    </row>
    <row r="15" spans="1:12" x14ac:dyDescent="0.25">
      <c r="A15" t="str">
        <f t="shared" si="1"/>
        <v>מצאו את המכנה המשותף הקטן ביותר של המספר 6  והמספר 3</v>
      </c>
      <c r="B15" t="s">
        <v>110</v>
      </c>
      <c r="C15" t="s">
        <v>111</v>
      </c>
      <c r="D15" s="1">
        <v>6</v>
      </c>
      <c r="E15" s="1" t="s">
        <v>106</v>
      </c>
      <c r="F15" t="s">
        <v>104</v>
      </c>
      <c r="G15">
        <v>6</v>
      </c>
      <c r="H15" t="s">
        <v>103</v>
      </c>
      <c r="I15">
        <v>3</v>
      </c>
    </row>
    <row r="16" spans="1:12" x14ac:dyDescent="0.25">
      <c r="A16" t="str">
        <f t="shared" si="1"/>
        <v>מצאו את המכנה המשותף הקטן ביותר של המספר 7  והמספר 4</v>
      </c>
      <c r="B16" t="s">
        <v>110</v>
      </c>
      <c r="C16" t="s">
        <v>111</v>
      </c>
      <c r="D16" s="1">
        <v>28</v>
      </c>
      <c r="E16" s="1" t="s">
        <v>107</v>
      </c>
      <c r="F16" t="s">
        <v>104</v>
      </c>
      <c r="G16">
        <v>7</v>
      </c>
      <c r="H16" t="s">
        <v>103</v>
      </c>
      <c r="I16">
        <v>4</v>
      </c>
    </row>
    <row r="17" spans="1:9" x14ac:dyDescent="0.25">
      <c r="A17" t="str">
        <f t="shared" si="1"/>
        <v>מצאו את המכנה המשותף הקטן ביותר של המספר 8  והמספר 5</v>
      </c>
      <c r="B17" t="s">
        <v>110</v>
      </c>
      <c r="C17" t="s">
        <v>111</v>
      </c>
      <c r="D17" s="1">
        <v>40</v>
      </c>
      <c r="E17" s="1" t="s">
        <v>108</v>
      </c>
      <c r="F17" t="s">
        <v>104</v>
      </c>
      <c r="G17">
        <v>8</v>
      </c>
      <c r="H17" t="s">
        <v>103</v>
      </c>
      <c r="I17">
        <v>5</v>
      </c>
    </row>
    <row r="18" spans="1:9" x14ac:dyDescent="0.25">
      <c r="A18" t="str">
        <f t="shared" si="1"/>
        <v>מצאו את המכנה המשותף הקטן ביותר של המספר 9  והמספר 6</v>
      </c>
      <c r="B18" t="s">
        <v>110</v>
      </c>
      <c r="C18" t="s">
        <v>111</v>
      </c>
      <c r="D18" s="1">
        <v>18</v>
      </c>
      <c r="E18" s="1" t="s">
        <v>109</v>
      </c>
      <c r="F18" t="s">
        <v>104</v>
      </c>
      <c r="G18">
        <v>9</v>
      </c>
      <c r="H18" t="s">
        <v>103</v>
      </c>
      <c r="I18">
        <v>6</v>
      </c>
    </row>
    <row r="19" spans="1:9" x14ac:dyDescent="0.25">
      <c r="A19" t="str">
        <f t="shared" si="1"/>
        <v>מצאו את המכנה המשותף הקטן ביותר של המספר 10  והמספר 7</v>
      </c>
      <c r="B19" t="s">
        <v>110</v>
      </c>
      <c r="C19" t="s">
        <v>111</v>
      </c>
      <c r="D19" s="1">
        <v>70</v>
      </c>
      <c r="E19" s="1" t="s">
        <v>100</v>
      </c>
      <c r="F19" t="s">
        <v>104</v>
      </c>
      <c r="G19">
        <v>10</v>
      </c>
      <c r="H19" t="s">
        <v>103</v>
      </c>
      <c r="I19">
        <v>7</v>
      </c>
    </row>
    <row r="20" spans="1:9" x14ac:dyDescent="0.25">
      <c r="D20" s="1"/>
      <c r="E2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rightToLeft="1" workbookViewId="0">
      <selection activeCell="D3" sqref="D3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zoomScale="82" zoomScaleNormal="82" workbookViewId="0">
      <selection activeCell="G11" sqref="G11"/>
    </sheetView>
  </sheetViews>
  <sheetFormatPr defaultRowHeight="13.8" x14ac:dyDescent="0.25"/>
  <cols>
    <col min="1" max="1" width="40.296875" customWidth="1"/>
    <col min="2" max="2" width="28.59765625" customWidth="1"/>
    <col min="3" max="3" width="31.09765625" customWidth="1"/>
    <col min="4" max="4" width="11.59765625" style="1" customWidth="1"/>
    <col min="5" max="5" width="6.59765625" style="1" customWidth="1"/>
    <col min="6" max="6" width="10.296875" customWidth="1"/>
    <col min="7" max="7" width="7.5" customWidth="1"/>
    <col min="8" max="8" width="15.59765625" customWidth="1"/>
    <col min="9" max="9" width="4" customWidth="1"/>
    <col min="10" max="10" width="5.296875" customWidth="1"/>
    <col min="11" max="11" width="9.5" customWidth="1"/>
    <col min="12" max="12" width="15.59765625" customWidth="1"/>
    <col min="13" max="13" width="9.898437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3" x14ac:dyDescent="0.25">
      <c r="A2" t="str">
        <f>CONCATENATE(F2,G2,H2,I2,J2,K2)</f>
        <v xml:space="preserve"> קופסה ובה 5 עוגיות  עולה 10 שקלים.</v>
      </c>
      <c r="B2" t="str">
        <f>CONCATENATE(L2,M2,H2)</f>
        <v xml:space="preserve">חשבו מחיר של קופסה  ובה  20 עוגיות </v>
      </c>
      <c r="C2" t="s">
        <v>116</v>
      </c>
      <c r="D2" s="1">
        <f>J2/G2*M2</f>
        <v>40</v>
      </c>
      <c r="F2" s="1" t="s">
        <v>112</v>
      </c>
      <c r="G2">
        <v>5</v>
      </c>
      <c r="H2" t="s">
        <v>123</v>
      </c>
      <c r="I2" t="s">
        <v>113</v>
      </c>
      <c r="J2">
        <v>10</v>
      </c>
      <c r="K2" t="s">
        <v>70</v>
      </c>
      <c r="L2" t="s">
        <v>115</v>
      </c>
      <c r="M2">
        <v>20</v>
      </c>
    </row>
    <row r="3" spans="1:13" x14ac:dyDescent="0.25">
      <c r="A3" t="str">
        <f t="shared" ref="A3:A10" si="0">CONCATENATE(F3,G3,H3,I3,J3,K3)</f>
        <v xml:space="preserve"> קופסה ובה 5 עוגיות  עולה 15 שקלים.</v>
      </c>
      <c r="B3" t="str">
        <f t="shared" ref="B3:B10" si="1">CONCATENATE(L3,M3,H3)</f>
        <v xml:space="preserve">חשבו מחיר של קופסה  ובה  30 עוגיות </v>
      </c>
      <c r="C3" t="s">
        <v>116</v>
      </c>
      <c r="D3" s="1">
        <f t="shared" ref="D3:D10" si="2">J3/G3*M3</f>
        <v>90</v>
      </c>
      <c r="F3" s="1" t="s">
        <v>112</v>
      </c>
      <c r="G3">
        <v>5</v>
      </c>
      <c r="H3" t="s">
        <v>123</v>
      </c>
      <c r="I3" t="s">
        <v>113</v>
      </c>
      <c r="J3">
        <v>15</v>
      </c>
      <c r="K3" t="s">
        <v>70</v>
      </c>
      <c r="L3" t="s">
        <v>115</v>
      </c>
      <c r="M3">
        <v>30</v>
      </c>
    </row>
    <row r="4" spans="1:13" x14ac:dyDescent="0.25">
      <c r="A4" t="str">
        <f t="shared" si="0"/>
        <v xml:space="preserve"> קופסה ובה 5 עוגיות  עולה 20 שקלים.</v>
      </c>
      <c r="B4" t="str">
        <f t="shared" si="1"/>
        <v xml:space="preserve">חשבו מחיר של קופסה  ובה  40 עוגיות </v>
      </c>
      <c r="C4" t="s">
        <v>116</v>
      </c>
      <c r="D4" s="1">
        <f t="shared" si="2"/>
        <v>160</v>
      </c>
      <c r="F4" s="1" t="s">
        <v>112</v>
      </c>
      <c r="G4">
        <v>5</v>
      </c>
      <c r="H4" t="s">
        <v>123</v>
      </c>
      <c r="I4" t="s">
        <v>113</v>
      </c>
      <c r="J4">
        <v>20</v>
      </c>
      <c r="K4" t="s">
        <v>70</v>
      </c>
      <c r="L4" t="s">
        <v>115</v>
      </c>
      <c r="M4">
        <v>40</v>
      </c>
    </row>
    <row r="5" spans="1:13" x14ac:dyDescent="0.25">
      <c r="A5" t="str">
        <f t="shared" si="0"/>
        <v xml:space="preserve"> קופסה ובה 5 עוגיות  עולה 25 שקלים.</v>
      </c>
      <c r="B5" t="str">
        <f t="shared" si="1"/>
        <v xml:space="preserve">חשבו מחיר של קופסה  ובה  50 עוגיות </v>
      </c>
      <c r="C5" t="s">
        <v>116</v>
      </c>
      <c r="D5" s="1">
        <f t="shared" si="2"/>
        <v>250</v>
      </c>
      <c r="F5" s="1" t="s">
        <v>112</v>
      </c>
      <c r="G5">
        <v>5</v>
      </c>
      <c r="H5" t="s">
        <v>123</v>
      </c>
      <c r="I5" t="s">
        <v>113</v>
      </c>
      <c r="J5">
        <v>25</v>
      </c>
      <c r="K5" t="s">
        <v>70</v>
      </c>
      <c r="L5" t="s">
        <v>115</v>
      </c>
      <c r="M5">
        <v>50</v>
      </c>
    </row>
    <row r="6" spans="1:13" x14ac:dyDescent="0.25">
      <c r="A6" t="str">
        <f t="shared" si="0"/>
        <v xml:space="preserve"> קופסה ובה 5 עוגיות  עולה 30 שקלים.</v>
      </c>
      <c r="B6" t="str">
        <f t="shared" si="1"/>
        <v xml:space="preserve">חשבו מחיר של קופסה  ובה  40 עוגיות </v>
      </c>
      <c r="C6" t="s">
        <v>116</v>
      </c>
      <c r="D6" s="1">
        <f t="shared" si="2"/>
        <v>240</v>
      </c>
      <c r="F6" s="1" t="s">
        <v>112</v>
      </c>
      <c r="G6">
        <v>5</v>
      </c>
      <c r="H6" t="s">
        <v>123</v>
      </c>
      <c r="I6" t="s">
        <v>113</v>
      </c>
      <c r="J6">
        <v>30</v>
      </c>
      <c r="K6" t="s">
        <v>70</v>
      </c>
      <c r="L6" t="s">
        <v>115</v>
      </c>
      <c r="M6">
        <v>40</v>
      </c>
    </row>
    <row r="7" spans="1:13" x14ac:dyDescent="0.25">
      <c r="A7" t="str">
        <f t="shared" si="0"/>
        <v xml:space="preserve"> קופסה ובה 5 עוגיות  עולה 35 שקלים.</v>
      </c>
      <c r="B7" t="str">
        <f t="shared" si="1"/>
        <v xml:space="preserve">חשבו מחיר של קופסה  ובה  30 עוגיות </v>
      </c>
      <c r="C7" t="s">
        <v>116</v>
      </c>
      <c r="D7" s="1">
        <f t="shared" si="2"/>
        <v>210</v>
      </c>
      <c r="F7" s="1" t="s">
        <v>112</v>
      </c>
      <c r="G7">
        <v>5</v>
      </c>
      <c r="H7" t="s">
        <v>123</v>
      </c>
      <c r="I7" t="s">
        <v>113</v>
      </c>
      <c r="J7">
        <v>35</v>
      </c>
      <c r="K7" t="s">
        <v>70</v>
      </c>
      <c r="L7" t="s">
        <v>115</v>
      </c>
      <c r="M7">
        <v>30</v>
      </c>
    </row>
    <row r="8" spans="1:13" x14ac:dyDescent="0.25">
      <c r="A8" t="str">
        <f t="shared" si="0"/>
        <v xml:space="preserve"> קופסה ובה 5 עוגיות  עולה 40 שקלים.</v>
      </c>
      <c r="B8" t="str">
        <f t="shared" si="1"/>
        <v xml:space="preserve">חשבו מחיר של קופסה  ובה  20 עוגיות </v>
      </c>
      <c r="C8" t="s">
        <v>116</v>
      </c>
      <c r="D8" s="1">
        <f t="shared" si="2"/>
        <v>160</v>
      </c>
      <c r="F8" s="1" t="s">
        <v>112</v>
      </c>
      <c r="G8">
        <v>5</v>
      </c>
      <c r="H8" t="s">
        <v>123</v>
      </c>
      <c r="I8" t="s">
        <v>113</v>
      </c>
      <c r="J8">
        <v>40</v>
      </c>
      <c r="K8" t="s">
        <v>70</v>
      </c>
      <c r="L8" t="s">
        <v>115</v>
      </c>
      <c r="M8">
        <v>20</v>
      </c>
    </row>
    <row r="9" spans="1:13" x14ac:dyDescent="0.25">
      <c r="A9" t="str">
        <f t="shared" si="0"/>
        <v xml:space="preserve"> קופסה ובה 5 עוגיות  עולה 45 שקלים.</v>
      </c>
      <c r="B9" t="str">
        <f t="shared" si="1"/>
        <v xml:space="preserve">חשבו מחיר של קופסה  ובה  10 עוגיות </v>
      </c>
      <c r="C9" t="s">
        <v>116</v>
      </c>
      <c r="D9" s="1">
        <f t="shared" si="2"/>
        <v>90</v>
      </c>
      <c r="F9" s="1" t="s">
        <v>112</v>
      </c>
      <c r="G9">
        <v>5</v>
      </c>
      <c r="H9" t="s">
        <v>123</v>
      </c>
      <c r="I9" t="s">
        <v>113</v>
      </c>
      <c r="J9">
        <v>45</v>
      </c>
      <c r="K9" t="s">
        <v>70</v>
      </c>
      <c r="L9" t="s">
        <v>115</v>
      </c>
      <c r="M9">
        <v>10</v>
      </c>
    </row>
    <row r="10" spans="1:13" x14ac:dyDescent="0.25">
      <c r="A10" t="str">
        <f t="shared" si="0"/>
        <v xml:space="preserve"> קופסה ובה 15 זוגות גרביים  עולה 45 שקלים.</v>
      </c>
      <c r="B10" t="str">
        <f t="shared" si="1"/>
        <v xml:space="preserve">חשבו מחיר של קופסה  ובה  30 זוגות גרביים </v>
      </c>
      <c r="C10" t="s">
        <v>116</v>
      </c>
      <c r="D10" s="1">
        <f t="shared" si="2"/>
        <v>90</v>
      </c>
      <c r="F10" s="1" t="s">
        <v>112</v>
      </c>
      <c r="G10">
        <v>15</v>
      </c>
      <c r="H10" t="s">
        <v>124</v>
      </c>
      <c r="I10" t="s">
        <v>113</v>
      </c>
      <c r="J10">
        <v>45</v>
      </c>
      <c r="K10" t="s">
        <v>70</v>
      </c>
      <c r="L10" t="s">
        <v>115</v>
      </c>
      <c r="M10">
        <v>30</v>
      </c>
    </row>
    <row r="11" spans="1:13" x14ac:dyDescent="0.25">
      <c r="A11" t="str">
        <f t="shared" ref="A11:A18" si="3">CONCATENATE(F11,G11,H11,I11,J11,K11)</f>
        <v xml:space="preserve"> קופסה ובה 15 זוגות גרביים  עולה 60 שקלים.</v>
      </c>
      <c r="B11" t="str">
        <f t="shared" ref="B11:B18" si="4">CONCATENATE(L11,M11,H11)</f>
        <v xml:space="preserve">חשבו מחיר של קופסה  ובה  30 זוגות גרביים </v>
      </c>
      <c r="C11" t="s">
        <v>116</v>
      </c>
      <c r="D11" s="1">
        <f t="shared" ref="D11:D18" si="5">J11/G11*M11</f>
        <v>120</v>
      </c>
      <c r="F11" s="1" t="s">
        <v>112</v>
      </c>
      <c r="G11">
        <v>15</v>
      </c>
      <c r="H11" t="s">
        <v>124</v>
      </c>
      <c r="I11" t="s">
        <v>113</v>
      </c>
      <c r="J11">
        <v>60</v>
      </c>
      <c r="K11" t="s">
        <v>70</v>
      </c>
      <c r="L11" t="s">
        <v>115</v>
      </c>
      <c r="M11">
        <v>30</v>
      </c>
    </row>
    <row r="12" spans="1:13" x14ac:dyDescent="0.25">
      <c r="A12" t="str">
        <f t="shared" si="3"/>
        <v xml:space="preserve"> קופסה ובה 15 זוגות גרביים  עולה 47 שקלים.</v>
      </c>
      <c r="B12" t="str">
        <f t="shared" si="4"/>
        <v xml:space="preserve">חשבו מחיר של קופסה  ובה  30 זוגות גרביים </v>
      </c>
      <c r="C12" t="s">
        <v>116</v>
      </c>
      <c r="D12" s="1">
        <f t="shared" si="5"/>
        <v>94</v>
      </c>
      <c r="F12" s="1" t="s">
        <v>112</v>
      </c>
      <c r="G12">
        <v>15</v>
      </c>
      <c r="H12" t="s">
        <v>124</v>
      </c>
      <c r="I12" t="s">
        <v>113</v>
      </c>
      <c r="J12">
        <v>47</v>
      </c>
      <c r="K12" t="s">
        <v>70</v>
      </c>
      <c r="L12" t="s">
        <v>115</v>
      </c>
      <c r="M12">
        <v>30</v>
      </c>
    </row>
    <row r="13" spans="1:13" x14ac:dyDescent="0.25">
      <c r="A13" t="str">
        <f t="shared" si="3"/>
        <v xml:space="preserve"> קופסה ובה 15 זוגות גרביים  עולה 48 שקלים.</v>
      </c>
      <c r="B13" t="str">
        <f t="shared" si="4"/>
        <v xml:space="preserve">חשבו מחיר של קופסה  ובה  30 זוגות גרביים </v>
      </c>
      <c r="C13" t="s">
        <v>116</v>
      </c>
      <c r="D13" s="1">
        <f t="shared" si="5"/>
        <v>96</v>
      </c>
      <c r="F13" s="1" t="s">
        <v>112</v>
      </c>
      <c r="G13">
        <v>15</v>
      </c>
      <c r="H13" t="s">
        <v>124</v>
      </c>
      <c r="I13" t="s">
        <v>113</v>
      </c>
      <c r="J13">
        <v>48</v>
      </c>
      <c r="K13" t="s">
        <v>70</v>
      </c>
      <c r="L13" t="s">
        <v>115</v>
      </c>
      <c r="M13">
        <v>30</v>
      </c>
    </row>
    <row r="14" spans="1:13" x14ac:dyDescent="0.25">
      <c r="A14" t="str">
        <f t="shared" si="3"/>
        <v xml:space="preserve"> קופסה ובה 15 זוגות גרביים  עולה 49 שקלים.</v>
      </c>
      <c r="B14" t="str">
        <f t="shared" si="4"/>
        <v xml:space="preserve">חשבו מחיר של קופסה  ובה  30 זוגות גרביים </v>
      </c>
      <c r="C14" t="s">
        <v>116</v>
      </c>
      <c r="D14" s="1">
        <f t="shared" si="5"/>
        <v>98</v>
      </c>
      <c r="F14" s="1" t="s">
        <v>112</v>
      </c>
      <c r="G14">
        <v>15</v>
      </c>
      <c r="H14" t="s">
        <v>124</v>
      </c>
      <c r="I14" t="s">
        <v>113</v>
      </c>
      <c r="J14">
        <v>49</v>
      </c>
      <c r="K14" t="s">
        <v>70</v>
      </c>
      <c r="L14" t="s">
        <v>115</v>
      </c>
      <c r="M14">
        <v>30</v>
      </c>
    </row>
    <row r="15" spans="1:13" x14ac:dyDescent="0.25">
      <c r="A15" t="str">
        <f t="shared" si="3"/>
        <v xml:space="preserve"> קופסה ובה 15 זוגות גרביים  עולה 50 שקלים.</v>
      </c>
      <c r="B15" t="str">
        <f t="shared" si="4"/>
        <v xml:space="preserve">חשבו מחיר של קופסה  ובה  30 זוגות גרביים </v>
      </c>
      <c r="C15" t="s">
        <v>116</v>
      </c>
      <c r="D15" s="1">
        <f t="shared" si="5"/>
        <v>100</v>
      </c>
      <c r="F15" s="1" t="s">
        <v>112</v>
      </c>
      <c r="G15">
        <v>15</v>
      </c>
      <c r="H15" t="s">
        <v>124</v>
      </c>
      <c r="I15" t="s">
        <v>113</v>
      </c>
      <c r="J15">
        <v>50</v>
      </c>
      <c r="K15" t="s">
        <v>70</v>
      </c>
      <c r="L15" t="s">
        <v>115</v>
      </c>
      <c r="M15">
        <v>30</v>
      </c>
    </row>
    <row r="16" spans="1:13" x14ac:dyDescent="0.25">
      <c r="A16" t="str">
        <f t="shared" si="3"/>
        <v xml:space="preserve"> קופסה ובה 15 זוגות גרביים  עולה 51 שקלים.</v>
      </c>
      <c r="B16" t="str">
        <f t="shared" si="4"/>
        <v xml:space="preserve">חשבו מחיר של קופסה  ובה  30 זוגות גרביים </v>
      </c>
      <c r="C16" t="s">
        <v>116</v>
      </c>
      <c r="D16" s="1">
        <f t="shared" si="5"/>
        <v>102</v>
      </c>
      <c r="F16" s="1" t="s">
        <v>112</v>
      </c>
      <c r="G16">
        <v>15</v>
      </c>
      <c r="H16" t="s">
        <v>124</v>
      </c>
      <c r="I16" t="s">
        <v>113</v>
      </c>
      <c r="J16">
        <v>51</v>
      </c>
      <c r="K16" t="s">
        <v>70</v>
      </c>
      <c r="L16" t="s">
        <v>115</v>
      </c>
      <c r="M16">
        <v>30</v>
      </c>
    </row>
    <row r="17" spans="1:13" x14ac:dyDescent="0.25">
      <c r="A17" t="str">
        <f t="shared" si="3"/>
        <v xml:space="preserve"> קופסה ובה 15 זוגות גרביים  עולה 52 שקלים.</v>
      </c>
      <c r="B17" t="str">
        <f t="shared" si="4"/>
        <v xml:space="preserve">חשבו מחיר של קופסה  ובה  30 זוגות גרביים </v>
      </c>
      <c r="C17" t="s">
        <v>116</v>
      </c>
      <c r="D17" s="1">
        <f t="shared" si="5"/>
        <v>104</v>
      </c>
      <c r="F17" s="1" t="s">
        <v>112</v>
      </c>
      <c r="G17">
        <v>15</v>
      </c>
      <c r="H17" t="s">
        <v>124</v>
      </c>
      <c r="I17" t="s">
        <v>113</v>
      </c>
      <c r="J17">
        <v>52</v>
      </c>
      <c r="K17" t="s">
        <v>70</v>
      </c>
      <c r="L17" t="s">
        <v>115</v>
      </c>
      <c r="M17">
        <v>30</v>
      </c>
    </row>
    <row r="18" spans="1:13" x14ac:dyDescent="0.25">
      <c r="A18" t="str">
        <f t="shared" si="3"/>
        <v xml:space="preserve"> קופסה ובה 15 זוגות גרביים  עולה 53 שקלים.</v>
      </c>
      <c r="B18" t="str">
        <f t="shared" si="4"/>
        <v xml:space="preserve">חשבו מחיר של קופסה  ובה  30 זוגות גרביים </v>
      </c>
      <c r="C18" t="s">
        <v>116</v>
      </c>
      <c r="D18" s="1">
        <f t="shared" si="5"/>
        <v>106</v>
      </c>
      <c r="F18" s="1" t="s">
        <v>112</v>
      </c>
      <c r="G18">
        <v>15</v>
      </c>
      <c r="H18" t="s">
        <v>124</v>
      </c>
      <c r="I18" t="s">
        <v>113</v>
      </c>
      <c r="J18">
        <v>53</v>
      </c>
      <c r="K18" t="s">
        <v>70</v>
      </c>
      <c r="L18" t="s">
        <v>115</v>
      </c>
      <c r="M18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rightToLeft="1" zoomScale="95" zoomScaleNormal="95" workbookViewId="0">
      <selection sqref="A1:E1"/>
    </sheetView>
  </sheetViews>
  <sheetFormatPr defaultRowHeight="13.8" x14ac:dyDescent="0.25"/>
  <cols>
    <col min="1" max="1" width="28.796875" customWidth="1"/>
    <col min="2" max="2" width="27.796875" customWidth="1"/>
    <col min="3" max="3" width="28.09765625" customWidth="1"/>
    <col min="4" max="4" width="5.09765625" style="1" customWidth="1"/>
    <col min="5" max="5" width="7" style="1" customWidth="1"/>
    <col min="6" max="6" width="10.69921875" style="1" customWidth="1"/>
    <col min="7" max="7" width="3.796875" customWidth="1"/>
    <col min="8" max="8" width="7.5" customWidth="1"/>
    <col min="9" max="9" width="4.69921875" customWidth="1"/>
    <col min="10" max="10" width="4" customWidth="1"/>
    <col min="11" max="11" width="8.09765625" customWidth="1"/>
    <col min="12" max="12" width="20.5" customWidth="1"/>
    <col min="13" max="13" width="3.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/>
    </row>
    <row r="2" spans="1:13" x14ac:dyDescent="0.25">
      <c r="A2" t="str">
        <f>CONCATENATE(F2,G2,H2,I2,J2,K2)</f>
        <v xml:space="preserve"> קופסה ובה 5 עוגיות. עולה 10 שקלים.</v>
      </c>
      <c r="B2" t="str">
        <f>CONCATENATE(L2,M2,H2)</f>
        <v>חשבו מחיר של קופסה  ובה  20 עוגיות.</v>
      </c>
      <c r="C2" t="s">
        <v>116</v>
      </c>
      <c r="D2" s="1">
        <f>J2/G2*M2</f>
        <v>40</v>
      </c>
      <c r="F2" s="1" t="s">
        <v>112</v>
      </c>
      <c r="G2">
        <v>5</v>
      </c>
      <c r="H2" t="s">
        <v>114</v>
      </c>
      <c r="I2" t="s">
        <v>113</v>
      </c>
      <c r="J2">
        <v>10</v>
      </c>
      <c r="K2" t="s">
        <v>70</v>
      </c>
      <c r="L2" t="s">
        <v>115</v>
      </c>
      <c r="M2">
        <v>20</v>
      </c>
    </row>
    <row r="3" spans="1:13" x14ac:dyDescent="0.25">
      <c r="A3" t="str">
        <f t="shared" ref="A3:A19" si="0">CONCATENATE(F3,G3,H3,I3,J3,K3)</f>
        <v xml:space="preserve"> קופסה ובה 10 עוגיות. עולה 10 שקלים.</v>
      </c>
      <c r="B3" t="str">
        <f t="shared" ref="B3:B10" si="1">CONCATENATE(L3,M3,H3)</f>
        <v>חשבו מחיר של קופסה  ובה  20 עוגיות.</v>
      </c>
      <c r="C3" t="s">
        <v>116</v>
      </c>
      <c r="D3" s="1">
        <f t="shared" ref="D3:D10" si="2">J3/G3*M3</f>
        <v>20</v>
      </c>
      <c r="F3" s="1" t="s">
        <v>112</v>
      </c>
      <c r="G3">
        <v>10</v>
      </c>
      <c r="H3" t="s">
        <v>114</v>
      </c>
      <c r="I3" t="s">
        <v>113</v>
      </c>
      <c r="J3">
        <v>10</v>
      </c>
      <c r="K3" t="s">
        <v>70</v>
      </c>
      <c r="L3" t="s">
        <v>115</v>
      </c>
      <c r="M3">
        <v>20</v>
      </c>
    </row>
    <row r="4" spans="1:13" x14ac:dyDescent="0.25">
      <c r="A4" t="str">
        <f t="shared" si="0"/>
        <v xml:space="preserve"> קופסה ובה 15 עוגיות. עולה 10 שקלים.</v>
      </c>
      <c r="B4" t="str">
        <f t="shared" si="1"/>
        <v>חשבו מחיר של קופסה  ובה  15 עוגיות.</v>
      </c>
      <c r="C4" t="s">
        <v>116</v>
      </c>
      <c r="D4" s="1">
        <f t="shared" si="2"/>
        <v>10</v>
      </c>
      <c r="F4" s="1" t="s">
        <v>112</v>
      </c>
      <c r="G4">
        <v>15</v>
      </c>
      <c r="H4" t="s">
        <v>114</v>
      </c>
      <c r="I4" t="s">
        <v>113</v>
      </c>
      <c r="J4">
        <v>10</v>
      </c>
      <c r="K4" t="s">
        <v>70</v>
      </c>
      <c r="L4" t="s">
        <v>115</v>
      </c>
      <c r="M4">
        <v>15</v>
      </c>
    </row>
    <row r="5" spans="1:13" x14ac:dyDescent="0.25">
      <c r="A5" t="str">
        <f t="shared" si="0"/>
        <v xml:space="preserve"> קופסה ובה 20 עוגיות. עולה 10 שקלים.</v>
      </c>
      <c r="B5" t="str">
        <f t="shared" si="1"/>
        <v>חשבו מחיר של קופסה  ובה  30 עוגיות.</v>
      </c>
      <c r="C5" t="s">
        <v>116</v>
      </c>
      <c r="D5" s="1">
        <f t="shared" si="2"/>
        <v>15</v>
      </c>
      <c r="F5" s="1" t="s">
        <v>112</v>
      </c>
      <c r="G5">
        <v>20</v>
      </c>
      <c r="H5" t="s">
        <v>114</v>
      </c>
      <c r="I5" t="s">
        <v>113</v>
      </c>
      <c r="J5">
        <v>10</v>
      </c>
      <c r="K5" t="s">
        <v>70</v>
      </c>
      <c r="L5" t="s">
        <v>115</v>
      </c>
      <c r="M5">
        <v>30</v>
      </c>
    </row>
    <row r="6" spans="1:13" x14ac:dyDescent="0.25">
      <c r="A6" t="str">
        <f t="shared" si="0"/>
        <v xml:space="preserve"> קופסה ובה 25 עוגיות. עולה 10 שקלים.</v>
      </c>
      <c r="B6" t="str">
        <f t="shared" si="1"/>
        <v>חשבו מחיר של קופסה  ובה  35 עוגיות.</v>
      </c>
      <c r="C6" t="s">
        <v>116</v>
      </c>
      <c r="D6" s="1">
        <f t="shared" si="2"/>
        <v>14</v>
      </c>
      <c r="F6" s="1" t="s">
        <v>112</v>
      </c>
      <c r="G6">
        <v>25</v>
      </c>
      <c r="H6" t="s">
        <v>114</v>
      </c>
      <c r="I6" t="s">
        <v>113</v>
      </c>
      <c r="J6">
        <v>10</v>
      </c>
      <c r="K6" t="s">
        <v>70</v>
      </c>
      <c r="L6" t="s">
        <v>115</v>
      </c>
      <c r="M6">
        <v>35</v>
      </c>
    </row>
    <row r="7" spans="1:13" x14ac:dyDescent="0.25">
      <c r="A7" t="str">
        <f t="shared" si="0"/>
        <v xml:space="preserve"> קופסה ובה 30 עוגיות. עולה 10 שקלים.</v>
      </c>
      <c r="B7" t="str">
        <f t="shared" si="1"/>
        <v>חשבו מחיר של קופסה  ובה  45 עוגיות.</v>
      </c>
      <c r="C7" t="s">
        <v>116</v>
      </c>
      <c r="D7" s="1">
        <f t="shared" si="2"/>
        <v>15</v>
      </c>
      <c r="F7" s="1" t="s">
        <v>112</v>
      </c>
      <c r="G7">
        <v>30</v>
      </c>
      <c r="H7" t="s">
        <v>114</v>
      </c>
      <c r="I7" t="s">
        <v>113</v>
      </c>
      <c r="J7">
        <v>10</v>
      </c>
      <c r="K7" t="s">
        <v>70</v>
      </c>
      <c r="L7" t="s">
        <v>115</v>
      </c>
      <c r="M7">
        <v>45</v>
      </c>
    </row>
    <row r="8" spans="1:13" x14ac:dyDescent="0.25">
      <c r="A8" t="str">
        <f t="shared" si="0"/>
        <v xml:space="preserve"> קופסה ובה 35 עוגיות. עולה 10 שקלים.</v>
      </c>
      <c r="B8" t="str">
        <f t="shared" si="1"/>
        <v>חשבו מחיר של קופסה  ובה  70 עוגיות.</v>
      </c>
      <c r="C8" t="s">
        <v>116</v>
      </c>
      <c r="D8" s="1">
        <f t="shared" si="2"/>
        <v>20</v>
      </c>
      <c r="F8" s="1" t="s">
        <v>112</v>
      </c>
      <c r="G8">
        <v>35</v>
      </c>
      <c r="H8" t="s">
        <v>114</v>
      </c>
      <c r="I8" t="s">
        <v>113</v>
      </c>
      <c r="J8">
        <v>10</v>
      </c>
      <c r="K8" t="s">
        <v>70</v>
      </c>
      <c r="L8" t="s">
        <v>115</v>
      </c>
      <c r="M8">
        <v>70</v>
      </c>
    </row>
    <row r="9" spans="1:13" x14ac:dyDescent="0.25">
      <c r="A9" t="str">
        <f t="shared" si="0"/>
        <v xml:space="preserve"> קופסה ובה 40 עוגיות. עולה 10 שקלים.</v>
      </c>
      <c r="B9" t="str">
        <f t="shared" si="1"/>
        <v>חשבו מחיר של קופסה  ובה  40 עוגיות.</v>
      </c>
      <c r="C9" t="s">
        <v>116</v>
      </c>
      <c r="D9" s="1">
        <f t="shared" si="2"/>
        <v>10</v>
      </c>
      <c r="F9" s="1" t="s">
        <v>112</v>
      </c>
      <c r="G9">
        <v>40</v>
      </c>
      <c r="H9" t="s">
        <v>114</v>
      </c>
      <c r="I9" t="s">
        <v>113</v>
      </c>
      <c r="J9">
        <v>10</v>
      </c>
      <c r="K9" t="s">
        <v>70</v>
      </c>
      <c r="L9" t="s">
        <v>115</v>
      </c>
      <c r="M9">
        <v>40</v>
      </c>
    </row>
    <row r="10" spans="1:13" x14ac:dyDescent="0.25">
      <c r="A10" t="str">
        <f t="shared" si="0"/>
        <v xml:space="preserve"> קופסה ובה 21 עוגיות. עולה 9 שקלים.</v>
      </c>
      <c r="B10" t="str">
        <f t="shared" si="1"/>
        <v>חשבו מחיר של קופסה  ובה  28 עוגיות.</v>
      </c>
      <c r="C10" t="s">
        <v>116</v>
      </c>
      <c r="D10" s="1">
        <f t="shared" si="2"/>
        <v>12</v>
      </c>
      <c r="F10" s="1" t="s">
        <v>112</v>
      </c>
      <c r="G10">
        <v>21</v>
      </c>
      <c r="H10" t="s">
        <v>114</v>
      </c>
      <c r="I10" t="s">
        <v>113</v>
      </c>
      <c r="J10">
        <v>9</v>
      </c>
      <c r="K10" t="s">
        <v>70</v>
      </c>
      <c r="L10" t="s">
        <v>115</v>
      </c>
      <c r="M10">
        <v>28</v>
      </c>
    </row>
    <row r="11" spans="1:13" x14ac:dyDescent="0.25">
      <c r="A11" t="str">
        <f t="shared" si="0"/>
        <v xml:space="preserve">  רצף מרצף 20 אריחים במשך 9 שעות.</v>
      </c>
      <c r="B11" t="str">
        <f>CONCATENATE(L11,M11,K11)</f>
        <v xml:space="preserve"> כמה אריחים ירצף במשך 18 שעות.</v>
      </c>
      <c r="C11" t="s">
        <v>122</v>
      </c>
      <c r="D11" s="1">
        <f>M11*G11/J11</f>
        <v>40</v>
      </c>
      <c r="F11" s="1" t="s">
        <v>120</v>
      </c>
      <c r="G11">
        <v>20</v>
      </c>
      <c r="H11" t="s">
        <v>119</v>
      </c>
      <c r="I11" t="s">
        <v>118</v>
      </c>
      <c r="J11">
        <v>9</v>
      </c>
      <c r="K11" t="s">
        <v>117</v>
      </c>
      <c r="L11" t="s">
        <v>121</v>
      </c>
      <c r="M11">
        <v>18</v>
      </c>
    </row>
    <row r="12" spans="1:13" x14ac:dyDescent="0.25">
      <c r="A12" t="str">
        <f t="shared" si="0"/>
        <v xml:space="preserve">  רצף מרצף 20 אריחים במשך 12 שעות.</v>
      </c>
      <c r="B12" t="str">
        <f t="shared" ref="B12:B19" si="3">CONCATENATE(L12,M12,K12)</f>
        <v xml:space="preserve"> כמה אריחים ירצף במשך 18 שעות.</v>
      </c>
      <c r="C12" t="s">
        <v>122</v>
      </c>
      <c r="D12" s="1">
        <f t="shared" ref="D12:D19" si="4">M12*G12/J12</f>
        <v>30</v>
      </c>
      <c r="F12" s="1" t="s">
        <v>120</v>
      </c>
      <c r="G12">
        <v>20</v>
      </c>
      <c r="H12" t="s">
        <v>119</v>
      </c>
      <c r="I12" t="s">
        <v>118</v>
      </c>
      <c r="J12">
        <v>12</v>
      </c>
      <c r="K12" t="s">
        <v>117</v>
      </c>
      <c r="L12" t="s">
        <v>121</v>
      </c>
      <c r="M12">
        <v>18</v>
      </c>
    </row>
    <row r="13" spans="1:13" x14ac:dyDescent="0.25">
      <c r="A13" t="str">
        <f t="shared" si="0"/>
        <v xml:space="preserve">  רצף מרצף 20 אריחים במשך 12 שעות.</v>
      </c>
      <c r="B13" t="str">
        <f t="shared" si="3"/>
        <v xml:space="preserve"> כמה אריחים ירצף במשך 27 שעות.</v>
      </c>
      <c r="C13" t="s">
        <v>122</v>
      </c>
      <c r="D13" s="1">
        <f t="shared" si="4"/>
        <v>45</v>
      </c>
      <c r="F13" s="1" t="s">
        <v>120</v>
      </c>
      <c r="G13">
        <v>20</v>
      </c>
      <c r="H13" t="s">
        <v>119</v>
      </c>
      <c r="I13" t="s">
        <v>118</v>
      </c>
      <c r="J13">
        <v>12</v>
      </c>
      <c r="K13" t="s">
        <v>117</v>
      </c>
      <c r="L13" t="s">
        <v>121</v>
      </c>
      <c r="M13">
        <v>27</v>
      </c>
    </row>
    <row r="14" spans="1:13" x14ac:dyDescent="0.25">
      <c r="A14" t="str">
        <f t="shared" si="0"/>
        <v xml:space="preserve">  רצף מרצף 20 אריחים במשך 12 שעות.</v>
      </c>
      <c r="B14" t="str">
        <f t="shared" si="3"/>
        <v xml:space="preserve"> כמה אריחים ירצף במשך 36 שעות.</v>
      </c>
      <c r="C14" t="s">
        <v>122</v>
      </c>
      <c r="D14" s="1">
        <f t="shared" si="4"/>
        <v>60</v>
      </c>
      <c r="F14" s="1" t="s">
        <v>120</v>
      </c>
      <c r="G14">
        <v>20</v>
      </c>
      <c r="H14" t="s">
        <v>119</v>
      </c>
      <c r="I14" t="s">
        <v>118</v>
      </c>
      <c r="J14">
        <v>12</v>
      </c>
      <c r="K14" t="s">
        <v>117</v>
      </c>
      <c r="L14" t="s">
        <v>121</v>
      </c>
      <c r="M14">
        <v>36</v>
      </c>
    </row>
    <row r="15" spans="1:13" x14ac:dyDescent="0.25">
      <c r="A15" t="str">
        <f t="shared" si="0"/>
        <v xml:space="preserve">  רצף מרצף 20 אריחים במשך 12 שעות.</v>
      </c>
      <c r="B15" t="str">
        <f t="shared" si="3"/>
        <v xml:space="preserve"> כמה אריחים ירצף במשך 45 שעות.</v>
      </c>
      <c r="C15" t="s">
        <v>122</v>
      </c>
      <c r="D15" s="1">
        <f t="shared" si="4"/>
        <v>75</v>
      </c>
      <c r="F15" s="1" t="s">
        <v>120</v>
      </c>
      <c r="G15">
        <v>20</v>
      </c>
      <c r="H15" t="s">
        <v>119</v>
      </c>
      <c r="I15" t="s">
        <v>118</v>
      </c>
      <c r="J15">
        <v>12</v>
      </c>
      <c r="K15" t="s">
        <v>117</v>
      </c>
      <c r="L15" t="s">
        <v>121</v>
      </c>
      <c r="M15">
        <v>45</v>
      </c>
    </row>
    <row r="16" spans="1:13" x14ac:dyDescent="0.25">
      <c r="A16" t="str">
        <f t="shared" si="0"/>
        <v xml:space="preserve">  רצף מרצף 20 אריחים במשך 12 שעות.</v>
      </c>
      <c r="B16" t="str">
        <f t="shared" si="3"/>
        <v xml:space="preserve"> כמה אריחים ירצף במשך 54 שעות.</v>
      </c>
      <c r="C16" t="s">
        <v>122</v>
      </c>
      <c r="D16" s="1">
        <f t="shared" si="4"/>
        <v>90</v>
      </c>
      <c r="F16" s="1" t="s">
        <v>120</v>
      </c>
      <c r="G16">
        <v>20</v>
      </c>
      <c r="H16" t="s">
        <v>119</v>
      </c>
      <c r="I16" t="s">
        <v>118</v>
      </c>
      <c r="J16">
        <v>12</v>
      </c>
      <c r="K16" t="s">
        <v>117</v>
      </c>
      <c r="L16" t="s">
        <v>121</v>
      </c>
      <c r="M16">
        <v>54</v>
      </c>
    </row>
    <row r="17" spans="1:13" x14ac:dyDescent="0.25">
      <c r="A17" t="str">
        <f t="shared" si="0"/>
        <v xml:space="preserve">  רצף מרצף 20 אריחים במשך 12 שעות.</v>
      </c>
      <c r="B17" t="str">
        <f t="shared" si="3"/>
        <v xml:space="preserve"> כמה אריחים ירצף במשך 63 שעות.</v>
      </c>
      <c r="C17" t="s">
        <v>122</v>
      </c>
      <c r="D17" s="1">
        <f t="shared" si="4"/>
        <v>105</v>
      </c>
      <c r="F17" s="1" t="s">
        <v>120</v>
      </c>
      <c r="G17">
        <v>20</v>
      </c>
      <c r="H17" t="s">
        <v>119</v>
      </c>
      <c r="I17" t="s">
        <v>118</v>
      </c>
      <c r="J17">
        <v>12</v>
      </c>
      <c r="K17" t="s">
        <v>117</v>
      </c>
      <c r="L17" t="s">
        <v>121</v>
      </c>
      <c r="M17">
        <v>63</v>
      </c>
    </row>
    <row r="18" spans="1:13" x14ac:dyDescent="0.25">
      <c r="A18" t="str">
        <f t="shared" si="0"/>
        <v xml:space="preserve">  רצף מרצף 20 אריחים במשך 12 שעות.</v>
      </c>
      <c r="B18" t="str">
        <f t="shared" si="3"/>
        <v xml:space="preserve"> כמה אריחים ירצף במשך 72 שעות.</v>
      </c>
      <c r="C18" t="s">
        <v>122</v>
      </c>
      <c r="D18" s="1">
        <f t="shared" si="4"/>
        <v>120</v>
      </c>
      <c r="F18" s="1" t="s">
        <v>120</v>
      </c>
      <c r="G18">
        <v>20</v>
      </c>
      <c r="H18" t="s">
        <v>119</v>
      </c>
      <c r="I18" t="s">
        <v>118</v>
      </c>
      <c r="J18">
        <v>12</v>
      </c>
      <c r="K18" t="s">
        <v>117</v>
      </c>
      <c r="L18" t="s">
        <v>121</v>
      </c>
      <c r="M18">
        <v>72</v>
      </c>
    </row>
    <row r="19" spans="1:13" x14ac:dyDescent="0.25">
      <c r="A19" t="str">
        <f t="shared" si="0"/>
        <v xml:space="preserve">  רצף מרצף 20 אריחים במשך 12 שעות.</v>
      </c>
      <c r="B19" t="str">
        <f t="shared" si="3"/>
        <v xml:space="preserve"> כמה אריחים ירצף במשך 81 שעות.</v>
      </c>
      <c r="C19" t="s">
        <v>122</v>
      </c>
      <c r="D19" s="1">
        <f t="shared" si="4"/>
        <v>135</v>
      </c>
      <c r="F19" s="1" t="s">
        <v>120</v>
      </c>
      <c r="G19">
        <v>20</v>
      </c>
      <c r="H19" t="s">
        <v>119</v>
      </c>
      <c r="I19" t="s">
        <v>118</v>
      </c>
      <c r="J19">
        <v>12</v>
      </c>
      <c r="K19" t="s">
        <v>117</v>
      </c>
      <c r="L19" t="s">
        <v>121</v>
      </c>
      <c r="M19">
        <v>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rightToLeft="1" topLeftCell="B1" zoomScale="89" zoomScaleNormal="89" workbookViewId="0">
      <selection activeCell="G26" sqref="G26"/>
    </sheetView>
  </sheetViews>
  <sheetFormatPr defaultRowHeight="13.8" x14ac:dyDescent="0.25"/>
  <cols>
    <col min="1" max="1" width="58.3984375" customWidth="1"/>
    <col min="2" max="2" width="33.19921875" customWidth="1"/>
    <col min="3" max="3" width="52.19921875" customWidth="1"/>
    <col min="6" max="6" width="8.796875" style="1"/>
    <col min="7" max="7" width="24.8984375" customWidth="1"/>
    <col min="8" max="8" width="12.5" customWidth="1"/>
    <col min="11" max="11" width="22.296875" customWidth="1"/>
    <col min="13" max="13" width="1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3" ht="21" x14ac:dyDescent="0.25">
      <c r="A2" t="str">
        <f>CONCATENATE(G2,F2,H2,I2,J2,K2)</f>
        <v xml:space="preserve"> מבין תלמידי הכיתה  ⅙  לומדים חשבון, ⅕ לומדים אנגלית והשאר משחקים.</v>
      </c>
      <c r="B2" t="s">
        <v>140</v>
      </c>
      <c r="C2" t="s">
        <v>141</v>
      </c>
      <c r="F2" s="6" t="s">
        <v>138</v>
      </c>
      <c r="G2" t="s">
        <v>142</v>
      </c>
      <c r="H2" t="s">
        <v>143</v>
      </c>
      <c r="I2" s="5" t="s">
        <v>125</v>
      </c>
      <c r="J2" t="s">
        <v>23</v>
      </c>
      <c r="K2" t="s">
        <v>139</v>
      </c>
    </row>
    <row r="3" spans="1:13" ht="21" x14ac:dyDescent="0.25">
      <c r="A3" t="str">
        <f t="shared" ref="A3:A8" si="0">CONCATENATE(G3,F3,H3,I3,J3,K3)</f>
        <v xml:space="preserve"> מבין תלמידי הכיתה  ⅜ לומדים חשבון, ⅕ לומדים אנגלית והשאר משחקים.</v>
      </c>
      <c r="B3" t="s">
        <v>140</v>
      </c>
      <c r="C3" t="s">
        <v>141</v>
      </c>
      <c r="F3" s="6" t="s">
        <v>130</v>
      </c>
      <c r="G3" t="s">
        <v>142</v>
      </c>
      <c r="H3" t="s">
        <v>143</v>
      </c>
      <c r="I3" s="5" t="s">
        <v>125</v>
      </c>
      <c r="J3" t="s">
        <v>23</v>
      </c>
      <c r="K3" t="s">
        <v>139</v>
      </c>
    </row>
    <row r="4" spans="1:13" ht="21" x14ac:dyDescent="0.25">
      <c r="A4" t="str">
        <f t="shared" si="0"/>
        <v xml:space="preserve"> מבין תלמידי הכיתה  ⅛ לומדים חשבון, ⅗ לומדים אנגלית והשאר משחקים.</v>
      </c>
      <c r="B4" t="s">
        <v>140</v>
      </c>
      <c r="C4" t="s">
        <v>141</v>
      </c>
      <c r="F4" s="6" t="s">
        <v>127</v>
      </c>
      <c r="G4" t="s">
        <v>142</v>
      </c>
      <c r="H4" t="s">
        <v>143</v>
      </c>
      <c r="I4" s="5" t="s">
        <v>132</v>
      </c>
      <c r="J4" t="s">
        <v>23</v>
      </c>
      <c r="K4" t="s">
        <v>139</v>
      </c>
    </row>
    <row r="5" spans="1:13" ht="21" x14ac:dyDescent="0.25">
      <c r="A5" t="str">
        <f t="shared" si="0"/>
        <v xml:space="preserve"> מבין תלמידי הכיתה  ½ לומדים חשבון, ⅜ לומדים אנגלית והשאר משחקים.</v>
      </c>
      <c r="B5" t="s">
        <v>140</v>
      </c>
      <c r="C5" t="s">
        <v>141</v>
      </c>
      <c r="F5" s="1" t="s">
        <v>11</v>
      </c>
      <c r="G5" t="s">
        <v>142</v>
      </c>
      <c r="H5" t="s">
        <v>143</v>
      </c>
      <c r="I5" s="5" t="s">
        <v>130</v>
      </c>
      <c r="J5" t="s">
        <v>23</v>
      </c>
      <c r="K5" t="s">
        <v>139</v>
      </c>
    </row>
    <row r="6" spans="1:13" ht="21" x14ac:dyDescent="0.25">
      <c r="A6" t="str">
        <f t="shared" si="0"/>
        <v xml:space="preserve"> מבין תלמידי הכיתה  ⅙ לומדים חשבון, ¾ לומדים אנגלית והשאר משחקים.</v>
      </c>
      <c r="B6" t="s">
        <v>140</v>
      </c>
      <c r="C6" t="s">
        <v>141</v>
      </c>
      <c r="F6" s="6" t="s">
        <v>135</v>
      </c>
      <c r="G6" t="s">
        <v>142</v>
      </c>
      <c r="H6" t="s">
        <v>143</v>
      </c>
      <c r="I6" s="5" t="s">
        <v>131</v>
      </c>
      <c r="J6" t="s">
        <v>23</v>
      </c>
      <c r="K6" t="s">
        <v>139</v>
      </c>
    </row>
    <row r="7" spans="1:13" ht="21" x14ac:dyDescent="0.25">
      <c r="A7" t="str">
        <f t="shared" si="0"/>
        <v xml:space="preserve"> מבין תלמידי הכיתה  ½ לומדים חשבון, ⅓ לומדים אנגלית והשאר משחקים.</v>
      </c>
      <c r="B7" t="s">
        <v>140</v>
      </c>
      <c r="C7" t="s">
        <v>141</v>
      </c>
      <c r="F7" s="6" t="s">
        <v>11</v>
      </c>
      <c r="G7" t="s">
        <v>142</v>
      </c>
      <c r="H7" t="s">
        <v>143</v>
      </c>
      <c r="I7" s="5" t="s">
        <v>126</v>
      </c>
      <c r="J7" t="s">
        <v>23</v>
      </c>
      <c r="K7" t="s">
        <v>139</v>
      </c>
    </row>
    <row r="8" spans="1:13" ht="21" x14ac:dyDescent="0.25">
      <c r="A8" t="str">
        <f t="shared" si="0"/>
        <v xml:space="preserve"> מבין תלמידי הכיתה  ⅛ לומדים חשבון, ⅕ לומדים אנגלית והשאר משחקים.</v>
      </c>
      <c r="B8" t="s">
        <v>140</v>
      </c>
      <c r="C8" t="s">
        <v>141</v>
      </c>
      <c r="F8" s="6" t="s">
        <v>127</v>
      </c>
      <c r="G8" t="s">
        <v>142</v>
      </c>
      <c r="H8" t="s">
        <v>143</v>
      </c>
      <c r="I8" s="5" t="s">
        <v>125</v>
      </c>
      <c r="J8" t="s">
        <v>23</v>
      </c>
      <c r="K8" t="s">
        <v>139</v>
      </c>
    </row>
    <row r="9" spans="1:13" ht="21" x14ac:dyDescent="0.25">
      <c r="A9" t="str">
        <f>CONCATENATE(G9,F9,H9,I9,J9,K9,L9,M9)</f>
        <v xml:space="preserve"> מבין תלמידי הכיתה  ⅛ לומדים חשבון, ⅕ לומדים אנגלית ו  ⅚ לומדים גאוגרפיה.</v>
      </c>
      <c r="B9" t="s">
        <v>140</v>
      </c>
      <c r="C9" t="s">
        <v>144</v>
      </c>
      <c r="F9" s="6" t="s">
        <v>127</v>
      </c>
      <c r="G9" t="s">
        <v>142</v>
      </c>
      <c r="H9" t="s">
        <v>143</v>
      </c>
      <c r="I9" s="5" t="s">
        <v>125</v>
      </c>
      <c r="J9" t="s">
        <v>23</v>
      </c>
      <c r="K9" t="s">
        <v>145</v>
      </c>
      <c r="L9" s="5" t="s">
        <v>136</v>
      </c>
      <c r="M9" t="s">
        <v>146</v>
      </c>
    </row>
    <row r="14" spans="1:13" ht="21" x14ac:dyDescent="0.25">
      <c r="E14" s="5" t="s">
        <v>125</v>
      </c>
      <c r="H14" s="5" t="s">
        <v>11</v>
      </c>
      <c r="I14" s="5" t="s">
        <v>126</v>
      </c>
      <c r="J14" s="5" t="s">
        <v>125</v>
      </c>
      <c r="K14" s="5" t="s">
        <v>125</v>
      </c>
    </row>
    <row r="15" spans="1:13" ht="21" x14ac:dyDescent="0.25">
      <c r="C15" s="5" t="s">
        <v>135</v>
      </c>
      <c r="E15" s="5" t="s">
        <v>128</v>
      </c>
      <c r="F15" s="6" t="s">
        <v>129</v>
      </c>
      <c r="H15" s="5" t="s">
        <v>135</v>
      </c>
      <c r="I15" s="5" t="s">
        <v>127</v>
      </c>
      <c r="J15" s="5" t="s">
        <v>128</v>
      </c>
      <c r="K15" s="5" t="s">
        <v>129</v>
      </c>
    </row>
    <row r="16" spans="1:13" ht="21" x14ac:dyDescent="0.25">
      <c r="C16" s="5" t="s">
        <v>136</v>
      </c>
      <c r="D16" s="5" t="s">
        <v>130</v>
      </c>
      <c r="E16" s="5" t="s">
        <v>131</v>
      </c>
      <c r="F16" s="6" t="s">
        <v>132</v>
      </c>
      <c r="H16" s="5" t="s">
        <v>136</v>
      </c>
      <c r="I16" s="5" t="s">
        <v>130</v>
      </c>
      <c r="J16" s="5" t="s">
        <v>131</v>
      </c>
      <c r="K16" s="5" t="s">
        <v>132</v>
      </c>
    </row>
    <row r="17" spans="3:11" ht="21" x14ac:dyDescent="0.25">
      <c r="C17" s="5" t="s">
        <v>137</v>
      </c>
      <c r="D17" s="5" t="s">
        <v>133</v>
      </c>
      <c r="E17" s="5" t="s">
        <v>131</v>
      </c>
      <c r="F17" s="6" t="s">
        <v>134</v>
      </c>
      <c r="H17" s="5" t="s">
        <v>137</v>
      </c>
      <c r="I17" s="5" t="s">
        <v>133</v>
      </c>
      <c r="J17" s="5" t="s">
        <v>131</v>
      </c>
      <c r="K17" s="5" t="s">
        <v>134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7"/>
  <sheetViews>
    <sheetView rightToLeft="1" workbookViewId="0">
      <selection activeCell="K24" sqref="K24"/>
    </sheetView>
  </sheetViews>
  <sheetFormatPr defaultRowHeight="13.8" x14ac:dyDescent="0.25"/>
  <sheetData>
    <row r="4" spans="6:9" ht="21" x14ac:dyDescent="0.25">
      <c r="F4" s="5" t="s">
        <v>11</v>
      </c>
      <c r="G4" s="5" t="s">
        <v>126</v>
      </c>
      <c r="H4" s="5" t="s">
        <v>125</v>
      </c>
      <c r="I4" s="5" t="s">
        <v>125</v>
      </c>
    </row>
    <row r="5" spans="6:9" ht="21" x14ac:dyDescent="0.25">
      <c r="F5" s="5" t="s">
        <v>135</v>
      </c>
      <c r="G5" s="5" t="s">
        <v>127</v>
      </c>
      <c r="H5" s="5" t="s">
        <v>128</v>
      </c>
      <c r="I5" s="5" t="s">
        <v>129</v>
      </c>
    </row>
    <row r="6" spans="6:9" ht="21" x14ac:dyDescent="0.25">
      <c r="F6" s="5" t="s">
        <v>136</v>
      </c>
      <c r="G6" s="5" t="s">
        <v>130</v>
      </c>
      <c r="H6" s="5" t="s">
        <v>131</v>
      </c>
      <c r="I6" s="5" t="s">
        <v>132</v>
      </c>
    </row>
    <row r="7" spans="6:9" ht="21" x14ac:dyDescent="0.25">
      <c r="F7" s="5" t="s">
        <v>137</v>
      </c>
      <c r="G7" s="5" t="s">
        <v>133</v>
      </c>
      <c r="H7" s="5" t="s">
        <v>131</v>
      </c>
      <c r="I7" s="5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rightToLeft="1" topLeftCell="A37" zoomScale="76" zoomScaleNormal="76" workbookViewId="0">
      <selection activeCell="H58" sqref="H58"/>
    </sheetView>
  </sheetViews>
  <sheetFormatPr defaultColWidth="18.3984375" defaultRowHeight="13.8" x14ac:dyDescent="0.25"/>
  <cols>
    <col min="1" max="1" width="22.69921875" customWidth="1"/>
    <col min="2" max="2" width="21.796875" customWidth="1"/>
    <col min="3" max="3" width="47.796875" customWidth="1"/>
    <col min="4" max="4" width="6.69921875" customWidth="1"/>
    <col min="5" max="5" width="14.59765625" customWidth="1"/>
    <col min="6" max="6" width="10.8984375" customWidth="1"/>
    <col min="7" max="7" width="5.69921875" customWidth="1"/>
    <col min="8" max="8" width="7.296875" customWidth="1"/>
    <col min="9" max="9" width="2.69921875" customWidth="1"/>
    <col min="10" max="10" width="3.3984375" customWidth="1"/>
    <col min="11" max="11" width="6.8984375" customWidth="1"/>
    <col min="12" max="12" width="6.5" customWidth="1"/>
    <col min="13" max="13" width="39.1992187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3" x14ac:dyDescent="0.25">
      <c r="A2" t="str">
        <f>CONCATENATE(F2,G2,H2," "," ")</f>
        <v xml:space="preserve">בבית הספר 20 תלמידים.  </v>
      </c>
      <c r="B2" t="str">
        <f>CONCATENATE("  מתוכם ", I2,"/",J2,K2,L2)</f>
        <v xml:space="preserve">  מתוכם 2/5 לומדים  שחמט.</v>
      </c>
      <c r="C2" t="str">
        <f>CONCATENATE(M2,L2," "," ")</f>
        <v xml:space="preserve"> תְּנוּ  לָאֶחָד מֵהַנְּעָרִים שקַּלִּים כְּמִסְפָּר התלמידים הלומדים  שחמט.  </v>
      </c>
      <c r="D2">
        <f>G2*I2/J2</f>
        <v>8</v>
      </c>
      <c r="E2" s="1" t="str">
        <f>CONCATENATE(I2,"/",J2,"x",G2,"=",D2)</f>
        <v>2/5x20=8</v>
      </c>
      <c r="F2" t="s">
        <v>21</v>
      </c>
      <c r="G2">
        <v>20</v>
      </c>
      <c r="H2" t="s">
        <v>22</v>
      </c>
      <c r="I2">
        <v>2</v>
      </c>
      <c r="J2">
        <v>5</v>
      </c>
      <c r="K2" t="s">
        <v>27</v>
      </c>
      <c r="L2" t="s">
        <v>24</v>
      </c>
      <c r="M2" t="s">
        <v>26</v>
      </c>
    </row>
    <row r="3" spans="1:13" x14ac:dyDescent="0.25">
      <c r="A3" t="str">
        <f t="shared" ref="A3:A17" si="0">CONCATENATE(F3,G3,H3," "," ")</f>
        <v xml:space="preserve">בבית הספר 25 תלמידים.  </v>
      </c>
      <c r="B3" t="str">
        <f t="shared" ref="B3:B17" si="1">CONCATENATE("  מתוכם ", I3,"/",J3,K3,L3)</f>
        <v xml:space="preserve">  מתוכם 2/5 לומדים  שחמט.</v>
      </c>
      <c r="C3" t="str">
        <f t="shared" ref="C3:C17" si="2">CONCATENATE(M3,L3," "," ")</f>
        <v xml:space="preserve"> תְּנוּ  לָאֶחָד מֵהַנְּעָרִים שקַּלִּים כְּמִסְפָּר התלמידים הלומדים  שחמט.  </v>
      </c>
      <c r="D3">
        <f t="shared" ref="D3:D17" si="3">G3*I3/J3</f>
        <v>10</v>
      </c>
      <c r="E3" s="1" t="str">
        <f t="shared" ref="E3:E17" si="4">CONCATENATE(I3,"/",J3,"x",G3,"=",D3)</f>
        <v>2/5x25=10</v>
      </c>
      <c r="F3" t="s">
        <v>21</v>
      </c>
      <c r="G3">
        <v>25</v>
      </c>
      <c r="H3" t="s">
        <v>22</v>
      </c>
      <c r="I3">
        <v>2</v>
      </c>
      <c r="J3">
        <v>5</v>
      </c>
      <c r="K3" t="s">
        <v>27</v>
      </c>
      <c r="L3" t="s">
        <v>24</v>
      </c>
      <c r="M3" t="s">
        <v>26</v>
      </c>
    </row>
    <row r="4" spans="1:13" x14ac:dyDescent="0.25">
      <c r="A4" t="str">
        <f t="shared" si="0"/>
        <v xml:space="preserve">בבית הספר 30 תלמידים.  </v>
      </c>
      <c r="B4" t="str">
        <f t="shared" si="1"/>
        <v xml:space="preserve">  מתוכם 2/5 לומדים  שחמט.</v>
      </c>
      <c r="C4" t="str">
        <f t="shared" si="2"/>
        <v xml:space="preserve"> תְּנוּ  לָאֶחָד מֵהַנְּעָרִים שקַּלִּים כְּמִסְפָּר התלמידים הלומדים  שחמט.  </v>
      </c>
      <c r="D4">
        <f t="shared" si="3"/>
        <v>12</v>
      </c>
      <c r="E4" s="1" t="str">
        <f t="shared" si="4"/>
        <v>2/5x30=12</v>
      </c>
      <c r="F4" t="s">
        <v>21</v>
      </c>
      <c r="G4">
        <v>30</v>
      </c>
      <c r="H4" t="s">
        <v>22</v>
      </c>
      <c r="I4">
        <v>2</v>
      </c>
      <c r="J4">
        <v>5</v>
      </c>
      <c r="K4" t="s">
        <v>27</v>
      </c>
      <c r="L4" t="s">
        <v>24</v>
      </c>
      <c r="M4" t="s">
        <v>26</v>
      </c>
    </row>
    <row r="5" spans="1:13" x14ac:dyDescent="0.25">
      <c r="A5" t="str">
        <f t="shared" si="0"/>
        <v xml:space="preserve">בבית הספר 35 תלמידים.  </v>
      </c>
      <c r="B5" t="str">
        <f t="shared" si="1"/>
        <v xml:space="preserve">  מתוכם 2/5 לומדים  שחמט.</v>
      </c>
      <c r="C5" t="str">
        <f t="shared" si="2"/>
        <v xml:space="preserve"> תְּנוּ  לָאֶחָד מֵהַנְּעָרִים שקַּלִּים כְּמִסְפָּר התלמידים הלומדים  שחמט.  </v>
      </c>
      <c r="D5">
        <f t="shared" si="3"/>
        <v>14</v>
      </c>
      <c r="E5" s="1" t="str">
        <f t="shared" si="4"/>
        <v>2/5x35=14</v>
      </c>
      <c r="F5" t="s">
        <v>21</v>
      </c>
      <c r="G5">
        <v>35</v>
      </c>
      <c r="H5" t="s">
        <v>22</v>
      </c>
      <c r="I5">
        <v>2</v>
      </c>
      <c r="J5">
        <v>5</v>
      </c>
      <c r="K5" t="s">
        <v>27</v>
      </c>
      <c r="L5" t="s">
        <v>24</v>
      </c>
      <c r="M5" t="s">
        <v>26</v>
      </c>
    </row>
    <row r="6" spans="1:13" x14ac:dyDescent="0.25">
      <c r="A6" t="str">
        <f t="shared" si="0"/>
        <v xml:space="preserve">בבית הספר 40 תלמידים.  </v>
      </c>
      <c r="B6" t="str">
        <f t="shared" si="1"/>
        <v xml:space="preserve">  מתוכם 2/5 לומדים  שחמט.</v>
      </c>
      <c r="C6" t="str">
        <f t="shared" si="2"/>
        <v xml:space="preserve"> תְּנוּ  לָאֶחָד מֵהַנְּעָרִים שקַּלִּים כְּמִסְפָּר התלמידים הלומדים  שחמט.  </v>
      </c>
      <c r="D6">
        <f t="shared" si="3"/>
        <v>16</v>
      </c>
      <c r="E6" s="1" t="str">
        <f t="shared" si="4"/>
        <v>2/5x40=16</v>
      </c>
      <c r="F6" t="s">
        <v>21</v>
      </c>
      <c r="G6">
        <v>40</v>
      </c>
      <c r="H6" t="s">
        <v>22</v>
      </c>
      <c r="I6">
        <v>2</v>
      </c>
      <c r="J6">
        <v>5</v>
      </c>
      <c r="K6" t="s">
        <v>27</v>
      </c>
      <c r="L6" t="s">
        <v>24</v>
      </c>
      <c r="M6" t="s">
        <v>26</v>
      </c>
    </row>
    <row r="7" spans="1:13" x14ac:dyDescent="0.25">
      <c r="A7" t="str">
        <f t="shared" si="0"/>
        <v xml:space="preserve">בבית הספר 45 תלמידים.  </v>
      </c>
      <c r="B7" t="str">
        <f t="shared" si="1"/>
        <v xml:space="preserve">  מתוכם 2/5 לומדים  שחמט.</v>
      </c>
      <c r="C7" t="str">
        <f t="shared" si="2"/>
        <v xml:space="preserve"> תְּנוּ  לָאֶחָד מֵהַנְּעָרִים שקַּלִּים כְּמִסְפָּר התלמידים הלומדים  שחמט.  </v>
      </c>
      <c r="D7">
        <f t="shared" si="3"/>
        <v>18</v>
      </c>
      <c r="E7" s="1" t="str">
        <f t="shared" si="4"/>
        <v>2/5x45=18</v>
      </c>
      <c r="F7" t="s">
        <v>21</v>
      </c>
      <c r="G7">
        <v>45</v>
      </c>
      <c r="H7" t="s">
        <v>22</v>
      </c>
      <c r="I7">
        <v>2</v>
      </c>
      <c r="J7">
        <v>5</v>
      </c>
      <c r="K7" t="s">
        <v>27</v>
      </c>
      <c r="L7" t="s">
        <v>24</v>
      </c>
      <c r="M7" t="s">
        <v>26</v>
      </c>
    </row>
    <row r="8" spans="1:13" x14ac:dyDescent="0.25">
      <c r="A8" t="str">
        <f t="shared" si="0"/>
        <v xml:space="preserve">בבית הספר 50 תלמידים.  </v>
      </c>
      <c r="B8" t="str">
        <f t="shared" si="1"/>
        <v xml:space="preserve">  מתוכם 2/5 לומדים  שחמט.</v>
      </c>
      <c r="C8" t="str">
        <f t="shared" si="2"/>
        <v xml:space="preserve"> תְּנוּ  לָאֶחָד מֵהַנְּעָרִים שקַּלִּים כְּמִסְפָּר התלמידים הלומדים  שחמט.  </v>
      </c>
      <c r="D8">
        <f t="shared" si="3"/>
        <v>20</v>
      </c>
      <c r="E8" s="1" t="str">
        <f t="shared" si="4"/>
        <v>2/5x50=20</v>
      </c>
      <c r="F8" t="s">
        <v>21</v>
      </c>
      <c r="G8">
        <v>50</v>
      </c>
      <c r="H8" t="s">
        <v>22</v>
      </c>
      <c r="I8">
        <v>2</v>
      </c>
      <c r="J8">
        <v>5</v>
      </c>
      <c r="K8" t="s">
        <v>27</v>
      </c>
      <c r="L8" t="s">
        <v>24</v>
      </c>
      <c r="M8" t="s">
        <v>26</v>
      </c>
    </row>
    <row r="9" spans="1:13" x14ac:dyDescent="0.25">
      <c r="A9" t="str">
        <f t="shared" si="0"/>
        <v xml:space="preserve">בבית הספר 55 תלמידים.  </v>
      </c>
      <c r="B9" t="str">
        <f t="shared" si="1"/>
        <v xml:space="preserve">  מתוכם 2/5 לומדים   חשבון.</v>
      </c>
      <c r="C9" t="str">
        <f t="shared" si="2"/>
        <v xml:space="preserve"> תְּנוּ  לָאֶחָד מֵהַנְּעָרִים שקַּלִּים כְּמִסְפָּר התלמידים הלומדים   חשבון.  </v>
      </c>
      <c r="D9">
        <f t="shared" si="3"/>
        <v>22</v>
      </c>
      <c r="E9" s="1" t="str">
        <f t="shared" si="4"/>
        <v>2/5x55=22</v>
      </c>
      <c r="F9" t="s">
        <v>21</v>
      </c>
      <c r="G9">
        <v>55</v>
      </c>
      <c r="H9" t="s">
        <v>22</v>
      </c>
      <c r="I9">
        <v>2</v>
      </c>
      <c r="J9">
        <v>5</v>
      </c>
      <c r="K9" t="s">
        <v>27</v>
      </c>
      <c r="L9" t="s">
        <v>25</v>
      </c>
      <c r="M9" t="s">
        <v>26</v>
      </c>
    </row>
    <row r="10" spans="1:13" x14ac:dyDescent="0.25">
      <c r="A10" t="str">
        <f t="shared" si="0"/>
        <v xml:space="preserve">בבית הספר 60 תלמידים.  </v>
      </c>
      <c r="B10" t="str">
        <f t="shared" si="1"/>
        <v xml:space="preserve">  מתוכם 2/5 לומדים   חשבון.</v>
      </c>
      <c r="C10" t="str">
        <f t="shared" si="2"/>
        <v xml:space="preserve"> תְּנוּ  לָאֶחָד מֵהַנְּעָרִים שקַּלִּים כְּמִסְפָּר התלמידים הלומדים   חשבון.  </v>
      </c>
      <c r="D10">
        <f t="shared" si="3"/>
        <v>24</v>
      </c>
      <c r="E10" s="1" t="str">
        <f t="shared" si="4"/>
        <v>2/5x60=24</v>
      </c>
      <c r="F10" t="s">
        <v>21</v>
      </c>
      <c r="G10">
        <v>60</v>
      </c>
      <c r="H10" t="s">
        <v>22</v>
      </c>
      <c r="I10">
        <v>2</v>
      </c>
      <c r="J10">
        <v>5</v>
      </c>
      <c r="K10" t="s">
        <v>27</v>
      </c>
      <c r="L10" t="s">
        <v>25</v>
      </c>
      <c r="M10" t="s">
        <v>26</v>
      </c>
    </row>
    <row r="11" spans="1:13" x14ac:dyDescent="0.25">
      <c r="A11" t="str">
        <f t="shared" si="0"/>
        <v xml:space="preserve">בבית הספר 65 תלמידים.  </v>
      </c>
      <c r="B11" t="str">
        <f t="shared" si="1"/>
        <v xml:space="preserve">  מתוכם 2/5 לומדים   חשבון.</v>
      </c>
      <c r="C11" t="str">
        <f t="shared" si="2"/>
        <v xml:space="preserve"> תְּנוּ  לָאֶחָד מֵהַנְּעָרִים שקַּלִּים כְּמִסְפָּר התלמידים הלומדים   חשבון.  </v>
      </c>
      <c r="D11">
        <f t="shared" si="3"/>
        <v>26</v>
      </c>
      <c r="E11" s="1" t="str">
        <f t="shared" si="4"/>
        <v>2/5x65=26</v>
      </c>
      <c r="F11" t="s">
        <v>21</v>
      </c>
      <c r="G11">
        <v>65</v>
      </c>
      <c r="H11" t="s">
        <v>22</v>
      </c>
      <c r="I11">
        <v>2</v>
      </c>
      <c r="J11">
        <v>5</v>
      </c>
      <c r="K11" t="s">
        <v>27</v>
      </c>
      <c r="L11" t="s">
        <v>25</v>
      </c>
      <c r="M11" t="s">
        <v>26</v>
      </c>
    </row>
    <row r="12" spans="1:13" x14ac:dyDescent="0.25">
      <c r="A12" t="str">
        <f t="shared" si="0"/>
        <v xml:space="preserve">בבית הספר 70 תלמידים.  </v>
      </c>
      <c r="B12" t="str">
        <f t="shared" si="1"/>
        <v xml:space="preserve">  מתוכם 2/5 לומדים   חשבון.</v>
      </c>
      <c r="C12" t="str">
        <f t="shared" si="2"/>
        <v xml:space="preserve"> תְּנוּ  לָאֶחָד מֵהַנְּעָרִים שקַּלִּים כְּמִסְפָּר התלמידים הלומדים   חשבון.  </v>
      </c>
      <c r="D12">
        <f t="shared" si="3"/>
        <v>28</v>
      </c>
      <c r="E12" s="1" t="str">
        <f t="shared" si="4"/>
        <v>2/5x70=28</v>
      </c>
      <c r="F12" t="s">
        <v>21</v>
      </c>
      <c r="G12">
        <v>70</v>
      </c>
      <c r="H12" t="s">
        <v>22</v>
      </c>
      <c r="I12">
        <v>2</v>
      </c>
      <c r="J12">
        <v>5</v>
      </c>
      <c r="K12" t="s">
        <v>27</v>
      </c>
      <c r="L12" t="s">
        <v>25</v>
      </c>
      <c r="M12" t="s">
        <v>26</v>
      </c>
    </row>
    <row r="13" spans="1:13" x14ac:dyDescent="0.25">
      <c r="A13" t="str">
        <f t="shared" si="0"/>
        <v xml:space="preserve">בבית הספר 75 תלמידים.  </v>
      </c>
      <c r="B13" t="str">
        <f t="shared" si="1"/>
        <v xml:space="preserve">  מתוכם 2/5 לומדים   חשבון.</v>
      </c>
      <c r="C13" t="str">
        <f t="shared" si="2"/>
        <v xml:space="preserve"> תְּנוּ  לָאֶחָד מֵהַנְּעָרִים שקַּלִּים כְּמִסְפָּר התלמידים הלומדים   חשבון.  </v>
      </c>
      <c r="D13">
        <f t="shared" si="3"/>
        <v>30</v>
      </c>
      <c r="E13" s="1" t="str">
        <f t="shared" si="4"/>
        <v>2/5x75=30</v>
      </c>
      <c r="F13" t="s">
        <v>21</v>
      </c>
      <c r="G13">
        <v>75</v>
      </c>
      <c r="H13" t="s">
        <v>22</v>
      </c>
      <c r="I13">
        <v>2</v>
      </c>
      <c r="J13">
        <v>5</v>
      </c>
      <c r="K13" t="s">
        <v>27</v>
      </c>
      <c r="L13" t="s">
        <v>25</v>
      </c>
      <c r="M13" t="s">
        <v>26</v>
      </c>
    </row>
    <row r="14" spans="1:13" x14ac:dyDescent="0.25">
      <c r="A14" t="str">
        <f t="shared" si="0"/>
        <v xml:space="preserve">בבית הספר 80 תלמידים.  </v>
      </c>
      <c r="B14" t="str">
        <f t="shared" si="1"/>
        <v xml:space="preserve">  מתוכם 2/5 לומדים   חשבון.</v>
      </c>
      <c r="C14" t="str">
        <f t="shared" si="2"/>
        <v xml:space="preserve"> תְּנוּ  לָאֶחָד מֵהַנְּעָרִים שקַּלִּים כְּמִסְפָּר התלמידים הלומדים   חשבון.  </v>
      </c>
      <c r="D14">
        <f t="shared" si="3"/>
        <v>32</v>
      </c>
      <c r="E14" s="1" t="str">
        <f t="shared" si="4"/>
        <v>2/5x80=32</v>
      </c>
      <c r="F14" t="s">
        <v>21</v>
      </c>
      <c r="G14">
        <v>80</v>
      </c>
      <c r="H14" t="s">
        <v>22</v>
      </c>
      <c r="I14">
        <v>2</v>
      </c>
      <c r="J14">
        <v>5</v>
      </c>
      <c r="K14" t="s">
        <v>27</v>
      </c>
      <c r="L14" t="s">
        <v>25</v>
      </c>
      <c r="M14" t="s">
        <v>26</v>
      </c>
    </row>
    <row r="15" spans="1:13" x14ac:dyDescent="0.25">
      <c r="A15" t="str">
        <f t="shared" si="0"/>
        <v xml:space="preserve">בבית הספר 85 תלמידים.  </v>
      </c>
      <c r="B15" t="str">
        <f t="shared" si="1"/>
        <v xml:space="preserve">  מתוכם 2/5 לומדים   חשבון.</v>
      </c>
      <c r="C15" t="str">
        <f t="shared" si="2"/>
        <v xml:space="preserve"> תְּנוּ  לָאֶחָד מֵהַנְּעָרִים שקַּלִּים כְּמִסְפָּר התלמידים הלומדים   חשבון.  </v>
      </c>
      <c r="D15">
        <f t="shared" si="3"/>
        <v>34</v>
      </c>
      <c r="E15" s="1" t="str">
        <f t="shared" si="4"/>
        <v>2/5x85=34</v>
      </c>
      <c r="F15" t="s">
        <v>21</v>
      </c>
      <c r="G15">
        <v>85</v>
      </c>
      <c r="H15" t="s">
        <v>22</v>
      </c>
      <c r="I15">
        <v>2</v>
      </c>
      <c r="J15">
        <v>5</v>
      </c>
      <c r="K15" t="s">
        <v>27</v>
      </c>
      <c r="L15" t="s">
        <v>25</v>
      </c>
      <c r="M15" t="s">
        <v>26</v>
      </c>
    </row>
    <row r="16" spans="1:13" x14ac:dyDescent="0.25">
      <c r="A16" t="str">
        <f t="shared" si="0"/>
        <v xml:space="preserve">בבית הספר 90 תלמידים.  </v>
      </c>
      <c r="B16" t="str">
        <f t="shared" si="1"/>
        <v xml:space="preserve">  מתוכם 2/5 לומדים   חשבון.</v>
      </c>
      <c r="C16" t="str">
        <f t="shared" si="2"/>
        <v xml:space="preserve"> תְּנוּ  לָאֶחָד מֵהַנְּעָרִים שקַּלִּים כְּמִסְפָּר התלמידים הלומדים   חשבון.  </v>
      </c>
      <c r="D16">
        <f t="shared" si="3"/>
        <v>36</v>
      </c>
      <c r="E16" s="1" t="str">
        <f t="shared" si="4"/>
        <v>2/5x90=36</v>
      </c>
      <c r="F16" t="s">
        <v>21</v>
      </c>
      <c r="G16">
        <v>90</v>
      </c>
      <c r="H16" t="s">
        <v>22</v>
      </c>
      <c r="I16">
        <v>2</v>
      </c>
      <c r="J16">
        <v>5</v>
      </c>
      <c r="K16" t="s">
        <v>27</v>
      </c>
      <c r="L16" t="s">
        <v>25</v>
      </c>
      <c r="M16" t="s">
        <v>26</v>
      </c>
    </row>
    <row r="17" spans="1:13" x14ac:dyDescent="0.25">
      <c r="A17" t="str">
        <f t="shared" si="0"/>
        <v xml:space="preserve">בבית הספר 95 תלמידים.  </v>
      </c>
      <c r="B17" t="str">
        <f t="shared" si="1"/>
        <v xml:space="preserve">  מתוכם 2/5 לומדים   חשבון.</v>
      </c>
      <c r="C17" t="str">
        <f t="shared" si="2"/>
        <v xml:space="preserve"> תְּנוּ  לָאֶחָד מֵהַנְּעָרִים שקַּלִּים כְּמִסְפָּר התלמידים הלומדים   חשבון.  </v>
      </c>
      <c r="D17">
        <f t="shared" si="3"/>
        <v>38</v>
      </c>
      <c r="E17" s="1" t="str">
        <f t="shared" si="4"/>
        <v>2/5x95=38</v>
      </c>
      <c r="F17" t="s">
        <v>21</v>
      </c>
      <c r="G17">
        <v>95</v>
      </c>
      <c r="H17" t="s">
        <v>22</v>
      </c>
      <c r="I17">
        <v>2</v>
      </c>
      <c r="J17">
        <v>5</v>
      </c>
      <c r="K17" t="s">
        <v>27</v>
      </c>
      <c r="L17" t="s">
        <v>25</v>
      </c>
      <c r="M17" t="s">
        <v>26</v>
      </c>
    </row>
    <row r="18" spans="1:13" x14ac:dyDescent="0.25">
      <c r="A18" t="str">
        <f>CONCATENATE(F18,G18,H18," "," ")</f>
        <v xml:space="preserve">בבית הספר 100 תלמידים.  </v>
      </c>
      <c r="B18" t="str">
        <f>CONCATENATE("  מתוכם ", I18,"/",J18,K18,L18)</f>
        <v xml:space="preserve">  מתוכם 2/5 לומדים   חשבון.</v>
      </c>
      <c r="C18" t="str">
        <f>CONCATENATE(M18,L18," "," ")</f>
        <v xml:space="preserve"> תְּנוּ  לָאֶחָד מֵהַנְּעָרִים שקַּלִּים כְּמִסְפָּר התלמידים הלומדים   חשבון.  </v>
      </c>
      <c r="D18">
        <f>G18*I18/J18</f>
        <v>40</v>
      </c>
      <c r="E18" s="1" t="str">
        <f>CONCATENATE(I18,"/",J18,"x",G18,"=",D18)</f>
        <v>2/5x100=40</v>
      </c>
      <c r="F18" t="s">
        <v>21</v>
      </c>
      <c r="G18">
        <v>100</v>
      </c>
      <c r="H18" t="s">
        <v>22</v>
      </c>
      <c r="I18">
        <v>2</v>
      </c>
      <c r="J18">
        <v>5</v>
      </c>
      <c r="K18" t="s">
        <v>27</v>
      </c>
      <c r="L18" t="s">
        <v>25</v>
      </c>
      <c r="M18" t="s">
        <v>26</v>
      </c>
    </row>
    <row r="19" spans="1:13" x14ac:dyDescent="0.25">
      <c r="A19" t="str">
        <f>CONCATENATE(F19,G19,H19," "," ")</f>
        <v xml:space="preserve">בבית הספר 100 תלמידים.  </v>
      </c>
      <c r="B19" t="str">
        <f>CONCATENATE("  מתוכם ", I19,"/",J19,K19,L19)</f>
        <v xml:space="preserve">  מתוכם 3/5 לומדים   חשבון.</v>
      </c>
      <c r="C19" t="str">
        <f>CONCATENATE(M19,L19," "," ")</f>
        <v xml:space="preserve"> תְּנוּ  לָאֶחָד מֵהַנְּעָרִים שקַּלִּים כְּמִסְפָּר התלמידים הלומדים   חשבון.  </v>
      </c>
      <c r="D19">
        <f>G19*I19/J19</f>
        <v>60</v>
      </c>
      <c r="E19" s="1" t="str">
        <f>CONCATENATE(I19,"/",J19,"x",G19,"=",D19)</f>
        <v>3/5x100=60</v>
      </c>
      <c r="F19" t="s">
        <v>21</v>
      </c>
      <c r="G19">
        <v>100</v>
      </c>
      <c r="H19" t="s">
        <v>22</v>
      </c>
      <c r="I19">
        <v>3</v>
      </c>
      <c r="J19">
        <v>5</v>
      </c>
      <c r="K19" t="s">
        <v>27</v>
      </c>
      <c r="L19" t="s">
        <v>25</v>
      </c>
      <c r="M19" t="s">
        <v>26</v>
      </c>
    </row>
    <row r="20" spans="1:13" x14ac:dyDescent="0.25">
      <c r="A20" t="str">
        <f t="shared" ref="A20:A57" si="5">CONCATENATE(F20,G20,H20," "," ")</f>
        <v xml:space="preserve">בבית הספר 95 תלמידים.  </v>
      </c>
      <c r="B20" t="str">
        <f t="shared" ref="B20:B57" si="6">CONCATENATE("  מתוכם ", I20,"/",J20,K20,L20)</f>
        <v xml:space="preserve">  מתוכם 3/5 לומדים   חשבון.</v>
      </c>
      <c r="C20" t="str">
        <f t="shared" ref="C20:C57" si="7">CONCATENATE(M20,L20," "," ")</f>
        <v xml:space="preserve"> תְּנוּ  לָאֶחָד מֵהַנְּעָרִים שקַּלִּים כְּמִסְפָּר התלמידים הלומדים   חשבון.  </v>
      </c>
      <c r="D20">
        <f t="shared" ref="D20:D57" si="8">G20*I20/J20</f>
        <v>57</v>
      </c>
      <c r="E20" s="1" t="str">
        <f t="shared" ref="E20:E57" si="9">CONCATENATE(I20,"/",J20,"x",G20,"=",D20)</f>
        <v>3/5x95=57</v>
      </c>
      <c r="F20" t="s">
        <v>21</v>
      </c>
      <c r="G20">
        <v>95</v>
      </c>
      <c r="H20" t="s">
        <v>22</v>
      </c>
      <c r="I20">
        <v>3</v>
      </c>
      <c r="J20">
        <v>5</v>
      </c>
      <c r="K20" t="s">
        <v>27</v>
      </c>
      <c r="L20" t="s">
        <v>25</v>
      </c>
      <c r="M20" t="s">
        <v>26</v>
      </c>
    </row>
    <row r="21" spans="1:13" x14ac:dyDescent="0.25">
      <c r="A21" t="str">
        <f t="shared" si="5"/>
        <v xml:space="preserve">בבית הספר 90 תלמידים.  </v>
      </c>
      <c r="B21" t="str">
        <f t="shared" si="6"/>
        <v xml:space="preserve">  מתוכם 3/5 לומדים   חשבון.</v>
      </c>
      <c r="C21" t="str">
        <f t="shared" si="7"/>
        <v xml:space="preserve"> תְּנוּ  לָאֶחָד מֵהַנְּעָרִים שקַּלִּים כְּמִסְפָּר התלמידים הלומדים   חשבון.  </v>
      </c>
      <c r="D21">
        <f t="shared" si="8"/>
        <v>54</v>
      </c>
      <c r="E21" s="1" t="str">
        <f t="shared" si="9"/>
        <v>3/5x90=54</v>
      </c>
      <c r="F21" t="s">
        <v>21</v>
      </c>
      <c r="G21">
        <v>90</v>
      </c>
      <c r="H21" t="s">
        <v>22</v>
      </c>
      <c r="I21">
        <v>3</v>
      </c>
      <c r="J21">
        <v>5</v>
      </c>
      <c r="K21" t="s">
        <v>27</v>
      </c>
      <c r="L21" t="s">
        <v>25</v>
      </c>
      <c r="M21" t="s">
        <v>26</v>
      </c>
    </row>
    <row r="22" spans="1:13" x14ac:dyDescent="0.25">
      <c r="A22" t="str">
        <f t="shared" si="5"/>
        <v xml:space="preserve">בבית הספר 85 תלמידים.  </v>
      </c>
      <c r="B22" t="str">
        <f t="shared" si="6"/>
        <v xml:space="preserve">  מתוכם 3/5 לומדים   חשבון.</v>
      </c>
      <c r="C22" t="str">
        <f t="shared" si="7"/>
        <v xml:space="preserve"> תְּנוּ  לָאֶחָד מֵהַנְּעָרִים שקַּלִּים כְּמִסְפָּר התלמידים הלומדים   חשבון.  </v>
      </c>
      <c r="D22">
        <f t="shared" si="8"/>
        <v>51</v>
      </c>
      <c r="E22" s="1" t="str">
        <f t="shared" si="9"/>
        <v>3/5x85=51</v>
      </c>
      <c r="F22" t="s">
        <v>21</v>
      </c>
      <c r="G22">
        <v>85</v>
      </c>
      <c r="H22" t="s">
        <v>22</v>
      </c>
      <c r="I22">
        <v>3</v>
      </c>
      <c r="J22">
        <v>5</v>
      </c>
      <c r="K22" t="s">
        <v>27</v>
      </c>
      <c r="L22" t="s">
        <v>25</v>
      </c>
      <c r="M22" t="s">
        <v>26</v>
      </c>
    </row>
    <row r="23" spans="1:13" x14ac:dyDescent="0.25">
      <c r="A23" t="str">
        <f t="shared" si="5"/>
        <v xml:space="preserve">בבית הספר 80 תלמידים.  </v>
      </c>
      <c r="B23" t="str">
        <f t="shared" si="6"/>
        <v xml:space="preserve">  מתוכם 3/5 לומדים   חשבון.</v>
      </c>
      <c r="C23" t="str">
        <f t="shared" si="7"/>
        <v xml:space="preserve"> תְּנוּ  לָאֶחָד מֵהַנְּעָרִים שקַּלִּים כְּמִסְפָּר התלמידים הלומדים   חשבון.  </v>
      </c>
      <c r="D23">
        <f t="shared" si="8"/>
        <v>48</v>
      </c>
      <c r="E23" s="1" t="str">
        <f t="shared" si="9"/>
        <v>3/5x80=48</v>
      </c>
      <c r="F23" t="s">
        <v>21</v>
      </c>
      <c r="G23">
        <v>80</v>
      </c>
      <c r="H23" t="s">
        <v>22</v>
      </c>
      <c r="I23">
        <v>3</v>
      </c>
      <c r="J23">
        <v>5</v>
      </c>
      <c r="K23" t="s">
        <v>27</v>
      </c>
      <c r="L23" t="s">
        <v>25</v>
      </c>
      <c r="M23" t="s">
        <v>26</v>
      </c>
    </row>
    <row r="24" spans="1:13" x14ac:dyDescent="0.25">
      <c r="A24" t="str">
        <f t="shared" si="5"/>
        <v xml:space="preserve">בבית הספר 75 תלמידים.  </v>
      </c>
      <c r="B24" t="str">
        <f t="shared" si="6"/>
        <v xml:space="preserve">  מתוכם 3/5 לומדים   חשבון.</v>
      </c>
      <c r="C24" t="str">
        <f t="shared" si="7"/>
        <v xml:space="preserve"> תְּנוּ  לָאֶחָד מֵהַנְּעָרִים שקַּלִּים כְּמִסְפָּר התלמידים הלומדים   חשבון.  </v>
      </c>
      <c r="D24">
        <f t="shared" si="8"/>
        <v>45</v>
      </c>
      <c r="E24" s="1" t="str">
        <f t="shared" si="9"/>
        <v>3/5x75=45</v>
      </c>
      <c r="F24" t="s">
        <v>21</v>
      </c>
      <c r="G24">
        <v>75</v>
      </c>
      <c r="H24" t="s">
        <v>22</v>
      </c>
      <c r="I24">
        <v>3</v>
      </c>
      <c r="J24">
        <v>5</v>
      </c>
      <c r="K24" t="s">
        <v>27</v>
      </c>
      <c r="L24" t="s">
        <v>25</v>
      </c>
      <c r="M24" t="s">
        <v>26</v>
      </c>
    </row>
    <row r="25" spans="1:13" x14ac:dyDescent="0.25">
      <c r="A25" t="str">
        <f t="shared" si="5"/>
        <v xml:space="preserve">בבית הספר 70 תלמידים.  </v>
      </c>
      <c r="B25" t="str">
        <f t="shared" si="6"/>
        <v xml:space="preserve">  מתוכם 3/5 לומדים   חשבון.</v>
      </c>
      <c r="C25" t="str">
        <f t="shared" si="7"/>
        <v xml:space="preserve"> תְּנוּ  לָאֶחָד מֵהַנְּעָרִים שקַּלִּים כְּמִסְפָּר התלמידים הלומדים   חשבון.  </v>
      </c>
      <c r="D25">
        <f t="shared" si="8"/>
        <v>42</v>
      </c>
      <c r="E25" s="1" t="str">
        <f t="shared" si="9"/>
        <v>3/5x70=42</v>
      </c>
      <c r="F25" t="s">
        <v>21</v>
      </c>
      <c r="G25">
        <v>70</v>
      </c>
      <c r="H25" t="s">
        <v>22</v>
      </c>
      <c r="I25">
        <v>3</v>
      </c>
      <c r="J25">
        <v>5</v>
      </c>
      <c r="K25" t="s">
        <v>27</v>
      </c>
      <c r="L25" t="s">
        <v>25</v>
      </c>
      <c r="M25" t="s">
        <v>26</v>
      </c>
    </row>
    <row r="26" spans="1:13" x14ac:dyDescent="0.25">
      <c r="A26" t="str">
        <f t="shared" si="5"/>
        <v xml:space="preserve">בבית הספר 65 תלמידים.  </v>
      </c>
      <c r="B26" t="str">
        <f t="shared" si="6"/>
        <v xml:space="preserve">  מתוכם 3/5 לומדים   חשבון.</v>
      </c>
      <c r="C26" t="str">
        <f t="shared" si="7"/>
        <v xml:space="preserve"> תְּנוּ  לָאֶחָד מֵהַנְּעָרִים שקַּלִּים כְּמִסְפָּר התלמידים הלומדים   חשבון.  </v>
      </c>
      <c r="D26">
        <f t="shared" si="8"/>
        <v>39</v>
      </c>
      <c r="E26" s="1" t="str">
        <f t="shared" si="9"/>
        <v>3/5x65=39</v>
      </c>
      <c r="F26" t="s">
        <v>21</v>
      </c>
      <c r="G26">
        <v>65</v>
      </c>
      <c r="H26" t="s">
        <v>22</v>
      </c>
      <c r="I26">
        <v>3</v>
      </c>
      <c r="J26">
        <v>5</v>
      </c>
      <c r="K26" t="s">
        <v>27</v>
      </c>
      <c r="L26" t="s">
        <v>25</v>
      </c>
      <c r="M26" t="s">
        <v>26</v>
      </c>
    </row>
    <row r="27" spans="1:13" x14ac:dyDescent="0.25">
      <c r="A27" t="str">
        <f t="shared" si="5"/>
        <v xml:space="preserve">בבית הספר 60 תלמידים.  </v>
      </c>
      <c r="B27" t="str">
        <f t="shared" si="6"/>
        <v xml:space="preserve">  מתוכם 3/5 לומדים   חשבון.</v>
      </c>
      <c r="C27" t="str">
        <f t="shared" si="7"/>
        <v xml:space="preserve"> תְּנוּ  לָאֶחָד מֵהַנְּעָרִים שקַּלִּים כְּמִסְפָּר התלמידים הלומדים   חשבון.  </v>
      </c>
      <c r="D27">
        <f t="shared" si="8"/>
        <v>36</v>
      </c>
      <c r="E27" s="1" t="str">
        <f t="shared" si="9"/>
        <v>3/5x60=36</v>
      </c>
      <c r="F27" t="s">
        <v>21</v>
      </c>
      <c r="G27">
        <v>60</v>
      </c>
      <c r="H27" t="s">
        <v>22</v>
      </c>
      <c r="I27">
        <v>3</v>
      </c>
      <c r="J27">
        <v>5</v>
      </c>
      <c r="K27" t="s">
        <v>27</v>
      </c>
      <c r="L27" t="s">
        <v>25</v>
      </c>
      <c r="M27" t="s">
        <v>26</v>
      </c>
    </row>
    <row r="28" spans="1:13" x14ac:dyDescent="0.25">
      <c r="A28" t="str">
        <f t="shared" si="5"/>
        <v xml:space="preserve">בבית הספר 55 תלמידים.  </v>
      </c>
      <c r="B28" t="str">
        <f t="shared" si="6"/>
        <v xml:space="preserve">  מתוכם 3/5 לומדים   חשבון.</v>
      </c>
      <c r="C28" t="str">
        <f t="shared" si="7"/>
        <v xml:space="preserve"> תְּנוּ  לָאֶחָד מֵהַנְּעָרִים שקַּלִּים כְּמִסְפָּר התלמידים הלומדים   חשבון.  </v>
      </c>
      <c r="D28">
        <f t="shared" si="8"/>
        <v>33</v>
      </c>
      <c r="E28" s="1" t="str">
        <f t="shared" si="9"/>
        <v>3/5x55=33</v>
      </c>
      <c r="F28" t="s">
        <v>21</v>
      </c>
      <c r="G28">
        <v>55</v>
      </c>
      <c r="H28" t="s">
        <v>22</v>
      </c>
      <c r="I28">
        <v>3</v>
      </c>
      <c r="J28">
        <v>5</v>
      </c>
      <c r="K28" t="s">
        <v>27</v>
      </c>
      <c r="L28" t="s">
        <v>25</v>
      </c>
      <c r="M28" t="s">
        <v>26</v>
      </c>
    </row>
    <row r="29" spans="1:13" x14ac:dyDescent="0.25">
      <c r="A29" t="str">
        <f t="shared" si="5"/>
        <v xml:space="preserve">בבית הספר 50 תלמידים.  </v>
      </c>
      <c r="B29" t="str">
        <f t="shared" si="6"/>
        <v xml:space="preserve">  מתוכם 3/5 לומדים   חשבון.</v>
      </c>
      <c r="C29" t="str">
        <f t="shared" si="7"/>
        <v xml:space="preserve"> תְּנוּ  לָאֶחָד מֵהַנְּעָרִים שקַּלִּים כְּמִסְפָּר התלמידים הלומדים   חשבון.  </v>
      </c>
      <c r="D29">
        <f t="shared" si="8"/>
        <v>30</v>
      </c>
      <c r="E29" s="1" t="str">
        <f t="shared" si="9"/>
        <v>3/5x50=30</v>
      </c>
      <c r="F29" t="s">
        <v>21</v>
      </c>
      <c r="G29">
        <v>50</v>
      </c>
      <c r="H29" t="s">
        <v>22</v>
      </c>
      <c r="I29">
        <v>3</v>
      </c>
      <c r="J29">
        <v>5</v>
      </c>
      <c r="K29" t="s">
        <v>27</v>
      </c>
      <c r="L29" t="s">
        <v>25</v>
      </c>
      <c r="M29" t="s">
        <v>26</v>
      </c>
    </row>
    <row r="30" spans="1:13" x14ac:dyDescent="0.25">
      <c r="A30" t="str">
        <f t="shared" si="5"/>
        <v xml:space="preserve">בבית הספר 45 תלמידים.  </v>
      </c>
      <c r="B30" t="str">
        <f t="shared" si="6"/>
        <v xml:space="preserve">  מתוכם 3/5 לומדים   חשבון.</v>
      </c>
      <c r="C30" t="str">
        <f t="shared" si="7"/>
        <v xml:space="preserve"> תְּנוּ  לָאֶחָד מֵהַנְּעָרִים שקַּלִּים כְּמִסְפָּר התלמידים הלומדים   חשבון.  </v>
      </c>
      <c r="D30">
        <f t="shared" si="8"/>
        <v>27</v>
      </c>
      <c r="E30" s="1" t="str">
        <f t="shared" si="9"/>
        <v>3/5x45=27</v>
      </c>
      <c r="F30" t="s">
        <v>21</v>
      </c>
      <c r="G30">
        <v>45</v>
      </c>
      <c r="H30" t="s">
        <v>22</v>
      </c>
      <c r="I30">
        <v>3</v>
      </c>
      <c r="J30">
        <v>5</v>
      </c>
      <c r="K30" t="s">
        <v>27</v>
      </c>
      <c r="L30" t="s">
        <v>25</v>
      </c>
      <c r="M30" t="s">
        <v>26</v>
      </c>
    </row>
    <row r="31" spans="1:13" x14ac:dyDescent="0.25">
      <c r="A31" t="str">
        <f t="shared" si="5"/>
        <v xml:space="preserve">בבית הספר 40 תלמידים.  </v>
      </c>
      <c r="B31" t="str">
        <f t="shared" si="6"/>
        <v xml:space="preserve">  מתוכם 3/5 לומדים   חשבון.</v>
      </c>
      <c r="C31" t="str">
        <f t="shared" si="7"/>
        <v xml:space="preserve"> תְּנוּ  לָאֶחָד מֵהַנְּעָרִים שקַּלִּים כְּמִסְפָּר התלמידים הלומדים   חשבון.  </v>
      </c>
      <c r="D31">
        <f t="shared" si="8"/>
        <v>24</v>
      </c>
      <c r="E31" s="1" t="str">
        <f t="shared" si="9"/>
        <v>3/5x40=24</v>
      </c>
      <c r="F31" t="s">
        <v>21</v>
      </c>
      <c r="G31">
        <v>40</v>
      </c>
      <c r="H31" t="s">
        <v>22</v>
      </c>
      <c r="I31">
        <v>3</v>
      </c>
      <c r="J31">
        <v>5</v>
      </c>
      <c r="K31" t="s">
        <v>27</v>
      </c>
      <c r="L31" t="s">
        <v>25</v>
      </c>
      <c r="M31" t="s">
        <v>26</v>
      </c>
    </row>
    <row r="32" spans="1:13" x14ac:dyDescent="0.25">
      <c r="A32" t="str">
        <f t="shared" si="5"/>
        <v xml:space="preserve">בבית הספר 6 תלמידים.  </v>
      </c>
      <c r="B32" t="str">
        <f t="shared" si="6"/>
        <v xml:space="preserve">  מתוכם 2/3 לומדים  אנגלית.</v>
      </c>
      <c r="C32" t="str">
        <f t="shared" si="7"/>
        <v xml:space="preserve"> תְּנוּ  לָאֶחָד מֵהַנְּעָרִים שקַּלִּים כְּמִסְפָּר התלמידים הלומדים  אנגלית.  </v>
      </c>
      <c r="D32">
        <f t="shared" si="8"/>
        <v>4</v>
      </c>
      <c r="E32" s="1" t="str">
        <f t="shared" si="9"/>
        <v>2/3x6=4</v>
      </c>
      <c r="F32" t="s">
        <v>21</v>
      </c>
      <c r="G32">
        <v>6</v>
      </c>
      <c r="H32" t="s">
        <v>22</v>
      </c>
      <c r="I32">
        <v>2</v>
      </c>
      <c r="J32">
        <v>3</v>
      </c>
      <c r="K32" t="s">
        <v>27</v>
      </c>
      <c r="L32" t="s">
        <v>28</v>
      </c>
      <c r="M32" t="s">
        <v>26</v>
      </c>
    </row>
    <row r="33" spans="1:13" x14ac:dyDescent="0.25">
      <c r="A33" t="str">
        <f t="shared" si="5"/>
        <v xml:space="preserve">בבית הספר 9 תלמידים.  </v>
      </c>
      <c r="B33" t="str">
        <f t="shared" si="6"/>
        <v xml:space="preserve">  מתוכם 2/3 לומדים  אנגלית.</v>
      </c>
      <c r="C33" t="str">
        <f t="shared" si="7"/>
        <v xml:space="preserve"> תְּנוּ  לָאֶחָד מֵהַנְּעָרִים שקַּלִּים כְּמִסְפָּר התלמידים הלומדים  אנגלית.  </v>
      </c>
      <c r="D33">
        <f t="shared" si="8"/>
        <v>6</v>
      </c>
      <c r="E33" s="1" t="str">
        <f t="shared" si="9"/>
        <v>2/3x9=6</v>
      </c>
      <c r="F33" t="s">
        <v>21</v>
      </c>
      <c r="G33">
        <v>9</v>
      </c>
      <c r="H33" t="s">
        <v>22</v>
      </c>
      <c r="I33">
        <v>2</v>
      </c>
      <c r="J33">
        <v>3</v>
      </c>
      <c r="K33" t="s">
        <v>27</v>
      </c>
      <c r="L33" t="s">
        <v>28</v>
      </c>
      <c r="M33" t="s">
        <v>26</v>
      </c>
    </row>
    <row r="34" spans="1:13" x14ac:dyDescent="0.25">
      <c r="A34" t="str">
        <f t="shared" si="5"/>
        <v xml:space="preserve">בבית הספר 12 תלמידים.  </v>
      </c>
      <c r="B34" t="str">
        <f t="shared" si="6"/>
        <v xml:space="preserve">  מתוכם 2/3 לומדים  אנגלית.</v>
      </c>
      <c r="C34" t="str">
        <f t="shared" si="7"/>
        <v xml:space="preserve"> תְּנוּ  לָאֶחָד מֵהַנְּעָרִים שקַּלִּים כְּמִסְפָּר התלמידים הלומדים  אנגלית.  </v>
      </c>
      <c r="D34">
        <f t="shared" si="8"/>
        <v>8</v>
      </c>
      <c r="E34" s="1" t="str">
        <f t="shared" si="9"/>
        <v>2/3x12=8</v>
      </c>
      <c r="F34" t="s">
        <v>21</v>
      </c>
      <c r="G34">
        <v>12</v>
      </c>
      <c r="H34" t="s">
        <v>22</v>
      </c>
      <c r="I34">
        <v>2</v>
      </c>
      <c r="J34">
        <v>3</v>
      </c>
      <c r="K34" t="s">
        <v>27</v>
      </c>
      <c r="L34" t="s">
        <v>28</v>
      </c>
      <c r="M34" t="s">
        <v>26</v>
      </c>
    </row>
    <row r="35" spans="1:13" x14ac:dyDescent="0.25">
      <c r="A35" t="str">
        <f t="shared" si="5"/>
        <v xml:space="preserve">בבית הספר 15 תלמידים.  </v>
      </c>
      <c r="B35" t="str">
        <f t="shared" si="6"/>
        <v xml:space="preserve">  מתוכם 2/3 לומדים  אנגלית.</v>
      </c>
      <c r="C35" t="str">
        <f t="shared" si="7"/>
        <v xml:space="preserve"> תְּנוּ  לָאֶחָד מֵהַנְּעָרִים שקַּלִּים כְּמִסְפָּר התלמידים הלומדים  אנגלית.  </v>
      </c>
      <c r="D35">
        <f t="shared" si="8"/>
        <v>10</v>
      </c>
      <c r="E35" s="1" t="str">
        <f t="shared" si="9"/>
        <v>2/3x15=10</v>
      </c>
      <c r="F35" t="s">
        <v>21</v>
      </c>
      <c r="G35">
        <v>15</v>
      </c>
      <c r="H35" t="s">
        <v>22</v>
      </c>
      <c r="I35">
        <v>2</v>
      </c>
      <c r="J35">
        <v>3</v>
      </c>
      <c r="K35" t="s">
        <v>27</v>
      </c>
      <c r="L35" t="s">
        <v>28</v>
      </c>
      <c r="M35" t="s">
        <v>26</v>
      </c>
    </row>
    <row r="36" spans="1:13" x14ac:dyDescent="0.25">
      <c r="A36" t="str">
        <f t="shared" si="5"/>
        <v xml:space="preserve">בבית הספר 18 תלמידים.  </v>
      </c>
      <c r="B36" t="str">
        <f t="shared" si="6"/>
        <v xml:space="preserve">  מתוכם 2/3 לומדים  אנגלית.</v>
      </c>
      <c r="C36" t="str">
        <f t="shared" si="7"/>
        <v xml:space="preserve"> תְּנוּ  לָאֶחָד מֵהַנְּעָרִים שקַּלִּים כְּמִסְפָּר התלמידים הלומדים  אנגלית.  </v>
      </c>
      <c r="D36">
        <f t="shared" si="8"/>
        <v>12</v>
      </c>
      <c r="E36" s="1" t="str">
        <f t="shared" si="9"/>
        <v>2/3x18=12</v>
      </c>
      <c r="F36" t="s">
        <v>21</v>
      </c>
      <c r="G36">
        <v>18</v>
      </c>
      <c r="H36" t="s">
        <v>22</v>
      </c>
      <c r="I36">
        <v>2</v>
      </c>
      <c r="J36">
        <v>3</v>
      </c>
      <c r="K36" t="s">
        <v>27</v>
      </c>
      <c r="L36" t="s">
        <v>28</v>
      </c>
      <c r="M36" t="s">
        <v>26</v>
      </c>
    </row>
    <row r="37" spans="1:13" x14ac:dyDescent="0.25">
      <c r="A37" t="str">
        <f t="shared" si="5"/>
        <v xml:space="preserve">בבית הספר 21 תלמידים.  </v>
      </c>
      <c r="B37" t="str">
        <f t="shared" si="6"/>
        <v xml:space="preserve">  מתוכם 2/3 לומדים  אנגלית.</v>
      </c>
      <c r="C37" t="str">
        <f t="shared" si="7"/>
        <v xml:space="preserve"> תְּנוּ  לָאֶחָד מֵהַנְּעָרִים שקַּלִּים כְּמִסְפָּר התלמידים הלומדים  אנגלית.  </v>
      </c>
      <c r="D37">
        <f t="shared" si="8"/>
        <v>14</v>
      </c>
      <c r="E37" s="1" t="str">
        <f t="shared" si="9"/>
        <v>2/3x21=14</v>
      </c>
      <c r="F37" t="s">
        <v>21</v>
      </c>
      <c r="G37">
        <v>21</v>
      </c>
      <c r="H37" t="s">
        <v>22</v>
      </c>
      <c r="I37">
        <v>2</v>
      </c>
      <c r="J37">
        <v>3</v>
      </c>
      <c r="K37" t="s">
        <v>27</v>
      </c>
      <c r="L37" t="s">
        <v>28</v>
      </c>
      <c r="M37" t="s">
        <v>26</v>
      </c>
    </row>
    <row r="38" spans="1:13" x14ac:dyDescent="0.25">
      <c r="A38" t="str">
        <f t="shared" si="5"/>
        <v xml:space="preserve">בבית הספר 24 תלמידים.  </v>
      </c>
      <c r="B38" t="str">
        <f t="shared" si="6"/>
        <v xml:space="preserve">  מתוכם 2/3 לומדים  אנגלית.</v>
      </c>
      <c r="C38" t="str">
        <f t="shared" si="7"/>
        <v xml:space="preserve"> תְּנוּ  לָאֶחָד מֵהַנְּעָרִים שקַּלִּים כְּמִסְפָּר התלמידים הלומדים  אנגלית.  </v>
      </c>
      <c r="D38">
        <f t="shared" si="8"/>
        <v>16</v>
      </c>
      <c r="E38" s="1" t="str">
        <f t="shared" si="9"/>
        <v>2/3x24=16</v>
      </c>
      <c r="F38" t="s">
        <v>21</v>
      </c>
      <c r="G38">
        <v>24</v>
      </c>
      <c r="H38" t="s">
        <v>22</v>
      </c>
      <c r="I38">
        <v>2</v>
      </c>
      <c r="J38">
        <v>3</v>
      </c>
      <c r="K38" t="s">
        <v>27</v>
      </c>
      <c r="L38" t="s">
        <v>28</v>
      </c>
      <c r="M38" t="s">
        <v>26</v>
      </c>
    </row>
    <row r="39" spans="1:13" x14ac:dyDescent="0.25">
      <c r="A39" t="str">
        <f t="shared" si="5"/>
        <v xml:space="preserve">בבית הספר 27 תלמידים.  </v>
      </c>
      <c r="B39" t="str">
        <f t="shared" si="6"/>
        <v xml:space="preserve">  מתוכם 2/3 לומדים  אנגלית.</v>
      </c>
      <c r="C39" t="str">
        <f t="shared" si="7"/>
        <v xml:space="preserve"> תְּנוּ  לָאֶחָד מֵהַנְּעָרִים שקַּלִּים כְּמִסְפָּר התלמידים הלומדים  אנגלית.  </v>
      </c>
      <c r="D39">
        <f t="shared" si="8"/>
        <v>18</v>
      </c>
      <c r="E39" s="1" t="str">
        <f t="shared" si="9"/>
        <v>2/3x27=18</v>
      </c>
      <c r="F39" t="s">
        <v>21</v>
      </c>
      <c r="G39">
        <v>27</v>
      </c>
      <c r="H39" t="s">
        <v>22</v>
      </c>
      <c r="I39">
        <v>2</v>
      </c>
      <c r="J39">
        <v>3</v>
      </c>
      <c r="K39" t="s">
        <v>27</v>
      </c>
      <c r="L39" t="s">
        <v>28</v>
      </c>
      <c r="M39" t="s">
        <v>26</v>
      </c>
    </row>
    <row r="40" spans="1:13" x14ac:dyDescent="0.25">
      <c r="A40" t="str">
        <f t="shared" si="5"/>
        <v xml:space="preserve">בבית הספר 30 תלמידים.  </v>
      </c>
      <c r="B40" t="str">
        <f t="shared" si="6"/>
        <v xml:space="preserve">  מתוכם 2/3 לומדים  אנגלית.</v>
      </c>
      <c r="C40" t="str">
        <f t="shared" si="7"/>
        <v xml:space="preserve"> תְּנוּ  לָאֶחָד מֵהַנְּעָרִים שקַּלִּים כְּמִסְפָּר התלמידים הלומדים  אנגלית.  </v>
      </c>
      <c r="D40">
        <f t="shared" si="8"/>
        <v>20</v>
      </c>
      <c r="E40" s="1" t="str">
        <f t="shared" si="9"/>
        <v>2/3x30=20</v>
      </c>
      <c r="F40" t="s">
        <v>21</v>
      </c>
      <c r="G40">
        <v>30</v>
      </c>
      <c r="H40" t="s">
        <v>22</v>
      </c>
      <c r="I40">
        <v>2</v>
      </c>
      <c r="J40">
        <v>3</v>
      </c>
      <c r="K40" t="s">
        <v>27</v>
      </c>
      <c r="L40" t="s">
        <v>28</v>
      </c>
      <c r="M40" t="s">
        <v>26</v>
      </c>
    </row>
    <row r="41" spans="1:13" x14ac:dyDescent="0.25">
      <c r="A41" t="str">
        <f t="shared" si="5"/>
        <v xml:space="preserve">בבית הספר 33 תלמידים.  </v>
      </c>
      <c r="B41" t="str">
        <f t="shared" si="6"/>
        <v xml:space="preserve">  מתוכם 2/3 לומדים  אנגלית.</v>
      </c>
      <c r="C41" t="str">
        <f t="shared" si="7"/>
        <v xml:space="preserve"> תְּנוּ  לָאֶחָד מֵהַנְּעָרִים שקַּלִּים כְּמִסְפָּר התלמידים הלומדים  אנגלית.  </v>
      </c>
      <c r="D41">
        <f t="shared" si="8"/>
        <v>22</v>
      </c>
      <c r="E41" s="1" t="str">
        <f t="shared" si="9"/>
        <v>2/3x33=22</v>
      </c>
      <c r="F41" t="s">
        <v>21</v>
      </c>
      <c r="G41">
        <v>33</v>
      </c>
      <c r="H41" t="s">
        <v>22</v>
      </c>
      <c r="I41">
        <v>2</v>
      </c>
      <c r="J41">
        <v>3</v>
      </c>
      <c r="K41" t="s">
        <v>27</v>
      </c>
      <c r="L41" t="s">
        <v>28</v>
      </c>
      <c r="M41" t="s">
        <v>26</v>
      </c>
    </row>
    <row r="42" spans="1:13" x14ac:dyDescent="0.25">
      <c r="A42" t="str">
        <f t="shared" si="5"/>
        <v xml:space="preserve">בבית הספר 36 תלמידים.  </v>
      </c>
      <c r="B42" t="str">
        <f t="shared" si="6"/>
        <v xml:space="preserve">  מתוכם 2/3 לומדים  אנגלית.</v>
      </c>
      <c r="C42" t="str">
        <f t="shared" si="7"/>
        <v xml:space="preserve"> תְּנוּ  לָאֶחָד מֵהַנְּעָרִים שקַּלִּים כְּמִסְפָּר התלמידים הלומדים  אנגלית.  </v>
      </c>
      <c r="D42">
        <f t="shared" si="8"/>
        <v>24</v>
      </c>
      <c r="E42" s="1" t="str">
        <f t="shared" si="9"/>
        <v>2/3x36=24</v>
      </c>
      <c r="F42" t="s">
        <v>21</v>
      </c>
      <c r="G42">
        <v>36</v>
      </c>
      <c r="H42" t="s">
        <v>22</v>
      </c>
      <c r="I42">
        <v>2</v>
      </c>
      <c r="J42">
        <v>3</v>
      </c>
      <c r="K42" t="s">
        <v>27</v>
      </c>
      <c r="L42" t="s">
        <v>28</v>
      </c>
      <c r="M42" t="s">
        <v>26</v>
      </c>
    </row>
    <row r="43" spans="1:13" x14ac:dyDescent="0.25">
      <c r="A43" t="str">
        <f t="shared" si="5"/>
        <v xml:space="preserve">בבית הספר 39 תלמידים.  </v>
      </c>
      <c r="B43" t="str">
        <f t="shared" si="6"/>
        <v xml:space="preserve">  מתוכם 2/3 לומדים  אנגלית.</v>
      </c>
      <c r="C43" t="str">
        <f t="shared" si="7"/>
        <v xml:space="preserve"> תְּנוּ  לָאֶחָד מֵהַנְּעָרִים שקַּלִּים כְּמִסְפָּר התלמידים הלומדים  אנגלית.  </v>
      </c>
      <c r="D43">
        <f t="shared" si="8"/>
        <v>26</v>
      </c>
      <c r="E43" s="1" t="str">
        <f t="shared" si="9"/>
        <v>2/3x39=26</v>
      </c>
      <c r="F43" t="s">
        <v>21</v>
      </c>
      <c r="G43">
        <v>39</v>
      </c>
      <c r="H43" t="s">
        <v>22</v>
      </c>
      <c r="I43">
        <v>2</v>
      </c>
      <c r="J43">
        <v>3</v>
      </c>
      <c r="K43" t="s">
        <v>27</v>
      </c>
      <c r="L43" t="s">
        <v>28</v>
      </c>
      <c r="M43" t="s">
        <v>26</v>
      </c>
    </row>
    <row r="44" spans="1:13" x14ac:dyDescent="0.25">
      <c r="A44" t="str">
        <f t="shared" si="5"/>
        <v xml:space="preserve">בבית הספר 42 תלמידים.  </v>
      </c>
      <c r="B44" t="str">
        <f t="shared" si="6"/>
        <v xml:space="preserve">  מתוכם 2/3 לומדים  אנגלית.</v>
      </c>
      <c r="C44" t="str">
        <f t="shared" si="7"/>
        <v xml:space="preserve"> תְּנוּ  לָאֶחָד מֵהַנְּעָרִים שקַּלִּים כְּמִסְפָּר התלמידים הלומדים  אנגלית.  </v>
      </c>
      <c r="D44">
        <f t="shared" si="8"/>
        <v>28</v>
      </c>
      <c r="E44" s="1" t="str">
        <f t="shared" si="9"/>
        <v>2/3x42=28</v>
      </c>
      <c r="F44" t="s">
        <v>21</v>
      </c>
      <c r="G44">
        <v>42</v>
      </c>
      <c r="H44" t="s">
        <v>22</v>
      </c>
      <c r="I44">
        <v>2</v>
      </c>
      <c r="J44">
        <v>3</v>
      </c>
      <c r="K44" t="s">
        <v>27</v>
      </c>
      <c r="L44" t="s">
        <v>28</v>
      </c>
      <c r="M44" t="s">
        <v>26</v>
      </c>
    </row>
    <row r="45" spans="1:13" x14ac:dyDescent="0.25">
      <c r="A45" t="str">
        <f t="shared" si="5"/>
        <v xml:space="preserve">בבית הספר 45 תלמידים.  </v>
      </c>
      <c r="B45" t="str">
        <f t="shared" si="6"/>
        <v xml:space="preserve">  מתוכם 2/3 לומדים  אנגלית.</v>
      </c>
      <c r="C45" t="str">
        <f t="shared" si="7"/>
        <v xml:space="preserve"> תְּנוּ  לָאֶחָד מֵהַנְּעָרִים שקַּלִּים כְּמִסְפָּר התלמידים הלומדים  אנגלית.  </v>
      </c>
      <c r="D45">
        <f t="shared" si="8"/>
        <v>30</v>
      </c>
      <c r="E45" s="1" t="str">
        <f t="shared" si="9"/>
        <v>2/3x45=30</v>
      </c>
      <c r="F45" t="s">
        <v>21</v>
      </c>
      <c r="G45">
        <v>45</v>
      </c>
      <c r="H45" t="s">
        <v>22</v>
      </c>
      <c r="I45">
        <v>2</v>
      </c>
      <c r="J45">
        <v>3</v>
      </c>
      <c r="K45" t="s">
        <v>27</v>
      </c>
      <c r="L45" t="s">
        <v>28</v>
      </c>
      <c r="M45" t="s">
        <v>26</v>
      </c>
    </row>
    <row r="46" spans="1:13" x14ac:dyDescent="0.25">
      <c r="A46" t="str">
        <f t="shared" si="5"/>
        <v xml:space="preserve">בבית הספר 48 תלמידים.  </v>
      </c>
      <c r="B46" t="str">
        <f t="shared" si="6"/>
        <v xml:space="preserve">  מתוכם 2/3 לומדים  אנגלית.</v>
      </c>
      <c r="C46" t="str">
        <f t="shared" si="7"/>
        <v xml:space="preserve"> תְּנוּ  לָאֶחָד מֵהַנְּעָרִים שקַּלִּים כְּמִסְפָּר התלמידים הלומדים  אנגלית.  </v>
      </c>
      <c r="D46">
        <f t="shared" si="8"/>
        <v>32</v>
      </c>
      <c r="E46" s="1" t="str">
        <f t="shared" si="9"/>
        <v>2/3x48=32</v>
      </c>
      <c r="F46" t="s">
        <v>21</v>
      </c>
      <c r="G46">
        <v>48</v>
      </c>
      <c r="H46" t="s">
        <v>22</v>
      </c>
      <c r="I46">
        <v>2</v>
      </c>
      <c r="J46">
        <v>3</v>
      </c>
      <c r="K46" t="s">
        <v>27</v>
      </c>
      <c r="L46" t="s">
        <v>28</v>
      </c>
      <c r="M46" t="s">
        <v>26</v>
      </c>
    </row>
    <row r="47" spans="1:13" x14ac:dyDescent="0.25">
      <c r="A47" t="str">
        <f t="shared" si="5"/>
        <v xml:space="preserve">בבית הספר 51 תלמידים.  </v>
      </c>
      <c r="B47" t="str">
        <f t="shared" si="6"/>
        <v xml:space="preserve">  מתוכם 2/3 לומדים  אנגלית.</v>
      </c>
      <c r="C47" t="str">
        <f t="shared" si="7"/>
        <v xml:space="preserve"> תְּנוּ  לָאֶחָד מֵהַנְּעָרִים שקַּלִּים כְּמִסְפָּר התלמידים הלומדים  אנגלית.  </v>
      </c>
      <c r="D47">
        <f t="shared" si="8"/>
        <v>34</v>
      </c>
      <c r="E47" s="1" t="str">
        <f t="shared" si="9"/>
        <v>2/3x51=34</v>
      </c>
      <c r="F47" t="s">
        <v>21</v>
      </c>
      <c r="G47">
        <v>51</v>
      </c>
      <c r="H47" t="s">
        <v>22</v>
      </c>
      <c r="I47">
        <v>2</v>
      </c>
      <c r="J47">
        <v>3</v>
      </c>
      <c r="K47" t="s">
        <v>27</v>
      </c>
      <c r="L47" t="s">
        <v>28</v>
      </c>
      <c r="M47" t="s">
        <v>26</v>
      </c>
    </row>
    <row r="48" spans="1:13" x14ac:dyDescent="0.25">
      <c r="A48" t="str">
        <f t="shared" si="5"/>
        <v xml:space="preserve">בבית הספר 54 תלמידים.  </v>
      </c>
      <c r="B48" t="str">
        <f t="shared" si="6"/>
        <v xml:space="preserve">  מתוכם 2/3 לומדים  אנגלית.</v>
      </c>
      <c r="C48" t="str">
        <f t="shared" si="7"/>
        <v xml:space="preserve"> תְּנוּ  לָאֶחָד מֵהַנְּעָרִים שקַּלִּים כְּמִסְפָּר התלמידים הלומדים  אנגלית.  </v>
      </c>
      <c r="D48">
        <f t="shared" si="8"/>
        <v>36</v>
      </c>
      <c r="E48" s="1" t="str">
        <f t="shared" si="9"/>
        <v>2/3x54=36</v>
      </c>
      <c r="F48" t="s">
        <v>21</v>
      </c>
      <c r="G48">
        <v>54</v>
      </c>
      <c r="H48" t="s">
        <v>22</v>
      </c>
      <c r="I48">
        <v>2</v>
      </c>
      <c r="J48">
        <v>3</v>
      </c>
      <c r="K48" t="s">
        <v>27</v>
      </c>
      <c r="L48" t="s">
        <v>28</v>
      </c>
      <c r="M48" t="s">
        <v>26</v>
      </c>
    </row>
    <row r="49" spans="1:13" x14ac:dyDescent="0.25">
      <c r="A49" t="str">
        <f t="shared" si="5"/>
        <v xml:space="preserve">בבית הספר 57 תלמידים.  </v>
      </c>
      <c r="B49" t="str">
        <f t="shared" si="6"/>
        <v xml:space="preserve">  מתוכם 2/3 לומדים  אנגלית.</v>
      </c>
      <c r="C49" t="str">
        <f t="shared" si="7"/>
        <v xml:space="preserve"> תְּנוּ  לָאֶחָד מֵהַנְּעָרִים שקַּלִּים כְּמִסְפָּר התלמידים הלומדים  אנגלית.  </v>
      </c>
      <c r="D49">
        <f t="shared" si="8"/>
        <v>38</v>
      </c>
      <c r="E49" s="1" t="str">
        <f t="shared" si="9"/>
        <v>2/3x57=38</v>
      </c>
      <c r="F49" t="s">
        <v>21</v>
      </c>
      <c r="G49">
        <v>57</v>
      </c>
      <c r="H49" t="s">
        <v>22</v>
      </c>
      <c r="I49">
        <v>2</v>
      </c>
      <c r="J49">
        <v>3</v>
      </c>
      <c r="K49" t="s">
        <v>27</v>
      </c>
      <c r="L49" t="s">
        <v>28</v>
      </c>
      <c r="M49" t="s">
        <v>26</v>
      </c>
    </row>
    <row r="50" spans="1:13" x14ac:dyDescent="0.25">
      <c r="A50" t="str">
        <f t="shared" si="5"/>
        <v xml:space="preserve">בבית הספר 60 תלמידים.  </v>
      </c>
      <c r="B50" t="str">
        <f t="shared" si="6"/>
        <v xml:space="preserve">  מתוכם 2/3 לומדים  אנגלית.</v>
      </c>
      <c r="C50" t="str">
        <f t="shared" si="7"/>
        <v xml:space="preserve"> תְּנוּ  לָאֶחָד מֵהַנְּעָרִים שקַּלִּים כְּמִסְפָּר התלמידים הלומדים  אנגלית.  </v>
      </c>
      <c r="D50">
        <f t="shared" si="8"/>
        <v>40</v>
      </c>
      <c r="E50" s="1" t="str">
        <f t="shared" si="9"/>
        <v>2/3x60=40</v>
      </c>
      <c r="F50" t="s">
        <v>21</v>
      </c>
      <c r="G50">
        <v>60</v>
      </c>
      <c r="H50" t="s">
        <v>22</v>
      </c>
      <c r="I50">
        <v>2</v>
      </c>
      <c r="J50">
        <v>3</v>
      </c>
      <c r="K50" t="s">
        <v>27</v>
      </c>
      <c r="L50" t="s">
        <v>28</v>
      </c>
      <c r="M50" t="s">
        <v>26</v>
      </c>
    </row>
    <row r="51" spans="1:13" x14ac:dyDescent="0.25">
      <c r="A51" t="str">
        <f t="shared" si="5"/>
        <v xml:space="preserve">בבית הספר 63 תלמידים.  </v>
      </c>
      <c r="B51" t="str">
        <f t="shared" si="6"/>
        <v xml:space="preserve">  מתוכם 2/3 לומדים  אנגלית.</v>
      </c>
      <c r="C51" t="str">
        <f t="shared" si="7"/>
        <v xml:space="preserve"> תְּנוּ  לָאֶחָד מֵהַנְּעָרִים שקַּלִּים כְּמִסְפָּר התלמידים הלומדים  אנגלית.  </v>
      </c>
      <c r="D51">
        <f t="shared" si="8"/>
        <v>42</v>
      </c>
      <c r="E51" s="1" t="str">
        <f t="shared" si="9"/>
        <v>2/3x63=42</v>
      </c>
      <c r="F51" t="s">
        <v>21</v>
      </c>
      <c r="G51">
        <v>63</v>
      </c>
      <c r="H51" t="s">
        <v>22</v>
      </c>
      <c r="I51">
        <v>2</v>
      </c>
      <c r="J51">
        <v>3</v>
      </c>
      <c r="K51" t="s">
        <v>27</v>
      </c>
      <c r="L51" t="s">
        <v>28</v>
      </c>
      <c r="M51" t="s">
        <v>26</v>
      </c>
    </row>
    <row r="52" spans="1:13" x14ac:dyDescent="0.25">
      <c r="A52" t="str">
        <f t="shared" si="5"/>
        <v xml:space="preserve">בבית הספר 66 תלמידים.  </v>
      </c>
      <c r="B52" t="str">
        <f t="shared" si="6"/>
        <v xml:space="preserve">  מתוכם 2/3 לומדים  אנגלית.</v>
      </c>
      <c r="C52" t="str">
        <f t="shared" si="7"/>
        <v xml:space="preserve"> תְּנוּ  לָאֶחָד מֵהַנְּעָרִים שקַּלִּים כְּמִסְפָּר התלמידים הלומדים  אנגלית.  </v>
      </c>
      <c r="D52">
        <f t="shared" si="8"/>
        <v>44</v>
      </c>
      <c r="E52" s="1" t="str">
        <f t="shared" si="9"/>
        <v>2/3x66=44</v>
      </c>
      <c r="F52" t="s">
        <v>21</v>
      </c>
      <c r="G52">
        <v>66</v>
      </c>
      <c r="H52" t="s">
        <v>22</v>
      </c>
      <c r="I52">
        <v>2</v>
      </c>
      <c r="J52">
        <v>3</v>
      </c>
      <c r="K52" t="s">
        <v>27</v>
      </c>
      <c r="L52" t="s">
        <v>28</v>
      </c>
      <c r="M52" t="s">
        <v>26</v>
      </c>
    </row>
    <row r="53" spans="1:13" x14ac:dyDescent="0.25">
      <c r="A53" t="str">
        <f t="shared" si="5"/>
        <v xml:space="preserve">בבית הספר 69 תלמידים.  </v>
      </c>
      <c r="B53" t="str">
        <f t="shared" si="6"/>
        <v xml:space="preserve">  מתוכם 2/3 לומדים  אנגלית.</v>
      </c>
      <c r="C53" t="str">
        <f t="shared" si="7"/>
        <v xml:space="preserve"> תְּנוּ  לָאֶחָד מֵהַנְּעָרִים שקַּלִּים כְּמִסְפָּר התלמידים הלומדים  אנגלית.  </v>
      </c>
      <c r="D53">
        <f t="shared" si="8"/>
        <v>46</v>
      </c>
      <c r="E53" s="1" t="str">
        <f t="shared" si="9"/>
        <v>2/3x69=46</v>
      </c>
      <c r="F53" t="s">
        <v>21</v>
      </c>
      <c r="G53">
        <v>69</v>
      </c>
      <c r="H53" t="s">
        <v>22</v>
      </c>
      <c r="I53">
        <v>2</v>
      </c>
      <c r="J53">
        <v>3</v>
      </c>
      <c r="K53" t="s">
        <v>27</v>
      </c>
      <c r="L53" t="s">
        <v>28</v>
      </c>
      <c r="M53" t="s">
        <v>26</v>
      </c>
    </row>
    <row r="54" spans="1:13" x14ac:dyDescent="0.25">
      <c r="A54" t="str">
        <f t="shared" si="5"/>
        <v xml:space="preserve">בבית הספר 72 תלמידים.  </v>
      </c>
      <c r="B54" t="str">
        <f t="shared" si="6"/>
        <v xml:space="preserve">  מתוכם 2/3 לומדים  אנגלית.</v>
      </c>
      <c r="C54" t="str">
        <f t="shared" si="7"/>
        <v xml:space="preserve"> תְּנוּ  לָאֶחָד מֵהַנְּעָרִים שקַּלִּים כְּמִסְפָּר התלמידים הלומדים  אנגלית.  </v>
      </c>
      <c r="D54">
        <f t="shared" si="8"/>
        <v>48</v>
      </c>
      <c r="E54" s="1" t="str">
        <f t="shared" si="9"/>
        <v>2/3x72=48</v>
      </c>
      <c r="F54" t="s">
        <v>21</v>
      </c>
      <c r="G54">
        <v>72</v>
      </c>
      <c r="H54" t="s">
        <v>22</v>
      </c>
      <c r="I54">
        <v>2</v>
      </c>
      <c r="J54">
        <v>3</v>
      </c>
      <c r="K54" t="s">
        <v>27</v>
      </c>
      <c r="L54" t="s">
        <v>28</v>
      </c>
      <c r="M54" t="s">
        <v>26</v>
      </c>
    </row>
    <row r="55" spans="1:13" x14ac:dyDescent="0.25">
      <c r="A55" t="str">
        <f t="shared" si="5"/>
        <v xml:space="preserve">בבית הספר 75 תלמידים.  </v>
      </c>
      <c r="B55" t="str">
        <f t="shared" si="6"/>
        <v xml:space="preserve">  מתוכם 2/3 לומדים  אנגלית.</v>
      </c>
      <c r="C55" t="str">
        <f t="shared" si="7"/>
        <v xml:space="preserve"> תְּנוּ  לָאֶחָד מֵהַנְּעָרִים שקַּלִּים כְּמִסְפָּר התלמידים הלומדים  אנגלית.  </v>
      </c>
      <c r="D55">
        <f t="shared" si="8"/>
        <v>50</v>
      </c>
      <c r="E55" s="1" t="str">
        <f t="shared" si="9"/>
        <v>2/3x75=50</v>
      </c>
      <c r="F55" t="s">
        <v>21</v>
      </c>
      <c r="G55">
        <v>75</v>
      </c>
      <c r="H55" t="s">
        <v>22</v>
      </c>
      <c r="I55">
        <v>2</v>
      </c>
      <c r="J55">
        <v>3</v>
      </c>
      <c r="K55" t="s">
        <v>27</v>
      </c>
      <c r="L55" t="s">
        <v>28</v>
      </c>
      <c r="M55" t="s">
        <v>26</v>
      </c>
    </row>
    <row r="56" spans="1:13" x14ac:dyDescent="0.25">
      <c r="A56" t="str">
        <f t="shared" si="5"/>
        <v xml:space="preserve">בבית הספר 78 תלמידים.  </v>
      </c>
      <c r="B56" t="str">
        <f t="shared" si="6"/>
        <v xml:space="preserve">  מתוכם 2/3 לומדים  אנגלית.</v>
      </c>
      <c r="C56" t="str">
        <f t="shared" si="7"/>
        <v xml:space="preserve"> תְּנוּ  לָאֶחָד מֵהַנְּעָרִים שקַּלִּים כְּמִסְפָּר התלמידים הלומדים  אנגלית.  </v>
      </c>
      <c r="D56">
        <f t="shared" si="8"/>
        <v>52</v>
      </c>
      <c r="E56" s="1" t="str">
        <f t="shared" si="9"/>
        <v>2/3x78=52</v>
      </c>
      <c r="F56" t="s">
        <v>21</v>
      </c>
      <c r="G56">
        <v>78</v>
      </c>
      <c r="H56" t="s">
        <v>22</v>
      </c>
      <c r="I56">
        <v>2</v>
      </c>
      <c r="J56">
        <v>3</v>
      </c>
      <c r="K56" t="s">
        <v>27</v>
      </c>
      <c r="L56" t="s">
        <v>28</v>
      </c>
      <c r="M56" t="s">
        <v>26</v>
      </c>
    </row>
    <row r="57" spans="1:13" x14ac:dyDescent="0.25">
      <c r="A57" t="str">
        <f t="shared" si="5"/>
        <v xml:space="preserve">בבית הספר 81 תלמידים.  </v>
      </c>
      <c r="B57" t="str">
        <f t="shared" si="6"/>
        <v xml:space="preserve">  מתוכם 2/3 לומדים  אנגלית.</v>
      </c>
      <c r="C57" t="str">
        <f t="shared" si="7"/>
        <v xml:space="preserve"> תְּנוּ  לָאֶחָד מֵהַנְּעָרִים שקַּלִּים כְּמִסְפָּר התלמידים הלומדים  אנגלית.  </v>
      </c>
      <c r="D57">
        <f t="shared" si="8"/>
        <v>54</v>
      </c>
      <c r="E57" s="1" t="str">
        <f t="shared" si="9"/>
        <v>2/3x81=54</v>
      </c>
      <c r="F57" t="s">
        <v>21</v>
      </c>
      <c r="G57">
        <v>81</v>
      </c>
      <c r="H57" t="s">
        <v>22</v>
      </c>
      <c r="I57">
        <v>2</v>
      </c>
      <c r="J57">
        <v>3</v>
      </c>
      <c r="K57" t="s">
        <v>27</v>
      </c>
      <c r="L57" t="s">
        <v>28</v>
      </c>
      <c r="M57" t="s">
        <v>26</v>
      </c>
    </row>
    <row r="58" spans="1:13" x14ac:dyDescent="0.25">
      <c r="A58" t="str">
        <f t="shared" ref="A58:A81" si="10">CONCATENATE(F58,G58,H58," "," ")</f>
        <v xml:space="preserve">בבית הספר 28 תלמידים.  </v>
      </c>
      <c r="B58" t="str">
        <f t="shared" ref="B58:B81" si="11">CONCATENATE("  מתוכם ", I58,"/",J58,K58,L58)</f>
        <v xml:space="preserve">  מתוכם 2/7 לומדים  אנגלית.</v>
      </c>
      <c r="C58" t="str">
        <f t="shared" ref="C58:C81" si="12">CONCATENATE(M58,L58," "," ")</f>
        <v xml:space="preserve"> תְּנוּ  לָאֶחָד מֵהַנְּעָרִים שקַּלִּים כְּמִסְפָּר התלמידים הלומדים  אנגלית.  </v>
      </c>
      <c r="D58">
        <f t="shared" ref="D58:D65" si="13">G58*I58/J58</f>
        <v>8</v>
      </c>
      <c r="E58" s="1" t="str">
        <f t="shared" ref="E58:E65" si="14">CONCATENATE(I58,"/",J58,"x",G58,"=",D58)</f>
        <v>2/7x28=8</v>
      </c>
      <c r="F58" t="s">
        <v>21</v>
      </c>
      <c r="G58">
        <v>28</v>
      </c>
      <c r="H58" t="s">
        <v>22</v>
      </c>
      <c r="I58">
        <v>2</v>
      </c>
      <c r="J58">
        <v>7</v>
      </c>
      <c r="K58" t="s">
        <v>27</v>
      </c>
      <c r="L58" t="s">
        <v>28</v>
      </c>
      <c r="M58" t="s">
        <v>26</v>
      </c>
    </row>
    <row r="59" spans="1:13" x14ac:dyDescent="0.25">
      <c r="A59" t="str">
        <f t="shared" si="10"/>
        <v xml:space="preserve">בבית הספר 14 תלמידים.  </v>
      </c>
      <c r="B59" t="str">
        <f t="shared" si="11"/>
        <v xml:space="preserve">  מתוכם 1/7 לומדים  אנגלית.</v>
      </c>
      <c r="C59" t="str">
        <f t="shared" si="12"/>
        <v xml:space="preserve"> תְּנוּ  לָאֶחָד מֵהַנְּעָרִים שקַּלִּים כְּמִסְפָּר התלמידים הלומדים  אנגלית.  </v>
      </c>
      <c r="D59">
        <f t="shared" si="13"/>
        <v>2</v>
      </c>
      <c r="E59" s="1" t="str">
        <f t="shared" si="14"/>
        <v>1/7x14=2</v>
      </c>
      <c r="F59" t="s">
        <v>21</v>
      </c>
      <c r="G59">
        <v>14</v>
      </c>
      <c r="H59" t="s">
        <v>22</v>
      </c>
      <c r="I59">
        <v>1</v>
      </c>
      <c r="J59">
        <v>7</v>
      </c>
      <c r="K59" t="s">
        <v>27</v>
      </c>
      <c r="L59" t="s">
        <v>28</v>
      </c>
      <c r="M59" t="s">
        <v>26</v>
      </c>
    </row>
    <row r="60" spans="1:13" x14ac:dyDescent="0.25">
      <c r="A60" t="str">
        <f t="shared" si="10"/>
        <v xml:space="preserve">בבית הספר 14 תלמידים.  </v>
      </c>
      <c r="B60" t="str">
        <f t="shared" si="11"/>
        <v xml:space="preserve">  מתוכם 2/7 לומדים  אנגלית.</v>
      </c>
      <c r="C60" t="str">
        <f t="shared" si="12"/>
        <v xml:space="preserve"> תְּנוּ  לָאֶחָד מֵהַנְּעָרִים שקַּלִּים כְּמִסְפָּר התלמידים הלומדים  אנגלית.  </v>
      </c>
      <c r="D60">
        <f t="shared" si="13"/>
        <v>4</v>
      </c>
      <c r="E60" s="1" t="str">
        <f t="shared" si="14"/>
        <v>2/7x14=4</v>
      </c>
      <c r="F60" t="s">
        <v>21</v>
      </c>
      <c r="G60">
        <v>14</v>
      </c>
      <c r="H60" t="s">
        <v>22</v>
      </c>
      <c r="I60">
        <v>2</v>
      </c>
      <c r="J60">
        <v>7</v>
      </c>
      <c r="K60" t="s">
        <v>27</v>
      </c>
      <c r="L60" t="s">
        <v>28</v>
      </c>
      <c r="M60" t="s">
        <v>26</v>
      </c>
    </row>
    <row r="61" spans="1:13" x14ac:dyDescent="0.25">
      <c r="A61" t="str">
        <f t="shared" si="10"/>
        <v xml:space="preserve">בבית הספר 14 תלמידים.  </v>
      </c>
      <c r="B61" t="str">
        <f t="shared" si="11"/>
        <v xml:space="preserve">  מתוכם 3/7 לומדים  אנגלית.</v>
      </c>
      <c r="C61" t="str">
        <f t="shared" si="12"/>
        <v xml:space="preserve"> תְּנוּ  לָאֶחָד מֵהַנְּעָרִים שקַּלִּים כְּמִסְפָּר התלמידים הלומדים  אנגלית.  </v>
      </c>
      <c r="D61">
        <f t="shared" si="13"/>
        <v>6</v>
      </c>
      <c r="E61" s="1" t="str">
        <f t="shared" si="14"/>
        <v>3/7x14=6</v>
      </c>
      <c r="F61" t="s">
        <v>21</v>
      </c>
      <c r="G61">
        <v>14</v>
      </c>
      <c r="H61" t="s">
        <v>22</v>
      </c>
      <c r="I61">
        <v>3</v>
      </c>
      <c r="J61">
        <v>7</v>
      </c>
      <c r="K61" t="s">
        <v>27</v>
      </c>
      <c r="L61" t="s">
        <v>28</v>
      </c>
      <c r="M61" t="s">
        <v>26</v>
      </c>
    </row>
    <row r="62" spans="1:13" x14ac:dyDescent="0.25">
      <c r="A62" t="str">
        <f t="shared" si="10"/>
        <v xml:space="preserve">בבית הספר 14 תלמידים.  </v>
      </c>
      <c r="B62" t="str">
        <f t="shared" si="11"/>
        <v xml:space="preserve">  מתוכם 4/7 לומדים  אנגלית.</v>
      </c>
      <c r="C62" t="str">
        <f t="shared" si="12"/>
        <v xml:space="preserve"> תְּנוּ  לָאֶחָד מֵהַנְּעָרִים שקַּלִּים כְּמִסְפָּר התלמידים הלומדים  אנגלית.  </v>
      </c>
      <c r="D62">
        <f t="shared" si="13"/>
        <v>8</v>
      </c>
      <c r="E62" s="1" t="str">
        <f t="shared" si="14"/>
        <v>4/7x14=8</v>
      </c>
      <c r="F62" t="s">
        <v>21</v>
      </c>
      <c r="G62">
        <v>14</v>
      </c>
      <c r="H62" t="s">
        <v>22</v>
      </c>
      <c r="I62">
        <v>4</v>
      </c>
      <c r="J62">
        <v>7</v>
      </c>
      <c r="K62" t="s">
        <v>27</v>
      </c>
      <c r="L62" t="s">
        <v>28</v>
      </c>
      <c r="M62" t="s">
        <v>26</v>
      </c>
    </row>
    <row r="63" spans="1:13" x14ac:dyDescent="0.25">
      <c r="A63" t="str">
        <f t="shared" si="10"/>
        <v xml:space="preserve">בבית הספר 14 תלמידים.  </v>
      </c>
      <c r="B63" t="str">
        <f t="shared" si="11"/>
        <v xml:space="preserve">  מתוכם 5/7 לומדים  אנגלית.</v>
      </c>
      <c r="C63" t="str">
        <f t="shared" si="12"/>
        <v xml:space="preserve"> תְּנוּ  לָאֶחָד מֵהַנְּעָרִים שקַּלִּים כְּמִסְפָּר התלמידים הלומדים  אנגלית.  </v>
      </c>
      <c r="D63">
        <f t="shared" si="13"/>
        <v>10</v>
      </c>
      <c r="E63" s="1" t="str">
        <f t="shared" si="14"/>
        <v>5/7x14=10</v>
      </c>
      <c r="F63" t="s">
        <v>21</v>
      </c>
      <c r="G63">
        <v>14</v>
      </c>
      <c r="H63" t="s">
        <v>22</v>
      </c>
      <c r="I63">
        <v>5</v>
      </c>
      <c r="J63">
        <v>7</v>
      </c>
      <c r="K63" t="s">
        <v>27</v>
      </c>
      <c r="L63" t="s">
        <v>28</v>
      </c>
      <c r="M63" t="s">
        <v>26</v>
      </c>
    </row>
    <row r="64" spans="1:13" x14ac:dyDescent="0.25">
      <c r="A64" t="str">
        <f t="shared" si="10"/>
        <v xml:space="preserve">בבית הספר 14 תלמידים.  </v>
      </c>
      <c r="B64" t="str">
        <f t="shared" si="11"/>
        <v xml:space="preserve">  מתוכם 6/7 לומדים  אנגלית.</v>
      </c>
      <c r="C64" t="str">
        <f t="shared" si="12"/>
        <v xml:space="preserve"> תְּנוּ  לָאֶחָד מֵהַנְּעָרִים שקַּלִּים כְּמִסְפָּר התלמידים הלומדים  אנגלית.  </v>
      </c>
      <c r="D64">
        <f t="shared" si="13"/>
        <v>12</v>
      </c>
      <c r="E64" s="1" t="str">
        <f t="shared" si="14"/>
        <v>6/7x14=12</v>
      </c>
      <c r="F64" t="s">
        <v>21</v>
      </c>
      <c r="G64">
        <v>14</v>
      </c>
      <c r="H64" t="s">
        <v>22</v>
      </c>
      <c r="I64">
        <v>6</v>
      </c>
      <c r="J64">
        <v>7</v>
      </c>
      <c r="K64" t="s">
        <v>27</v>
      </c>
      <c r="L64" t="s">
        <v>28</v>
      </c>
      <c r="M64" t="s">
        <v>26</v>
      </c>
    </row>
    <row r="65" spans="1:13" x14ac:dyDescent="0.25">
      <c r="A65" t="str">
        <f t="shared" si="10"/>
        <v xml:space="preserve">בבית הספר 14 תלמידים.  </v>
      </c>
      <c r="B65" t="str">
        <f t="shared" si="11"/>
        <v xml:space="preserve">  מתוכם 7/7 לומדים  אנגלית.</v>
      </c>
      <c r="C65" t="str">
        <f t="shared" si="12"/>
        <v xml:space="preserve"> תְּנוּ  לָאֶחָד מֵהַנְּעָרִים שקַּלִּים כְּמִסְפָּר התלמידים הלומדים  אנגלית.  </v>
      </c>
      <c r="D65">
        <f t="shared" si="13"/>
        <v>14</v>
      </c>
      <c r="E65" s="1" t="str">
        <f t="shared" si="14"/>
        <v>7/7x14=14</v>
      </c>
      <c r="F65" t="s">
        <v>21</v>
      </c>
      <c r="G65">
        <v>14</v>
      </c>
      <c r="H65" t="s">
        <v>22</v>
      </c>
      <c r="I65">
        <v>7</v>
      </c>
      <c r="J65">
        <v>7</v>
      </c>
      <c r="K65" t="s">
        <v>27</v>
      </c>
      <c r="L65" t="s">
        <v>28</v>
      </c>
      <c r="M65" t="s">
        <v>26</v>
      </c>
    </row>
    <row r="66" spans="1:13" x14ac:dyDescent="0.25">
      <c r="A66" t="str">
        <f t="shared" si="10"/>
        <v xml:space="preserve">בבית הספר 21 תלמידים.  </v>
      </c>
      <c r="B66" t="str">
        <f t="shared" si="11"/>
        <v xml:space="preserve">  מתוכם 6/7 לומדים  אנגלית.</v>
      </c>
      <c r="C66" t="str">
        <f t="shared" si="12"/>
        <v xml:space="preserve"> תְּנוּ  לָאֶחָד מֵהַנְּעָרִים שקַּלִּים כְּמִסְפָּר התלמידים הלומדים  אנגלית.  </v>
      </c>
      <c r="D66">
        <f t="shared" ref="D66:D68" si="15">G66*I66/J66</f>
        <v>18</v>
      </c>
      <c r="E66" s="1" t="str">
        <f t="shared" ref="E66:E68" si="16">CONCATENATE(I66,"/",J66,"x",G66,"=",D66)</f>
        <v>6/7x21=18</v>
      </c>
      <c r="F66" t="s">
        <v>21</v>
      </c>
      <c r="G66">
        <v>21</v>
      </c>
      <c r="H66" t="s">
        <v>22</v>
      </c>
      <c r="I66">
        <v>6</v>
      </c>
      <c r="J66">
        <v>7</v>
      </c>
      <c r="K66" t="s">
        <v>27</v>
      </c>
      <c r="L66" t="s">
        <v>28</v>
      </c>
      <c r="M66" t="s">
        <v>26</v>
      </c>
    </row>
    <row r="67" spans="1:13" x14ac:dyDescent="0.25">
      <c r="A67" t="str">
        <f t="shared" si="10"/>
        <v xml:space="preserve">בבית הספר 28 תלמידים.  </v>
      </c>
      <c r="B67" t="str">
        <f t="shared" si="11"/>
        <v xml:space="preserve">  מתוכם 5/7 לומדים  אנגלית.</v>
      </c>
      <c r="C67" t="str">
        <f t="shared" si="12"/>
        <v xml:space="preserve"> תְּנוּ  לָאֶחָד מֵהַנְּעָרִים שקַּלִּים כְּמִסְפָּר התלמידים הלומדים  אנגלית.  </v>
      </c>
      <c r="D67">
        <f t="shared" si="15"/>
        <v>20</v>
      </c>
      <c r="E67" s="1" t="str">
        <f t="shared" si="16"/>
        <v>5/7x28=20</v>
      </c>
      <c r="F67" t="s">
        <v>21</v>
      </c>
      <c r="G67">
        <v>28</v>
      </c>
      <c r="H67" t="s">
        <v>22</v>
      </c>
      <c r="I67">
        <v>5</v>
      </c>
      <c r="J67">
        <v>7</v>
      </c>
      <c r="K67" t="s">
        <v>27</v>
      </c>
      <c r="L67" t="s">
        <v>28</v>
      </c>
      <c r="M67" t="s">
        <v>26</v>
      </c>
    </row>
    <row r="68" spans="1:13" x14ac:dyDescent="0.25">
      <c r="A68" t="str">
        <f t="shared" si="10"/>
        <v xml:space="preserve">בבית הספר 35 תלמידים.  </v>
      </c>
      <c r="B68" t="str">
        <f t="shared" si="11"/>
        <v xml:space="preserve">  מתוכם 4/7 לומדים  אנגלית.</v>
      </c>
      <c r="C68" t="str">
        <f t="shared" si="12"/>
        <v xml:space="preserve"> תְּנוּ  לָאֶחָד מֵהַנְּעָרִים שקַּלִּים כְּמִסְפָּר התלמידים הלומדים  אנגלית.  </v>
      </c>
      <c r="D68">
        <f t="shared" si="15"/>
        <v>20</v>
      </c>
      <c r="E68" s="1" t="str">
        <f t="shared" si="16"/>
        <v>4/7x35=20</v>
      </c>
      <c r="F68" t="s">
        <v>21</v>
      </c>
      <c r="G68">
        <v>35</v>
      </c>
      <c r="H68" t="s">
        <v>22</v>
      </c>
      <c r="I68">
        <v>4</v>
      </c>
      <c r="J68">
        <v>7</v>
      </c>
      <c r="K68" t="s">
        <v>27</v>
      </c>
      <c r="L68" t="s">
        <v>28</v>
      </c>
      <c r="M68" t="s">
        <v>26</v>
      </c>
    </row>
    <row r="69" spans="1:13" x14ac:dyDescent="0.25">
      <c r="A69" t="str">
        <f t="shared" si="10"/>
        <v xml:space="preserve">בבית הספר 42 תלמידים.  </v>
      </c>
      <c r="B69" t="str">
        <f t="shared" si="11"/>
        <v xml:space="preserve">  מתוכם 3/7 לומדים  אנגלית.</v>
      </c>
      <c r="C69" t="str">
        <f t="shared" si="12"/>
        <v xml:space="preserve"> תְּנוּ  לָאֶחָד מֵהַנְּעָרִים שקַּלִּים כְּמִסְפָּר התלמידים הלומדים  אנגלית.  </v>
      </c>
      <c r="D69">
        <f t="shared" ref="D69:D72" si="17">G69*I69/J69</f>
        <v>18</v>
      </c>
      <c r="E69" s="1" t="str">
        <f t="shared" ref="E69:E72" si="18">CONCATENATE(I69,"/",J69,"x",G69,"=",D69)</f>
        <v>3/7x42=18</v>
      </c>
      <c r="F69" t="s">
        <v>21</v>
      </c>
      <c r="G69">
        <v>42</v>
      </c>
      <c r="H69" t="s">
        <v>22</v>
      </c>
      <c r="I69">
        <v>3</v>
      </c>
      <c r="J69">
        <v>7</v>
      </c>
      <c r="K69" t="s">
        <v>27</v>
      </c>
      <c r="L69" t="s">
        <v>28</v>
      </c>
      <c r="M69" t="s">
        <v>26</v>
      </c>
    </row>
    <row r="70" spans="1:13" x14ac:dyDescent="0.25">
      <c r="A70" t="str">
        <f t="shared" si="10"/>
        <v xml:space="preserve">בבית הספר 49 תלמידים.  </v>
      </c>
      <c r="B70" t="str">
        <f t="shared" si="11"/>
        <v xml:space="preserve">  מתוכם 2/7 לומדים  אנגלית.</v>
      </c>
      <c r="C70" t="str">
        <f t="shared" si="12"/>
        <v xml:space="preserve"> תְּנוּ  לָאֶחָד מֵהַנְּעָרִים שקַּלִּים כְּמִסְפָּר התלמידים הלומדים  אנגלית.  </v>
      </c>
      <c r="D70">
        <f t="shared" si="17"/>
        <v>14</v>
      </c>
      <c r="E70" s="1" t="str">
        <f t="shared" si="18"/>
        <v>2/7x49=14</v>
      </c>
      <c r="F70" t="s">
        <v>21</v>
      </c>
      <c r="G70">
        <v>49</v>
      </c>
      <c r="H70" t="s">
        <v>22</v>
      </c>
      <c r="I70">
        <v>2</v>
      </c>
      <c r="J70">
        <v>7</v>
      </c>
      <c r="K70" t="s">
        <v>27</v>
      </c>
      <c r="L70" t="s">
        <v>28</v>
      </c>
      <c r="M70" t="s">
        <v>26</v>
      </c>
    </row>
    <row r="71" spans="1:13" x14ac:dyDescent="0.25">
      <c r="A71" t="str">
        <f t="shared" si="10"/>
        <v xml:space="preserve">בבית הספר 56 תלמידים.  </v>
      </c>
      <c r="B71" t="str">
        <f t="shared" si="11"/>
        <v xml:space="preserve">  מתוכם 1/7 לומדים  אנגלית.</v>
      </c>
      <c r="C71" t="str">
        <f t="shared" si="12"/>
        <v xml:space="preserve"> תְּנוּ  לָאֶחָד מֵהַנְּעָרִים שקַּלִּים כְּמִסְפָּר התלמידים הלומדים  אנגלית.  </v>
      </c>
      <c r="D71">
        <f t="shared" si="17"/>
        <v>8</v>
      </c>
      <c r="E71" s="1" t="str">
        <f t="shared" si="18"/>
        <v>1/7x56=8</v>
      </c>
      <c r="F71" t="s">
        <v>21</v>
      </c>
      <c r="G71">
        <v>56</v>
      </c>
      <c r="H71" t="s">
        <v>22</v>
      </c>
      <c r="I71">
        <v>1</v>
      </c>
      <c r="J71">
        <v>7</v>
      </c>
      <c r="K71" t="s">
        <v>27</v>
      </c>
      <c r="L71" t="s">
        <v>28</v>
      </c>
      <c r="M71" t="s">
        <v>26</v>
      </c>
    </row>
    <row r="72" spans="1:13" x14ac:dyDescent="0.25">
      <c r="A72" t="str">
        <f t="shared" si="10"/>
        <v xml:space="preserve">בבית הספר 63 תלמידים.  </v>
      </c>
      <c r="B72" t="str">
        <f t="shared" si="11"/>
        <v xml:space="preserve">  מתוכם 5/7 לומדים  אנגלית.</v>
      </c>
      <c r="C72" t="str">
        <f t="shared" si="12"/>
        <v xml:space="preserve"> תְּנוּ  לָאֶחָד מֵהַנְּעָרִים שקַּלִּים כְּמִסְפָּר התלמידים הלומדים  אנגלית.  </v>
      </c>
      <c r="D72">
        <f t="shared" si="17"/>
        <v>45</v>
      </c>
      <c r="E72" s="1" t="str">
        <f t="shared" si="18"/>
        <v>5/7x63=45</v>
      </c>
      <c r="F72" t="s">
        <v>21</v>
      </c>
      <c r="G72">
        <v>63</v>
      </c>
      <c r="H72" t="s">
        <v>22</v>
      </c>
      <c r="I72">
        <v>5</v>
      </c>
      <c r="J72">
        <v>7</v>
      </c>
      <c r="K72" t="s">
        <v>27</v>
      </c>
      <c r="L72" t="s">
        <v>28</v>
      </c>
      <c r="M72" t="s">
        <v>26</v>
      </c>
    </row>
    <row r="73" spans="1:13" x14ac:dyDescent="0.25">
      <c r="A73" t="str">
        <f t="shared" si="10"/>
        <v xml:space="preserve">בבית הספר 30 תלמידים.  </v>
      </c>
      <c r="B73" t="str">
        <f t="shared" si="11"/>
        <v xml:space="preserve">  מתוכם 1/30 לומדים  אנגלית.</v>
      </c>
      <c r="C73" t="str">
        <f t="shared" si="12"/>
        <v xml:space="preserve"> תְּנוּ  לָאֶחָד מֵהַנְּעָרִים שקַּלִּים כְּמִסְפָּר התלמידים הלומדים  אנגלית.  </v>
      </c>
      <c r="D73">
        <f t="shared" ref="D73:D76" si="19">G73*I73/J73</f>
        <v>1</v>
      </c>
      <c r="E73" s="1" t="str">
        <f t="shared" ref="E73:E76" si="20">CONCATENATE(I73,"/",J73,"x",G73,"=",D73)</f>
        <v>1/30x30=1</v>
      </c>
      <c r="F73" t="s">
        <v>21</v>
      </c>
      <c r="G73">
        <v>30</v>
      </c>
      <c r="H73" t="s">
        <v>22</v>
      </c>
      <c r="I73">
        <v>1</v>
      </c>
      <c r="J73">
        <v>30</v>
      </c>
      <c r="K73" t="s">
        <v>27</v>
      </c>
      <c r="L73" t="s">
        <v>28</v>
      </c>
      <c r="M73" t="s">
        <v>26</v>
      </c>
    </row>
    <row r="74" spans="1:13" x14ac:dyDescent="0.25">
      <c r="A74" t="str">
        <f t="shared" si="10"/>
        <v xml:space="preserve">בבית הספר 60 תלמידים.  </v>
      </c>
      <c r="B74" t="str">
        <f t="shared" si="11"/>
        <v xml:space="preserve">  מתוכם 2/30 לומדים  אנגלית.</v>
      </c>
      <c r="C74" t="str">
        <f t="shared" si="12"/>
        <v xml:space="preserve"> תְּנוּ  לָאֶחָד מֵהַנְּעָרִים שקַּלִּים כְּמִסְפָּר התלמידים הלומדים  אנגלית.  </v>
      </c>
      <c r="D74">
        <f t="shared" si="19"/>
        <v>4</v>
      </c>
      <c r="E74" s="1" t="str">
        <f t="shared" si="20"/>
        <v>2/30x60=4</v>
      </c>
      <c r="F74" t="s">
        <v>21</v>
      </c>
      <c r="G74">
        <v>60</v>
      </c>
      <c r="H74" t="s">
        <v>22</v>
      </c>
      <c r="I74">
        <v>2</v>
      </c>
      <c r="J74">
        <v>30</v>
      </c>
      <c r="K74" t="s">
        <v>27</v>
      </c>
      <c r="L74" t="s">
        <v>28</v>
      </c>
      <c r="M74" t="s">
        <v>26</v>
      </c>
    </row>
    <row r="75" spans="1:13" x14ac:dyDescent="0.25">
      <c r="A75" t="str">
        <f t="shared" si="10"/>
        <v xml:space="preserve">בבית הספר 90 תלמידים.  </v>
      </c>
      <c r="B75" t="str">
        <f t="shared" si="11"/>
        <v xml:space="preserve">  מתוכם 3/30 לומדים  אנגלית.</v>
      </c>
      <c r="C75" t="str">
        <f t="shared" si="12"/>
        <v xml:space="preserve"> תְּנוּ  לָאֶחָד מֵהַנְּעָרִים שקַּלִּים כְּמִסְפָּר התלמידים הלומדים  אנגלית.  </v>
      </c>
      <c r="D75">
        <f t="shared" si="19"/>
        <v>9</v>
      </c>
      <c r="E75" s="1" t="str">
        <f t="shared" si="20"/>
        <v>3/30x90=9</v>
      </c>
      <c r="F75" t="s">
        <v>21</v>
      </c>
      <c r="G75">
        <v>90</v>
      </c>
      <c r="H75" t="s">
        <v>22</v>
      </c>
      <c r="I75">
        <v>3</v>
      </c>
      <c r="J75">
        <v>30</v>
      </c>
      <c r="K75" t="s">
        <v>27</v>
      </c>
      <c r="L75" t="s">
        <v>28</v>
      </c>
      <c r="M75" t="s">
        <v>26</v>
      </c>
    </row>
    <row r="76" spans="1:13" x14ac:dyDescent="0.25">
      <c r="A76" t="str">
        <f t="shared" si="10"/>
        <v xml:space="preserve">בבית הספר 120 תלמידים.  </v>
      </c>
      <c r="B76" t="str">
        <f t="shared" si="11"/>
        <v xml:space="preserve">  מתוכם 4/30 לומדים  אנגלית.</v>
      </c>
      <c r="C76" t="str">
        <f t="shared" si="12"/>
        <v xml:space="preserve"> תְּנוּ  לָאֶחָד מֵהַנְּעָרִים שקַּלִּים כְּמִסְפָּר התלמידים הלומדים  אנגלית.  </v>
      </c>
      <c r="D76">
        <f t="shared" si="19"/>
        <v>16</v>
      </c>
      <c r="E76" s="1" t="str">
        <f t="shared" si="20"/>
        <v>4/30x120=16</v>
      </c>
      <c r="F76" t="s">
        <v>21</v>
      </c>
      <c r="G76">
        <v>120</v>
      </c>
      <c r="H76" t="s">
        <v>22</v>
      </c>
      <c r="I76">
        <v>4</v>
      </c>
      <c r="J76">
        <v>30</v>
      </c>
      <c r="K76" t="s">
        <v>27</v>
      </c>
      <c r="L76" t="s">
        <v>28</v>
      </c>
      <c r="M76" t="s">
        <v>26</v>
      </c>
    </row>
    <row r="77" spans="1:13" x14ac:dyDescent="0.25">
      <c r="A77" t="str">
        <f t="shared" si="10"/>
        <v xml:space="preserve">בבית הספר 150 תלמידים.  </v>
      </c>
      <c r="B77" t="str">
        <f t="shared" si="11"/>
        <v xml:space="preserve">  מתוכם 5/30 לומדים  אנגלית.</v>
      </c>
      <c r="C77" t="str">
        <f t="shared" si="12"/>
        <v xml:space="preserve"> תְּנוּ  לָאֶחָד מֵהַנְּעָרִים שקַּלִּים כְּמִסְפָּר התלמידים הלומדים  אנגלית.  </v>
      </c>
      <c r="D77">
        <f t="shared" ref="D77:D81" si="21">G77*I77/J77</f>
        <v>25</v>
      </c>
      <c r="E77" s="1" t="str">
        <f t="shared" ref="E77:E81" si="22">CONCATENATE(I77,"/",J77,"x",G77,"=",D77)</f>
        <v>5/30x150=25</v>
      </c>
      <c r="F77" t="s">
        <v>21</v>
      </c>
      <c r="G77">
        <v>150</v>
      </c>
      <c r="H77" t="s">
        <v>22</v>
      </c>
      <c r="I77">
        <v>5</v>
      </c>
      <c r="J77">
        <v>30</v>
      </c>
      <c r="K77" t="s">
        <v>27</v>
      </c>
      <c r="L77" t="s">
        <v>28</v>
      </c>
      <c r="M77" t="s">
        <v>26</v>
      </c>
    </row>
    <row r="78" spans="1:13" x14ac:dyDescent="0.25">
      <c r="A78" t="str">
        <f t="shared" si="10"/>
        <v xml:space="preserve">בבית הספר 180 תלמידים.  </v>
      </c>
      <c r="B78" t="str">
        <f t="shared" si="11"/>
        <v xml:space="preserve">  מתוכם 6/30 לומדים  אנגלית.</v>
      </c>
      <c r="C78" t="str">
        <f t="shared" si="12"/>
        <v xml:space="preserve"> תְּנוּ  לָאֶחָד מֵהַנְּעָרִים שקַּלִּים כְּמִסְפָּר התלמידים הלומדים  אנגלית.  </v>
      </c>
      <c r="D78">
        <f t="shared" si="21"/>
        <v>36</v>
      </c>
      <c r="E78" s="1" t="str">
        <f t="shared" si="22"/>
        <v>6/30x180=36</v>
      </c>
      <c r="F78" t="s">
        <v>21</v>
      </c>
      <c r="G78">
        <v>180</v>
      </c>
      <c r="H78" t="s">
        <v>22</v>
      </c>
      <c r="I78">
        <v>6</v>
      </c>
      <c r="J78">
        <v>30</v>
      </c>
      <c r="K78" t="s">
        <v>27</v>
      </c>
      <c r="L78" t="s">
        <v>28</v>
      </c>
      <c r="M78" t="s">
        <v>26</v>
      </c>
    </row>
    <row r="79" spans="1:13" x14ac:dyDescent="0.25">
      <c r="A79" t="str">
        <f t="shared" si="10"/>
        <v xml:space="preserve">בבית הספר 210 תלמידים.  </v>
      </c>
      <c r="B79" t="str">
        <f t="shared" si="11"/>
        <v xml:space="preserve">  מתוכם 7/30 לומדים  אנגלית.</v>
      </c>
      <c r="C79" t="str">
        <f t="shared" si="12"/>
        <v xml:space="preserve"> תְּנוּ  לָאֶחָד מֵהַנְּעָרִים שקַּלִּים כְּמִסְפָּר התלמידים הלומדים  אנגלית.  </v>
      </c>
      <c r="D79">
        <f t="shared" si="21"/>
        <v>49</v>
      </c>
      <c r="E79" s="1" t="str">
        <f t="shared" si="22"/>
        <v>7/30x210=49</v>
      </c>
      <c r="F79" t="s">
        <v>21</v>
      </c>
      <c r="G79">
        <v>210</v>
      </c>
      <c r="H79" t="s">
        <v>22</v>
      </c>
      <c r="I79">
        <v>7</v>
      </c>
      <c r="J79">
        <v>30</v>
      </c>
      <c r="K79" t="s">
        <v>27</v>
      </c>
      <c r="L79" t="s">
        <v>28</v>
      </c>
      <c r="M79" t="s">
        <v>26</v>
      </c>
    </row>
    <row r="80" spans="1:13" x14ac:dyDescent="0.25">
      <c r="A80" t="str">
        <f t="shared" si="10"/>
        <v xml:space="preserve">בבית הספר 240 תלמידים.  </v>
      </c>
      <c r="B80" t="str">
        <f t="shared" si="11"/>
        <v xml:space="preserve">  מתוכם 8/30 לומדים  אנגלית.</v>
      </c>
      <c r="C80" t="str">
        <f t="shared" si="12"/>
        <v xml:space="preserve"> תְּנוּ  לָאֶחָד מֵהַנְּעָרִים שקַּלִּים כְּמִסְפָּר התלמידים הלומדים  אנגלית.  </v>
      </c>
      <c r="D80">
        <f t="shared" si="21"/>
        <v>64</v>
      </c>
      <c r="E80" s="1" t="str">
        <f t="shared" si="22"/>
        <v>8/30x240=64</v>
      </c>
      <c r="F80" t="s">
        <v>21</v>
      </c>
      <c r="G80">
        <v>240</v>
      </c>
      <c r="H80" t="s">
        <v>22</v>
      </c>
      <c r="I80">
        <v>8</v>
      </c>
      <c r="J80">
        <v>30</v>
      </c>
      <c r="K80" t="s">
        <v>27</v>
      </c>
      <c r="L80" t="s">
        <v>28</v>
      </c>
      <c r="M80" t="s">
        <v>26</v>
      </c>
    </row>
    <row r="81" spans="1:13" x14ac:dyDescent="0.25">
      <c r="A81" t="str">
        <f t="shared" si="10"/>
        <v xml:space="preserve">בבית הספר 270 תלמידים.  </v>
      </c>
      <c r="B81" t="str">
        <f t="shared" si="11"/>
        <v xml:space="preserve">  מתוכם 9/30 לומדים  אנגלית.</v>
      </c>
      <c r="C81" t="str">
        <f t="shared" si="12"/>
        <v xml:space="preserve"> תְּנוּ  לָאֶחָד מֵהַנְּעָרִים שקַּלִּים כְּמִסְפָּר התלמידים הלומדים  אנגלית.  </v>
      </c>
      <c r="D81">
        <f t="shared" si="21"/>
        <v>81</v>
      </c>
      <c r="E81" s="1" t="str">
        <f t="shared" si="22"/>
        <v>9/30x270=81</v>
      </c>
      <c r="F81" t="s">
        <v>21</v>
      </c>
      <c r="G81">
        <v>270</v>
      </c>
      <c r="H81" t="s">
        <v>22</v>
      </c>
      <c r="I81">
        <v>9</v>
      </c>
      <c r="J81">
        <v>30</v>
      </c>
      <c r="K81" t="s">
        <v>27</v>
      </c>
      <c r="L81" t="s">
        <v>28</v>
      </c>
      <c r="M8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rightToLeft="1" topLeftCell="E2" zoomScale="94" zoomScaleNormal="94" workbookViewId="0">
      <selection activeCell="E2" sqref="E2"/>
    </sheetView>
  </sheetViews>
  <sheetFormatPr defaultColWidth="18.3984375" defaultRowHeight="13.8" x14ac:dyDescent="0.25"/>
  <cols>
    <col min="1" max="1" width="43.3984375" customWidth="1"/>
    <col min="2" max="2" width="50.5" customWidth="1"/>
    <col min="3" max="3" width="81.09765625" customWidth="1"/>
    <col min="4" max="4" width="11.5" style="2" customWidth="1"/>
    <col min="5" max="5" width="40.296875" customWidth="1"/>
    <col min="6" max="6" width="20.5" customWidth="1"/>
    <col min="7" max="7" width="5.69921875" customWidth="1"/>
    <col min="8" max="8" width="7.296875" customWidth="1"/>
    <col min="9" max="9" width="12" customWidth="1"/>
    <col min="10" max="10" width="3.3984375" customWidth="1"/>
    <col min="11" max="11" width="6.8984375" customWidth="1"/>
    <col min="12" max="12" width="24.69921875" customWidth="1"/>
    <col min="13" max="13" width="7.8984375" customWidth="1"/>
    <col min="14" max="14" width="6.09765625" customWidth="1"/>
    <col min="15" max="15" width="5.796875" customWidth="1"/>
    <col min="16" max="16" width="7.3984375" customWidth="1"/>
    <col min="17" max="17" width="20.19921875" customWidth="1"/>
  </cols>
  <sheetData>
    <row r="1" spans="1:17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17" x14ac:dyDescent="0.25">
      <c r="A2" t="str">
        <f>CONCATENATE(F2,G2,H2)</f>
        <v>בבית ספר 24 תלמידים.</v>
      </c>
      <c r="B2" t="str">
        <f>CONCATENATE(I2,J2,"/",K2,L2, M2,N2,"/",O2, P2,Q2)</f>
        <v>מתוכם 2/12 לומדיםחשנון ו 1/4 לומדים אנגלית והשאר משחקים</v>
      </c>
      <c r="C2" t="s">
        <v>33</v>
      </c>
      <c r="D2" s="2" t="str">
        <f>CONCATENATE(J2*G2/K2,",", N2*G2/O2,",", G2-J2*G2/K2- N2*G2/O2 )</f>
        <v>4,6,14</v>
      </c>
      <c r="E2" t="str">
        <f>CONCATENATE(J2,"/",K2,"x",G2,"=",J2*G2/K2,",",N2,"/",O2,"x",G2,"=", N2*G2/O2,",",G2,"-", N2*G2/O2,"-",J2*G2/K2,"=",G2-J2*G2/K2- N2*G2/O2)</f>
        <v>2/12x24=4,1/4x24=6,24-6-4=14</v>
      </c>
      <c r="F2" t="s">
        <v>32</v>
      </c>
      <c r="G2">
        <v>24</v>
      </c>
      <c r="H2" t="s">
        <v>22</v>
      </c>
      <c r="I2" t="s">
        <v>30</v>
      </c>
      <c r="J2">
        <v>2</v>
      </c>
      <c r="K2">
        <v>12</v>
      </c>
      <c r="L2" t="s">
        <v>23</v>
      </c>
      <c r="M2" t="s">
        <v>29</v>
      </c>
      <c r="N2">
        <v>1</v>
      </c>
      <c r="O2">
        <v>4</v>
      </c>
      <c r="P2" t="s">
        <v>23</v>
      </c>
      <c r="Q2" t="s">
        <v>31</v>
      </c>
    </row>
    <row r="3" spans="1:17" x14ac:dyDescent="0.25">
      <c r="A3" t="str">
        <f t="shared" ref="A3:A29" si="0">CONCATENATE(F3,G3,H3)</f>
        <v>בבית ספר 36 תלמידים.</v>
      </c>
      <c r="B3" t="str">
        <f t="shared" ref="B3:B29" si="1">CONCATENATE(I3,J3,"/",K3,L3, M3,N3,"/",O3, P3,Q3)</f>
        <v>מתוכם 3/12 לומדיםחשנון ו 1/4 לומדים אנגלית והשאר משחקים</v>
      </c>
      <c r="C3" t="s">
        <v>33</v>
      </c>
      <c r="D3" s="2" t="str">
        <f t="shared" ref="D3:D21" si="2">CONCATENATE(J3*G3/K3,",", N3*G3/O3,",", G3-J3*G3/K3- N3*G3/O3 )</f>
        <v>9,9,18</v>
      </c>
      <c r="E3" t="str">
        <f t="shared" ref="E3:E21" si="3">CONCATENATE(J3,"/",K3,"x",G3,"=",J3*G3/K3,",",N3,"/",O3,"x",G3,"=", N3*G3/O3,",",G3,"-", N3*G3/O3,"-",J3*G3/K3,"=",G3-J3*G3/K3- N3*G3/O3)</f>
        <v>3/12x36=9,1/4x36=9,36-9-9=18</v>
      </c>
      <c r="F3" t="s">
        <v>32</v>
      </c>
      <c r="G3">
        <v>36</v>
      </c>
      <c r="H3" t="s">
        <v>22</v>
      </c>
      <c r="I3" t="s">
        <v>30</v>
      </c>
      <c r="J3">
        <v>3</v>
      </c>
      <c r="K3">
        <v>12</v>
      </c>
      <c r="L3" t="s">
        <v>23</v>
      </c>
      <c r="M3" t="s">
        <v>29</v>
      </c>
      <c r="N3">
        <v>1</v>
      </c>
      <c r="O3">
        <v>4</v>
      </c>
      <c r="P3" t="s">
        <v>23</v>
      </c>
      <c r="Q3" t="s">
        <v>31</v>
      </c>
    </row>
    <row r="4" spans="1:17" x14ac:dyDescent="0.25">
      <c r="A4" t="str">
        <f t="shared" si="0"/>
        <v>בבית ספר 48 תלמידים.</v>
      </c>
      <c r="B4" t="str">
        <f t="shared" si="1"/>
        <v>מתוכם 4/12 לומדיםחשנון ו 1/4 לומדים אנגלית והשאר משחקים</v>
      </c>
      <c r="C4" t="s">
        <v>33</v>
      </c>
      <c r="D4" s="2" t="str">
        <f t="shared" si="2"/>
        <v>16,12,20</v>
      </c>
      <c r="E4" t="str">
        <f t="shared" si="3"/>
        <v>4/12x48=16,1/4x48=12,48-12-16=20</v>
      </c>
      <c r="F4" t="s">
        <v>32</v>
      </c>
      <c r="G4">
        <v>48</v>
      </c>
      <c r="H4" t="s">
        <v>22</v>
      </c>
      <c r="I4" t="s">
        <v>30</v>
      </c>
      <c r="J4">
        <v>4</v>
      </c>
      <c r="K4">
        <v>12</v>
      </c>
      <c r="L4" t="s">
        <v>23</v>
      </c>
      <c r="M4" t="s">
        <v>29</v>
      </c>
      <c r="N4">
        <v>1</v>
      </c>
      <c r="O4">
        <v>4</v>
      </c>
      <c r="P4" t="s">
        <v>23</v>
      </c>
      <c r="Q4" t="s">
        <v>31</v>
      </c>
    </row>
    <row r="5" spans="1:17" x14ac:dyDescent="0.25">
      <c r="A5" t="str">
        <f t="shared" si="0"/>
        <v>בבית ספר 60 תלמידים.</v>
      </c>
      <c r="B5" t="str">
        <f t="shared" si="1"/>
        <v>מתוכם 5/12 לומדיםחשנון ו 1/4 לומדים אנגלית והשאר משחקים</v>
      </c>
      <c r="C5" t="s">
        <v>33</v>
      </c>
      <c r="D5" s="2" t="str">
        <f t="shared" si="2"/>
        <v>25,15,20</v>
      </c>
      <c r="E5" t="str">
        <f t="shared" si="3"/>
        <v>5/12x60=25,1/4x60=15,60-15-25=20</v>
      </c>
      <c r="F5" t="s">
        <v>32</v>
      </c>
      <c r="G5">
        <v>60</v>
      </c>
      <c r="H5" t="s">
        <v>22</v>
      </c>
      <c r="I5" t="s">
        <v>30</v>
      </c>
      <c r="J5">
        <v>5</v>
      </c>
      <c r="K5">
        <v>12</v>
      </c>
      <c r="L5" t="s">
        <v>23</v>
      </c>
      <c r="M5" t="s">
        <v>29</v>
      </c>
      <c r="N5">
        <v>1</v>
      </c>
      <c r="O5">
        <v>4</v>
      </c>
      <c r="P5" t="s">
        <v>23</v>
      </c>
      <c r="Q5" t="s">
        <v>31</v>
      </c>
    </row>
    <row r="6" spans="1:17" x14ac:dyDescent="0.25">
      <c r="A6" t="str">
        <f t="shared" si="0"/>
        <v>בבית ספר 72 תלמידים.</v>
      </c>
      <c r="B6" t="str">
        <f t="shared" si="1"/>
        <v>מתוכם 6/12 לומדיםחשנון ו 1/4 לומדים אנגלית והשאר משחקים</v>
      </c>
      <c r="C6" t="s">
        <v>33</v>
      </c>
      <c r="D6" s="2" t="str">
        <f t="shared" si="2"/>
        <v>36,18,18</v>
      </c>
      <c r="E6" t="str">
        <f t="shared" si="3"/>
        <v>6/12x72=36,1/4x72=18,72-18-36=18</v>
      </c>
      <c r="F6" t="s">
        <v>32</v>
      </c>
      <c r="G6">
        <v>72</v>
      </c>
      <c r="H6" t="s">
        <v>22</v>
      </c>
      <c r="I6" t="s">
        <v>30</v>
      </c>
      <c r="J6">
        <v>6</v>
      </c>
      <c r="K6">
        <v>12</v>
      </c>
      <c r="L6" t="s">
        <v>23</v>
      </c>
      <c r="M6" t="s">
        <v>29</v>
      </c>
      <c r="N6">
        <v>1</v>
      </c>
      <c r="O6">
        <v>4</v>
      </c>
      <c r="P6" t="s">
        <v>23</v>
      </c>
      <c r="Q6" t="s">
        <v>31</v>
      </c>
    </row>
    <row r="7" spans="1:17" x14ac:dyDescent="0.25">
      <c r="A7" t="str">
        <f t="shared" si="0"/>
        <v>בבית ספר 84 תלמידים.</v>
      </c>
      <c r="B7" t="str">
        <f t="shared" si="1"/>
        <v>מתוכם 2/12 לומדיםחשנון ו 1/4 לומדים אנגלית והשאר משחקים</v>
      </c>
      <c r="C7" t="s">
        <v>33</v>
      </c>
      <c r="D7" s="2" t="str">
        <f t="shared" si="2"/>
        <v>14,21,49</v>
      </c>
      <c r="E7" t="str">
        <f t="shared" si="3"/>
        <v>2/12x84=14,1/4x84=21,84-21-14=49</v>
      </c>
      <c r="F7" t="s">
        <v>32</v>
      </c>
      <c r="G7">
        <v>84</v>
      </c>
      <c r="H7" t="s">
        <v>22</v>
      </c>
      <c r="I7" t="s">
        <v>30</v>
      </c>
      <c r="J7">
        <v>2</v>
      </c>
      <c r="K7">
        <v>12</v>
      </c>
      <c r="L7" t="s">
        <v>23</v>
      </c>
      <c r="M7" t="s">
        <v>29</v>
      </c>
      <c r="N7">
        <v>1</v>
      </c>
      <c r="O7">
        <v>4</v>
      </c>
      <c r="P7" t="s">
        <v>23</v>
      </c>
      <c r="Q7" t="s">
        <v>31</v>
      </c>
    </row>
    <row r="8" spans="1:17" x14ac:dyDescent="0.25">
      <c r="A8" t="str">
        <f t="shared" si="0"/>
        <v>בבית ספר 96 תלמידים.</v>
      </c>
      <c r="B8" t="str">
        <f t="shared" si="1"/>
        <v>מתוכם 2/12 לומדיםחשנון ו 1/4 לומדים אנגלית והשאר משחקים</v>
      </c>
      <c r="C8" t="s">
        <v>33</v>
      </c>
      <c r="D8" s="2" t="str">
        <f t="shared" si="2"/>
        <v>16,24,56</v>
      </c>
      <c r="E8" t="str">
        <f t="shared" si="3"/>
        <v>2/12x96=16,1/4x96=24,96-24-16=56</v>
      </c>
      <c r="F8" t="s">
        <v>32</v>
      </c>
      <c r="G8">
        <v>96</v>
      </c>
      <c r="H8" t="s">
        <v>22</v>
      </c>
      <c r="I8" t="s">
        <v>30</v>
      </c>
      <c r="J8">
        <v>2</v>
      </c>
      <c r="K8">
        <v>12</v>
      </c>
      <c r="L8" t="s">
        <v>23</v>
      </c>
      <c r="M8" t="s">
        <v>29</v>
      </c>
      <c r="N8">
        <v>1</v>
      </c>
      <c r="O8">
        <v>4</v>
      </c>
      <c r="P8" t="s">
        <v>23</v>
      </c>
      <c r="Q8" t="s">
        <v>31</v>
      </c>
    </row>
    <row r="9" spans="1:17" x14ac:dyDescent="0.25">
      <c r="A9" t="str">
        <f t="shared" si="0"/>
        <v>בבית ספר 108 תלמידים.</v>
      </c>
      <c r="B9" t="str">
        <f t="shared" si="1"/>
        <v>מתוכם 2/12 לומדיםחשנון ו 1/4 לומדים אנגלית והשאר משחקים</v>
      </c>
      <c r="C9" t="s">
        <v>33</v>
      </c>
      <c r="D9" s="2" t="str">
        <f t="shared" si="2"/>
        <v>18,27,63</v>
      </c>
      <c r="E9" t="str">
        <f t="shared" si="3"/>
        <v>2/12x108=18,1/4x108=27,108-27-18=63</v>
      </c>
      <c r="F9" t="s">
        <v>32</v>
      </c>
      <c r="G9">
        <v>108</v>
      </c>
      <c r="H9" t="s">
        <v>22</v>
      </c>
      <c r="I9" t="s">
        <v>30</v>
      </c>
      <c r="J9">
        <v>2</v>
      </c>
      <c r="K9">
        <v>12</v>
      </c>
      <c r="L9" t="s">
        <v>23</v>
      </c>
      <c r="M9" t="s">
        <v>29</v>
      </c>
      <c r="N9">
        <v>1</v>
      </c>
      <c r="O9">
        <v>4</v>
      </c>
      <c r="P9" t="s">
        <v>23</v>
      </c>
      <c r="Q9" t="s">
        <v>31</v>
      </c>
    </row>
    <row r="10" spans="1:17" x14ac:dyDescent="0.25">
      <c r="A10" t="str">
        <f t="shared" si="0"/>
        <v>בבית ספר 120 תלמידים.</v>
      </c>
      <c r="B10" t="str">
        <f t="shared" si="1"/>
        <v>מתוכם 2/12 לומדיםחשנון ו 1/4 לומדים אנגלית והשאר משחקים</v>
      </c>
      <c r="C10" t="s">
        <v>33</v>
      </c>
      <c r="D10" s="2" t="str">
        <f t="shared" si="2"/>
        <v>20,30,70</v>
      </c>
      <c r="E10" t="str">
        <f t="shared" si="3"/>
        <v>2/12x120=20,1/4x120=30,120-30-20=70</v>
      </c>
      <c r="F10" t="s">
        <v>32</v>
      </c>
      <c r="G10">
        <v>120</v>
      </c>
      <c r="H10" t="s">
        <v>22</v>
      </c>
      <c r="I10" t="s">
        <v>30</v>
      </c>
      <c r="J10">
        <v>2</v>
      </c>
      <c r="K10">
        <v>12</v>
      </c>
      <c r="L10" t="s">
        <v>23</v>
      </c>
      <c r="M10" t="s">
        <v>29</v>
      </c>
      <c r="N10">
        <v>1</v>
      </c>
      <c r="O10">
        <v>4</v>
      </c>
      <c r="P10" t="s">
        <v>23</v>
      </c>
      <c r="Q10" t="s">
        <v>31</v>
      </c>
    </row>
    <row r="11" spans="1:17" x14ac:dyDescent="0.25">
      <c r="A11" t="str">
        <f t="shared" si="0"/>
        <v>בבית ספר 132 תלמידים.</v>
      </c>
      <c r="B11" t="str">
        <f t="shared" si="1"/>
        <v>מתוכם 2/12 לומדיםחשנון ו 1/4 לומדים אנגלית והשאר משחקים</v>
      </c>
      <c r="C11" t="s">
        <v>33</v>
      </c>
      <c r="D11" s="2" t="str">
        <f t="shared" si="2"/>
        <v>22,33,77</v>
      </c>
      <c r="E11" t="str">
        <f t="shared" si="3"/>
        <v>2/12x132=22,1/4x132=33,132-33-22=77</v>
      </c>
      <c r="F11" t="s">
        <v>32</v>
      </c>
      <c r="G11">
        <v>132</v>
      </c>
      <c r="H11" t="s">
        <v>22</v>
      </c>
      <c r="I11" t="s">
        <v>30</v>
      </c>
      <c r="J11">
        <v>2</v>
      </c>
      <c r="K11">
        <v>12</v>
      </c>
      <c r="L11" t="s">
        <v>23</v>
      </c>
      <c r="M11" t="s">
        <v>29</v>
      </c>
      <c r="N11">
        <v>1</v>
      </c>
      <c r="O11">
        <v>4</v>
      </c>
      <c r="P11" t="s">
        <v>23</v>
      </c>
      <c r="Q11" t="s">
        <v>31</v>
      </c>
    </row>
    <row r="12" spans="1:17" x14ac:dyDescent="0.25">
      <c r="A12" t="str">
        <f t="shared" si="0"/>
        <v>בבית ספר 150 תלמידים.</v>
      </c>
      <c r="B12" t="str">
        <f t="shared" si="1"/>
        <v>מתוכם 2/15 לומדיםחשנון ו 1/15 לומדים אנגלית והשאר משחקים</v>
      </c>
      <c r="C12" t="s">
        <v>33</v>
      </c>
      <c r="D12" s="2" t="str">
        <f t="shared" si="2"/>
        <v>20,10,120</v>
      </c>
      <c r="E12" t="str">
        <f t="shared" si="3"/>
        <v>2/15x150=20,1/15x150=10,150-10-20=120</v>
      </c>
      <c r="F12" t="s">
        <v>32</v>
      </c>
      <c r="G12">
        <v>150</v>
      </c>
      <c r="H12" t="s">
        <v>22</v>
      </c>
      <c r="I12" t="s">
        <v>30</v>
      </c>
      <c r="J12">
        <v>2</v>
      </c>
      <c r="K12">
        <v>15</v>
      </c>
      <c r="L12" t="s">
        <v>23</v>
      </c>
      <c r="M12" t="s">
        <v>29</v>
      </c>
      <c r="N12">
        <v>1</v>
      </c>
      <c r="O12">
        <v>15</v>
      </c>
      <c r="P12" t="s">
        <v>23</v>
      </c>
      <c r="Q12" t="s">
        <v>31</v>
      </c>
    </row>
    <row r="13" spans="1:17" x14ac:dyDescent="0.25">
      <c r="A13" t="str">
        <f t="shared" si="0"/>
        <v>בבית ספר 180 תלמידים.</v>
      </c>
      <c r="B13" t="str">
        <f t="shared" si="1"/>
        <v>מתוכם 2/30 לומדיםחשנון ו 2/15 לומדים אנגלית והשאר משחקים</v>
      </c>
      <c r="C13" t="s">
        <v>33</v>
      </c>
      <c r="D13" s="2" t="str">
        <f t="shared" si="2"/>
        <v>12,24,144</v>
      </c>
      <c r="E13" t="str">
        <f t="shared" si="3"/>
        <v>2/30x180=12,2/15x180=24,180-24-12=144</v>
      </c>
      <c r="F13" t="s">
        <v>32</v>
      </c>
      <c r="G13">
        <v>180</v>
      </c>
      <c r="H13" t="s">
        <v>22</v>
      </c>
      <c r="I13" t="s">
        <v>30</v>
      </c>
      <c r="J13">
        <v>2</v>
      </c>
      <c r="K13">
        <v>30</v>
      </c>
      <c r="L13" t="s">
        <v>23</v>
      </c>
      <c r="M13" t="s">
        <v>29</v>
      </c>
      <c r="N13">
        <v>2</v>
      </c>
      <c r="O13">
        <v>15</v>
      </c>
      <c r="P13" t="s">
        <v>23</v>
      </c>
      <c r="Q13" t="s">
        <v>31</v>
      </c>
    </row>
    <row r="14" spans="1:17" x14ac:dyDescent="0.25">
      <c r="A14" t="str">
        <f t="shared" si="0"/>
        <v>בבית ספר 210 תלמידים.</v>
      </c>
      <c r="B14" t="str">
        <f t="shared" si="1"/>
        <v>מתוכם 2/70 לומדיםחשנון ו 3/15 לומדים אנגלית והשאר משחקים</v>
      </c>
      <c r="C14" t="s">
        <v>33</v>
      </c>
      <c r="D14" s="2" t="str">
        <f t="shared" si="2"/>
        <v>6,42,162</v>
      </c>
      <c r="E14" t="str">
        <f t="shared" si="3"/>
        <v>2/70x210=6,3/15x210=42,210-42-6=162</v>
      </c>
      <c r="F14" t="s">
        <v>32</v>
      </c>
      <c r="G14">
        <v>210</v>
      </c>
      <c r="H14" t="s">
        <v>22</v>
      </c>
      <c r="I14" t="s">
        <v>30</v>
      </c>
      <c r="J14">
        <v>2</v>
      </c>
      <c r="K14">
        <v>70</v>
      </c>
      <c r="L14" t="s">
        <v>23</v>
      </c>
      <c r="M14" t="s">
        <v>29</v>
      </c>
      <c r="N14">
        <v>3</v>
      </c>
      <c r="O14">
        <v>15</v>
      </c>
      <c r="P14" t="s">
        <v>23</v>
      </c>
      <c r="Q14" t="s">
        <v>31</v>
      </c>
    </row>
    <row r="15" spans="1:17" x14ac:dyDescent="0.25">
      <c r="A15" t="str">
        <f t="shared" si="0"/>
        <v>בבית ספר 240 תלמידים.</v>
      </c>
      <c r="B15" t="str">
        <f t="shared" si="1"/>
        <v>מתוכם 2/60 לומדיםחשנון ו 4/15 לומדים אנגלית והשאר משחקים</v>
      </c>
      <c r="C15" t="s">
        <v>33</v>
      </c>
      <c r="D15" s="2" t="str">
        <f t="shared" si="2"/>
        <v>8,64,168</v>
      </c>
      <c r="E15" t="str">
        <f t="shared" si="3"/>
        <v>2/60x240=8,4/15x240=64,240-64-8=168</v>
      </c>
      <c r="F15" t="s">
        <v>32</v>
      </c>
      <c r="G15">
        <v>240</v>
      </c>
      <c r="H15" t="s">
        <v>22</v>
      </c>
      <c r="I15" t="s">
        <v>30</v>
      </c>
      <c r="J15">
        <v>2</v>
      </c>
      <c r="K15">
        <v>60</v>
      </c>
      <c r="L15" t="s">
        <v>23</v>
      </c>
      <c r="M15" t="s">
        <v>29</v>
      </c>
      <c r="N15">
        <v>4</v>
      </c>
      <c r="O15">
        <v>15</v>
      </c>
      <c r="P15" t="s">
        <v>23</v>
      </c>
      <c r="Q15" t="s">
        <v>31</v>
      </c>
    </row>
    <row r="16" spans="1:17" x14ac:dyDescent="0.25">
      <c r="A16" t="str">
        <f t="shared" si="0"/>
        <v>בבית ספר 270 תלמידים.</v>
      </c>
      <c r="B16" t="str">
        <f t="shared" si="1"/>
        <v>מתוכם 2/90 לומדיםחשנון ו 5/15 לומדים אנגלית והשאר משחקים</v>
      </c>
      <c r="C16" t="s">
        <v>33</v>
      </c>
      <c r="D16" s="2" t="str">
        <f t="shared" si="2"/>
        <v>6,90,174</v>
      </c>
      <c r="E16" t="str">
        <f t="shared" si="3"/>
        <v>2/90x270=6,5/15x270=90,270-90-6=174</v>
      </c>
      <c r="F16" t="s">
        <v>32</v>
      </c>
      <c r="G16">
        <v>270</v>
      </c>
      <c r="H16" t="s">
        <v>22</v>
      </c>
      <c r="I16" t="s">
        <v>30</v>
      </c>
      <c r="J16">
        <v>2</v>
      </c>
      <c r="K16">
        <v>90</v>
      </c>
      <c r="L16" t="s">
        <v>23</v>
      </c>
      <c r="M16" t="s">
        <v>29</v>
      </c>
      <c r="N16">
        <v>5</v>
      </c>
      <c r="O16">
        <v>15</v>
      </c>
      <c r="P16" t="s">
        <v>23</v>
      </c>
      <c r="Q16" t="s">
        <v>31</v>
      </c>
    </row>
    <row r="17" spans="1:17" x14ac:dyDescent="0.25">
      <c r="A17" t="str">
        <f t="shared" si="0"/>
        <v>בבית ספר 300 תלמידים.</v>
      </c>
      <c r="B17" t="str">
        <f t="shared" si="1"/>
        <v>מתוכם 2/60 לומדיםחשנון ו 6/15 לומדים אנגלית והשאר משחקים</v>
      </c>
      <c r="C17" t="s">
        <v>33</v>
      </c>
      <c r="D17" s="2" t="str">
        <f t="shared" si="2"/>
        <v>10,120,170</v>
      </c>
      <c r="E17" t="str">
        <f t="shared" si="3"/>
        <v>2/60x300=10,6/15x300=120,300-120-10=170</v>
      </c>
      <c r="F17" t="s">
        <v>32</v>
      </c>
      <c r="G17">
        <v>300</v>
      </c>
      <c r="H17" t="s">
        <v>22</v>
      </c>
      <c r="I17" t="s">
        <v>30</v>
      </c>
      <c r="J17">
        <v>2</v>
      </c>
      <c r="K17">
        <v>60</v>
      </c>
      <c r="L17" t="s">
        <v>23</v>
      </c>
      <c r="M17" t="s">
        <v>29</v>
      </c>
      <c r="N17">
        <v>6</v>
      </c>
      <c r="O17">
        <v>15</v>
      </c>
      <c r="P17" t="s">
        <v>23</v>
      </c>
      <c r="Q17" t="s">
        <v>31</v>
      </c>
    </row>
    <row r="18" spans="1:17" x14ac:dyDescent="0.25">
      <c r="A18" t="str">
        <f t="shared" si="0"/>
        <v>בבית ספר 300 תלמידים.</v>
      </c>
      <c r="B18" t="str">
        <f t="shared" si="1"/>
        <v>מתוכם 3/60 לומדיםחשנון ו 7/15 לומדים אנגלית והשאר משחקים</v>
      </c>
      <c r="C18" t="s">
        <v>33</v>
      </c>
      <c r="D18" s="2" t="str">
        <f t="shared" si="2"/>
        <v>15,140,145</v>
      </c>
      <c r="E18" t="str">
        <f t="shared" si="3"/>
        <v>3/60x300=15,7/15x300=140,300-140-15=145</v>
      </c>
      <c r="F18" t="s">
        <v>32</v>
      </c>
      <c r="G18">
        <v>300</v>
      </c>
      <c r="H18" t="s">
        <v>22</v>
      </c>
      <c r="I18" t="s">
        <v>30</v>
      </c>
      <c r="J18">
        <v>3</v>
      </c>
      <c r="K18">
        <v>60</v>
      </c>
      <c r="L18" t="s">
        <v>23</v>
      </c>
      <c r="M18" t="s">
        <v>29</v>
      </c>
      <c r="N18">
        <v>7</v>
      </c>
      <c r="O18">
        <v>15</v>
      </c>
      <c r="P18" t="s">
        <v>23</v>
      </c>
      <c r="Q18" t="s">
        <v>31</v>
      </c>
    </row>
    <row r="19" spans="1:17" x14ac:dyDescent="0.25">
      <c r="A19" t="str">
        <f t="shared" si="0"/>
        <v>בבית ספר 300 תלמידים.</v>
      </c>
      <c r="B19" t="str">
        <f t="shared" si="1"/>
        <v>מתוכם 4/60 לומדיםחשנון ו 8/15 לומדים אנגלית והשאר משחקים</v>
      </c>
      <c r="C19" t="s">
        <v>33</v>
      </c>
      <c r="D19" s="2" t="str">
        <f t="shared" si="2"/>
        <v>20,160,120</v>
      </c>
      <c r="E19" t="str">
        <f t="shared" si="3"/>
        <v>4/60x300=20,8/15x300=160,300-160-20=120</v>
      </c>
      <c r="F19" t="s">
        <v>32</v>
      </c>
      <c r="G19">
        <v>300</v>
      </c>
      <c r="H19" t="s">
        <v>22</v>
      </c>
      <c r="I19" t="s">
        <v>30</v>
      </c>
      <c r="J19">
        <v>4</v>
      </c>
      <c r="K19">
        <v>60</v>
      </c>
      <c r="L19" t="s">
        <v>23</v>
      </c>
      <c r="M19" t="s">
        <v>29</v>
      </c>
      <c r="N19">
        <v>8</v>
      </c>
      <c r="O19">
        <v>15</v>
      </c>
      <c r="P19" t="s">
        <v>23</v>
      </c>
      <c r="Q19" t="s">
        <v>31</v>
      </c>
    </row>
    <row r="20" spans="1:17" x14ac:dyDescent="0.25">
      <c r="A20" t="str">
        <f t="shared" si="0"/>
        <v>בבית ספר 300 תלמידים.</v>
      </c>
      <c r="B20" t="str">
        <f t="shared" si="1"/>
        <v>מתוכם 5/60 לומדיםחשנון ו 9/15 לומדים אנגלית והשאר משחקים</v>
      </c>
      <c r="C20" t="s">
        <v>33</v>
      </c>
      <c r="D20" s="2" t="str">
        <f t="shared" si="2"/>
        <v>25,180,95</v>
      </c>
      <c r="E20" t="str">
        <f t="shared" si="3"/>
        <v>5/60x300=25,9/15x300=180,300-180-25=95</v>
      </c>
      <c r="F20" t="s">
        <v>32</v>
      </c>
      <c r="G20">
        <v>300</v>
      </c>
      <c r="H20" t="s">
        <v>22</v>
      </c>
      <c r="I20" t="s">
        <v>30</v>
      </c>
      <c r="J20">
        <v>5</v>
      </c>
      <c r="K20">
        <v>60</v>
      </c>
      <c r="L20" t="s">
        <v>23</v>
      </c>
      <c r="M20" t="s">
        <v>29</v>
      </c>
      <c r="N20">
        <v>9</v>
      </c>
      <c r="O20">
        <v>15</v>
      </c>
      <c r="P20" t="s">
        <v>23</v>
      </c>
      <c r="Q20" t="s">
        <v>31</v>
      </c>
    </row>
    <row r="21" spans="1:17" x14ac:dyDescent="0.25">
      <c r="A21" t="str">
        <f t="shared" si="0"/>
        <v>בבית ספר 300 תלמידים.</v>
      </c>
      <c r="B21" t="str">
        <f t="shared" si="1"/>
        <v>מתוכם 6/60 לומדיםחשנון ו 10/30 לומדים אנגלית והשאר משחקים</v>
      </c>
      <c r="C21" t="s">
        <v>33</v>
      </c>
      <c r="D21" s="2" t="str">
        <f t="shared" si="2"/>
        <v>30,100,170</v>
      </c>
      <c r="E21" t="str">
        <f t="shared" si="3"/>
        <v>6/60x300=30,10/30x300=100,300-100-30=170</v>
      </c>
      <c r="F21" t="s">
        <v>32</v>
      </c>
      <c r="G21">
        <v>300</v>
      </c>
      <c r="H21" t="s">
        <v>22</v>
      </c>
      <c r="I21" t="s">
        <v>30</v>
      </c>
      <c r="J21">
        <v>6</v>
      </c>
      <c r="K21">
        <v>60</v>
      </c>
      <c r="L21" t="s">
        <v>23</v>
      </c>
      <c r="M21" t="s">
        <v>29</v>
      </c>
      <c r="N21">
        <v>10</v>
      </c>
      <c r="O21">
        <v>30</v>
      </c>
      <c r="P21" t="s">
        <v>23</v>
      </c>
      <c r="Q21" t="s">
        <v>31</v>
      </c>
    </row>
    <row r="22" spans="1:17" x14ac:dyDescent="0.25">
      <c r="A22" t="str">
        <f t="shared" si="0"/>
        <v>בבית ספר 300 תלמידים.</v>
      </c>
      <c r="B22" t="str">
        <f t="shared" si="1"/>
        <v>מתוכם 7/60 לומדיםחשנון ו 10/60 לומדים אנגלית והשאר משחקים</v>
      </c>
      <c r="C22" t="s">
        <v>33</v>
      </c>
      <c r="D22" s="2" t="str">
        <f t="shared" ref="D22:D23" si="4">CONCATENATE(J22*G22/K22,",", N22*G22/O22,",", G22-J22*G22/K22- N22*G22/O22 )</f>
        <v>35,50,215</v>
      </c>
      <c r="E22" t="str">
        <f t="shared" ref="E22:E23" si="5">CONCATENATE(J22,"/",K22,"x",G22,"=",J22*G22/K22,",",N22,"/",O22,"x",G22,"=", N22*G22/O22,",",G22,"-", N22*G22/O22,"-",J22*G22/K22,"=",G22-J22*G22/K22- N22*G22/O22)</f>
        <v>7/60x300=35,10/60x300=50,300-50-35=215</v>
      </c>
      <c r="F22" t="s">
        <v>32</v>
      </c>
      <c r="G22">
        <v>300</v>
      </c>
      <c r="H22" t="s">
        <v>22</v>
      </c>
      <c r="I22" t="s">
        <v>30</v>
      </c>
      <c r="J22">
        <v>7</v>
      </c>
      <c r="K22">
        <v>60</v>
      </c>
      <c r="L22" t="s">
        <v>23</v>
      </c>
      <c r="M22" t="s">
        <v>29</v>
      </c>
      <c r="N22">
        <v>10</v>
      </c>
      <c r="O22">
        <v>60</v>
      </c>
      <c r="P22" t="s">
        <v>23</v>
      </c>
      <c r="Q22" t="s">
        <v>31</v>
      </c>
    </row>
    <row r="23" spans="1:17" x14ac:dyDescent="0.25">
      <c r="A23" t="str">
        <f t="shared" si="0"/>
        <v>בבית ספר 300 תלמידים.</v>
      </c>
      <c r="B23" t="str">
        <f t="shared" si="1"/>
        <v>מתוכם 8/60 לומדיםחשנון ו 10/50 לומדים אנגלית והשאר משחקים</v>
      </c>
      <c r="C23" t="s">
        <v>33</v>
      </c>
      <c r="D23" s="2" t="str">
        <f t="shared" si="4"/>
        <v>40,60,200</v>
      </c>
      <c r="E23" t="str">
        <f t="shared" si="5"/>
        <v>8/60x300=40,10/50x300=60,300-60-40=200</v>
      </c>
      <c r="F23" t="s">
        <v>32</v>
      </c>
      <c r="G23">
        <v>300</v>
      </c>
      <c r="H23" t="s">
        <v>22</v>
      </c>
      <c r="I23" t="s">
        <v>30</v>
      </c>
      <c r="J23">
        <v>8</v>
      </c>
      <c r="K23">
        <v>60</v>
      </c>
      <c r="L23" t="s">
        <v>23</v>
      </c>
      <c r="M23" t="s">
        <v>29</v>
      </c>
      <c r="N23">
        <v>10</v>
      </c>
      <c r="O23">
        <v>50</v>
      </c>
      <c r="P23" t="s">
        <v>23</v>
      </c>
      <c r="Q23" t="s">
        <v>31</v>
      </c>
    </row>
    <row r="24" spans="1:17" x14ac:dyDescent="0.25">
      <c r="A24" t="str">
        <f t="shared" si="0"/>
        <v>בבית ספר 300 תלמידים.</v>
      </c>
      <c r="B24" t="str">
        <f t="shared" si="1"/>
        <v>מתוכם 3/60 לומדיםחשנון ו 10/60 לומדים אנגלית והשאר משחקים</v>
      </c>
      <c r="C24" t="s">
        <v>33</v>
      </c>
      <c r="D24" s="2" t="str">
        <f t="shared" ref="D24:D29" si="6">CONCATENATE(J24*G24/K24,",", N24*G24/O24,",", G24-J24*G24/K24- N24*G24/O24 )</f>
        <v>15,50,235</v>
      </c>
      <c r="E24" t="str">
        <f t="shared" ref="E24:E29" si="7">CONCATENATE(J24,"/",K24,"x",G24,"=",J24*G24/K24,",",N24,"/",O24,"x",G24,"=", N24*G24/O24,",",G24,"-", N24*G24/O24,"-",J24*G24/K24,"=",G24-J24*G24/K24- N24*G24/O24)</f>
        <v>3/60x300=15,10/60x300=50,300-50-15=235</v>
      </c>
      <c r="F24" t="s">
        <v>32</v>
      </c>
      <c r="G24">
        <v>300</v>
      </c>
      <c r="H24" t="s">
        <v>22</v>
      </c>
      <c r="I24" t="s">
        <v>30</v>
      </c>
      <c r="J24">
        <v>3</v>
      </c>
      <c r="K24">
        <v>60</v>
      </c>
      <c r="L24" t="s">
        <v>23</v>
      </c>
      <c r="M24" t="s">
        <v>29</v>
      </c>
      <c r="N24">
        <v>10</v>
      </c>
      <c r="O24">
        <v>60</v>
      </c>
      <c r="P24" t="s">
        <v>23</v>
      </c>
      <c r="Q24" t="s">
        <v>31</v>
      </c>
    </row>
    <row r="25" spans="1:17" x14ac:dyDescent="0.25">
      <c r="A25" t="str">
        <f t="shared" si="0"/>
        <v>בבית ספר 300 תלמידים.</v>
      </c>
      <c r="B25" t="str">
        <f t="shared" si="1"/>
        <v>מתוכם 10/60 לומדיםחשנון ו 11/60 לומדים אנגלית והשאר משחקים</v>
      </c>
      <c r="C25" t="s">
        <v>33</v>
      </c>
      <c r="D25" s="2" t="str">
        <f t="shared" si="6"/>
        <v>50,55,195</v>
      </c>
      <c r="E25" t="str">
        <f t="shared" si="7"/>
        <v>10/60x300=50,11/60x300=55,300-55-50=195</v>
      </c>
      <c r="F25" t="s">
        <v>32</v>
      </c>
      <c r="G25">
        <v>300</v>
      </c>
      <c r="H25" t="s">
        <v>22</v>
      </c>
      <c r="I25" t="s">
        <v>30</v>
      </c>
      <c r="J25">
        <v>10</v>
      </c>
      <c r="K25">
        <v>60</v>
      </c>
      <c r="L25" t="s">
        <v>23</v>
      </c>
      <c r="M25" t="s">
        <v>29</v>
      </c>
      <c r="N25">
        <v>11</v>
      </c>
      <c r="O25">
        <v>60</v>
      </c>
      <c r="P25" t="s">
        <v>23</v>
      </c>
      <c r="Q25" t="s">
        <v>31</v>
      </c>
    </row>
    <row r="26" spans="1:17" x14ac:dyDescent="0.25">
      <c r="A26" t="str">
        <f t="shared" si="0"/>
        <v>בבית ספר 300 תלמידים.</v>
      </c>
      <c r="B26" t="str">
        <f t="shared" si="1"/>
        <v>מתוכם 11/60 לומדיםחשנון ו 12/60 לומדים אנגלית והשאר משחקים</v>
      </c>
      <c r="C26" t="s">
        <v>33</v>
      </c>
      <c r="D26" s="2" t="str">
        <f t="shared" si="6"/>
        <v>55,60,185</v>
      </c>
      <c r="E26" t="str">
        <f t="shared" si="7"/>
        <v>11/60x300=55,12/60x300=60,300-60-55=185</v>
      </c>
      <c r="F26" t="s">
        <v>32</v>
      </c>
      <c r="G26">
        <v>300</v>
      </c>
      <c r="H26" t="s">
        <v>22</v>
      </c>
      <c r="I26" t="s">
        <v>30</v>
      </c>
      <c r="J26">
        <v>11</v>
      </c>
      <c r="K26">
        <v>60</v>
      </c>
      <c r="L26" t="s">
        <v>23</v>
      </c>
      <c r="M26" t="s">
        <v>29</v>
      </c>
      <c r="N26">
        <v>12</v>
      </c>
      <c r="O26">
        <v>60</v>
      </c>
      <c r="P26" t="s">
        <v>23</v>
      </c>
      <c r="Q26" t="s">
        <v>31</v>
      </c>
    </row>
    <row r="27" spans="1:17" x14ac:dyDescent="0.25">
      <c r="A27" t="str">
        <f t="shared" si="0"/>
        <v>בבית ספר 300 תלמידים.</v>
      </c>
      <c r="B27" t="str">
        <f t="shared" si="1"/>
        <v>מתוכם 12/60 לומדיםחשנון ו 13/60 לומדים אנגלית והשאר משחקים</v>
      </c>
      <c r="C27" t="s">
        <v>33</v>
      </c>
      <c r="D27" s="2" t="str">
        <f t="shared" si="6"/>
        <v>60,65,175</v>
      </c>
      <c r="E27" t="str">
        <f t="shared" si="7"/>
        <v>12/60x300=60,13/60x300=65,300-65-60=175</v>
      </c>
      <c r="F27" t="s">
        <v>32</v>
      </c>
      <c r="G27">
        <v>300</v>
      </c>
      <c r="H27" t="s">
        <v>22</v>
      </c>
      <c r="I27" t="s">
        <v>30</v>
      </c>
      <c r="J27">
        <v>12</v>
      </c>
      <c r="K27">
        <v>60</v>
      </c>
      <c r="L27" t="s">
        <v>23</v>
      </c>
      <c r="M27" t="s">
        <v>29</v>
      </c>
      <c r="N27">
        <v>13</v>
      </c>
      <c r="O27">
        <v>60</v>
      </c>
      <c r="P27" t="s">
        <v>23</v>
      </c>
      <c r="Q27" t="s">
        <v>31</v>
      </c>
    </row>
    <row r="28" spans="1:17" x14ac:dyDescent="0.25">
      <c r="A28" t="str">
        <f t="shared" si="0"/>
        <v>בבית ספר 300 תלמידים.</v>
      </c>
      <c r="B28" t="str">
        <f t="shared" si="1"/>
        <v>מתוכם 13/60 לומדיםחשנון ו 14/60 לומדים אנגלית והשאר משחקים</v>
      </c>
      <c r="C28" t="s">
        <v>33</v>
      </c>
      <c r="D28" s="2" t="str">
        <f t="shared" si="6"/>
        <v>65,70,165</v>
      </c>
      <c r="E28" t="str">
        <f t="shared" si="7"/>
        <v>13/60x300=65,14/60x300=70,300-70-65=165</v>
      </c>
      <c r="F28" t="s">
        <v>32</v>
      </c>
      <c r="G28">
        <v>300</v>
      </c>
      <c r="H28" t="s">
        <v>22</v>
      </c>
      <c r="I28" t="s">
        <v>30</v>
      </c>
      <c r="J28">
        <v>13</v>
      </c>
      <c r="K28">
        <v>60</v>
      </c>
      <c r="L28" t="s">
        <v>23</v>
      </c>
      <c r="M28" t="s">
        <v>29</v>
      </c>
      <c r="N28">
        <v>14</v>
      </c>
      <c r="O28">
        <v>60</v>
      </c>
      <c r="P28" t="s">
        <v>23</v>
      </c>
      <c r="Q28" t="s">
        <v>31</v>
      </c>
    </row>
    <row r="29" spans="1:17" x14ac:dyDescent="0.25">
      <c r="A29" t="str">
        <f t="shared" si="0"/>
        <v>בבית ספר 300 תלמידים.</v>
      </c>
      <c r="B29" t="str">
        <f t="shared" si="1"/>
        <v>מתוכם 14/60 לומדיםחשנון ו 15/60 לומדים אנגלית והשאר משחקים</v>
      </c>
      <c r="C29" t="s">
        <v>33</v>
      </c>
      <c r="D29" s="2" t="str">
        <f t="shared" si="6"/>
        <v>70,75,155</v>
      </c>
      <c r="E29" t="str">
        <f t="shared" si="7"/>
        <v>14/60x300=70,15/60x300=75,300-75-70=155</v>
      </c>
      <c r="F29" t="s">
        <v>32</v>
      </c>
      <c r="G29">
        <v>300</v>
      </c>
      <c r="H29" t="s">
        <v>22</v>
      </c>
      <c r="I29" t="s">
        <v>30</v>
      </c>
      <c r="J29">
        <v>14</v>
      </c>
      <c r="K29">
        <v>60</v>
      </c>
      <c r="L29" t="s">
        <v>23</v>
      </c>
      <c r="M29" t="s">
        <v>29</v>
      </c>
      <c r="N29">
        <v>15</v>
      </c>
      <c r="O29">
        <v>60</v>
      </c>
      <c r="P29" t="s">
        <v>23</v>
      </c>
      <c r="Q29" t="s">
        <v>31</v>
      </c>
    </row>
    <row r="30" spans="1:17" x14ac:dyDescent="0.25">
      <c r="A30" t="str">
        <f>CONCATENATE(F30,G30,H30,I30,J30,"/",K30," מנפחה ")</f>
        <v xml:space="preserve">בריכה היכולה להכיל  40  ליטר  מלאה עד 3/4 מנפחה </v>
      </c>
      <c r="B30" t="str">
        <f>CONCATENATE(L30,M30,N30)</f>
        <v xml:space="preserve"> מחיר ליטר מים הוא 3 שקלים</v>
      </c>
      <c r="C30" t="s">
        <v>34</v>
      </c>
      <c r="D30" s="2" t="str">
        <f>CONCATENATE(G30*M30*(K30-J30)/K30)</f>
        <v>30</v>
      </c>
      <c r="F30" t="s">
        <v>36</v>
      </c>
      <c r="G30">
        <v>40</v>
      </c>
      <c r="H30" t="s">
        <v>38</v>
      </c>
      <c r="I30" t="s">
        <v>37</v>
      </c>
      <c r="J30">
        <v>3</v>
      </c>
      <c r="K30">
        <v>4</v>
      </c>
      <c r="L30" t="s">
        <v>35</v>
      </c>
      <c r="M30">
        <v>3</v>
      </c>
      <c r="N30" t="s">
        <v>39</v>
      </c>
    </row>
    <row r="31" spans="1:17" x14ac:dyDescent="0.25">
      <c r="A31" t="str">
        <f t="shared" ref="A31:A48" si="8">CONCATENATE(F31,G31,H31,I31,J31,"/",K31," מנפחה ")</f>
        <v xml:space="preserve">בריכה היכולה להכיל  60  ליטר  מלאה עד 3/4 מנפחה </v>
      </c>
      <c r="B31" t="str">
        <f t="shared" ref="B31:B48" si="9">CONCATENATE(L31,M31,N31)</f>
        <v xml:space="preserve"> מחיר ליטר מים הוא 3 שקלים</v>
      </c>
      <c r="C31" t="s">
        <v>34</v>
      </c>
      <c r="D31" s="2" t="str">
        <f t="shared" ref="D31:D38" si="10">CONCATENATE(G31*M31*(K31-J31)/K31)</f>
        <v>45</v>
      </c>
      <c r="F31" t="s">
        <v>36</v>
      </c>
      <c r="G31">
        <v>60</v>
      </c>
      <c r="H31" t="s">
        <v>38</v>
      </c>
      <c r="I31" t="s">
        <v>37</v>
      </c>
      <c r="J31">
        <v>3</v>
      </c>
      <c r="K31">
        <v>4</v>
      </c>
      <c r="L31" t="s">
        <v>35</v>
      </c>
      <c r="M31">
        <v>3</v>
      </c>
      <c r="N31" t="s">
        <v>39</v>
      </c>
    </row>
    <row r="32" spans="1:17" x14ac:dyDescent="0.25">
      <c r="A32" t="str">
        <f t="shared" si="8"/>
        <v xml:space="preserve">בריכה היכולה להכיל  80  ליטר  מלאה עד 3/4 מנפחה </v>
      </c>
      <c r="B32" t="str">
        <f t="shared" si="9"/>
        <v xml:space="preserve"> מחיר ליטר מים הוא 3 שקלים</v>
      </c>
      <c r="C32" t="s">
        <v>34</v>
      </c>
      <c r="D32" s="2" t="str">
        <f t="shared" si="10"/>
        <v>60</v>
      </c>
      <c r="F32" t="s">
        <v>36</v>
      </c>
      <c r="G32">
        <v>80</v>
      </c>
      <c r="H32" t="s">
        <v>38</v>
      </c>
      <c r="I32" t="s">
        <v>37</v>
      </c>
      <c r="J32">
        <v>3</v>
      </c>
      <c r="K32">
        <v>4</v>
      </c>
      <c r="L32" t="s">
        <v>35</v>
      </c>
      <c r="M32">
        <v>3</v>
      </c>
      <c r="N32" t="s">
        <v>39</v>
      </c>
    </row>
    <row r="33" spans="1:14" x14ac:dyDescent="0.25">
      <c r="A33" t="str">
        <f t="shared" si="8"/>
        <v xml:space="preserve">בריכה היכולה להכיל  100  ליטר  מלאה עד 3/4 מנפחה </v>
      </c>
      <c r="B33" t="str">
        <f t="shared" si="9"/>
        <v xml:space="preserve"> מחיר ליטר מים הוא 3 שקלים</v>
      </c>
      <c r="C33" t="s">
        <v>34</v>
      </c>
      <c r="D33" s="2" t="str">
        <f t="shared" si="10"/>
        <v>75</v>
      </c>
      <c r="F33" t="s">
        <v>36</v>
      </c>
      <c r="G33">
        <v>100</v>
      </c>
      <c r="H33" t="s">
        <v>38</v>
      </c>
      <c r="I33" t="s">
        <v>37</v>
      </c>
      <c r="J33">
        <v>3</v>
      </c>
      <c r="K33">
        <v>4</v>
      </c>
      <c r="L33" t="s">
        <v>35</v>
      </c>
      <c r="M33">
        <v>3</v>
      </c>
      <c r="N33" t="s">
        <v>39</v>
      </c>
    </row>
    <row r="34" spans="1:14" x14ac:dyDescent="0.25">
      <c r="A34" t="str">
        <f t="shared" si="8"/>
        <v xml:space="preserve">בריכה היכולה להכיל  120  ליטר  מלאה עד 3/4 מנפחה </v>
      </c>
      <c r="B34" t="str">
        <f t="shared" si="9"/>
        <v xml:space="preserve"> מחיר ליטר מים הוא 3 שקלים</v>
      </c>
      <c r="C34" t="s">
        <v>34</v>
      </c>
      <c r="D34" s="2" t="str">
        <f t="shared" si="10"/>
        <v>90</v>
      </c>
      <c r="F34" t="s">
        <v>36</v>
      </c>
      <c r="G34">
        <v>120</v>
      </c>
      <c r="H34" t="s">
        <v>38</v>
      </c>
      <c r="I34" t="s">
        <v>37</v>
      </c>
      <c r="J34">
        <v>3</v>
      </c>
      <c r="K34">
        <v>4</v>
      </c>
      <c r="L34" t="s">
        <v>35</v>
      </c>
      <c r="M34">
        <v>3</v>
      </c>
      <c r="N34" t="s">
        <v>39</v>
      </c>
    </row>
    <row r="35" spans="1:14" x14ac:dyDescent="0.25">
      <c r="A35" t="str">
        <f t="shared" si="8"/>
        <v xml:space="preserve">בריכה היכולה להכיל  140  ליטר  מלאה עד 3/4 מנפחה </v>
      </c>
      <c r="B35" t="str">
        <f t="shared" si="9"/>
        <v xml:space="preserve"> מחיר ליטר מים הוא 3 שקלים</v>
      </c>
      <c r="C35" t="s">
        <v>34</v>
      </c>
      <c r="D35" s="2" t="str">
        <f t="shared" si="10"/>
        <v>105</v>
      </c>
      <c r="F35" t="s">
        <v>36</v>
      </c>
      <c r="G35">
        <v>140</v>
      </c>
      <c r="H35" t="s">
        <v>38</v>
      </c>
      <c r="I35" t="s">
        <v>37</v>
      </c>
      <c r="J35">
        <v>3</v>
      </c>
      <c r="K35">
        <v>4</v>
      </c>
      <c r="L35" t="s">
        <v>35</v>
      </c>
      <c r="M35">
        <v>3</v>
      </c>
      <c r="N35" t="s">
        <v>39</v>
      </c>
    </row>
    <row r="36" spans="1:14" x14ac:dyDescent="0.25">
      <c r="A36" t="str">
        <f t="shared" si="8"/>
        <v xml:space="preserve">בריכה היכולה להכיל  160  ליטר  מלאה עד 3/4 מנפחה </v>
      </c>
      <c r="B36" t="str">
        <f t="shared" si="9"/>
        <v xml:space="preserve"> מחיר ליטר מים הוא 3 שקלים</v>
      </c>
      <c r="C36" t="s">
        <v>34</v>
      </c>
      <c r="D36" s="2" t="str">
        <f t="shared" si="10"/>
        <v>120</v>
      </c>
      <c r="F36" t="s">
        <v>36</v>
      </c>
      <c r="G36">
        <v>160</v>
      </c>
      <c r="H36" t="s">
        <v>38</v>
      </c>
      <c r="I36" t="s">
        <v>37</v>
      </c>
      <c r="J36">
        <v>3</v>
      </c>
      <c r="K36">
        <v>4</v>
      </c>
      <c r="L36" t="s">
        <v>35</v>
      </c>
      <c r="M36">
        <v>3</v>
      </c>
      <c r="N36" t="s">
        <v>39</v>
      </c>
    </row>
    <row r="37" spans="1:14" x14ac:dyDescent="0.25">
      <c r="A37" t="str">
        <f t="shared" si="8"/>
        <v xml:space="preserve">בריכה היכולה להכיל  180  ליטר  מלאה עד 3/4 מנפחה </v>
      </c>
      <c r="B37" t="str">
        <f t="shared" si="9"/>
        <v xml:space="preserve"> מחיר ליטר מים הוא 3 שקלים</v>
      </c>
      <c r="C37" t="s">
        <v>34</v>
      </c>
      <c r="D37" s="2" t="str">
        <f t="shared" si="10"/>
        <v>135</v>
      </c>
      <c r="F37" t="s">
        <v>36</v>
      </c>
      <c r="G37">
        <v>180</v>
      </c>
      <c r="H37" t="s">
        <v>38</v>
      </c>
      <c r="I37" t="s">
        <v>37</v>
      </c>
      <c r="J37">
        <v>3</v>
      </c>
      <c r="K37">
        <v>4</v>
      </c>
      <c r="L37" t="s">
        <v>35</v>
      </c>
      <c r="M37">
        <v>3</v>
      </c>
      <c r="N37" t="s">
        <v>39</v>
      </c>
    </row>
    <row r="38" spans="1:14" x14ac:dyDescent="0.25">
      <c r="A38" t="str">
        <f t="shared" si="8"/>
        <v xml:space="preserve">בריכה היכולה להכיל  200  ליטר  מלאה עד 3/4 מנפחה </v>
      </c>
      <c r="B38" t="str">
        <f t="shared" si="9"/>
        <v xml:space="preserve"> מחיר ליטר מים הוא 3 שקלים</v>
      </c>
      <c r="C38" t="s">
        <v>34</v>
      </c>
      <c r="D38" s="2" t="str">
        <f t="shared" si="10"/>
        <v>150</v>
      </c>
      <c r="F38" t="s">
        <v>36</v>
      </c>
      <c r="G38">
        <v>200</v>
      </c>
      <c r="H38" t="s">
        <v>38</v>
      </c>
      <c r="I38" t="s">
        <v>37</v>
      </c>
      <c r="J38">
        <v>3</v>
      </c>
      <c r="K38">
        <v>4</v>
      </c>
      <c r="L38" t="s">
        <v>35</v>
      </c>
      <c r="M38">
        <v>3</v>
      </c>
      <c r="N38" t="s">
        <v>39</v>
      </c>
    </row>
    <row r="39" spans="1:14" x14ac:dyDescent="0.25">
      <c r="A39" t="str">
        <f t="shared" si="8"/>
        <v xml:space="preserve">בריכה היכולה להכיל  209  ליטר  מלאה עד 8/11 מנפחה </v>
      </c>
      <c r="B39" t="str">
        <f t="shared" si="9"/>
        <v xml:space="preserve"> מחיר ליטר מים הוא 3 שקלים</v>
      </c>
      <c r="C39" t="s">
        <v>34</v>
      </c>
      <c r="D39" s="2" t="str">
        <f t="shared" ref="D39:D48" si="11">CONCATENATE(G39*M39*(K39-J39)/K39)</f>
        <v>171</v>
      </c>
      <c r="F39" t="s">
        <v>36</v>
      </c>
      <c r="G39">
        <v>209</v>
      </c>
      <c r="H39" t="s">
        <v>38</v>
      </c>
      <c r="I39" t="s">
        <v>37</v>
      </c>
      <c r="J39">
        <v>8</v>
      </c>
      <c r="K39">
        <v>11</v>
      </c>
      <c r="L39" t="s">
        <v>35</v>
      </c>
      <c r="M39">
        <v>3</v>
      </c>
      <c r="N39" t="s">
        <v>39</v>
      </c>
    </row>
    <row r="40" spans="1:14" x14ac:dyDescent="0.25">
      <c r="A40" t="str">
        <f t="shared" si="8"/>
        <v xml:space="preserve">בריכה היכולה להכיל  220  ליטר  מלאה עד 9/11 מנפחה </v>
      </c>
      <c r="B40" t="str">
        <f t="shared" si="9"/>
        <v xml:space="preserve"> מחיר ליטר מים הוא 3 שקלים</v>
      </c>
      <c r="C40" t="s">
        <v>34</v>
      </c>
      <c r="D40" s="2" t="str">
        <f t="shared" si="11"/>
        <v>120</v>
      </c>
      <c r="F40" t="s">
        <v>36</v>
      </c>
      <c r="G40">
        <v>220</v>
      </c>
      <c r="H40" t="s">
        <v>38</v>
      </c>
      <c r="I40" t="s">
        <v>37</v>
      </c>
      <c r="J40">
        <v>9</v>
      </c>
      <c r="K40">
        <v>11</v>
      </c>
      <c r="L40" t="s">
        <v>35</v>
      </c>
      <c r="M40">
        <v>3</v>
      </c>
      <c r="N40" t="s">
        <v>39</v>
      </c>
    </row>
    <row r="41" spans="1:14" x14ac:dyDescent="0.25">
      <c r="A41" t="str">
        <f t="shared" si="8"/>
        <v xml:space="preserve">בריכה היכולה להכיל  231  ליטר  מלאה עד 8/11 מנפחה </v>
      </c>
      <c r="B41" t="str">
        <f t="shared" si="9"/>
        <v xml:space="preserve"> מחיר ליטר מים הוא 3 שקלים</v>
      </c>
      <c r="C41" t="s">
        <v>34</v>
      </c>
      <c r="D41" s="2" t="str">
        <f t="shared" si="11"/>
        <v>189</v>
      </c>
      <c r="F41" t="s">
        <v>36</v>
      </c>
      <c r="G41">
        <v>231</v>
      </c>
      <c r="H41" t="s">
        <v>38</v>
      </c>
      <c r="I41" t="s">
        <v>37</v>
      </c>
      <c r="J41">
        <v>8</v>
      </c>
      <c r="K41">
        <v>11</v>
      </c>
      <c r="L41" t="s">
        <v>35</v>
      </c>
      <c r="M41">
        <v>3</v>
      </c>
      <c r="N41" t="s">
        <v>39</v>
      </c>
    </row>
    <row r="42" spans="1:14" x14ac:dyDescent="0.25">
      <c r="A42" t="str">
        <f t="shared" si="8"/>
        <v xml:space="preserve">בריכה היכולה להכיל  242  ליטר  מלאה עד 8/11 מנפחה </v>
      </c>
      <c r="B42" t="str">
        <f t="shared" si="9"/>
        <v xml:space="preserve"> מחיר ליטר מים הוא 3 שקלים</v>
      </c>
      <c r="C42" t="s">
        <v>34</v>
      </c>
      <c r="D42" s="2" t="str">
        <f t="shared" si="11"/>
        <v>198</v>
      </c>
      <c r="F42" t="s">
        <v>36</v>
      </c>
      <c r="G42">
        <v>242</v>
      </c>
      <c r="H42" t="s">
        <v>38</v>
      </c>
      <c r="I42" t="s">
        <v>37</v>
      </c>
      <c r="J42">
        <v>8</v>
      </c>
      <c r="K42">
        <v>11</v>
      </c>
      <c r="L42" t="s">
        <v>35</v>
      </c>
      <c r="M42">
        <v>3</v>
      </c>
      <c r="N42" t="s">
        <v>39</v>
      </c>
    </row>
    <row r="43" spans="1:14" x14ac:dyDescent="0.25">
      <c r="A43" t="str">
        <f t="shared" si="8"/>
        <v xml:space="preserve">בריכה היכולה להכיל  253  ליטר  מלאה עד 8/11 מנפחה </v>
      </c>
      <c r="B43" t="str">
        <f t="shared" si="9"/>
        <v xml:space="preserve"> מחיר ליטר מים הוא 3 שקלים</v>
      </c>
      <c r="C43" t="s">
        <v>34</v>
      </c>
      <c r="D43" s="2" t="str">
        <f t="shared" si="11"/>
        <v>207</v>
      </c>
      <c r="F43" t="s">
        <v>36</v>
      </c>
      <c r="G43">
        <v>253</v>
      </c>
      <c r="H43" t="s">
        <v>38</v>
      </c>
      <c r="I43" t="s">
        <v>37</v>
      </c>
      <c r="J43">
        <v>8</v>
      </c>
      <c r="K43">
        <v>11</v>
      </c>
      <c r="L43" t="s">
        <v>35</v>
      </c>
      <c r="M43">
        <v>3</v>
      </c>
      <c r="N43" t="s">
        <v>39</v>
      </c>
    </row>
    <row r="44" spans="1:14" x14ac:dyDescent="0.25">
      <c r="A44" t="str">
        <f t="shared" si="8"/>
        <v xml:space="preserve">בריכה היכולה להכיל  264  ליטר  מלאה עד 8/11 מנפחה </v>
      </c>
      <c r="B44" t="str">
        <f t="shared" si="9"/>
        <v xml:space="preserve"> מחיר ליטר מים הוא 3 שקלים</v>
      </c>
      <c r="C44" t="s">
        <v>34</v>
      </c>
      <c r="D44" s="2" t="str">
        <f t="shared" si="11"/>
        <v>216</v>
      </c>
      <c r="F44" t="s">
        <v>36</v>
      </c>
      <c r="G44">
        <v>264</v>
      </c>
      <c r="H44" t="s">
        <v>38</v>
      </c>
      <c r="I44" t="s">
        <v>37</v>
      </c>
      <c r="J44">
        <v>8</v>
      </c>
      <c r="K44">
        <v>11</v>
      </c>
      <c r="L44" t="s">
        <v>35</v>
      </c>
      <c r="M44">
        <v>3</v>
      </c>
      <c r="N44" t="s">
        <v>39</v>
      </c>
    </row>
    <row r="45" spans="1:14" x14ac:dyDescent="0.25">
      <c r="A45" t="str">
        <f t="shared" si="8"/>
        <v xml:space="preserve">בריכה היכולה להכיל  275  ליטר  מלאה עד 8/11 מנפחה </v>
      </c>
      <c r="B45" t="str">
        <f t="shared" si="9"/>
        <v xml:space="preserve"> מחיר ליטר מים הוא 3 שקלים</v>
      </c>
      <c r="C45" t="s">
        <v>34</v>
      </c>
      <c r="D45" s="2" t="str">
        <f t="shared" si="11"/>
        <v>225</v>
      </c>
      <c r="F45" t="s">
        <v>36</v>
      </c>
      <c r="G45">
        <v>275</v>
      </c>
      <c r="H45" t="s">
        <v>38</v>
      </c>
      <c r="I45" t="s">
        <v>37</v>
      </c>
      <c r="J45">
        <v>8</v>
      </c>
      <c r="K45">
        <v>11</v>
      </c>
      <c r="L45" t="s">
        <v>35</v>
      </c>
      <c r="M45">
        <v>3</v>
      </c>
      <c r="N45" t="s">
        <v>39</v>
      </c>
    </row>
    <row r="46" spans="1:14" x14ac:dyDescent="0.25">
      <c r="A46" t="str">
        <f t="shared" si="8"/>
        <v xml:space="preserve">בריכה היכולה להכיל  286  ליטר  מלאה עד 8/11 מנפחה </v>
      </c>
      <c r="B46" t="str">
        <f t="shared" si="9"/>
        <v xml:space="preserve"> מחיר ליטר מים הוא 3 שקלים</v>
      </c>
      <c r="C46" t="s">
        <v>34</v>
      </c>
      <c r="D46" s="2" t="str">
        <f t="shared" si="11"/>
        <v>234</v>
      </c>
      <c r="F46" t="s">
        <v>36</v>
      </c>
      <c r="G46">
        <v>286</v>
      </c>
      <c r="H46" t="s">
        <v>38</v>
      </c>
      <c r="I46" t="s">
        <v>37</v>
      </c>
      <c r="J46">
        <v>8</v>
      </c>
      <c r="K46">
        <v>11</v>
      </c>
      <c r="L46" t="s">
        <v>35</v>
      </c>
      <c r="M46">
        <v>3</v>
      </c>
      <c r="N46" t="s">
        <v>39</v>
      </c>
    </row>
    <row r="47" spans="1:14" x14ac:dyDescent="0.25">
      <c r="A47" t="str">
        <f t="shared" si="8"/>
        <v xml:space="preserve">בריכה היכולה להכיל  297  ליטר  מלאה עד 8/11 מנפחה </v>
      </c>
      <c r="B47" t="str">
        <f t="shared" si="9"/>
        <v xml:space="preserve"> מחיר ליטר מים הוא 3 שקלים</v>
      </c>
      <c r="C47" t="s">
        <v>34</v>
      </c>
      <c r="D47" s="2" t="str">
        <f t="shared" si="11"/>
        <v>243</v>
      </c>
      <c r="F47" t="s">
        <v>36</v>
      </c>
      <c r="G47">
        <v>297</v>
      </c>
      <c r="H47" t="s">
        <v>38</v>
      </c>
      <c r="I47" t="s">
        <v>37</v>
      </c>
      <c r="J47">
        <v>8</v>
      </c>
      <c r="K47">
        <v>11</v>
      </c>
      <c r="L47" t="s">
        <v>35</v>
      </c>
      <c r="M47">
        <v>3</v>
      </c>
      <c r="N47" t="s">
        <v>39</v>
      </c>
    </row>
    <row r="48" spans="1:14" x14ac:dyDescent="0.25">
      <c r="A48" t="str">
        <f t="shared" si="8"/>
        <v xml:space="preserve">בריכה היכולה להכיל  308  ליטר  מלאה עד 8/11 מנפחה </v>
      </c>
      <c r="B48" t="str">
        <f t="shared" si="9"/>
        <v xml:space="preserve"> מחיר ליטר מים הוא 3 שקלים</v>
      </c>
      <c r="C48" t="s">
        <v>34</v>
      </c>
      <c r="D48" s="2" t="str">
        <f t="shared" si="11"/>
        <v>252</v>
      </c>
      <c r="F48" t="s">
        <v>36</v>
      </c>
      <c r="G48">
        <v>308</v>
      </c>
      <c r="H48" t="s">
        <v>38</v>
      </c>
      <c r="I48" t="s">
        <v>37</v>
      </c>
      <c r="J48">
        <v>8</v>
      </c>
      <c r="K48">
        <v>11</v>
      </c>
      <c r="L48" t="s">
        <v>35</v>
      </c>
      <c r="M48">
        <v>3</v>
      </c>
      <c r="N4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rightToLeft="1" topLeftCell="B1" zoomScale="98" zoomScaleNormal="98" workbookViewId="0">
      <selection activeCell="C2" sqref="C2"/>
    </sheetView>
  </sheetViews>
  <sheetFormatPr defaultRowHeight="13.8" x14ac:dyDescent="0.25"/>
  <cols>
    <col min="1" max="1" width="72.59765625" customWidth="1"/>
    <col min="2" max="2" width="25.5" customWidth="1"/>
    <col min="3" max="3" width="38.09765625" customWidth="1"/>
    <col min="4" max="4" width="5.3984375" customWidth="1"/>
    <col min="5" max="5" width="1.09765625" customWidth="1"/>
    <col min="6" max="6" width="23.09765625" style="1" customWidth="1"/>
    <col min="7" max="7" width="7.5" customWidth="1"/>
    <col min="8" max="8" width="4.8984375" customWidth="1"/>
    <col min="9" max="9" width="15.09765625" customWidth="1"/>
    <col min="10" max="10" width="2.8984375" customWidth="1"/>
    <col min="12" max="12" width="3.59765625" customWidth="1"/>
    <col min="14" max="14" width="16.19921875" customWidth="1"/>
    <col min="15" max="15" width="5.09765625" customWidth="1"/>
    <col min="16" max="16" width="4.796875" customWidth="1"/>
    <col min="17" max="17" width="5.79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6" x14ac:dyDescent="0.25">
      <c r="A2" t="str">
        <f>CONCATENATE(G2,H2,I2,J2,K2,L2,M2)</f>
        <v>בְמִקְשָׁה 2 ערוגות. בכל ערוגה 3 אבטיחים ו 5 מלונים.</v>
      </c>
      <c r="B2" t="s">
        <v>48</v>
      </c>
      <c r="C2" t="s">
        <v>50</v>
      </c>
      <c r="D2">
        <f xml:space="preserve"> H2*(J2+L2)</f>
        <v>16</v>
      </c>
      <c r="F2" s="1" t="str">
        <f>CONCATENATE(H2,"x","(",J2,"+",L2,")","=",D2)</f>
        <v>2x(3+5)=16</v>
      </c>
      <c r="G2" t="s">
        <v>40</v>
      </c>
      <c r="H2">
        <v>2</v>
      </c>
      <c r="I2" t="s">
        <v>47</v>
      </c>
      <c r="J2">
        <v>3</v>
      </c>
      <c r="K2" t="s">
        <v>46</v>
      </c>
      <c r="L2">
        <v>5</v>
      </c>
      <c r="M2" t="s">
        <v>45</v>
      </c>
    </row>
    <row r="3" spans="1:16" x14ac:dyDescent="0.25">
      <c r="A3" t="str">
        <f t="shared" ref="A3:A10" si="0">CONCATENATE(G3,H3,I3,J3,K3,L3,M3)</f>
        <v>בְמִקְשָׁה 3 ערוגות. בכל ערוגה 3 אבטיחים ו 6 מלונים.</v>
      </c>
      <c r="B3" t="s">
        <v>48</v>
      </c>
      <c r="C3" t="s">
        <v>50</v>
      </c>
      <c r="D3">
        <f t="shared" ref="D3:D4" si="1" xml:space="preserve"> H3*(J3+L3)</f>
        <v>27</v>
      </c>
      <c r="F3" s="1" t="str">
        <f t="shared" ref="F3:F10" si="2">CONCATENATE(H3,"x","(",J3,"+",L3,")","=",D3)</f>
        <v>3x(3+6)=27</v>
      </c>
      <c r="G3" t="s">
        <v>40</v>
      </c>
      <c r="H3">
        <v>3</v>
      </c>
      <c r="I3" t="s">
        <v>47</v>
      </c>
      <c r="J3">
        <v>3</v>
      </c>
      <c r="K3" t="s">
        <v>46</v>
      </c>
      <c r="L3">
        <v>6</v>
      </c>
      <c r="M3" t="s">
        <v>45</v>
      </c>
    </row>
    <row r="4" spans="1:16" x14ac:dyDescent="0.25">
      <c r="A4" t="str">
        <f t="shared" si="0"/>
        <v>בְמִקְשָׁה 4 ערוגות. בכל ערוגה 3 אבטיחים ו 7 מלונים.</v>
      </c>
      <c r="B4" t="s">
        <v>48</v>
      </c>
      <c r="C4" t="s">
        <v>50</v>
      </c>
      <c r="D4">
        <f t="shared" si="1"/>
        <v>40</v>
      </c>
      <c r="F4" s="1" t="str">
        <f t="shared" si="2"/>
        <v>4x(3+7)=40</v>
      </c>
      <c r="G4" t="s">
        <v>40</v>
      </c>
      <c r="H4">
        <v>4</v>
      </c>
      <c r="I4" t="s">
        <v>47</v>
      </c>
      <c r="J4">
        <v>3</v>
      </c>
      <c r="K4" t="s">
        <v>46</v>
      </c>
      <c r="L4">
        <v>7</v>
      </c>
      <c r="M4" t="s">
        <v>45</v>
      </c>
    </row>
    <row r="5" spans="1:16" x14ac:dyDescent="0.25">
      <c r="A5" t="str">
        <f t="shared" si="0"/>
        <v>בְמִקְשָׁה 5 ערוגות. בכל ערוגה 3 אבטיחים ו 8 מלונים.</v>
      </c>
      <c r="B5" t="s">
        <v>48</v>
      </c>
      <c r="C5" t="s">
        <v>50</v>
      </c>
      <c r="D5">
        <f xml:space="preserve"> H5*(J5+L5)</f>
        <v>55</v>
      </c>
      <c r="F5" s="1" t="str">
        <f t="shared" si="2"/>
        <v>5x(3+8)=55</v>
      </c>
      <c r="G5" t="s">
        <v>40</v>
      </c>
      <c r="H5">
        <v>5</v>
      </c>
      <c r="I5" t="s">
        <v>47</v>
      </c>
      <c r="J5">
        <v>3</v>
      </c>
      <c r="K5" t="s">
        <v>46</v>
      </c>
      <c r="L5">
        <v>8</v>
      </c>
      <c r="M5" t="s">
        <v>45</v>
      </c>
    </row>
    <row r="6" spans="1:16" x14ac:dyDescent="0.25">
      <c r="A6" t="str">
        <f t="shared" si="0"/>
        <v>בְמִקְשָׁה 6 ערוגות. בכל ערוגה 3 אבטיחים ו 7 מלונים.</v>
      </c>
      <c r="B6" t="s">
        <v>48</v>
      </c>
      <c r="C6" t="s">
        <v>50</v>
      </c>
      <c r="D6">
        <f xml:space="preserve"> H6*(J6+L6)</f>
        <v>60</v>
      </c>
      <c r="F6" s="1" t="str">
        <f t="shared" si="2"/>
        <v>6x(3+7)=60</v>
      </c>
      <c r="G6" t="s">
        <v>40</v>
      </c>
      <c r="H6">
        <v>6</v>
      </c>
      <c r="I6" t="s">
        <v>47</v>
      </c>
      <c r="J6">
        <v>3</v>
      </c>
      <c r="K6" t="s">
        <v>46</v>
      </c>
      <c r="L6">
        <v>7</v>
      </c>
      <c r="M6" t="s">
        <v>45</v>
      </c>
    </row>
    <row r="7" spans="1:16" x14ac:dyDescent="0.25">
      <c r="A7" t="str">
        <f t="shared" si="0"/>
        <v>בְמִקְשָׁה 7 ערוגות. בכל ערוגה 4 אבטיחים ו 8 מלונים.</v>
      </c>
      <c r="B7" t="s">
        <v>48</v>
      </c>
      <c r="C7" t="s">
        <v>50</v>
      </c>
      <c r="D7">
        <f t="shared" ref="D7:D8" si="3" xml:space="preserve"> H7*(J7+L7)</f>
        <v>84</v>
      </c>
      <c r="F7" s="1" t="str">
        <f t="shared" si="2"/>
        <v>7x(4+8)=84</v>
      </c>
      <c r="G7" t="s">
        <v>40</v>
      </c>
      <c r="H7">
        <v>7</v>
      </c>
      <c r="I7" t="s">
        <v>47</v>
      </c>
      <c r="J7">
        <v>4</v>
      </c>
      <c r="K7" t="s">
        <v>46</v>
      </c>
      <c r="L7">
        <v>8</v>
      </c>
      <c r="M7" t="s">
        <v>45</v>
      </c>
    </row>
    <row r="8" spans="1:16" x14ac:dyDescent="0.25">
      <c r="A8" t="str">
        <f t="shared" si="0"/>
        <v>בְמִקְשָׁה 8 ערוגות. בכל ערוגה 5 אבטיחים ו 9 מלונים.</v>
      </c>
      <c r="B8" t="s">
        <v>48</v>
      </c>
      <c r="C8" t="s">
        <v>50</v>
      </c>
      <c r="D8">
        <f t="shared" si="3"/>
        <v>112</v>
      </c>
      <c r="F8" s="1" t="str">
        <f t="shared" si="2"/>
        <v>8x(5+9)=112</v>
      </c>
      <c r="G8" t="s">
        <v>40</v>
      </c>
      <c r="H8">
        <v>8</v>
      </c>
      <c r="I8" t="s">
        <v>47</v>
      </c>
      <c r="J8">
        <v>5</v>
      </c>
      <c r="K8" t="s">
        <v>46</v>
      </c>
      <c r="L8">
        <v>9</v>
      </c>
      <c r="M8" t="s">
        <v>45</v>
      </c>
    </row>
    <row r="9" spans="1:16" x14ac:dyDescent="0.25">
      <c r="A9" t="str">
        <f t="shared" si="0"/>
        <v>בְמִקְשָׁה 9 ערוגות. בכל ערוגה 6 אבטיחים ו 10 מלונים.</v>
      </c>
      <c r="B9" t="s">
        <v>48</v>
      </c>
      <c r="C9" t="s">
        <v>50</v>
      </c>
      <c r="D9">
        <f xml:space="preserve"> H9*(J9+L9)</f>
        <v>144</v>
      </c>
      <c r="F9" s="1" t="str">
        <f t="shared" si="2"/>
        <v>9x(6+10)=144</v>
      </c>
      <c r="G9" t="s">
        <v>40</v>
      </c>
      <c r="H9">
        <v>9</v>
      </c>
      <c r="I9" t="s">
        <v>47</v>
      </c>
      <c r="J9">
        <v>6</v>
      </c>
      <c r="K9" t="s">
        <v>46</v>
      </c>
      <c r="L9">
        <v>10</v>
      </c>
      <c r="M9" t="s">
        <v>45</v>
      </c>
    </row>
    <row r="10" spans="1:16" x14ac:dyDescent="0.25">
      <c r="A10" t="str">
        <f t="shared" si="0"/>
        <v>בְמִקְשָׁה 10 ערוגות. בכל ערוגה 7 אבטיחים ו 11 מלונים.</v>
      </c>
      <c r="B10" t="s">
        <v>48</v>
      </c>
      <c r="C10" t="s">
        <v>50</v>
      </c>
      <c r="D10">
        <f xml:space="preserve"> H10*(J10+L10)</f>
        <v>180</v>
      </c>
      <c r="F10" s="1" t="str">
        <f t="shared" si="2"/>
        <v>10x(7+11)=180</v>
      </c>
      <c r="G10" t="s">
        <v>40</v>
      </c>
      <c r="H10">
        <v>10</v>
      </c>
      <c r="I10" t="s">
        <v>47</v>
      </c>
      <c r="J10">
        <v>7</v>
      </c>
      <c r="K10" t="s">
        <v>46</v>
      </c>
      <c r="L10">
        <v>11</v>
      </c>
      <c r="M10" t="s">
        <v>45</v>
      </c>
      <c r="N10" t="s">
        <v>49</v>
      </c>
      <c r="O10">
        <v>2</v>
      </c>
      <c r="P10">
        <v>3</v>
      </c>
    </row>
    <row r="11" spans="1:16" x14ac:dyDescent="0.25">
      <c r="A11" t="str">
        <f>CONCATENATE(G11,H11,I11,J11,K11,L11,M11,N11,O11,K11,P11,M11)</f>
        <v>בְמִקְשָׁה 11 ערוגות. בכל ערוגה 8 אבטיחים ו 12 מלונים.מכל ערוגה הוציאו 3 אבטיחים ו 4 מלונים.</v>
      </c>
      <c r="B11" t="s">
        <v>48</v>
      </c>
      <c r="C11" t="s">
        <v>50</v>
      </c>
      <c r="D11">
        <f xml:space="preserve"> H11*((J11-O11)+(L11-P11))</f>
        <v>143</v>
      </c>
      <c r="F11" s="1" t="str">
        <f>CONCATENATE(H11,"x","((",J11,"-",O11,")","+(",L11,"-",P11,"))=",D11)</f>
        <v>11x((8-3)+(12-4))=143</v>
      </c>
      <c r="G11" t="s">
        <v>40</v>
      </c>
      <c r="H11">
        <v>11</v>
      </c>
      <c r="I11" t="s">
        <v>47</v>
      </c>
      <c r="J11">
        <v>8</v>
      </c>
      <c r="K11" t="s">
        <v>46</v>
      </c>
      <c r="L11">
        <v>12</v>
      </c>
      <c r="M11" t="s">
        <v>45</v>
      </c>
      <c r="N11" t="s">
        <v>49</v>
      </c>
      <c r="O11">
        <v>3</v>
      </c>
      <c r="P11">
        <v>4</v>
      </c>
    </row>
    <row r="12" spans="1:16" x14ac:dyDescent="0.25">
      <c r="A12" t="str">
        <f t="shared" ref="A12:A20" si="4">CONCATENATE(G12,H12,I12,J12,K12,L12,M12,N12,O12,K12,P12,M12)</f>
        <v>בְמִקְשָׁה 12 ערוגות. בכל ערוגה 9 אבטיחים ו 13 מלונים.מכל ערוגה הוציאו 4 אבטיחים ו 5 מלונים.</v>
      </c>
      <c r="B12" t="s">
        <v>48</v>
      </c>
      <c r="C12" t="s">
        <v>50</v>
      </c>
      <c r="D12">
        <f t="shared" ref="D12:D20" si="5" xml:space="preserve"> H12*((J12-O12)+(L12-P12))</f>
        <v>156</v>
      </c>
      <c r="F12" s="1" t="str">
        <f t="shared" ref="F12:F20" si="6">CONCATENATE(H12,"x","((",J12,"-",O12,")","+(",L12,"-",P12,"))=",D12)</f>
        <v>12x((9-4)+(13-5))=156</v>
      </c>
      <c r="G12" t="s">
        <v>40</v>
      </c>
      <c r="H12">
        <v>12</v>
      </c>
      <c r="I12" t="s">
        <v>47</v>
      </c>
      <c r="J12">
        <v>9</v>
      </c>
      <c r="K12" t="s">
        <v>46</v>
      </c>
      <c r="L12">
        <v>13</v>
      </c>
      <c r="M12" t="s">
        <v>45</v>
      </c>
      <c r="N12" t="s">
        <v>49</v>
      </c>
      <c r="O12">
        <v>4</v>
      </c>
      <c r="P12">
        <v>5</v>
      </c>
    </row>
    <row r="13" spans="1:16" x14ac:dyDescent="0.25">
      <c r="A13" t="str">
        <f t="shared" si="4"/>
        <v>בְמִקְשָׁה 13 ערוגות. בכל ערוגה 10 אבטיחים ו 14 מלונים.מכל ערוגה הוציאו 5 אבטיחים ו 6 מלונים.</v>
      </c>
      <c r="B13" t="s">
        <v>48</v>
      </c>
      <c r="C13" t="s">
        <v>50</v>
      </c>
      <c r="D13">
        <f t="shared" si="5"/>
        <v>169</v>
      </c>
      <c r="F13" s="1" t="str">
        <f t="shared" si="6"/>
        <v>13x((10-5)+(14-6))=169</v>
      </c>
      <c r="G13" t="s">
        <v>40</v>
      </c>
      <c r="H13">
        <v>13</v>
      </c>
      <c r="I13" t="s">
        <v>47</v>
      </c>
      <c r="J13">
        <v>10</v>
      </c>
      <c r="K13" t="s">
        <v>46</v>
      </c>
      <c r="L13">
        <v>14</v>
      </c>
      <c r="M13" t="s">
        <v>45</v>
      </c>
      <c r="N13" t="s">
        <v>49</v>
      </c>
      <c r="O13">
        <v>5</v>
      </c>
      <c r="P13">
        <v>6</v>
      </c>
    </row>
    <row r="14" spans="1:16" x14ac:dyDescent="0.25">
      <c r="A14" t="str">
        <f t="shared" si="4"/>
        <v>בְמִקְשָׁה 14 ערוגות. בכל ערוגה 11 אבטיחים ו 15 מלונים.מכל ערוגה הוציאו 6 אבטיחים ו 7 מלונים.</v>
      </c>
      <c r="B14" t="s">
        <v>48</v>
      </c>
      <c r="C14" t="s">
        <v>50</v>
      </c>
      <c r="D14">
        <f t="shared" si="5"/>
        <v>182</v>
      </c>
      <c r="F14" s="1" t="str">
        <f t="shared" si="6"/>
        <v>14x((11-6)+(15-7))=182</v>
      </c>
      <c r="G14" t="s">
        <v>40</v>
      </c>
      <c r="H14">
        <v>14</v>
      </c>
      <c r="I14" t="s">
        <v>47</v>
      </c>
      <c r="J14">
        <v>11</v>
      </c>
      <c r="K14" t="s">
        <v>46</v>
      </c>
      <c r="L14">
        <v>15</v>
      </c>
      <c r="M14" t="s">
        <v>45</v>
      </c>
      <c r="N14" t="s">
        <v>49</v>
      </c>
      <c r="O14">
        <v>6</v>
      </c>
      <c r="P14">
        <v>7</v>
      </c>
    </row>
    <row r="15" spans="1:16" x14ac:dyDescent="0.25">
      <c r="A15" t="str">
        <f t="shared" si="4"/>
        <v>בְמִקְשָׁה 15 ערוגות. בכל ערוגה 12 אבטיחים ו 16 מלונים.מכל ערוגה הוציאו 7 אבטיחים ו 8 מלונים.</v>
      </c>
      <c r="B15" t="s">
        <v>48</v>
      </c>
      <c r="C15" t="s">
        <v>50</v>
      </c>
      <c r="D15">
        <f t="shared" si="5"/>
        <v>195</v>
      </c>
      <c r="F15" s="1" t="str">
        <f t="shared" si="6"/>
        <v>15x((12-7)+(16-8))=195</v>
      </c>
      <c r="G15" t="s">
        <v>40</v>
      </c>
      <c r="H15">
        <v>15</v>
      </c>
      <c r="I15" t="s">
        <v>47</v>
      </c>
      <c r="J15">
        <v>12</v>
      </c>
      <c r="K15" t="s">
        <v>46</v>
      </c>
      <c r="L15">
        <v>16</v>
      </c>
      <c r="M15" t="s">
        <v>45</v>
      </c>
      <c r="N15" t="s">
        <v>49</v>
      </c>
      <c r="O15">
        <v>7</v>
      </c>
      <c r="P15">
        <v>8</v>
      </c>
    </row>
    <row r="16" spans="1:16" x14ac:dyDescent="0.25">
      <c r="A16" t="str">
        <f t="shared" si="4"/>
        <v>בְמִקְשָׁה 16 ערוגות. בכל ערוגה 13 אבטיחים ו 17 מלונים.מכל ערוגה הוציאו 8 אבטיחים ו 9 מלונים.</v>
      </c>
      <c r="B16" t="s">
        <v>48</v>
      </c>
      <c r="C16" t="s">
        <v>50</v>
      </c>
      <c r="D16">
        <f t="shared" si="5"/>
        <v>208</v>
      </c>
      <c r="F16" s="1" t="str">
        <f t="shared" si="6"/>
        <v>16x((13-8)+(17-9))=208</v>
      </c>
      <c r="G16" t="s">
        <v>40</v>
      </c>
      <c r="H16">
        <v>16</v>
      </c>
      <c r="I16" t="s">
        <v>47</v>
      </c>
      <c r="J16">
        <v>13</v>
      </c>
      <c r="K16" t="s">
        <v>46</v>
      </c>
      <c r="L16">
        <v>17</v>
      </c>
      <c r="M16" t="s">
        <v>45</v>
      </c>
      <c r="N16" t="s">
        <v>49</v>
      </c>
      <c r="O16">
        <v>8</v>
      </c>
      <c r="P16">
        <v>9</v>
      </c>
    </row>
    <row r="17" spans="1:16" x14ac:dyDescent="0.25">
      <c r="A17" t="str">
        <f t="shared" si="4"/>
        <v>בְמִקְשָׁה 17 ערוגות. בכל ערוגה 14 אבטיחים ו 18 מלונים.מכל ערוגה הוציאו 9 אבטיחים ו 10 מלונים.</v>
      </c>
      <c r="B17" t="s">
        <v>48</v>
      </c>
      <c r="C17" t="s">
        <v>50</v>
      </c>
      <c r="D17">
        <f t="shared" si="5"/>
        <v>221</v>
      </c>
      <c r="F17" s="1" t="str">
        <f t="shared" si="6"/>
        <v>17x((14-9)+(18-10))=221</v>
      </c>
      <c r="G17" t="s">
        <v>40</v>
      </c>
      <c r="H17">
        <v>17</v>
      </c>
      <c r="I17" t="s">
        <v>47</v>
      </c>
      <c r="J17">
        <v>14</v>
      </c>
      <c r="K17" t="s">
        <v>46</v>
      </c>
      <c r="L17">
        <v>18</v>
      </c>
      <c r="M17" t="s">
        <v>45</v>
      </c>
      <c r="N17" t="s">
        <v>49</v>
      </c>
      <c r="O17">
        <v>9</v>
      </c>
      <c r="P17">
        <v>10</v>
      </c>
    </row>
    <row r="18" spans="1:16" x14ac:dyDescent="0.25">
      <c r="A18" t="str">
        <f t="shared" si="4"/>
        <v>בְמִקְשָׁה 18 ערוגות. בכל ערוגה 15 אבטיחים ו 19 מלונים.מכל ערוגה הוציאו 10 אבטיחים ו 11 מלונים.</v>
      </c>
      <c r="B18" t="s">
        <v>48</v>
      </c>
      <c r="C18" t="s">
        <v>50</v>
      </c>
      <c r="D18">
        <f t="shared" si="5"/>
        <v>234</v>
      </c>
      <c r="F18" s="1" t="str">
        <f t="shared" si="6"/>
        <v>18x((15-10)+(19-11))=234</v>
      </c>
      <c r="G18" t="s">
        <v>40</v>
      </c>
      <c r="H18">
        <v>18</v>
      </c>
      <c r="I18" t="s">
        <v>47</v>
      </c>
      <c r="J18">
        <v>15</v>
      </c>
      <c r="K18" t="s">
        <v>46</v>
      </c>
      <c r="L18">
        <v>19</v>
      </c>
      <c r="M18" t="s">
        <v>45</v>
      </c>
      <c r="N18" t="s">
        <v>49</v>
      </c>
      <c r="O18">
        <v>10</v>
      </c>
      <c r="P18">
        <v>11</v>
      </c>
    </row>
    <row r="19" spans="1:16" x14ac:dyDescent="0.25">
      <c r="A19" t="str">
        <f t="shared" si="4"/>
        <v>בְמִקְשָׁה 19 ערוגות. בכל ערוגה 16 אבטיחים ו 20 מלונים.מכל ערוגה הוציאו 11 אבטיחים ו 12 מלונים.</v>
      </c>
      <c r="B19" t="s">
        <v>48</v>
      </c>
      <c r="C19" t="s">
        <v>50</v>
      </c>
      <c r="D19">
        <f t="shared" si="5"/>
        <v>247</v>
      </c>
      <c r="F19" s="1" t="str">
        <f t="shared" si="6"/>
        <v>19x((16-11)+(20-12))=247</v>
      </c>
      <c r="G19" t="s">
        <v>40</v>
      </c>
      <c r="H19">
        <v>19</v>
      </c>
      <c r="I19" t="s">
        <v>47</v>
      </c>
      <c r="J19">
        <v>16</v>
      </c>
      <c r="K19" t="s">
        <v>46</v>
      </c>
      <c r="L19">
        <v>20</v>
      </c>
      <c r="M19" t="s">
        <v>45</v>
      </c>
      <c r="N19" t="s">
        <v>49</v>
      </c>
      <c r="O19">
        <v>11</v>
      </c>
      <c r="P19">
        <v>12</v>
      </c>
    </row>
    <row r="20" spans="1:16" x14ac:dyDescent="0.25">
      <c r="A20" t="str">
        <f t="shared" si="4"/>
        <v>בְמִקְשָׁה 20 ערוגות. בכל ערוגה 17 אבטיחים ו 21 מלונים.מכל ערוגה הוציאו 12 אבטיחים ו 13 מלונים.</v>
      </c>
      <c r="B20" t="s">
        <v>48</v>
      </c>
      <c r="C20" t="s">
        <v>50</v>
      </c>
      <c r="D20">
        <f t="shared" si="5"/>
        <v>260</v>
      </c>
      <c r="F20" s="1" t="str">
        <f t="shared" si="6"/>
        <v>20x((17-12)+(21-13))=260</v>
      </c>
      <c r="G20" t="s">
        <v>40</v>
      </c>
      <c r="H20">
        <v>20</v>
      </c>
      <c r="I20" t="s">
        <v>47</v>
      </c>
      <c r="J20">
        <v>17</v>
      </c>
      <c r="K20" t="s">
        <v>46</v>
      </c>
      <c r="L20">
        <v>21</v>
      </c>
      <c r="M20" t="s">
        <v>45</v>
      </c>
      <c r="N20" t="s">
        <v>49</v>
      </c>
      <c r="O20">
        <v>12</v>
      </c>
      <c r="P20">
        <v>13</v>
      </c>
    </row>
    <row r="21" spans="1:16" x14ac:dyDescent="0.25">
      <c r="A21" t="str">
        <f t="shared" ref="A21" si="7">CONCATENATE(G21,H21,I21,J21,K21,L21,M21,N21,O21,K21,P21,M21)</f>
        <v>בְמִקְשָׁה 5 ערוגות. בכל ערוגה 18 אבטיחים ו 22 מלונים.מערוגה אחת הוציאו 3 אבטיחים ו 2 מלונים.</v>
      </c>
      <c r="B21" t="s">
        <v>48</v>
      </c>
      <c r="C21" t="s">
        <v>50</v>
      </c>
      <c r="D21">
        <f xml:space="preserve"> H21*(J21 + L21)-O21-P21</f>
        <v>195</v>
      </c>
      <c r="F21" s="1" t="str">
        <f>CONCATENATE(H21,"x","(",J21,"+",L21,")","-",O21,"-",P21,"=",D21)</f>
        <v>5x(18+22)-3-2=195</v>
      </c>
      <c r="G21" t="s">
        <v>40</v>
      </c>
      <c r="H21">
        <v>5</v>
      </c>
      <c r="I21" t="s">
        <v>47</v>
      </c>
      <c r="J21">
        <v>18</v>
      </c>
      <c r="K21" t="s">
        <v>46</v>
      </c>
      <c r="L21">
        <v>22</v>
      </c>
      <c r="M21" t="s">
        <v>45</v>
      </c>
      <c r="N21" t="s">
        <v>54</v>
      </c>
      <c r="O21">
        <v>3</v>
      </c>
      <c r="P21">
        <v>2</v>
      </c>
    </row>
    <row r="22" spans="1:16" x14ac:dyDescent="0.25">
      <c r="A22" t="str">
        <f t="shared" ref="A22:A33" si="8">CONCATENATE(G22,H22,I22,J22,K22,L22,M22,N22,O22,K22,P22,M22)</f>
        <v>בְמִקְשָׁה 6 ערוגות. בכל ערוגה 19 אבטיחים ו 23 מלונים.מערוגה אחת הוציאו 3 אבטיחים ו 2 מלונים.</v>
      </c>
      <c r="B22" t="s">
        <v>48</v>
      </c>
      <c r="C22" t="s">
        <v>50</v>
      </c>
      <c r="D22">
        <f t="shared" ref="D22:D33" si="9" xml:space="preserve"> H22*(J22 + L22)-O22-P22</f>
        <v>247</v>
      </c>
      <c r="F22" s="1" t="str">
        <f t="shared" ref="F22:F33" si="10">CONCATENATE(H22,"x","(",J22,"+",L22,")","-",O22,"-",P22,"=",D22)</f>
        <v>6x(19+23)-3-2=247</v>
      </c>
      <c r="G22" t="s">
        <v>40</v>
      </c>
      <c r="H22">
        <v>6</v>
      </c>
      <c r="I22" t="s">
        <v>47</v>
      </c>
      <c r="J22">
        <v>19</v>
      </c>
      <c r="K22" t="s">
        <v>46</v>
      </c>
      <c r="L22">
        <v>23</v>
      </c>
      <c r="M22" t="s">
        <v>45</v>
      </c>
      <c r="N22" t="s">
        <v>54</v>
      </c>
      <c r="O22">
        <v>3</v>
      </c>
      <c r="P22">
        <v>2</v>
      </c>
    </row>
    <row r="23" spans="1:16" x14ac:dyDescent="0.25">
      <c r="A23" t="str">
        <f t="shared" si="8"/>
        <v>בְמִקְשָׁה 7 ערוגות. בכל ערוגה 20 אבטיחים ו 24 מלונים.מערוגה אחת הוציאו 3 אבטיחים ו 2 מלונים.</v>
      </c>
      <c r="B23" t="s">
        <v>48</v>
      </c>
      <c r="C23" t="s">
        <v>50</v>
      </c>
      <c r="D23">
        <f t="shared" si="9"/>
        <v>303</v>
      </c>
      <c r="F23" s="1" t="str">
        <f t="shared" si="10"/>
        <v>7x(20+24)-3-2=303</v>
      </c>
      <c r="G23" t="s">
        <v>40</v>
      </c>
      <c r="H23">
        <v>7</v>
      </c>
      <c r="I23" t="s">
        <v>47</v>
      </c>
      <c r="J23">
        <v>20</v>
      </c>
      <c r="K23" t="s">
        <v>46</v>
      </c>
      <c r="L23">
        <v>24</v>
      </c>
      <c r="M23" t="s">
        <v>45</v>
      </c>
      <c r="N23" t="s">
        <v>54</v>
      </c>
      <c r="O23">
        <v>3</v>
      </c>
      <c r="P23">
        <v>2</v>
      </c>
    </row>
    <row r="24" spans="1:16" x14ac:dyDescent="0.25">
      <c r="A24" t="str">
        <f t="shared" si="8"/>
        <v>בְמִקְשָׁה 4 ערוגות. בכל ערוגה 21 אבטיחים ו 25 מלונים.מערוגה אחת הוציאו 3 אבטיחים ו 2 מלונים.</v>
      </c>
      <c r="B24" t="s">
        <v>48</v>
      </c>
      <c r="C24" t="s">
        <v>50</v>
      </c>
      <c r="D24">
        <f t="shared" si="9"/>
        <v>179</v>
      </c>
      <c r="F24" s="1" t="str">
        <f t="shared" si="10"/>
        <v>4x(21+25)-3-2=179</v>
      </c>
      <c r="G24" t="s">
        <v>40</v>
      </c>
      <c r="H24">
        <v>4</v>
      </c>
      <c r="I24" t="s">
        <v>47</v>
      </c>
      <c r="J24">
        <v>21</v>
      </c>
      <c r="K24" t="s">
        <v>46</v>
      </c>
      <c r="L24">
        <v>25</v>
      </c>
      <c r="M24" t="s">
        <v>45</v>
      </c>
      <c r="N24" t="s">
        <v>54</v>
      </c>
      <c r="O24">
        <v>3</v>
      </c>
      <c r="P24">
        <v>2</v>
      </c>
    </row>
    <row r="25" spans="1:16" x14ac:dyDescent="0.25">
      <c r="A25" t="str">
        <f t="shared" si="8"/>
        <v>בְמִקְשָׁה 9 ערוגות. בכל ערוגה 22 אבטיחים ו 26 מלונים.מערוגה אחת הוציאו 3 אבטיחים ו 2 מלונים.</v>
      </c>
      <c r="B25" t="s">
        <v>48</v>
      </c>
      <c r="C25" t="s">
        <v>50</v>
      </c>
      <c r="D25">
        <f t="shared" si="9"/>
        <v>427</v>
      </c>
      <c r="F25" s="1" t="str">
        <f t="shared" si="10"/>
        <v>9x(22+26)-3-2=427</v>
      </c>
      <c r="G25" t="s">
        <v>40</v>
      </c>
      <c r="H25">
        <v>9</v>
      </c>
      <c r="I25" t="s">
        <v>47</v>
      </c>
      <c r="J25">
        <v>22</v>
      </c>
      <c r="K25" t="s">
        <v>46</v>
      </c>
      <c r="L25">
        <v>26</v>
      </c>
      <c r="M25" t="s">
        <v>45</v>
      </c>
      <c r="N25" t="s">
        <v>54</v>
      </c>
      <c r="O25">
        <v>3</v>
      </c>
      <c r="P25">
        <v>2</v>
      </c>
    </row>
    <row r="26" spans="1:16" x14ac:dyDescent="0.25">
      <c r="A26" t="str">
        <f t="shared" si="8"/>
        <v>בְמִקְשָׁה 7 ערוגות. בכל ערוגה 23 אבטיחים ו 27 מלונים.מערוגה אחת הוציאו 3 אבטיחים ו 2 מלונים.</v>
      </c>
      <c r="B26" t="s">
        <v>48</v>
      </c>
      <c r="C26" t="s">
        <v>50</v>
      </c>
      <c r="D26">
        <f t="shared" si="9"/>
        <v>345</v>
      </c>
      <c r="F26" s="1" t="str">
        <f t="shared" si="10"/>
        <v>7x(23+27)-3-2=345</v>
      </c>
      <c r="G26" t="s">
        <v>40</v>
      </c>
      <c r="H26">
        <v>7</v>
      </c>
      <c r="I26" t="s">
        <v>47</v>
      </c>
      <c r="J26">
        <v>23</v>
      </c>
      <c r="K26" t="s">
        <v>46</v>
      </c>
      <c r="L26">
        <v>27</v>
      </c>
      <c r="M26" t="s">
        <v>45</v>
      </c>
      <c r="N26" t="s">
        <v>54</v>
      </c>
      <c r="O26">
        <v>3</v>
      </c>
      <c r="P26">
        <v>2</v>
      </c>
    </row>
    <row r="27" spans="1:16" x14ac:dyDescent="0.25">
      <c r="A27" t="str">
        <f t="shared" si="8"/>
        <v>בְמִקְשָׁה 6 ערוגות. בכל ערוגה 24 אבטיחים ו 28 מלונים.מערוגה אחת הוציאו 3 אבטיחים ו 2 מלונים.</v>
      </c>
      <c r="B27" t="s">
        <v>48</v>
      </c>
      <c r="C27" t="s">
        <v>50</v>
      </c>
      <c r="D27">
        <f t="shared" si="9"/>
        <v>307</v>
      </c>
      <c r="F27" s="1" t="str">
        <f t="shared" si="10"/>
        <v>6x(24+28)-3-2=307</v>
      </c>
      <c r="G27" t="s">
        <v>40</v>
      </c>
      <c r="H27">
        <v>6</v>
      </c>
      <c r="I27" t="s">
        <v>47</v>
      </c>
      <c r="J27">
        <v>24</v>
      </c>
      <c r="K27" t="s">
        <v>46</v>
      </c>
      <c r="L27">
        <v>28</v>
      </c>
      <c r="M27" t="s">
        <v>45</v>
      </c>
      <c r="N27" t="s">
        <v>54</v>
      </c>
      <c r="O27">
        <v>3</v>
      </c>
      <c r="P27">
        <v>2</v>
      </c>
    </row>
    <row r="28" spans="1:16" x14ac:dyDescent="0.25">
      <c r="A28" t="str">
        <f t="shared" si="8"/>
        <v>בְמִקְשָׁה 5 ערוגות. בכל ערוגה 25 אבטיחים ו 29 מלונים.מערוגה אחת הוציאו 3 אבטיחים ו 2 מלונים.</v>
      </c>
      <c r="B28" t="s">
        <v>48</v>
      </c>
      <c r="C28" t="s">
        <v>50</v>
      </c>
      <c r="D28">
        <f t="shared" si="9"/>
        <v>265</v>
      </c>
      <c r="F28" s="1" t="str">
        <f t="shared" si="10"/>
        <v>5x(25+29)-3-2=265</v>
      </c>
      <c r="G28" t="s">
        <v>40</v>
      </c>
      <c r="H28">
        <v>5</v>
      </c>
      <c r="I28" t="s">
        <v>47</v>
      </c>
      <c r="J28">
        <v>25</v>
      </c>
      <c r="K28" t="s">
        <v>46</v>
      </c>
      <c r="L28">
        <v>29</v>
      </c>
      <c r="M28" t="s">
        <v>45</v>
      </c>
      <c r="N28" t="s">
        <v>54</v>
      </c>
      <c r="O28">
        <v>3</v>
      </c>
      <c r="P28">
        <v>2</v>
      </c>
    </row>
    <row r="29" spans="1:16" x14ac:dyDescent="0.25">
      <c r="A29" t="str">
        <f t="shared" si="8"/>
        <v>בְמִקְשָׁה 4 ערוגות. בכל ערוגה 26 אבטיחים ו 30 מלונים.מערוגה אחת הוציאו 3 אבטיחים ו 2 מלונים.</v>
      </c>
      <c r="B29" t="s">
        <v>48</v>
      </c>
      <c r="C29" t="s">
        <v>50</v>
      </c>
      <c r="D29">
        <f t="shared" si="9"/>
        <v>219</v>
      </c>
      <c r="F29" s="1" t="str">
        <f t="shared" si="10"/>
        <v>4x(26+30)-3-2=219</v>
      </c>
      <c r="G29" t="s">
        <v>40</v>
      </c>
      <c r="H29">
        <v>4</v>
      </c>
      <c r="I29" t="s">
        <v>47</v>
      </c>
      <c r="J29">
        <v>26</v>
      </c>
      <c r="K29" t="s">
        <v>46</v>
      </c>
      <c r="L29">
        <v>30</v>
      </c>
      <c r="M29" t="s">
        <v>45</v>
      </c>
      <c r="N29" t="s">
        <v>54</v>
      </c>
      <c r="O29">
        <v>3</v>
      </c>
      <c r="P29">
        <v>2</v>
      </c>
    </row>
    <row r="30" spans="1:16" x14ac:dyDescent="0.25">
      <c r="A30" t="str">
        <f t="shared" si="8"/>
        <v>בְמִקְשָׁה 6 ערוגות. בכל ערוגה 27 אבטיחים ו 31 מלונים.מערוגה אחת הוציאו 3 אבטיחים ו 2 מלונים.</v>
      </c>
      <c r="B30" t="s">
        <v>48</v>
      </c>
      <c r="C30" t="s">
        <v>50</v>
      </c>
      <c r="D30">
        <f t="shared" si="9"/>
        <v>343</v>
      </c>
      <c r="F30" s="1" t="str">
        <f t="shared" si="10"/>
        <v>6x(27+31)-3-2=343</v>
      </c>
      <c r="G30" t="s">
        <v>40</v>
      </c>
      <c r="H30">
        <v>6</v>
      </c>
      <c r="I30" t="s">
        <v>47</v>
      </c>
      <c r="J30">
        <v>27</v>
      </c>
      <c r="K30" t="s">
        <v>46</v>
      </c>
      <c r="L30">
        <v>31</v>
      </c>
      <c r="M30" t="s">
        <v>45</v>
      </c>
      <c r="N30" t="s">
        <v>54</v>
      </c>
      <c r="O30">
        <v>3</v>
      </c>
      <c r="P30">
        <v>2</v>
      </c>
    </row>
    <row r="31" spans="1:16" x14ac:dyDescent="0.25">
      <c r="A31" t="str">
        <f t="shared" si="8"/>
        <v>בְמִקְשָׁה 5 ערוגות. בכל ערוגה 28 אבטיחים ו 32 מלונים.מערוגה אחת הוציאו 3 אבטיחים ו 2 מלונים.</v>
      </c>
      <c r="B31" t="s">
        <v>48</v>
      </c>
      <c r="C31" t="s">
        <v>50</v>
      </c>
      <c r="D31">
        <f t="shared" si="9"/>
        <v>295</v>
      </c>
      <c r="F31" s="1" t="str">
        <f t="shared" si="10"/>
        <v>5x(28+32)-3-2=295</v>
      </c>
      <c r="G31" t="s">
        <v>40</v>
      </c>
      <c r="H31">
        <v>5</v>
      </c>
      <c r="I31" t="s">
        <v>47</v>
      </c>
      <c r="J31">
        <v>28</v>
      </c>
      <c r="K31" t="s">
        <v>46</v>
      </c>
      <c r="L31">
        <v>32</v>
      </c>
      <c r="M31" t="s">
        <v>45</v>
      </c>
      <c r="N31" t="s">
        <v>54</v>
      </c>
      <c r="O31">
        <v>3</v>
      </c>
      <c r="P31">
        <v>2</v>
      </c>
    </row>
    <row r="32" spans="1:16" x14ac:dyDescent="0.25">
      <c r="A32" t="str">
        <f t="shared" si="8"/>
        <v>בְמִקְשָׁה 4 ערוגות. בכל ערוגה 29 אבטיחים ו 33 מלונים.מערוגה אחת הוציאו 3 אבטיחים ו 2 מלונים.</v>
      </c>
      <c r="B32" t="s">
        <v>48</v>
      </c>
      <c r="C32" t="s">
        <v>50</v>
      </c>
      <c r="D32">
        <f t="shared" si="9"/>
        <v>243</v>
      </c>
      <c r="F32" s="1" t="str">
        <f t="shared" si="10"/>
        <v>4x(29+33)-3-2=243</v>
      </c>
      <c r="G32" t="s">
        <v>40</v>
      </c>
      <c r="H32">
        <v>4</v>
      </c>
      <c r="I32" t="s">
        <v>47</v>
      </c>
      <c r="J32">
        <v>29</v>
      </c>
      <c r="K32" t="s">
        <v>46</v>
      </c>
      <c r="L32">
        <v>33</v>
      </c>
      <c r="M32" t="s">
        <v>45</v>
      </c>
      <c r="N32" t="s">
        <v>54</v>
      </c>
      <c r="O32">
        <v>3</v>
      </c>
      <c r="P32">
        <v>2</v>
      </c>
    </row>
    <row r="33" spans="1:16" x14ac:dyDescent="0.25">
      <c r="A33" t="str">
        <f t="shared" si="8"/>
        <v>בְמִקְשָׁה 3 ערוגות. בכל ערוגה 30 אבטיחים ו 34 מלונים.מערוגה אחת הוציאו 3 אבטיחים ו 2 מלונים.</v>
      </c>
      <c r="B33" t="s">
        <v>48</v>
      </c>
      <c r="C33" t="s">
        <v>50</v>
      </c>
      <c r="D33">
        <f t="shared" si="9"/>
        <v>187</v>
      </c>
      <c r="F33" s="1" t="str">
        <f t="shared" si="10"/>
        <v>3x(30+34)-3-2=187</v>
      </c>
      <c r="G33" t="s">
        <v>40</v>
      </c>
      <c r="H33">
        <v>3</v>
      </c>
      <c r="I33" t="s">
        <v>47</v>
      </c>
      <c r="J33">
        <v>30</v>
      </c>
      <c r="K33" t="s">
        <v>46</v>
      </c>
      <c r="L33">
        <v>34</v>
      </c>
      <c r="M33" t="s">
        <v>45</v>
      </c>
      <c r="N33" t="s">
        <v>54</v>
      </c>
      <c r="O33">
        <v>3</v>
      </c>
      <c r="P33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rightToLeft="1" topLeftCell="B1" zoomScale="75" zoomScaleNormal="75" workbookViewId="0">
      <selection activeCell="A22" sqref="A22:R22"/>
    </sheetView>
  </sheetViews>
  <sheetFormatPr defaultRowHeight="13.8" x14ac:dyDescent="0.25"/>
  <cols>
    <col min="1" max="1" width="72.796875" customWidth="1"/>
    <col min="2" max="2" width="24.796875" customWidth="1"/>
    <col min="4" max="4" width="3.296875" customWidth="1"/>
    <col min="5" max="5" width="2.796875" customWidth="1"/>
    <col min="7" max="7" width="3.796875" customWidth="1"/>
    <col min="8" max="8" width="14.796875" customWidth="1"/>
    <col min="9" max="9" width="3.5" customWidth="1"/>
    <col min="11" max="11" width="4.5" customWidth="1"/>
    <col min="13" max="13" width="14.5" customWidth="1"/>
    <col min="14" max="14" width="5.8984375" customWidth="1"/>
    <col min="17" max="17" width="5.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8" x14ac:dyDescent="0.25">
      <c r="A2" t="str">
        <f>CONCATENATE(F2,G2,H2,I2,J2,K2,L2,M2,N2,O2,P2,Q2,R2,O2,".")</f>
        <v>בְמִקְשָׁה 2 ערוגות. בכל ערוגה 3 אבטיחים ו 5 מלונים. מחיר אבטיח  הוא  6 שקלים  ומחיר  מלון 2 שקלים .</v>
      </c>
      <c r="B2" t="s">
        <v>51</v>
      </c>
      <c r="C2">
        <f xml:space="preserve"> G2*(I2*N2+K2*R2)</f>
        <v>56</v>
      </c>
      <c r="F2" t="s">
        <v>40</v>
      </c>
      <c r="G2">
        <v>2</v>
      </c>
      <c r="H2" t="s">
        <v>47</v>
      </c>
      <c r="I2">
        <v>3</v>
      </c>
      <c r="J2" t="s">
        <v>46</v>
      </c>
      <c r="K2">
        <v>5</v>
      </c>
      <c r="L2" t="s">
        <v>45</v>
      </c>
      <c r="M2" t="s">
        <v>41</v>
      </c>
      <c r="N2">
        <v>6</v>
      </c>
      <c r="O2" t="s">
        <v>42</v>
      </c>
      <c r="P2" t="s">
        <v>43</v>
      </c>
      <c r="Q2" t="s">
        <v>44</v>
      </c>
      <c r="R2">
        <v>2</v>
      </c>
    </row>
    <row r="3" spans="1:18" x14ac:dyDescent="0.25">
      <c r="A3" t="str">
        <f t="shared" ref="A3:A10" si="0">CONCATENATE(F3,G3,H3,I3,J3,K3,L3,M3,N3,O3,P3,Q3,R3,O3,".")</f>
        <v>בְמִקְשָׁה 3 ערוגות. בכל ערוגה 3 אבטיחים ו 5 מלונים. מחיר אבטיח  הוא  5 שקלים  ומחיר  מלון 2 שקלים .</v>
      </c>
      <c r="B3" t="s">
        <v>51</v>
      </c>
      <c r="C3">
        <f t="shared" ref="C3:C10" si="1" xml:space="preserve"> G3*(I3*N3+K3*R3)</f>
        <v>75</v>
      </c>
      <c r="F3" t="s">
        <v>40</v>
      </c>
      <c r="G3">
        <v>3</v>
      </c>
      <c r="H3" t="s">
        <v>47</v>
      </c>
      <c r="I3">
        <v>3</v>
      </c>
      <c r="J3" t="s">
        <v>46</v>
      </c>
      <c r="K3">
        <v>5</v>
      </c>
      <c r="L3" t="s">
        <v>45</v>
      </c>
      <c r="M3" t="s">
        <v>41</v>
      </c>
      <c r="N3">
        <v>5</v>
      </c>
      <c r="O3" t="s">
        <v>42</v>
      </c>
      <c r="P3" t="s">
        <v>43</v>
      </c>
      <c r="Q3" t="s">
        <v>44</v>
      </c>
      <c r="R3">
        <v>2</v>
      </c>
    </row>
    <row r="4" spans="1:18" x14ac:dyDescent="0.25">
      <c r="A4" t="str">
        <f t="shared" si="0"/>
        <v>בְמִקְשָׁה 4 ערוגות. בכל ערוגה 3 אבטיחים ו 5 מלונים. מחיר אבטיח  הוא  4 שקלים  ומחיר  מלון 2 שקלים .</v>
      </c>
      <c r="B4" t="s">
        <v>51</v>
      </c>
      <c r="C4">
        <f t="shared" si="1"/>
        <v>88</v>
      </c>
      <c r="F4" t="s">
        <v>40</v>
      </c>
      <c r="G4">
        <v>4</v>
      </c>
      <c r="H4" t="s">
        <v>47</v>
      </c>
      <c r="I4">
        <v>3</v>
      </c>
      <c r="J4" t="s">
        <v>46</v>
      </c>
      <c r="K4">
        <v>5</v>
      </c>
      <c r="L4" t="s">
        <v>45</v>
      </c>
      <c r="M4" t="s">
        <v>41</v>
      </c>
      <c r="N4">
        <v>4</v>
      </c>
      <c r="O4" t="s">
        <v>42</v>
      </c>
      <c r="P4" t="s">
        <v>43</v>
      </c>
      <c r="Q4" t="s">
        <v>44</v>
      </c>
      <c r="R4">
        <v>2</v>
      </c>
    </row>
    <row r="5" spans="1:18" x14ac:dyDescent="0.25">
      <c r="A5" t="str">
        <f t="shared" si="0"/>
        <v>בְמִקְשָׁה 5 ערוגות. בכל ערוגה 3 אבטיחים ו 5 מלונים. מחיר אבטיח  הוא  3 שקלים  ומחיר  מלון 2 שקלים .</v>
      </c>
      <c r="B5" t="s">
        <v>51</v>
      </c>
      <c r="C5">
        <f t="shared" si="1"/>
        <v>95</v>
      </c>
      <c r="F5" t="s">
        <v>40</v>
      </c>
      <c r="G5">
        <v>5</v>
      </c>
      <c r="H5" t="s">
        <v>47</v>
      </c>
      <c r="I5">
        <v>3</v>
      </c>
      <c r="J5" t="s">
        <v>46</v>
      </c>
      <c r="K5">
        <v>5</v>
      </c>
      <c r="L5" t="s">
        <v>45</v>
      </c>
      <c r="M5" t="s">
        <v>41</v>
      </c>
      <c r="N5">
        <v>3</v>
      </c>
      <c r="O5" t="s">
        <v>42</v>
      </c>
      <c r="P5" t="s">
        <v>43</v>
      </c>
      <c r="Q5" t="s">
        <v>44</v>
      </c>
      <c r="R5">
        <v>2</v>
      </c>
    </row>
    <row r="6" spans="1:18" x14ac:dyDescent="0.25">
      <c r="A6" t="str">
        <f t="shared" si="0"/>
        <v>בְמִקְשָׁה 6 ערוגות. בכל ערוגה 3 אבטיחים ו 5 מלונים. מחיר אבטיח  הוא  2 שקלים  ומחיר  מלון 2 שקלים .</v>
      </c>
      <c r="B6" t="s">
        <v>51</v>
      </c>
      <c r="C6">
        <f t="shared" si="1"/>
        <v>96</v>
      </c>
      <c r="F6" t="s">
        <v>40</v>
      </c>
      <c r="G6">
        <v>6</v>
      </c>
      <c r="H6" t="s">
        <v>47</v>
      </c>
      <c r="I6">
        <v>3</v>
      </c>
      <c r="J6" t="s">
        <v>46</v>
      </c>
      <c r="K6">
        <v>5</v>
      </c>
      <c r="L6" t="s">
        <v>45</v>
      </c>
      <c r="M6" t="s">
        <v>41</v>
      </c>
      <c r="N6">
        <v>2</v>
      </c>
      <c r="O6" t="s">
        <v>42</v>
      </c>
      <c r="P6" t="s">
        <v>43</v>
      </c>
      <c r="Q6" t="s">
        <v>44</v>
      </c>
      <c r="R6">
        <v>2</v>
      </c>
    </row>
    <row r="7" spans="1:18" x14ac:dyDescent="0.25">
      <c r="A7" t="str">
        <f t="shared" si="0"/>
        <v>בְמִקְשָׁה 7 ערוגות. בכל ערוגה 3 אבטיחים ו 5 מלונים. מחיר אבטיח  הוא  5 שקלים  ומחיר  מלון 2 שקלים .</v>
      </c>
      <c r="B7" t="s">
        <v>51</v>
      </c>
      <c r="C7">
        <f t="shared" si="1"/>
        <v>175</v>
      </c>
      <c r="F7" t="s">
        <v>40</v>
      </c>
      <c r="G7">
        <v>7</v>
      </c>
      <c r="H7" t="s">
        <v>47</v>
      </c>
      <c r="I7">
        <v>3</v>
      </c>
      <c r="J7" t="s">
        <v>46</v>
      </c>
      <c r="K7">
        <v>5</v>
      </c>
      <c r="L7" t="s">
        <v>45</v>
      </c>
      <c r="M7" t="s">
        <v>41</v>
      </c>
      <c r="N7">
        <v>5</v>
      </c>
      <c r="O7" t="s">
        <v>42</v>
      </c>
      <c r="P7" t="s">
        <v>43</v>
      </c>
      <c r="Q7" t="s">
        <v>44</v>
      </c>
      <c r="R7">
        <v>2</v>
      </c>
    </row>
    <row r="8" spans="1:18" x14ac:dyDescent="0.25">
      <c r="A8" t="str">
        <f t="shared" si="0"/>
        <v>בְמִקְשָׁה 8 ערוגות. בכל ערוגה 3 אבטיחים ו 5 מלונים. מחיר אבטיח  הוא  4 שקלים  ומחיר  מלון 1.5 שקלים .</v>
      </c>
      <c r="B8" t="s">
        <v>51</v>
      </c>
      <c r="C8">
        <f t="shared" si="1"/>
        <v>156</v>
      </c>
      <c r="F8" t="s">
        <v>40</v>
      </c>
      <c r="G8">
        <v>8</v>
      </c>
      <c r="H8" t="s">
        <v>47</v>
      </c>
      <c r="I8">
        <v>3</v>
      </c>
      <c r="J8" t="s">
        <v>46</v>
      </c>
      <c r="K8">
        <v>5</v>
      </c>
      <c r="L8" t="s">
        <v>45</v>
      </c>
      <c r="M8" t="s">
        <v>41</v>
      </c>
      <c r="N8">
        <v>4</v>
      </c>
      <c r="O8" t="s">
        <v>42</v>
      </c>
      <c r="P8" t="s">
        <v>43</v>
      </c>
      <c r="Q8" t="s">
        <v>44</v>
      </c>
      <c r="R8">
        <v>1.5</v>
      </c>
    </row>
    <row r="9" spans="1:18" x14ac:dyDescent="0.25">
      <c r="A9" t="str">
        <f t="shared" si="0"/>
        <v>בְמִקְשָׁה 9 ערוגות. בכל ערוגה 3 אבטיחים ו 5 מלונים. מחיר אבטיח  הוא  8 שקלים  ומחיר  מלון 1 שקלים .</v>
      </c>
      <c r="B9" t="s">
        <v>51</v>
      </c>
      <c r="C9">
        <f t="shared" si="1"/>
        <v>261</v>
      </c>
      <c r="F9" t="s">
        <v>40</v>
      </c>
      <c r="G9">
        <v>9</v>
      </c>
      <c r="H9" t="s">
        <v>47</v>
      </c>
      <c r="I9">
        <v>3</v>
      </c>
      <c r="J9" t="s">
        <v>46</v>
      </c>
      <c r="K9">
        <v>5</v>
      </c>
      <c r="L9" t="s">
        <v>45</v>
      </c>
      <c r="M9" t="s">
        <v>41</v>
      </c>
      <c r="N9">
        <v>8</v>
      </c>
      <c r="O9" t="s">
        <v>42</v>
      </c>
      <c r="P9" t="s">
        <v>43</v>
      </c>
      <c r="Q9" t="s">
        <v>44</v>
      </c>
      <c r="R9">
        <v>1</v>
      </c>
    </row>
    <row r="10" spans="1:18" x14ac:dyDescent="0.25">
      <c r="A10" t="str">
        <f t="shared" si="0"/>
        <v>בְמִקְשָׁה 10 ערוגות. בכל ערוגה 3 אבטיחים ו 5 מלונים. מחיר אבטיח  הוא  4 שקלים  ומחיר  מלון 1 שקלים .</v>
      </c>
      <c r="B10" t="s">
        <v>51</v>
      </c>
      <c r="C10">
        <f t="shared" si="1"/>
        <v>170</v>
      </c>
      <c r="F10" t="s">
        <v>40</v>
      </c>
      <c r="G10">
        <v>10</v>
      </c>
      <c r="H10" t="s">
        <v>47</v>
      </c>
      <c r="I10">
        <v>3</v>
      </c>
      <c r="J10" t="s">
        <v>46</v>
      </c>
      <c r="K10">
        <v>5</v>
      </c>
      <c r="L10" t="s">
        <v>45</v>
      </c>
      <c r="M10" t="s">
        <v>41</v>
      </c>
      <c r="N10">
        <v>4</v>
      </c>
      <c r="O10" t="s">
        <v>42</v>
      </c>
      <c r="P10" t="s">
        <v>43</v>
      </c>
      <c r="Q10" t="s">
        <v>44</v>
      </c>
      <c r="R10">
        <v>1</v>
      </c>
    </row>
    <row r="11" spans="1:18" x14ac:dyDescent="0.25">
      <c r="A11" t="str">
        <f t="shared" ref="A11:A22" si="2">CONCATENATE(F11,G11,H11,I11,J11,K11,L11,M11,N11,O11,P11,Q11,R11,O11,".")</f>
        <v>בְמִקְשָׁה 11 ערוגות. בכל ערוגה 4 קישואים ו 2 מלונים. מחיר קישוא  הוא  0.5 שקלים  ומחיר  מלון 1 שקלים .</v>
      </c>
      <c r="B11" t="s">
        <v>51</v>
      </c>
      <c r="C11">
        <f t="shared" ref="C11:C22" si="3" xml:space="preserve"> G11*(I11*N11+K11*R11)</f>
        <v>44</v>
      </c>
      <c r="F11" t="s">
        <v>40</v>
      </c>
      <c r="G11">
        <v>11</v>
      </c>
      <c r="H11" t="s">
        <v>47</v>
      </c>
      <c r="I11">
        <v>4</v>
      </c>
      <c r="J11" t="s">
        <v>52</v>
      </c>
      <c r="K11">
        <v>2</v>
      </c>
      <c r="L11" t="s">
        <v>45</v>
      </c>
      <c r="M11" t="s">
        <v>53</v>
      </c>
      <c r="N11">
        <v>0.5</v>
      </c>
      <c r="O11" t="s">
        <v>42</v>
      </c>
      <c r="P11" t="s">
        <v>43</v>
      </c>
      <c r="Q11" t="s">
        <v>44</v>
      </c>
      <c r="R11">
        <v>1</v>
      </c>
    </row>
    <row r="12" spans="1:18" x14ac:dyDescent="0.25">
      <c r="A12" t="str">
        <f t="shared" si="2"/>
        <v>בְמִקְשָׁה 10 ערוגות. בכל ערוגה 5 קישואים ו 4 מלונים. מחיר קישוא  הוא  1 שקלים  ומחיר  מלון 1 שקלים .</v>
      </c>
      <c r="B12" t="s">
        <v>51</v>
      </c>
      <c r="C12">
        <f t="shared" si="3"/>
        <v>90</v>
      </c>
      <c r="F12" t="s">
        <v>40</v>
      </c>
      <c r="G12">
        <v>10</v>
      </c>
      <c r="H12" t="s">
        <v>47</v>
      </c>
      <c r="I12">
        <v>5</v>
      </c>
      <c r="J12" t="s">
        <v>52</v>
      </c>
      <c r="K12">
        <v>4</v>
      </c>
      <c r="L12" t="s">
        <v>45</v>
      </c>
      <c r="M12" t="s">
        <v>53</v>
      </c>
      <c r="N12">
        <v>1</v>
      </c>
      <c r="O12" t="s">
        <v>42</v>
      </c>
      <c r="P12" t="s">
        <v>43</v>
      </c>
      <c r="Q12" t="s">
        <v>44</v>
      </c>
      <c r="R12">
        <v>1</v>
      </c>
    </row>
    <row r="13" spans="1:18" x14ac:dyDescent="0.25">
      <c r="A13" t="str">
        <f t="shared" si="2"/>
        <v>בְמִקְשָׁה 9 ערוגות. בכל ערוגה 6 קישואים ו 8 מלונים. מחיר קישוא  הוא  1.5 שקלים  ומחיר  מלון 1 שקלים .</v>
      </c>
      <c r="B13" t="s">
        <v>51</v>
      </c>
      <c r="C13">
        <f t="shared" si="3"/>
        <v>153</v>
      </c>
      <c r="F13" t="s">
        <v>40</v>
      </c>
      <c r="G13">
        <v>9</v>
      </c>
      <c r="H13" t="s">
        <v>47</v>
      </c>
      <c r="I13">
        <v>6</v>
      </c>
      <c r="J13" t="s">
        <v>52</v>
      </c>
      <c r="K13">
        <v>8</v>
      </c>
      <c r="L13" t="s">
        <v>45</v>
      </c>
      <c r="M13" t="s">
        <v>53</v>
      </c>
      <c r="N13">
        <v>1.5</v>
      </c>
      <c r="O13" t="s">
        <v>42</v>
      </c>
      <c r="P13" t="s">
        <v>43</v>
      </c>
      <c r="Q13" t="s">
        <v>44</v>
      </c>
      <c r="R13">
        <v>1</v>
      </c>
    </row>
    <row r="14" spans="1:18" x14ac:dyDescent="0.25">
      <c r="A14" t="str">
        <f t="shared" si="2"/>
        <v>בְמִקְשָׁה 8 ערוגות. בכל ערוגה 7 קישואים ו 9 מלונים. מחיר קישוא  הוא  2 שקלים  ומחיר  מלון 1 שקלים .</v>
      </c>
      <c r="B14" t="s">
        <v>51</v>
      </c>
      <c r="C14">
        <f t="shared" si="3"/>
        <v>184</v>
      </c>
      <c r="F14" t="s">
        <v>40</v>
      </c>
      <c r="G14">
        <v>8</v>
      </c>
      <c r="H14" t="s">
        <v>47</v>
      </c>
      <c r="I14">
        <v>7</v>
      </c>
      <c r="J14" t="s">
        <v>52</v>
      </c>
      <c r="K14">
        <v>9</v>
      </c>
      <c r="L14" t="s">
        <v>45</v>
      </c>
      <c r="M14" t="s">
        <v>53</v>
      </c>
      <c r="N14">
        <v>2</v>
      </c>
      <c r="O14" t="s">
        <v>42</v>
      </c>
      <c r="P14" t="s">
        <v>43</v>
      </c>
      <c r="Q14" t="s">
        <v>44</v>
      </c>
      <c r="R14">
        <v>1</v>
      </c>
    </row>
    <row r="15" spans="1:18" x14ac:dyDescent="0.25">
      <c r="A15" t="str">
        <f t="shared" si="2"/>
        <v>בְמִקְשָׁה 7 ערוגות. בכל ערוגה 8 קישואים ו 4 מלונים. מחיר קישוא  הוא  2.5 שקלים  ומחיר  מלון 3.5 שקלים .</v>
      </c>
      <c r="B15" t="s">
        <v>51</v>
      </c>
      <c r="C15">
        <f t="shared" si="3"/>
        <v>238</v>
      </c>
      <c r="F15" t="s">
        <v>40</v>
      </c>
      <c r="G15">
        <v>7</v>
      </c>
      <c r="H15" t="s">
        <v>47</v>
      </c>
      <c r="I15">
        <v>8</v>
      </c>
      <c r="J15" t="s">
        <v>52</v>
      </c>
      <c r="K15">
        <v>4</v>
      </c>
      <c r="L15" t="s">
        <v>45</v>
      </c>
      <c r="M15" t="s">
        <v>53</v>
      </c>
      <c r="N15">
        <v>2.5</v>
      </c>
      <c r="O15" t="s">
        <v>42</v>
      </c>
      <c r="P15" t="s">
        <v>43</v>
      </c>
      <c r="Q15" t="s">
        <v>44</v>
      </c>
      <c r="R15">
        <v>3.5</v>
      </c>
    </row>
    <row r="16" spans="1:18" x14ac:dyDescent="0.25">
      <c r="A16" t="str">
        <f t="shared" si="2"/>
        <v>בְמִקְשָׁה 6 ערוגות. בכל ערוגה 9 קישואים ו 7 מלונים. מחיר קישוא  הוא  3 שקלים  ומחיר  מלון 3 שקלים .</v>
      </c>
      <c r="B16" t="s">
        <v>51</v>
      </c>
      <c r="C16">
        <f t="shared" si="3"/>
        <v>288</v>
      </c>
      <c r="F16" t="s">
        <v>40</v>
      </c>
      <c r="G16">
        <v>6</v>
      </c>
      <c r="H16" t="s">
        <v>47</v>
      </c>
      <c r="I16">
        <v>9</v>
      </c>
      <c r="J16" t="s">
        <v>52</v>
      </c>
      <c r="K16">
        <v>7</v>
      </c>
      <c r="L16" t="s">
        <v>45</v>
      </c>
      <c r="M16" t="s">
        <v>53</v>
      </c>
      <c r="N16">
        <v>3</v>
      </c>
      <c r="O16" t="s">
        <v>42</v>
      </c>
      <c r="P16" t="s">
        <v>43</v>
      </c>
      <c r="Q16" t="s">
        <v>44</v>
      </c>
      <c r="R16">
        <v>3</v>
      </c>
    </row>
    <row r="17" spans="1:18" x14ac:dyDescent="0.25">
      <c r="A17" t="str">
        <f t="shared" si="2"/>
        <v>בְמִקְשָׁה 5 ערוגות. בכל ערוגה 10 קישואים ו 6 מלונים. מחיר קישוא  הוא  3.5 שקלים  ומחיר  מלון 2.5 שקלים .</v>
      </c>
      <c r="B17" t="s">
        <v>51</v>
      </c>
      <c r="C17">
        <f t="shared" si="3"/>
        <v>250</v>
      </c>
      <c r="F17" t="s">
        <v>40</v>
      </c>
      <c r="G17">
        <v>5</v>
      </c>
      <c r="H17" t="s">
        <v>47</v>
      </c>
      <c r="I17">
        <v>10</v>
      </c>
      <c r="J17" t="s">
        <v>52</v>
      </c>
      <c r="K17">
        <v>6</v>
      </c>
      <c r="L17" t="s">
        <v>45</v>
      </c>
      <c r="M17" t="s">
        <v>53</v>
      </c>
      <c r="N17">
        <v>3.5</v>
      </c>
      <c r="O17" t="s">
        <v>42</v>
      </c>
      <c r="P17" t="s">
        <v>43</v>
      </c>
      <c r="Q17" t="s">
        <v>44</v>
      </c>
      <c r="R17">
        <v>2.5</v>
      </c>
    </row>
    <row r="18" spans="1:18" x14ac:dyDescent="0.25">
      <c r="A18" t="str">
        <f t="shared" si="2"/>
        <v>בְמִקְשָׁה 4 ערוגות. בכל ערוגה 11 קישואים ו 5 מלונים. מחיר קישוא  הוא  4 שקלים  ומחיר  מלון 2 שקלים .</v>
      </c>
      <c r="B18" t="s">
        <v>51</v>
      </c>
      <c r="C18">
        <f t="shared" si="3"/>
        <v>216</v>
      </c>
      <c r="F18" t="s">
        <v>40</v>
      </c>
      <c r="G18">
        <v>4</v>
      </c>
      <c r="H18" t="s">
        <v>47</v>
      </c>
      <c r="I18">
        <v>11</v>
      </c>
      <c r="J18" t="s">
        <v>52</v>
      </c>
      <c r="K18">
        <v>5</v>
      </c>
      <c r="L18" t="s">
        <v>45</v>
      </c>
      <c r="M18" t="s">
        <v>53</v>
      </c>
      <c r="N18">
        <v>4</v>
      </c>
      <c r="O18" t="s">
        <v>42</v>
      </c>
      <c r="P18" t="s">
        <v>43</v>
      </c>
      <c r="Q18" t="s">
        <v>44</v>
      </c>
      <c r="R18">
        <v>2</v>
      </c>
    </row>
    <row r="19" spans="1:18" x14ac:dyDescent="0.25">
      <c r="A19" t="str">
        <f t="shared" si="2"/>
        <v>בְמִקְשָׁה 3 ערוגות. בכל ערוגה 12 קישואים ו 4 מלונים. מחיר קישוא  הוא  4.5 שקלים  ומחיר  מלון 1.5 שקלים .</v>
      </c>
      <c r="B19" t="s">
        <v>51</v>
      </c>
      <c r="C19">
        <f t="shared" si="3"/>
        <v>180</v>
      </c>
      <c r="F19" t="s">
        <v>40</v>
      </c>
      <c r="G19">
        <v>3</v>
      </c>
      <c r="H19" t="s">
        <v>47</v>
      </c>
      <c r="I19">
        <v>12</v>
      </c>
      <c r="J19" t="s">
        <v>52</v>
      </c>
      <c r="K19">
        <v>4</v>
      </c>
      <c r="L19" t="s">
        <v>45</v>
      </c>
      <c r="M19" t="s">
        <v>53</v>
      </c>
      <c r="N19">
        <v>4.5</v>
      </c>
      <c r="O19" t="s">
        <v>42</v>
      </c>
      <c r="P19" t="s">
        <v>43</v>
      </c>
      <c r="Q19" t="s">
        <v>44</v>
      </c>
      <c r="R19">
        <v>1.5</v>
      </c>
    </row>
    <row r="20" spans="1:18" x14ac:dyDescent="0.25">
      <c r="A20" t="str">
        <f t="shared" si="2"/>
        <v>בְמִקְשָׁה 2 ערוגות. בכל ערוגה 13 קישואים ו 3 מלונים. מחיר קישוא  הוא  5 שקלים  ומחיר  מלון 1 שקלים .</v>
      </c>
      <c r="B20" t="s">
        <v>51</v>
      </c>
      <c r="C20">
        <f t="shared" si="3"/>
        <v>136</v>
      </c>
      <c r="F20" t="s">
        <v>40</v>
      </c>
      <c r="G20">
        <v>2</v>
      </c>
      <c r="H20" t="s">
        <v>47</v>
      </c>
      <c r="I20">
        <v>13</v>
      </c>
      <c r="J20" t="s">
        <v>52</v>
      </c>
      <c r="K20">
        <v>3</v>
      </c>
      <c r="L20" t="s">
        <v>45</v>
      </c>
      <c r="M20" t="s">
        <v>53</v>
      </c>
      <c r="N20">
        <v>5</v>
      </c>
      <c r="O20" t="s">
        <v>42</v>
      </c>
      <c r="P20" t="s">
        <v>43</v>
      </c>
      <c r="Q20" t="s">
        <v>44</v>
      </c>
      <c r="R20">
        <v>1</v>
      </c>
    </row>
    <row r="21" spans="1:18" x14ac:dyDescent="0.25">
      <c r="A21" t="str">
        <f t="shared" si="2"/>
        <v>בְמִקְשָׁה 1 ערוגות. בכל ערוגה 14 קישואים ו 2 מלונים. מחיר קישוא  הוא  5.5 שקלים  ומחיר  מלון 0.5 שקלים .</v>
      </c>
      <c r="B21" t="s">
        <v>51</v>
      </c>
      <c r="C21">
        <f t="shared" si="3"/>
        <v>78</v>
      </c>
      <c r="F21" t="s">
        <v>40</v>
      </c>
      <c r="G21">
        <v>1</v>
      </c>
      <c r="H21" t="s">
        <v>47</v>
      </c>
      <c r="I21">
        <v>14</v>
      </c>
      <c r="J21" t="s">
        <v>52</v>
      </c>
      <c r="K21">
        <v>2</v>
      </c>
      <c r="L21" t="s">
        <v>45</v>
      </c>
      <c r="M21" t="s">
        <v>53</v>
      </c>
      <c r="N21">
        <v>5.5</v>
      </c>
      <c r="O21" t="s">
        <v>42</v>
      </c>
      <c r="P21" t="s">
        <v>43</v>
      </c>
      <c r="Q21" t="s">
        <v>44</v>
      </c>
      <c r="R21">
        <v>0.5</v>
      </c>
    </row>
    <row r="22" spans="1:18" x14ac:dyDescent="0.25">
      <c r="A22" t="str">
        <f t="shared" si="2"/>
        <v>בְמִקְשָׁה 2 ערוגות. בכל ערוגה 15 קישואים ו 1 מלונים. מחיר קישוא  הוא  6 שקלים  ומחיר  מלון 1 שקלים .</v>
      </c>
      <c r="B22" t="s">
        <v>51</v>
      </c>
      <c r="C22">
        <f t="shared" si="3"/>
        <v>182</v>
      </c>
      <c r="F22" t="s">
        <v>40</v>
      </c>
      <c r="G22">
        <v>2</v>
      </c>
      <c r="H22" t="s">
        <v>47</v>
      </c>
      <c r="I22">
        <v>15</v>
      </c>
      <c r="J22" t="s">
        <v>52</v>
      </c>
      <c r="K22">
        <v>1</v>
      </c>
      <c r="L22" t="s">
        <v>45</v>
      </c>
      <c r="M22" t="s">
        <v>53</v>
      </c>
      <c r="N22">
        <v>6</v>
      </c>
      <c r="O22" t="s">
        <v>42</v>
      </c>
      <c r="P22" t="s">
        <v>43</v>
      </c>
      <c r="Q22" t="s">
        <v>44</v>
      </c>
      <c r="R22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rightToLeft="1" zoomScale="82" zoomScaleNormal="82" workbookViewId="0">
      <selection sqref="A1:E1"/>
    </sheetView>
  </sheetViews>
  <sheetFormatPr defaultRowHeight="13.8" x14ac:dyDescent="0.25"/>
  <cols>
    <col min="1" max="1" width="37.296875" customWidth="1"/>
    <col min="2" max="2" width="48.796875" customWidth="1"/>
    <col min="3" max="3" width="34.59765625" customWidth="1"/>
    <col min="6" max="6" width="12.69921875" customWidth="1"/>
    <col min="7" max="7" width="3.296875" customWidth="1"/>
    <col min="8" max="8" width="8.69921875" customWidth="1"/>
    <col min="9" max="9" width="5" customWidth="1"/>
    <col min="13" max="13" width="12.296875" customWidth="1"/>
    <col min="14" max="14" width="2.8984375" customWidth="1"/>
    <col min="15" max="15" width="7.09765625" customWidth="1"/>
    <col min="16" max="16" width="11.09765625" customWidth="1"/>
    <col min="17" max="17" width="4.5" customWidth="1"/>
  </cols>
  <sheetData>
    <row r="1" spans="1:19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9" x14ac:dyDescent="0.25">
      <c r="A2" t="str">
        <f>CONCATENATE(F2,G2,H2,I2,J2,K2,L2)</f>
        <v>בית ספר הזמין 2 מחשבים ו 3 מדפסות ו 5 ספרים.</v>
      </c>
      <c r="B2" t="str">
        <f>CONCATENATE(M2,N2,O2,P2,Q2,O2,R2,S2,O2)</f>
        <v xml:space="preserve">מחשב עולה 25 שקלים, מדפסת עולה 7 שקלים,  ספר עולה 5 שקלים, </v>
      </c>
      <c r="C2" t="s">
        <v>62</v>
      </c>
      <c r="D2" t="str">
        <f>CONCATENATE(G2*N2+I2*Q2+K2*S2)</f>
        <v>96</v>
      </c>
      <c r="F2" t="s">
        <v>57</v>
      </c>
      <c r="G2">
        <v>2</v>
      </c>
      <c r="H2" t="s">
        <v>58</v>
      </c>
      <c r="I2">
        <v>3</v>
      </c>
      <c r="J2" t="s">
        <v>55</v>
      </c>
      <c r="K2">
        <v>5</v>
      </c>
      <c r="L2" t="s">
        <v>56</v>
      </c>
      <c r="M2" t="s">
        <v>59</v>
      </c>
      <c r="N2">
        <v>25</v>
      </c>
      <c r="O2" t="s">
        <v>61</v>
      </c>
      <c r="P2" t="s">
        <v>60</v>
      </c>
      <c r="Q2">
        <v>7</v>
      </c>
      <c r="R2" t="s">
        <v>63</v>
      </c>
      <c r="S2">
        <v>5</v>
      </c>
    </row>
    <row r="3" spans="1:19" x14ac:dyDescent="0.25">
      <c r="A3" t="str">
        <f>CONCATENATE(F3,G3,H3,I3,J3,K3,L3)</f>
        <v>בית ספר הזמין 3 מחשבים ו 4 מדפסות ו 1 ספרים.</v>
      </c>
      <c r="B3" t="str">
        <f>CONCATENATE(M3,N3,O3,P3,Q3,O3,R3,S3,O3)</f>
        <v xml:space="preserve">מחשב עולה 24 שקלים, מדפסת עולה 8 שקלים,  ספר עולה 9 שקלים, </v>
      </c>
      <c r="C3" t="s">
        <v>62</v>
      </c>
      <c r="D3" t="str">
        <f>CONCATENATE(G3*N3+I3*Q3+K3*S3)</f>
        <v>113</v>
      </c>
      <c r="F3" t="s">
        <v>57</v>
      </c>
      <c r="G3">
        <v>3</v>
      </c>
      <c r="H3" t="s">
        <v>58</v>
      </c>
      <c r="I3">
        <v>4</v>
      </c>
      <c r="J3" t="s">
        <v>55</v>
      </c>
      <c r="K3">
        <v>1</v>
      </c>
      <c r="L3" t="s">
        <v>56</v>
      </c>
      <c r="M3" t="s">
        <v>59</v>
      </c>
      <c r="N3">
        <v>24</v>
      </c>
      <c r="O3" t="s">
        <v>61</v>
      </c>
      <c r="P3" t="s">
        <v>60</v>
      </c>
      <c r="Q3">
        <v>8</v>
      </c>
      <c r="R3" t="s">
        <v>63</v>
      </c>
      <c r="S3">
        <v>9</v>
      </c>
    </row>
    <row r="4" spans="1:19" x14ac:dyDescent="0.25">
      <c r="A4" t="str">
        <f t="shared" ref="A4:A7" si="0">CONCATENATE(F4,G4,H4,I4,J4,K4,L4)</f>
        <v>בית ספר הזמין 4 מחשבים ו 5 מדפסות ו 2 ספרים.</v>
      </c>
      <c r="B4" t="str">
        <f t="shared" ref="B4:B7" si="1">CONCATENATE(M4,N4,O4,P4,Q4,O4,R4,S4,O4)</f>
        <v xml:space="preserve">מחשב עולה 23 שקלים, מדפסת עולה 9 שקלים,  ספר עולה 8 שקלים, </v>
      </c>
      <c r="C4" t="s">
        <v>62</v>
      </c>
      <c r="D4" t="str">
        <f t="shared" ref="D4:D7" si="2">CONCATENATE(G4*N4+I4*Q4+K4*S4)</f>
        <v>153</v>
      </c>
      <c r="F4" t="s">
        <v>57</v>
      </c>
      <c r="G4">
        <v>4</v>
      </c>
      <c r="H4" t="s">
        <v>58</v>
      </c>
      <c r="I4">
        <v>5</v>
      </c>
      <c r="J4" t="s">
        <v>55</v>
      </c>
      <c r="K4">
        <v>2</v>
      </c>
      <c r="L4" t="s">
        <v>56</v>
      </c>
      <c r="M4" t="s">
        <v>59</v>
      </c>
      <c r="N4">
        <v>23</v>
      </c>
      <c r="O4" t="s">
        <v>61</v>
      </c>
      <c r="P4" t="s">
        <v>60</v>
      </c>
      <c r="Q4">
        <v>9</v>
      </c>
      <c r="R4" t="s">
        <v>63</v>
      </c>
      <c r="S4">
        <v>8</v>
      </c>
    </row>
    <row r="5" spans="1:19" x14ac:dyDescent="0.25">
      <c r="A5" t="str">
        <f t="shared" si="0"/>
        <v>בית ספר הזמין 5 מחשבים ו 6 מדפסות ו 3 ספרים.</v>
      </c>
      <c r="B5" t="str">
        <f t="shared" si="1"/>
        <v xml:space="preserve">מחשב עולה 22 שקלים, מדפסת עולה 10 שקלים,  ספר עולה 7 שקלים, </v>
      </c>
      <c r="C5" t="s">
        <v>62</v>
      </c>
      <c r="D5" t="str">
        <f t="shared" si="2"/>
        <v>191</v>
      </c>
      <c r="F5" t="s">
        <v>57</v>
      </c>
      <c r="G5">
        <v>5</v>
      </c>
      <c r="H5" t="s">
        <v>58</v>
      </c>
      <c r="I5">
        <v>6</v>
      </c>
      <c r="J5" t="s">
        <v>55</v>
      </c>
      <c r="K5">
        <v>3</v>
      </c>
      <c r="L5" t="s">
        <v>56</v>
      </c>
      <c r="M5" t="s">
        <v>59</v>
      </c>
      <c r="N5">
        <v>22</v>
      </c>
      <c r="O5" t="s">
        <v>61</v>
      </c>
      <c r="P5" t="s">
        <v>60</v>
      </c>
      <c r="Q5">
        <v>10</v>
      </c>
      <c r="R5" t="s">
        <v>63</v>
      </c>
      <c r="S5">
        <v>7</v>
      </c>
    </row>
    <row r="6" spans="1:19" x14ac:dyDescent="0.25">
      <c r="A6" t="str">
        <f t="shared" si="0"/>
        <v>בית ספר הזמין 6 מחשבים ו 7 מדפסות ו 4 ספרים.</v>
      </c>
      <c r="B6" t="str">
        <f t="shared" si="1"/>
        <v xml:space="preserve">מחשב עולה 21 שקלים, מדפסת עולה 11 שקלים,  ספר עולה 6 שקלים, </v>
      </c>
      <c r="C6" t="s">
        <v>62</v>
      </c>
      <c r="D6" t="str">
        <f t="shared" si="2"/>
        <v>227</v>
      </c>
      <c r="F6" t="s">
        <v>57</v>
      </c>
      <c r="G6">
        <v>6</v>
      </c>
      <c r="H6" t="s">
        <v>58</v>
      </c>
      <c r="I6">
        <v>7</v>
      </c>
      <c r="J6" t="s">
        <v>55</v>
      </c>
      <c r="K6">
        <v>4</v>
      </c>
      <c r="L6" t="s">
        <v>56</v>
      </c>
      <c r="M6" t="s">
        <v>59</v>
      </c>
      <c r="N6">
        <v>21</v>
      </c>
      <c r="O6" t="s">
        <v>61</v>
      </c>
      <c r="P6" t="s">
        <v>60</v>
      </c>
      <c r="Q6">
        <v>11</v>
      </c>
      <c r="R6" t="s">
        <v>63</v>
      </c>
      <c r="S6">
        <v>6</v>
      </c>
    </row>
    <row r="7" spans="1:19" x14ac:dyDescent="0.25">
      <c r="A7" t="str">
        <f t="shared" si="0"/>
        <v>בית ספר הזמין 7 מחשבים ו 8 מדפסות ו 5 ספרים.</v>
      </c>
      <c r="B7" t="str">
        <f t="shared" si="1"/>
        <v xml:space="preserve">מחשב עולה 20 שקלים, מדפסת עולה 12 שקלים,  ספר עולה 5 שקלים, </v>
      </c>
      <c r="C7" t="s">
        <v>62</v>
      </c>
      <c r="D7" t="str">
        <f t="shared" si="2"/>
        <v>261</v>
      </c>
      <c r="F7" t="s">
        <v>57</v>
      </c>
      <c r="G7">
        <v>7</v>
      </c>
      <c r="H7" t="s">
        <v>58</v>
      </c>
      <c r="I7">
        <v>8</v>
      </c>
      <c r="J7" t="s">
        <v>55</v>
      </c>
      <c r="K7">
        <v>5</v>
      </c>
      <c r="L7" t="s">
        <v>56</v>
      </c>
      <c r="M7" t="s">
        <v>59</v>
      </c>
      <c r="N7">
        <v>20</v>
      </c>
      <c r="O7" t="s">
        <v>61</v>
      </c>
      <c r="P7" t="s">
        <v>60</v>
      </c>
      <c r="Q7">
        <v>12</v>
      </c>
      <c r="R7" t="s">
        <v>63</v>
      </c>
      <c r="S7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rightToLeft="1" workbookViewId="0">
      <selection activeCell="F20" sqref="F20"/>
    </sheetView>
  </sheetViews>
  <sheetFormatPr defaultRowHeight="13.8" x14ac:dyDescent="0.25"/>
  <cols>
    <col min="1" max="1" width="26.09765625" customWidth="1"/>
    <col min="2" max="2" width="43.8984375" customWidth="1"/>
    <col min="3" max="3" width="48.3984375" customWidth="1"/>
    <col min="4" max="4" width="11.19921875" style="1" customWidth="1"/>
    <col min="6" max="6" width="16.8984375" customWidth="1"/>
    <col min="7" max="7" width="4.8984375" customWidth="1"/>
    <col min="9" max="9" width="22.8984375" customWidth="1"/>
    <col min="10" max="10" width="7.19921875" customWidth="1"/>
    <col min="11" max="11" width="4.5" customWidth="1"/>
    <col min="12" max="12" width="13.8984375" customWidth="1"/>
    <col min="13" max="13" width="4.398437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4" x14ac:dyDescent="0.25">
      <c r="A2" t="str">
        <f>CONCATENATE(F2,G2,H2)</f>
        <v>בבית ספר א' 60 תלמידים.</v>
      </c>
      <c r="B2" t="str">
        <f>CONCATENATE(I2, J2, K2,L2,M2,K2,N2)</f>
        <v>בבית ספר בי 20% יותר ובבית ספר ג' 10% תלמידים פחות.</v>
      </c>
      <c r="C2" t="s">
        <v>66</v>
      </c>
      <c r="D2" s="1" t="str">
        <f>CONCATENATE(G2,",",G2+(G2*J2)/100,".",G2-(G2*M2)/100)</f>
        <v>60,72.54</v>
      </c>
      <c r="F2" t="s">
        <v>67</v>
      </c>
      <c r="G2">
        <v>60</v>
      </c>
      <c r="H2" t="s">
        <v>22</v>
      </c>
      <c r="I2" t="s">
        <v>68</v>
      </c>
      <c r="J2">
        <v>20</v>
      </c>
      <c r="K2" t="s">
        <v>64</v>
      </c>
      <c r="L2" t="s">
        <v>69</v>
      </c>
      <c r="M2">
        <v>10</v>
      </c>
      <c r="N2" t="s">
        <v>65</v>
      </c>
    </row>
    <row r="3" spans="1:14" x14ac:dyDescent="0.25">
      <c r="A3" t="str">
        <f t="shared" ref="A3:A5" si="0">CONCATENATE(F3,G3,H3)</f>
        <v>בבית ספר א' 120 תלמידים.</v>
      </c>
      <c r="B3" t="str">
        <f t="shared" ref="B3:B5" si="1">CONCATENATE(I3, J3, K3,L3,M3,K3,N3)</f>
        <v>בבית ספר בי 20% יותר ובבית ספר ג' 10% תלמידים פחות.</v>
      </c>
      <c r="C3" t="s">
        <v>66</v>
      </c>
      <c r="D3" s="1" t="str">
        <f t="shared" ref="D3:D10" si="2">CONCATENATE(G3,",",G3+(G3*J3)/100,".",G3-(G3*M3)/100)</f>
        <v>120,144.108</v>
      </c>
      <c r="F3" t="s">
        <v>67</v>
      </c>
      <c r="G3">
        <v>120</v>
      </c>
      <c r="H3" t="s">
        <v>22</v>
      </c>
      <c r="I3" t="s">
        <v>68</v>
      </c>
      <c r="J3">
        <v>20</v>
      </c>
      <c r="K3" t="s">
        <v>64</v>
      </c>
      <c r="L3" t="s">
        <v>69</v>
      </c>
      <c r="M3">
        <v>10</v>
      </c>
      <c r="N3" t="s">
        <v>65</v>
      </c>
    </row>
    <row r="4" spans="1:14" x14ac:dyDescent="0.25">
      <c r="A4" t="str">
        <f t="shared" si="0"/>
        <v>בבית ספר א' 180 תלמידים.</v>
      </c>
      <c r="B4" t="str">
        <f t="shared" si="1"/>
        <v>בבית ספר בי 20% יותר ובבית ספר ג' 10% תלמידים פחות.</v>
      </c>
      <c r="C4" t="s">
        <v>66</v>
      </c>
      <c r="D4" s="1" t="str">
        <f t="shared" si="2"/>
        <v>180,216.162</v>
      </c>
      <c r="F4" t="s">
        <v>67</v>
      </c>
      <c r="G4">
        <v>180</v>
      </c>
      <c r="H4" t="s">
        <v>22</v>
      </c>
      <c r="I4" t="s">
        <v>68</v>
      </c>
      <c r="J4">
        <v>20</v>
      </c>
      <c r="K4" t="s">
        <v>64</v>
      </c>
      <c r="L4" t="s">
        <v>69</v>
      </c>
      <c r="M4">
        <v>10</v>
      </c>
      <c r="N4" t="s">
        <v>65</v>
      </c>
    </row>
    <row r="5" spans="1:14" x14ac:dyDescent="0.25">
      <c r="A5" t="str">
        <f t="shared" si="0"/>
        <v>בבית ספר א' 240 תלמידים.</v>
      </c>
      <c r="B5" t="str">
        <f t="shared" si="1"/>
        <v>בבית ספר בי 20% יותר ובבית ספר ג' 10% תלמידים פחות.</v>
      </c>
      <c r="C5" t="s">
        <v>66</v>
      </c>
      <c r="D5" s="1" t="str">
        <f t="shared" si="2"/>
        <v>240,288.216</v>
      </c>
      <c r="F5" t="s">
        <v>67</v>
      </c>
      <c r="G5">
        <v>240</v>
      </c>
      <c r="H5" t="s">
        <v>22</v>
      </c>
      <c r="I5" t="s">
        <v>68</v>
      </c>
      <c r="J5">
        <v>20</v>
      </c>
      <c r="K5" t="s">
        <v>64</v>
      </c>
      <c r="L5" t="s">
        <v>69</v>
      </c>
      <c r="M5">
        <v>10</v>
      </c>
      <c r="N5" t="s">
        <v>65</v>
      </c>
    </row>
    <row r="6" spans="1:14" x14ac:dyDescent="0.25">
      <c r="A6" t="str">
        <f t="shared" ref="A6:A20" si="3">CONCATENATE(F6,G6,H6)</f>
        <v>בבית ספר א' 240 תלמידים.</v>
      </c>
      <c r="B6" t="str">
        <f t="shared" ref="B6:B10" si="4">CONCATENATE(I6, J6, K6,L6,M6,K6,N6)</f>
        <v>בבית ספר בי 5% יותר ובבית ספר ג' 10% תלמידים פחות.</v>
      </c>
      <c r="C6" t="s">
        <v>66</v>
      </c>
      <c r="D6" s="1" t="str">
        <f t="shared" si="2"/>
        <v>240,252.216</v>
      </c>
      <c r="F6" t="s">
        <v>67</v>
      </c>
      <c r="G6">
        <v>240</v>
      </c>
      <c r="H6" t="s">
        <v>22</v>
      </c>
      <c r="I6" t="s">
        <v>68</v>
      </c>
      <c r="J6">
        <v>5</v>
      </c>
      <c r="K6" t="s">
        <v>64</v>
      </c>
      <c r="L6" t="s">
        <v>69</v>
      </c>
      <c r="M6">
        <v>10</v>
      </c>
      <c r="N6" t="s">
        <v>65</v>
      </c>
    </row>
    <row r="7" spans="1:14" x14ac:dyDescent="0.25">
      <c r="A7" t="str">
        <f t="shared" si="3"/>
        <v>בבית ספר א' 240 תלמידים.</v>
      </c>
      <c r="B7" t="str">
        <f t="shared" si="4"/>
        <v>בבית ספר בי 20% יותר ובבית ספר ג' 15% תלמידים פחות.</v>
      </c>
      <c r="C7" t="s">
        <v>66</v>
      </c>
      <c r="D7" s="1" t="str">
        <f t="shared" si="2"/>
        <v>240,288.204</v>
      </c>
      <c r="F7" t="s">
        <v>67</v>
      </c>
      <c r="G7">
        <v>240</v>
      </c>
      <c r="H7" t="s">
        <v>22</v>
      </c>
      <c r="I7" t="s">
        <v>68</v>
      </c>
      <c r="J7">
        <v>20</v>
      </c>
      <c r="K7" t="s">
        <v>64</v>
      </c>
      <c r="L7" t="s">
        <v>69</v>
      </c>
      <c r="M7">
        <v>15</v>
      </c>
      <c r="N7" t="s">
        <v>65</v>
      </c>
    </row>
    <row r="8" spans="1:14" x14ac:dyDescent="0.25">
      <c r="A8" t="str">
        <f t="shared" si="3"/>
        <v>בבית ספר א' 240 תלמידים.</v>
      </c>
      <c r="B8" t="str">
        <f t="shared" si="4"/>
        <v>בבית ספר בי 20% יותר ובבית ספר ג' 25% תלמידים פחות.</v>
      </c>
      <c r="C8" t="s">
        <v>66</v>
      </c>
      <c r="D8" s="1" t="str">
        <f t="shared" si="2"/>
        <v>240,288.180</v>
      </c>
      <c r="F8" t="s">
        <v>67</v>
      </c>
      <c r="G8">
        <v>240</v>
      </c>
      <c r="H8" t="s">
        <v>22</v>
      </c>
      <c r="I8" t="s">
        <v>68</v>
      </c>
      <c r="J8">
        <v>20</v>
      </c>
      <c r="K8" t="s">
        <v>64</v>
      </c>
      <c r="L8" t="s">
        <v>69</v>
      </c>
      <c r="M8">
        <v>25</v>
      </c>
      <c r="N8" t="s">
        <v>65</v>
      </c>
    </row>
    <row r="9" spans="1:14" x14ac:dyDescent="0.25">
      <c r="A9" t="str">
        <f t="shared" si="3"/>
        <v>בבית ספר א' 240 תלמידים.</v>
      </c>
      <c r="B9" t="str">
        <f t="shared" si="4"/>
        <v>בבית ספר בי 20% יותר ובבית ספר ג' 45% תלמידים פחות.</v>
      </c>
      <c r="C9" t="s">
        <v>66</v>
      </c>
      <c r="D9" s="1" t="str">
        <f t="shared" si="2"/>
        <v>240,288.132</v>
      </c>
      <c r="F9" t="s">
        <v>67</v>
      </c>
      <c r="G9">
        <v>240</v>
      </c>
      <c r="H9" t="s">
        <v>22</v>
      </c>
      <c r="I9" t="s">
        <v>68</v>
      </c>
      <c r="J9">
        <v>20</v>
      </c>
      <c r="K9" t="s">
        <v>64</v>
      </c>
      <c r="L9" t="s">
        <v>69</v>
      </c>
      <c r="M9">
        <v>45</v>
      </c>
      <c r="N9" t="s">
        <v>65</v>
      </c>
    </row>
    <row r="10" spans="1:14" x14ac:dyDescent="0.25">
      <c r="A10" t="str">
        <f t="shared" si="3"/>
        <v>בבית ספר א' 240 תלמידים.</v>
      </c>
      <c r="B10" t="str">
        <f t="shared" si="4"/>
        <v>בבית ספר בי 20% יותר ובבית ספר ג' 35% תלמידים פחות.</v>
      </c>
      <c r="C10" t="s">
        <v>66</v>
      </c>
      <c r="D10" s="1" t="str">
        <f t="shared" si="2"/>
        <v>240,288.156</v>
      </c>
      <c r="F10" t="s">
        <v>67</v>
      </c>
      <c r="G10">
        <v>240</v>
      </c>
      <c r="H10" t="s">
        <v>22</v>
      </c>
      <c r="I10" t="s">
        <v>68</v>
      </c>
      <c r="J10">
        <v>20</v>
      </c>
      <c r="K10" t="s">
        <v>64</v>
      </c>
      <c r="L10" t="s">
        <v>69</v>
      </c>
      <c r="M10">
        <v>35</v>
      </c>
      <c r="N10" t="s">
        <v>65</v>
      </c>
    </row>
    <row r="11" spans="1:14" x14ac:dyDescent="0.25">
      <c r="A11" t="str">
        <f t="shared" si="3"/>
        <v>בחנות בגדים מעיל עולה 240 שקלים.</v>
      </c>
      <c r="B11" t="str">
        <f>CONCATENATE(I11, J11, K11,L11,M11)</f>
        <v xml:space="preserve"> בסוף העונה המעיל עולה 20% פחות.</v>
      </c>
      <c r="C11" t="s">
        <v>74</v>
      </c>
      <c r="D11" s="1">
        <f>G11*(1-J11/100)</f>
        <v>192</v>
      </c>
      <c r="F11" t="s">
        <v>71</v>
      </c>
      <c r="G11">
        <v>240</v>
      </c>
      <c r="H11" t="s">
        <v>70</v>
      </c>
      <c r="I11" t="s">
        <v>72</v>
      </c>
      <c r="J11">
        <v>20</v>
      </c>
      <c r="K11" t="s">
        <v>64</v>
      </c>
      <c r="L11" t="s">
        <v>73</v>
      </c>
    </row>
    <row r="12" spans="1:14" x14ac:dyDescent="0.25">
      <c r="A12" t="str">
        <f t="shared" si="3"/>
        <v>בחנות בגדים מעיל עולה 300 שקלים.</v>
      </c>
      <c r="B12" t="str">
        <f t="shared" ref="B12:B20" si="5">CONCATENATE(I12, J12, K12,L12,M12)</f>
        <v xml:space="preserve"> בסוף העונה המעיל עולה 30% פחות.</v>
      </c>
      <c r="C12" t="s">
        <v>74</v>
      </c>
      <c r="D12" s="1">
        <f t="shared" ref="D12:D20" si="6">G12*(1-J12/100)</f>
        <v>210</v>
      </c>
      <c r="F12" t="s">
        <v>71</v>
      </c>
      <c r="G12">
        <v>300</v>
      </c>
      <c r="H12" t="s">
        <v>70</v>
      </c>
      <c r="I12" t="s">
        <v>72</v>
      </c>
      <c r="J12">
        <v>30</v>
      </c>
      <c r="K12" t="s">
        <v>64</v>
      </c>
      <c r="L12" t="s">
        <v>73</v>
      </c>
    </row>
    <row r="13" spans="1:14" x14ac:dyDescent="0.25">
      <c r="A13" t="str">
        <f t="shared" si="3"/>
        <v>בחנות בגדים מעיל עולה 360 שקלים.</v>
      </c>
      <c r="B13" t="str">
        <f t="shared" si="5"/>
        <v xml:space="preserve"> בסוף העונה המעיל עולה 40% פחות.</v>
      </c>
      <c r="C13" t="s">
        <v>74</v>
      </c>
      <c r="D13" s="1">
        <f t="shared" si="6"/>
        <v>216</v>
      </c>
      <c r="F13" t="s">
        <v>71</v>
      </c>
      <c r="G13">
        <v>360</v>
      </c>
      <c r="H13" t="s">
        <v>70</v>
      </c>
      <c r="I13" t="s">
        <v>72</v>
      </c>
      <c r="J13">
        <v>40</v>
      </c>
      <c r="K13" t="s">
        <v>64</v>
      </c>
      <c r="L13" t="s">
        <v>73</v>
      </c>
    </row>
    <row r="14" spans="1:14" x14ac:dyDescent="0.25">
      <c r="A14" t="str">
        <f t="shared" si="3"/>
        <v>בחנות בגדים מעיל עולה 420 שקלים.</v>
      </c>
      <c r="B14" t="str">
        <f t="shared" si="5"/>
        <v xml:space="preserve"> בסוף העונה המעיל עולה 50% פחות.</v>
      </c>
      <c r="C14" t="s">
        <v>74</v>
      </c>
      <c r="D14" s="1">
        <f t="shared" si="6"/>
        <v>210</v>
      </c>
      <c r="F14" t="s">
        <v>71</v>
      </c>
      <c r="G14">
        <v>420</v>
      </c>
      <c r="H14" t="s">
        <v>70</v>
      </c>
      <c r="I14" t="s">
        <v>72</v>
      </c>
      <c r="J14">
        <v>50</v>
      </c>
      <c r="K14" t="s">
        <v>64</v>
      </c>
      <c r="L14" t="s">
        <v>73</v>
      </c>
    </row>
    <row r="15" spans="1:14" x14ac:dyDescent="0.25">
      <c r="A15" t="str">
        <f t="shared" si="3"/>
        <v>בחנות בגדים מעיל עולה 480 שקלים.</v>
      </c>
      <c r="B15" t="str">
        <f t="shared" si="5"/>
        <v xml:space="preserve"> בסוף העונה המעיל עולה 60% פחות.</v>
      </c>
      <c r="C15" t="s">
        <v>74</v>
      </c>
      <c r="D15" s="1">
        <f t="shared" si="6"/>
        <v>192</v>
      </c>
      <c r="F15" t="s">
        <v>71</v>
      </c>
      <c r="G15">
        <v>480</v>
      </c>
      <c r="H15" t="s">
        <v>70</v>
      </c>
      <c r="I15" t="s">
        <v>72</v>
      </c>
      <c r="J15">
        <v>60</v>
      </c>
      <c r="K15" t="s">
        <v>64</v>
      </c>
      <c r="L15" t="s">
        <v>73</v>
      </c>
    </row>
    <row r="16" spans="1:14" x14ac:dyDescent="0.25">
      <c r="A16" t="str">
        <f t="shared" si="3"/>
        <v>בחנות בגדים מעיל עולה 540 שקלים.</v>
      </c>
      <c r="B16" t="str">
        <f t="shared" si="5"/>
        <v xml:space="preserve"> בסוף העונה המעיל עולה 70% פחות.</v>
      </c>
      <c r="C16" t="s">
        <v>74</v>
      </c>
      <c r="D16" s="1">
        <f t="shared" si="6"/>
        <v>162.00000000000003</v>
      </c>
      <c r="F16" t="s">
        <v>71</v>
      </c>
      <c r="G16">
        <v>540</v>
      </c>
      <c r="H16" t="s">
        <v>70</v>
      </c>
      <c r="I16" t="s">
        <v>72</v>
      </c>
      <c r="J16">
        <v>70</v>
      </c>
      <c r="K16" t="s">
        <v>64</v>
      </c>
      <c r="L16" t="s">
        <v>73</v>
      </c>
    </row>
    <row r="17" spans="1:12" x14ac:dyDescent="0.25">
      <c r="A17" t="str">
        <f t="shared" si="3"/>
        <v>בחנות בגדים מעיל עולה 600 שקלים.</v>
      </c>
      <c r="B17" t="str">
        <f t="shared" si="5"/>
        <v xml:space="preserve"> בסוף העונה המעיל עולה 80% פחות.</v>
      </c>
      <c r="C17" t="s">
        <v>74</v>
      </c>
      <c r="D17" s="1">
        <f t="shared" si="6"/>
        <v>119.99999999999997</v>
      </c>
      <c r="F17" t="s">
        <v>71</v>
      </c>
      <c r="G17">
        <v>600</v>
      </c>
      <c r="H17" t="s">
        <v>70</v>
      </c>
      <c r="I17" t="s">
        <v>72</v>
      </c>
      <c r="J17">
        <v>80</v>
      </c>
      <c r="K17" t="s">
        <v>64</v>
      </c>
      <c r="L17" t="s">
        <v>73</v>
      </c>
    </row>
    <row r="18" spans="1:12" x14ac:dyDescent="0.25">
      <c r="A18" t="str">
        <f t="shared" si="3"/>
        <v>בחנות בגדים מעיל עולה 660 שקלים.</v>
      </c>
      <c r="B18" t="str">
        <f t="shared" si="5"/>
        <v xml:space="preserve"> בסוף העונה המעיל עולה 80% פחות.</v>
      </c>
      <c r="C18" t="s">
        <v>74</v>
      </c>
      <c r="D18" s="1">
        <f t="shared" si="6"/>
        <v>131.99999999999997</v>
      </c>
      <c r="F18" t="s">
        <v>71</v>
      </c>
      <c r="G18">
        <v>660</v>
      </c>
      <c r="H18" t="s">
        <v>70</v>
      </c>
      <c r="I18" t="s">
        <v>72</v>
      </c>
      <c r="J18">
        <v>80</v>
      </c>
      <c r="K18" t="s">
        <v>64</v>
      </c>
      <c r="L18" t="s">
        <v>73</v>
      </c>
    </row>
    <row r="19" spans="1:12" x14ac:dyDescent="0.25">
      <c r="A19" t="str">
        <f t="shared" si="3"/>
        <v>בחנות בגדים מעיל עולה 820 שקלים.</v>
      </c>
      <c r="B19" t="str">
        <f t="shared" si="5"/>
        <v xml:space="preserve"> בסוף העונה המעיל עולה 80% פחות.</v>
      </c>
      <c r="C19" t="s">
        <v>74</v>
      </c>
      <c r="D19" s="1">
        <f t="shared" si="6"/>
        <v>163.99999999999997</v>
      </c>
      <c r="F19" t="s">
        <v>71</v>
      </c>
      <c r="G19">
        <v>820</v>
      </c>
      <c r="H19" t="s">
        <v>70</v>
      </c>
      <c r="I19" t="s">
        <v>72</v>
      </c>
      <c r="J19">
        <v>80</v>
      </c>
      <c r="K19" t="s">
        <v>64</v>
      </c>
      <c r="L19" t="s">
        <v>73</v>
      </c>
    </row>
    <row r="20" spans="1:12" x14ac:dyDescent="0.25">
      <c r="A20" t="str">
        <f t="shared" si="3"/>
        <v>בחנות בגדים מעיל עולה 780 שקלים.</v>
      </c>
      <c r="B20" t="str">
        <f t="shared" si="5"/>
        <v xml:space="preserve"> בסוף העונה המעיל עולה 80% פחות.</v>
      </c>
      <c r="C20" t="s">
        <v>74</v>
      </c>
      <c r="D20" s="1">
        <f t="shared" si="6"/>
        <v>155.99999999999997</v>
      </c>
      <c r="F20" t="s">
        <v>71</v>
      </c>
      <c r="G20">
        <v>780</v>
      </c>
      <c r="H20" t="s">
        <v>70</v>
      </c>
      <c r="I20" t="s">
        <v>72</v>
      </c>
      <c r="J20">
        <v>80</v>
      </c>
      <c r="K20" t="s">
        <v>64</v>
      </c>
      <c r="L20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zoomScale="88" zoomScaleNormal="88" workbookViewId="0">
      <selection activeCell="J20" sqref="J20"/>
    </sheetView>
  </sheetViews>
  <sheetFormatPr defaultRowHeight="13.8" x14ac:dyDescent="0.25"/>
  <cols>
    <col min="1" max="1" width="43.59765625" customWidth="1"/>
    <col min="2" max="2" width="20.19921875" customWidth="1"/>
    <col min="3" max="3" width="29" customWidth="1"/>
    <col min="4" max="4" width="11.5" customWidth="1"/>
    <col min="5" max="5" width="17.3984375" customWidth="1"/>
    <col min="9" max="9" width="12.59765625" customWidth="1"/>
    <col min="10" max="10" width="5.296875" customWidth="1"/>
    <col min="11" max="11" width="22.8984375" customWidth="1"/>
    <col min="12" max="12" width="18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2" x14ac:dyDescent="0.25">
      <c r="A2" t="str">
        <f>CONCATENATE(F2,G2,H2,I2,J2,H2)</f>
        <v>ישראלי לווה 500 שקלים. אחרי שנה החזיר 600 שקלים.</v>
      </c>
      <c r="B2" t="str">
        <f>CONCATENATE(K2)</f>
        <v>חשבו את הריבית באחוזים.</v>
      </c>
      <c r="C2" t="str">
        <f>L2</f>
        <v>תני לאחד מהנערים סכום כאחוז הריבית.</v>
      </c>
      <c r="D2">
        <f>(J2-G2)*100/G2</f>
        <v>20</v>
      </c>
      <c r="F2" t="s">
        <v>76</v>
      </c>
      <c r="G2">
        <v>500</v>
      </c>
      <c r="H2" t="s">
        <v>70</v>
      </c>
      <c r="I2" t="s">
        <v>77</v>
      </c>
      <c r="J2">
        <v>600</v>
      </c>
      <c r="K2" t="s">
        <v>75</v>
      </c>
      <c r="L2" t="s">
        <v>78</v>
      </c>
    </row>
    <row r="3" spans="1:12" x14ac:dyDescent="0.25">
      <c r="A3" t="str">
        <f t="shared" ref="A3:A20" si="0">CONCATENATE(F3,G3,H3,I3,J3,H3)</f>
        <v>ישראלי לווה 500 שקלים. אחרי שנה החזיר 650 שקלים.</v>
      </c>
      <c r="B3" t="str">
        <f t="shared" ref="B3:B20" si="1">CONCATENATE(K3)</f>
        <v>חשבו את הריבית באחוזים.</v>
      </c>
      <c r="C3" t="str">
        <f t="shared" ref="C3:C20" si="2">L3</f>
        <v>תני לאחד מהנערים סכום כאחוז הריבית.</v>
      </c>
      <c r="D3">
        <f t="shared" ref="D3:D20" si="3">(J3-G3)*100/G3</f>
        <v>30</v>
      </c>
      <c r="F3" t="s">
        <v>76</v>
      </c>
      <c r="G3">
        <v>500</v>
      </c>
      <c r="H3" t="s">
        <v>70</v>
      </c>
      <c r="I3" t="s">
        <v>77</v>
      </c>
      <c r="J3">
        <v>650</v>
      </c>
      <c r="K3" t="s">
        <v>75</v>
      </c>
      <c r="L3" t="s">
        <v>78</v>
      </c>
    </row>
    <row r="4" spans="1:12" x14ac:dyDescent="0.25">
      <c r="A4" t="str">
        <f t="shared" si="0"/>
        <v>ישראלי לווה 500 שקלים. אחרי שנה החזיר 700 שקלים.</v>
      </c>
      <c r="B4" t="str">
        <f t="shared" si="1"/>
        <v>חשבו את הריבית באחוזים.</v>
      </c>
      <c r="C4" t="str">
        <f t="shared" si="2"/>
        <v>תני לאחד מהנערים סכום כאחוז הריבית.</v>
      </c>
      <c r="D4">
        <f t="shared" si="3"/>
        <v>40</v>
      </c>
      <c r="F4" t="s">
        <v>76</v>
      </c>
      <c r="G4">
        <v>500</v>
      </c>
      <c r="H4" t="s">
        <v>70</v>
      </c>
      <c r="I4" t="s">
        <v>77</v>
      </c>
      <c r="J4">
        <v>700</v>
      </c>
      <c r="K4" t="s">
        <v>75</v>
      </c>
      <c r="L4" t="s">
        <v>78</v>
      </c>
    </row>
    <row r="5" spans="1:12" x14ac:dyDescent="0.25">
      <c r="A5" t="str">
        <f t="shared" si="0"/>
        <v>ישראלי לווה 500 שקלים. אחרי שנה החזיר 750 שקלים.</v>
      </c>
      <c r="B5" t="str">
        <f t="shared" si="1"/>
        <v>חשבו את הריבית באחוזים.</v>
      </c>
      <c r="C5" t="str">
        <f t="shared" si="2"/>
        <v>תני לאחד מהנערים סכום כאחוז הריבית.</v>
      </c>
      <c r="D5">
        <f t="shared" si="3"/>
        <v>50</v>
      </c>
      <c r="F5" t="s">
        <v>76</v>
      </c>
      <c r="G5">
        <v>500</v>
      </c>
      <c r="H5" t="s">
        <v>70</v>
      </c>
      <c r="I5" t="s">
        <v>77</v>
      </c>
      <c r="J5">
        <v>750</v>
      </c>
      <c r="K5" t="s">
        <v>75</v>
      </c>
      <c r="L5" t="s">
        <v>78</v>
      </c>
    </row>
    <row r="6" spans="1:12" x14ac:dyDescent="0.25">
      <c r="A6" t="str">
        <f t="shared" si="0"/>
        <v>ישראלי לווה 600 שקלים. אחרי שנה החזיר 750 שקלים.</v>
      </c>
      <c r="B6" t="str">
        <f t="shared" si="1"/>
        <v>חשבו את הריבית באחוזים.</v>
      </c>
      <c r="C6" t="str">
        <f t="shared" si="2"/>
        <v>תני לאחד מהנערים סכום כאחוז הריבית.</v>
      </c>
      <c r="D6">
        <f t="shared" si="3"/>
        <v>25</v>
      </c>
      <c r="F6" t="s">
        <v>76</v>
      </c>
      <c r="G6">
        <v>600</v>
      </c>
      <c r="H6" t="s">
        <v>70</v>
      </c>
      <c r="I6" t="s">
        <v>77</v>
      </c>
      <c r="J6">
        <v>750</v>
      </c>
      <c r="K6" t="s">
        <v>75</v>
      </c>
      <c r="L6" t="s">
        <v>78</v>
      </c>
    </row>
    <row r="7" spans="1:12" x14ac:dyDescent="0.25">
      <c r="A7" t="str">
        <f t="shared" si="0"/>
        <v>ישראלי לווה 500 שקלים. אחרי שנה החזיר 750 שקלים.</v>
      </c>
      <c r="B7" t="str">
        <f t="shared" si="1"/>
        <v>חשבו את הריבית באחוזים.</v>
      </c>
      <c r="C7" t="str">
        <f t="shared" si="2"/>
        <v>תני לאחד מהנערים סכום כאחוז הריבית.</v>
      </c>
      <c r="D7">
        <f t="shared" si="3"/>
        <v>50</v>
      </c>
      <c r="F7" t="s">
        <v>76</v>
      </c>
      <c r="G7">
        <v>500</v>
      </c>
      <c r="H7" t="s">
        <v>70</v>
      </c>
      <c r="I7" t="s">
        <v>77</v>
      </c>
      <c r="J7">
        <v>750</v>
      </c>
      <c r="K7" t="s">
        <v>75</v>
      </c>
      <c r="L7" t="s">
        <v>78</v>
      </c>
    </row>
    <row r="8" spans="1:12" x14ac:dyDescent="0.25">
      <c r="A8" t="str">
        <f t="shared" si="0"/>
        <v>ישראלי לווה 500 שקלים. אחרי שנה החזיר 750 שקלים.</v>
      </c>
      <c r="B8" t="str">
        <f t="shared" si="1"/>
        <v>חשבו את הריבית באחוזים.</v>
      </c>
      <c r="C8" t="str">
        <f t="shared" si="2"/>
        <v>תני לאחד מהנערים סכום כאחוז הריבית.</v>
      </c>
      <c r="D8">
        <f t="shared" si="3"/>
        <v>50</v>
      </c>
      <c r="F8" t="s">
        <v>76</v>
      </c>
      <c r="G8">
        <v>500</v>
      </c>
      <c r="H8" t="s">
        <v>70</v>
      </c>
      <c r="I8" t="s">
        <v>77</v>
      </c>
      <c r="J8">
        <v>750</v>
      </c>
      <c r="K8" t="s">
        <v>75</v>
      </c>
      <c r="L8" t="s">
        <v>78</v>
      </c>
    </row>
    <row r="9" spans="1:12" x14ac:dyDescent="0.25">
      <c r="A9" t="str">
        <f t="shared" si="0"/>
        <v>ישראלי לווה 500 שקלים. אחרי שנה החזיר 750 שקלים.</v>
      </c>
      <c r="B9" t="str">
        <f t="shared" si="1"/>
        <v>חשבו את הריבית באחוזים.</v>
      </c>
      <c r="C9" t="str">
        <f t="shared" si="2"/>
        <v>תני לאחד מהנערים סכום כאחוז הריבית.</v>
      </c>
      <c r="D9">
        <f t="shared" si="3"/>
        <v>50</v>
      </c>
      <c r="F9" t="s">
        <v>76</v>
      </c>
      <c r="G9">
        <v>500</v>
      </c>
      <c r="H9" t="s">
        <v>70</v>
      </c>
      <c r="I9" t="s">
        <v>77</v>
      </c>
      <c r="J9">
        <v>750</v>
      </c>
      <c r="K9" t="s">
        <v>75</v>
      </c>
      <c r="L9" t="s">
        <v>78</v>
      </c>
    </row>
    <row r="10" spans="1:12" x14ac:dyDescent="0.25">
      <c r="A10" t="str">
        <f t="shared" si="0"/>
        <v>ישראלי לווה 500 שקלים. אחרי שנה החזיר 750 שקלים.</v>
      </c>
      <c r="B10" t="str">
        <f t="shared" si="1"/>
        <v>חשבו את הריבית באחוזים.</v>
      </c>
      <c r="C10" t="str">
        <f t="shared" si="2"/>
        <v>תני לאחד מהנערים סכום כאחוז הריבית.</v>
      </c>
      <c r="D10">
        <f t="shared" si="3"/>
        <v>50</v>
      </c>
      <c r="F10" t="s">
        <v>76</v>
      </c>
      <c r="G10">
        <v>500</v>
      </c>
      <c r="H10" t="s">
        <v>70</v>
      </c>
      <c r="I10" t="s">
        <v>77</v>
      </c>
      <c r="J10">
        <v>750</v>
      </c>
      <c r="K10" t="s">
        <v>75</v>
      </c>
      <c r="L10" t="s">
        <v>78</v>
      </c>
    </row>
    <row r="11" spans="1:12" x14ac:dyDescent="0.25">
      <c r="A11" t="str">
        <f t="shared" si="0"/>
        <v>ישראלי לווה 300 שקלים. אחרי שנה החזיר 750 שקלים.</v>
      </c>
      <c r="B11" t="str">
        <f t="shared" si="1"/>
        <v>חשבו את הריבית באחוזים.</v>
      </c>
      <c r="C11" t="str">
        <f t="shared" si="2"/>
        <v>תני לאחד מהנערים סכום כאחוז הריבית.</v>
      </c>
      <c r="D11">
        <f t="shared" si="3"/>
        <v>150</v>
      </c>
      <c r="F11" t="s">
        <v>76</v>
      </c>
      <c r="G11">
        <v>300</v>
      </c>
      <c r="H11" t="s">
        <v>70</v>
      </c>
      <c r="I11" t="s">
        <v>77</v>
      </c>
      <c r="J11">
        <v>750</v>
      </c>
      <c r="K11" t="s">
        <v>75</v>
      </c>
      <c r="L11" t="s">
        <v>78</v>
      </c>
    </row>
    <row r="12" spans="1:12" x14ac:dyDescent="0.25">
      <c r="A12" t="str">
        <f t="shared" si="0"/>
        <v>ישראלי לווה 250 שקלים. אחרי שנה החזיר 750 שקלים.</v>
      </c>
      <c r="B12" t="str">
        <f t="shared" si="1"/>
        <v>חשבו את הריבית באחוזים.</v>
      </c>
      <c r="C12" t="str">
        <f t="shared" si="2"/>
        <v>תני לאחד מהנערים סכום כאחוז הריבית.</v>
      </c>
      <c r="D12">
        <f t="shared" si="3"/>
        <v>200</v>
      </c>
      <c r="F12" t="s">
        <v>76</v>
      </c>
      <c r="G12">
        <v>250</v>
      </c>
      <c r="H12" t="s">
        <v>70</v>
      </c>
      <c r="I12" t="s">
        <v>77</v>
      </c>
      <c r="J12">
        <v>750</v>
      </c>
      <c r="K12" t="s">
        <v>75</v>
      </c>
      <c r="L12" t="s">
        <v>78</v>
      </c>
    </row>
    <row r="13" spans="1:12" x14ac:dyDescent="0.25">
      <c r="A13" t="str">
        <f t="shared" si="0"/>
        <v>ישראלי לווה 500 שקלים. אחרי שנה החזיר 750 שקלים.</v>
      </c>
      <c r="B13" t="str">
        <f t="shared" si="1"/>
        <v>חשבו את הריבית באחוזים.</v>
      </c>
      <c r="C13" t="str">
        <f t="shared" si="2"/>
        <v>תני לאחד מהנערים סכום כאחוז הריבית.</v>
      </c>
      <c r="D13">
        <f t="shared" si="3"/>
        <v>50</v>
      </c>
      <c r="F13" t="s">
        <v>76</v>
      </c>
      <c r="G13">
        <v>500</v>
      </c>
      <c r="H13" t="s">
        <v>70</v>
      </c>
      <c r="I13" t="s">
        <v>77</v>
      </c>
      <c r="J13">
        <v>750</v>
      </c>
      <c r="K13" t="s">
        <v>75</v>
      </c>
      <c r="L13" t="s">
        <v>78</v>
      </c>
    </row>
    <row r="14" spans="1:12" x14ac:dyDescent="0.25">
      <c r="A14" t="str">
        <f t="shared" si="0"/>
        <v>ישראלי לווה 600 שקלים. אחרי שנה החזיר 750 שקלים.</v>
      </c>
      <c r="B14" t="str">
        <f t="shared" si="1"/>
        <v>חשבו את הריבית באחוזים.</v>
      </c>
      <c r="C14" t="str">
        <f t="shared" si="2"/>
        <v>תני לאחד מהנערים סכום כאחוז הריבית.</v>
      </c>
      <c r="D14">
        <f t="shared" si="3"/>
        <v>25</v>
      </c>
      <c r="F14" t="s">
        <v>76</v>
      </c>
      <c r="G14">
        <v>600</v>
      </c>
      <c r="H14" t="s">
        <v>70</v>
      </c>
      <c r="I14" t="s">
        <v>77</v>
      </c>
      <c r="J14">
        <v>750</v>
      </c>
      <c r="K14" t="s">
        <v>75</v>
      </c>
      <c r="L14" t="s">
        <v>78</v>
      </c>
    </row>
    <row r="15" spans="1:12" x14ac:dyDescent="0.25">
      <c r="A15" t="str">
        <f t="shared" si="0"/>
        <v>ישראלי לווה 700 שקלים. אחרי שנה החזיר 770 שקלים.</v>
      </c>
      <c r="B15" t="str">
        <f t="shared" si="1"/>
        <v>חשבו את הריבית באחוזים.</v>
      </c>
      <c r="C15" t="str">
        <f t="shared" si="2"/>
        <v>תני לאחד מהנערים סכום כאחוז הריבית.</v>
      </c>
      <c r="D15">
        <f t="shared" si="3"/>
        <v>10</v>
      </c>
      <c r="F15" t="s">
        <v>76</v>
      </c>
      <c r="G15">
        <v>700</v>
      </c>
      <c r="H15" t="s">
        <v>70</v>
      </c>
      <c r="I15" t="s">
        <v>77</v>
      </c>
      <c r="J15">
        <v>770</v>
      </c>
      <c r="K15" t="s">
        <v>75</v>
      </c>
      <c r="L15" t="s">
        <v>78</v>
      </c>
    </row>
    <row r="16" spans="1:12" x14ac:dyDescent="0.25">
      <c r="A16" t="str">
        <f t="shared" si="0"/>
        <v>ישראלי לווה 700 שקלים. אחרי שנה החזיר 840 שקלים.</v>
      </c>
      <c r="B16" t="str">
        <f t="shared" si="1"/>
        <v>חשבו את הריבית באחוזים.</v>
      </c>
      <c r="C16" t="str">
        <f t="shared" si="2"/>
        <v>תני לאחד מהנערים סכום כאחוז הריבית.</v>
      </c>
      <c r="D16">
        <f t="shared" si="3"/>
        <v>20</v>
      </c>
      <c r="F16" t="s">
        <v>76</v>
      </c>
      <c r="G16">
        <v>700</v>
      </c>
      <c r="H16" t="s">
        <v>70</v>
      </c>
      <c r="I16" t="s">
        <v>77</v>
      </c>
      <c r="J16">
        <v>840</v>
      </c>
      <c r="K16" t="s">
        <v>75</v>
      </c>
      <c r="L16" t="s">
        <v>78</v>
      </c>
    </row>
    <row r="17" spans="1:12" x14ac:dyDescent="0.25">
      <c r="A17" t="str">
        <f t="shared" si="0"/>
        <v>ישראלי לווה 750 שקלים. אחרי שנה החזיר 900 שקלים.</v>
      </c>
      <c r="B17" t="str">
        <f t="shared" si="1"/>
        <v>חשבו את הריבית באחוזים.</v>
      </c>
      <c r="C17" t="str">
        <f t="shared" si="2"/>
        <v>תני לאחד מהנערים סכום כאחוז הריבית.</v>
      </c>
      <c r="D17">
        <f t="shared" si="3"/>
        <v>20</v>
      </c>
      <c r="F17" t="s">
        <v>76</v>
      </c>
      <c r="G17">
        <v>750</v>
      </c>
      <c r="H17" t="s">
        <v>70</v>
      </c>
      <c r="I17" t="s">
        <v>77</v>
      </c>
      <c r="J17">
        <v>900</v>
      </c>
      <c r="K17" t="s">
        <v>75</v>
      </c>
      <c r="L17" t="s">
        <v>78</v>
      </c>
    </row>
    <row r="18" spans="1:12" x14ac:dyDescent="0.25">
      <c r="A18" t="str">
        <f t="shared" si="0"/>
        <v>ישראלי לווה 800 שקלים. אחרי שנה החזיר 960 שקלים.</v>
      </c>
      <c r="B18" t="str">
        <f t="shared" si="1"/>
        <v>חשבו את הריבית באחוזים.</v>
      </c>
      <c r="C18" t="str">
        <f t="shared" si="2"/>
        <v>תני לאחד מהנערים סכום כאחוז הריבית.</v>
      </c>
      <c r="D18">
        <f t="shared" si="3"/>
        <v>20</v>
      </c>
      <c r="F18" t="s">
        <v>76</v>
      </c>
      <c r="G18">
        <v>800</v>
      </c>
      <c r="H18" t="s">
        <v>70</v>
      </c>
      <c r="I18" t="s">
        <v>77</v>
      </c>
      <c r="J18">
        <v>960</v>
      </c>
      <c r="K18" t="s">
        <v>75</v>
      </c>
      <c r="L18" t="s">
        <v>78</v>
      </c>
    </row>
    <row r="19" spans="1:12" x14ac:dyDescent="0.25">
      <c r="A19" t="str">
        <f t="shared" si="0"/>
        <v>ישראלי לווה 850 שקלים. אחרי שנה החזיר 1020 שקלים.</v>
      </c>
      <c r="B19" t="str">
        <f t="shared" si="1"/>
        <v>חשבו את הריבית באחוזים.</v>
      </c>
      <c r="C19" t="str">
        <f t="shared" si="2"/>
        <v>תני לאחד מהנערים סכום כאחוז הריבית.</v>
      </c>
      <c r="D19">
        <f t="shared" si="3"/>
        <v>20</v>
      </c>
      <c r="F19" t="s">
        <v>76</v>
      </c>
      <c r="G19">
        <v>850</v>
      </c>
      <c r="H19" t="s">
        <v>70</v>
      </c>
      <c r="I19" t="s">
        <v>77</v>
      </c>
      <c r="J19">
        <v>1020</v>
      </c>
      <c r="K19" t="s">
        <v>75</v>
      </c>
      <c r="L19" t="s">
        <v>78</v>
      </c>
    </row>
    <row r="20" spans="1:12" x14ac:dyDescent="0.25">
      <c r="A20" t="str">
        <f t="shared" si="0"/>
        <v>ישראלי לווה 900 שקלים. אחרי שנה החזיר 1170 שקלים.</v>
      </c>
      <c r="B20" t="str">
        <f t="shared" si="1"/>
        <v>חשבו את הריבית באחוזים.</v>
      </c>
      <c r="C20" t="str">
        <f t="shared" si="2"/>
        <v>תני לאחד מהנערים סכום כאחוז הריבית.</v>
      </c>
      <c r="D20">
        <f t="shared" si="3"/>
        <v>30</v>
      </c>
      <c r="F20" t="s">
        <v>76</v>
      </c>
      <c r="G20">
        <v>900</v>
      </c>
      <c r="H20" t="s">
        <v>70</v>
      </c>
      <c r="I20" t="s">
        <v>77</v>
      </c>
      <c r="J20">
        <v>1170</v>
      </c>
      <c r="K20" t="s">
        <v>75</v>
      </c>
      <c r="L20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rightToLeft="1" workbookViewId="0">
      <selection sqref="A1:E1"/>
    </sheetView>
  </sheetViews>
  <sheetFormatPr defaultRowHeight="13.8" x14ac:dyDescent="0.25"/>
  <cols>
    <col min="1" max="1" width="25.796875" customWidth="1"/>
    <col min="2" max="2" width="40.796875" customWidth="1"/>
    <col min="3" max="3" width="33.59765625" customWidth="1"/>
    <col min="4" max="4" width="5.09765625" customWidth="1"/>
    <col min="5" max="5" width="29.59765625" customWidth="1"/>
    <col min="6" max="6" width="10.796875" customWidth="1"/>
    <col min="7" max="7" width="6.796875" customWidth="1"/>
    <col min="8" max="8" width="5.296875" customWidth="1"/>
    <col min="10" max="10" width="5.69921875" customWidth="1"/>
    <col min="11" max="11" width="13.59765625" customWidth="1"/>
    <col min="12" max="12" width="4.796875" customWidth="1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6" x14ac:dyDescent="0.25">
      <c r="A2" t="str">
        <f>CONCATENATE(F2,G2,H2,I2,J2)</f>
        <v>מחיר רגיל של מעיל  הוא 100 שקל.</v>
      </c>
      <c r="B2" t="str">
        <f>CONCATENATE(K2,L2,"%",".",M2,N2,O2,"%",P2,".")</f>
        <v>על עור יש להוסיף 20%. בסוף העונה מקבלים 20% הנחה.</v>
      </c>
      <c r="C2" t="s">
        <v>86</v>
      </c>
      <c r="D2">
        <f>I2*(1+L2/100)*(1-O2/100)</f>
        <v>96</v>
      </c>
      <c r="E2" t="str">
        <f>CONCATENATE(I2,"x","(",1,"+",L2,"/",100,")","x","(",1,"-",O2,"/",100,")","=",D2)</f>
        <v>100x(1+20/100)x(1-20/100)=96</v>
      </c>
      <c r="F2" t="s">
        <v>79</v>
      </c>
      <c r="G2" t="s">
        <v>80</v>
      </c>
      <c r="H2" t="s">
        <v>81</v>
      </c>
      <c r="I2">
        <v>100</v>
      </c>
      <c r="J2" t="s">
        <v>82</v>
      </c>
      <c r="K2" t="s">
        <v>83</v>
      </c>
      <c r="L2">
        <v>20</v>
      </c>
      <c r="M2" t="s">
        <v>84</v>
      </c>
      <c r="O2">
        <v>20</v>
      </c>
      <c r="P2" t="s">
        <v>85</v>
      </c>
    </row>
    <row r="3" spans="1:16" x14ac:dyDescent="0.25">
      <c r="A3" t="str">
        <f t="shared" ref="A3:A24" si="0">CONCATENATE(F3,G3,H3,I3,J3)</f>
        <v>מחיר רגיל של מעיל  הוא 200 שקל.</v>
      </c>
      <c r="B3" t="str">
        <f t="shared" ref="B3:B24" si="1">CONCATENATE(K3,L3,"%",".",M3,N3,O3,"%",P3,".")</f>
        <v>על עור יש להוסיף 30%. בסוף העונה מקבלים 30% הנחה.</v>
      </c>
      <c r="C3" t="s">
        <v>86</v>
      </c>
      <c r="D3">
        <f t="shared" ref="D3:D10" si="2">I3*(1+L3/100)*(1-O3/100)</f>
        <v>182</v>
      </c>
      <c r="E3" t="str">
        <f t="shared" ref="E3:E24" si="3">CONCATENATE(I3,"x","(",1,"+",L3,"/",100,")","x","(",1,"-",O3,"/",100,")","=",D3)</f>
        <v>200x(1+30/100)x(1-30/100)=182</v>
      </c>
      <c r="F3" t="s">
        <v>79</v>
      </c>
      <c r="G3" t="s">
        <v>80</v>
      </c>
      <c r="H3" t="s">
        <v>81</v>
      </c>
      <c r="I3">
        <v>200</v>
      </c>
      <c r="J3" t="s">
        <v>82</v>
      </c>
      <c r="K3" t="s">
        <v>83</v>
      </c>
      <c r="L3">
        <v>30</v>
      </c>
      <c r="M3" t="s">
        <v>84</v>
      </c>
      <c r="O3">
        <v>30</v>
      </c>
      <c r="P3" t="s">
        <v>85</v>
      </c>
    </row>
    <row r="4" spans="1:16" x14ac:dyDescent="0.25">
      <c r="A4" t="str">
        <f t="shared" si="0"/>
        <v>מחיר רגיל של מעיל  הוא 200 שקל.</v>
      </c>
      <c r="B4" t="str">
        <f t="shared" si="1"/>
        <v>על עור יש להוסיף 40%. בסוף העונה מקבלים 40% הנחה.</v>
      </c>
      <c r="C4" t="s">
        <v>86</v>
      </c>
      <c r="D4">
        <f t="shared" si="2"/>
        <v>168</v>
      </c>
      <c r="E4" t="str">
        <f t="shared" si="3"/>
        <v>200x(1+40/100)x(1-40/100)=168</v>
      </c>
      <c r="F4" t="s">
        <v>79</v>
      </c>
      <c r="G4" t="s">
        <v>80</v>
      </c>
      <c r="H4" t="s">
        <v>81</v>
      </c>
      <c r="I4">
        <v>200</v>
      </c>
      <c r="J4" t="s">
        <v>82</v>
      </c>
      <c r="K4" t="s">
        <v>83</v>
      </c>
      <c r="L4">
        <v>40</v>
      </c>
      <c r="M4" t="s">
        <v>84</v>
      </c>
      <c r="O4">
        <v>40</v>
      </c>
      <c r="P4" t="s">
        <v>85</v>
      </c>
    </row>
    <row r="5" spans="1:16" x14ac:dyDescent="0.25">
      <c r="A5" t="str">
        <f t="shared" si="0"/>
        <v>מחיר רגיל של מעיל  הוא 200 שקל.</v>
      </c>
      <c r="B5" t="str">
        <f t="shared" si="1"/>
        <v>על עור יש להוסיף 50%. בסוף העונה מקבלים 50% הנחה.</v>
      </c>
      <c r="C5" t="s">
        <v>86</v>
      </c>
      <c r="D5">
        <f t="shared" si="2"/>
        <v>150</v>
      </c>
      <c r="E5" t="str">
        <f t="shared" si="3"/>
        <v>200x(1+50/100)x(1-50/100)=150</v>
      </c>
      <c r="F5" t="s">
        <v>79</v>
      </c>
      <c r="G5" t="s">
        <v>80</v>
      </c>
      <c r="H5" t="s">
        <v>81</v>
      </c>
      <c r="I5">
        <v>200</v>
      </c>
      <c r="J5" t="s">
        <v>82</v>
      </c>
      <c r="K5" t="s">
        <v>83</v>
      </c>
      <c r="L5">
        <v>50</v>
      </c>
      <c r="M5" t="s">
        <v>84</v>
      </c>
      <c r="O5">
        <v>50</v>
      </c>
      <c r="P5" t="s">
        <v>85</v>
      </c>
    </row>
    <row r="6" spans="1:16" x14ac:dyDescent="0.25">
      <c r="A6" t="str">
        <f t="shared" si="0"/>
        <v>מחיר רגיל של מעיל  הוא 200 שקל.</v>
      </c>
      <c r="B6" t="str">
        <f t="shared" si="1"/>
        <v>על עור יש להוסיף 60%. בסוף העונה מקבלים 60% הנחה.</v>
      </c>
      <c r="C6" t="s">
        <v>86</v>
      </c>
      <c r="D6">
        <f t="shared" si="2"/>
        <v>128</v>
      </c>
      <c r="E6" t="str">
        <f t="shared" si="3"/>
        <v>200x(1+60/100)x(1-60/100)=128</v>
      </c>
      <c r="F6" t="s">
        <v>79</v>
      </c>
      <c r="G6" t="s">
        <v>80</v>
      </c>
      <c r="H6" t="s">
        <v>81</v>
      </c>
      <c r="I6">
        <v>200</v>
      </c>
      <c r="J6" t="s">
        <v>82</v>
      </c>
      <c r="K6" t="s">
        <v>83</v>
      </c>
      <c r="L6">
        <v>60</v>
      </c>
      <c r="M6" t="s">
        <v>84</v>
      </c>
      <c r="O6">
        <v>60</v>
      </c>
      <c r="P6" t="s">
        <v>85</v>
      </c>
    </row>
    <row r="7" spans="1:16" x14ac:dyDescent="0.25">
      <c r="A7" t="str">
        <f t="shared" si="0"/>
        <v>מחיר רגיל של מעיל  הוא 200 שקל.</v>
      </c>
      <c r="B7" t="str">
        <f t="shared" si="1"/>
        <v>על עור יש להוסיף 70%. בסוף העונה מקבלים 70% הנחה.</v>
      </c>
      <c r="C7" t="s">
        <v>86</v>
      </c>
      <c r="D7">
        <f t="shared" si="2"/>
        <v>102.00000000000001</v>
      </c>
      <c r="E7" t="str">
        <f t="shared" si="3"/>
        <v>200x(1+70/100)x(1-70/100)=102</v>
      </c>
      <c r="F7" t="s">
        <v>79</v>
      </c>
      <c r="G7" t="s">
        <v>80</v>
      </c>
      <c r="H7" t="s">
        <v>81</v>
      </c>
      <c r="I7">
        <v>200</v>
      </c>
      <c r="J7" t="s">
        <v>82</v>
      </c>
      <c r="K7" t="s">
        <v>83</v>
      </c>
      <c r="L7">
        <v>70</v>
      </c>
      <c r="M7" t="s">
        <v>84</v>
      </c>
      <c r="O7">
        <v>70</v>
      </c>
      <c r="P7" t="s">
        <v>85</v>
      </c>
    </row>
    <row r="8" spans="1:16" x14ac:dyDescent="0.25">
      <c r="A8" t="str">
        <f t="shared" si="0"/>
        <v>מחיר רגיל של מעיל  הוא 700 שקל.</v>
      </c>
      <c r="B8" t="str">
        <f t="shared" si="1"/>
        <v>על עור יש להוסיף 80%. בסוף העונה מקבלים 80% הנחה.</v>
      </c>
      <c r="C8" t="s">
        <v>86</v>
      </c>
      <c r="D8">
        <f t="shared" si="2"/>
        <v>251.99999999999994</v>
      </c>
      <c r="E8" t="str">
        <f t="shared" si="3"/>
        <v>700x(1+80/100)x(1-80/100)=252</v>
      </c>
      <c r="F8" t="s">
        <v>79</v>
      </c>
      <c r="G8" t="s">
        <v>80</v>
      </c>
      <c r="H8" t="s">
        <v>81</v>
      </c>
      <c r="I8">
        <v>700</v>
      </c>
      <c r="J8" t="s">
        <v>82</v>
      </c>
      <c r="K8" t="s">
        <v>83</v>
      </c>
      <c r="L8">
        <v>80</v>
      </c>
      <c r="M8" t="s">
        <v>84</v>
      </c>
      <c r="O8">
        <v>80</v>
      </c>
      <c r="P8" t="s">
        <v>85</v>
      </c>
    </row>
    <row r="9" spans="1:16" x14ac:dyDescent="0.25">
      <c r="A9" t="str">
        <f t="shared" si="0"/>
        <v>מחיר רגיל של מעיל  הוא 800 שקל.</v>
      </c>
      <c r="B9" t="str">
        <f t="shared" si="1"/>
        <v>על עור יש להוסיף 90%. בסוף העונה מקבלים 90% הנחה.</v>
      </c>
      <c r="C9" t="s">
        <v>86</v>
      </c>
      <c r="D9">
        <f t="shared" si="2"/>
        <v>151.99999999999997</v>
      </c>
      <c r="E9" t="str">
        <f t="shared" si="3"/>
        <v>800x(1+90/100)x(1-90/100)=152</v>
      </c>
      <c r="F9" t="s">
        <v>79</v>
      </c>
      <c r="G9" t="s">
        <v>80</v>
      </c>
      <c r="H9" t="s">
        <v>81</v>
      </c>
      <c r="I9">
        <v>800</v>
      </c>
      <c r="J9" t="s">
        <v>82</v>
      </c>
      <c r="K9" t="s">
        <v>83</v>
      </c>
      <c r="L9">
        <v>90</v>
      </c>
      <c r="M9" t="s">
        <v>84</v>
      </c>
      <c r="O9">
        <v>90</v>
      </c>
      <c r="P9" t="s">
        <v>85</v>
      </c>
    </row>
    <row r="10" spans="1:16" x14ac:dyDescent="0.25">
      <c r="A10" t="str">
        <f t="shared" si="0"/>
        <v>מחיר רגיל של מעיל  הוא 400 שקל.</v>
      </c>
      <c r="B10" t="str">
        <f t="shared" si="1"/>
        <v>על עור יש להוסיף 90%. בסוף העונה מקבלים 80% הנחה.</v>
      </c>
      <c r="C10" t="s">
        <v>86</v>
      </c>
      <c r="D10">
        <f t="shared" si="2"/>
        <v>151.99999999999997</v>
      </c>
      <c r="E10" t="str">
        <f t="shared" si="3"/>
        <v>400x(1+90/100)x(1-80/100)=152</v>
      </c>
      <c r="F10" t="s">
        <v>79</v>
      </c>
      <c r="G10" t="s">
        <v>80</v>
      </c>
      <c r="H10" t="s">
        <v>81</v>
      </c>
      <c r="I10">
        <v>400</v>
      </c>
      <c r="J10" t="s">
        <v>82</v>
      </c>
      <c r="K10" t="s">
        <v>83</v>
      </c>
      <c r="L10">
        <v>90</v>
      </c>
      <c r="M10" t="s">
        <v>84</v>
      </c>
      <c r="O10">
        <v>80</v>
      </c>
      <c r="P10" t="s">
        <v>85</v>
      </c>
    </row>
    <row r="11" spans="1:16" x14ac:dyDescent="0.25">
      <c r="A11" t="str">
        <f t="shared" si="0"/>
        <v>מחיר רגיל של מעיל  הוא 200 שקל.</v>
      </c>
      <c r="B11" t="str">
        <f t="shared" si="1"/>
        <v>על עור יש להוסיף 80%. בסוף העונה מקבלים 70% הנחה.</v>
      </c>
      <c r="C11" t="s">
        <v>86</v>
      </c>
      <c r="D11">
        <f t="shared" ref="D11:D24" si="4">I11*(1+L11/100)*(1-O11/100)</f>
        <v>108.00000000000001</v>
      </c>
      <c r="E11" t="str">
        <f t="shared" si="3"/>
        <v>200x(1+80/100)x(1-70/100)=108</v>
      </c>
      <c r="F11" t="s">
        <v>79</v>
      </c>
      <c r="G11" t="s">
        <v>80</v>
      </c>
      <c r="H11" t="s">
        <v>81</v>
      </c>
      <c r="I11">
        <v>200</v>
      </c>
      <c r="J11" t="s">
        <v>82</v>
      </c>
      <c r="K11" t="s">
        <v>83</v>
      </c>
      <c r="L11">
        <v>80</v>
      </c>
      <c r="M11" t="s">
        <v>84</v>
      </c>
      <c r="O11">
        <v>70</v>
      </c>
      <c r="P11" t="s">
        <v>85</v>
      </c>
    </row>
    <row r="12" spans="1:16" x14ac:dyDescent="0.25">
      <c r="A12" t="str">
        <f t="shared" si="0"/>
        <v>מחיר רגיל של מעיל  הוא 200 שקל.</v>
      </c>
      <c r="B12" t="str">
        <f t="shared" si="1"/>
        <v>על עור יש להוסיף 70%. בסוף העונה מקבלים 60% הנחה.</v>
      </c>
      <c r="C12" t="s">
        <v>86</v>
      </c>
      <c r="D12">
        <f t="shared" si="4"/>
        <v>136</v>
      </c>
      <c r="E12" t="str">
        <f t="shared" si="3"/>
        <v>200x(1+70/100)x(1-60/100)=136</v>
      </c>
      <c r="F12" t="s">
        <v>79</v>
      </c>
      <c r="G12" t="s">
        <v>80</v>
      </c>
      <c r="H12" t="s">
        <v>81</v>
      </c>
      <c r="I12">
        <v>200</v>
      </c>
      <c r="J12" t="s">
        <v>82</v>
      </c>
      <c r="K12" t="s">
        <v>83</v>
      </c>
      <c r="L12">
        <v>70</v>
      </c>
      <c r="M12" t="s">
        <v>84</v>
      </c>
      <c r="O12">
        <v>60</v>
      </c>
      <c r="P12" t="s">
        <v>85</v>
      </c>
    </row>
    <row r="13" spans="1:16" x14ac:dyDescent="0.25">
      <c r="A13" t="str">
        <f t="shared" si="0"/>
        <v>מחיר רגיל של מעיל  הוא 200 שקל.</v>
      </c>
      <c r="B13" t="str">
        <f t="shared" si="1"/>
        <v>על עור יש להוסיף 60%. בסוף העונה מקבלים 50% הנחה.</v>
      </c>
      <c r="C13" t="s">
        <v>86</v>
      </c>
      <c r="D13">
        <f t="shared" si="4"/>
        <v>160</v>
      </c>
      <c r="E13" t="str">
        <f t="shared" si="3"/>
        <v>200x(1+60/100)x(1-50/100)=160</v>
      </c>
      <c r="F13" t="s">
        <v>79</v>
      </c>
      <c r="G13" t="s">
        <v>80</v>
      </c>
      <c r="H13" t="s">
        <v>81</v>
      </c>
      <c r="I13">
        <v>200</v>
      </c>
      <c r="J13" t="s">
        <v>82</v>
      </c>
      <c r="K13" t="s">
        <v>83</v>
      </c>
      <c r="L13">
        <v>60</v>
      </c>
      <c r="M13" t="s">
        <v>84</v>
      </c>
      <c r="O13">
        <v>50</v>
      </c>
      <c r="P13" t="s">
        <v>85</v>
      </c>
    </row>
    <row r="14" spans="1:16" x14ac:dyDescent="0.25">
      <c r="A14" t="str">
        <f t="shared" si="0"/>
        <v>מחיר רגיל של מעיל  הוא 200 שקל.</v>
      </c>
      <c r="B14" t="str">
        <f t="shared" si="1"/>
        <v>על עור יש להוסיף 50%. בסוף העונה מקבלים 40% הנחה.</v>
      </c>
      <c r="C14" t="s">
        <v>86</v>
      </c>
      <c r="D14">
        <f t="shared" si="4"/>
        <v>180</v>
      </c>
      <c r="E14" t="str">
        <f t="shared" si="3"/>
        <v>200x(1+50/100)x(1-40/100)=180</v>
      </c>
      <c r="F14" t="s">
        <v>79</v>
      </c>
      <c r="G14" t="s">
        <v>80</v>
      </c>
      <c r="H14" t="s">
        <v>81</v>
      </c>
      <c r="I14">
        <v>200</v>
      </c>
      <c r="J14" t="s">
        <v>82</v>
      </c>
      <c r="K14" t="s">
        <v>83</v>
      </c>
      <c r="L14">
        <v>50</v>
      </c>
      <c r="M14" t="s">
        <v>84</v>
      </c>
      <c r="O14">
        <v>40</v>
      </c>
      <c r="P14" t="s">
        <v>85</v>
      </c>
    </row>
    <row r="15" spans="1:16" x14ac:dyDescent="0.25">
      <c r="A15" t="str">
        <f t="shared" si="0"/>
        <v>מחיר רגיל של מעיל  הוא 200 שקל.</v>
      </c>
      <c r="B15" t="str">
        <f t="shared" si="1"/>
        <v>על עור יש להוסיף 40%. בסוף העונה מקבלים 30% הנחה.</v>
      </c>
      <c r="C15" t="s">
        <v>86</v>
      </c>
      <c r="D15">
        <f t="shared" si="4"/>
        <v>196</v>
      </c>
      <c r="E15" t="str">
        <f t="shared" si="3"/>
        <v>200x(1+40/100)x(1-30/100)=196</v>
      </c>
      <c r="F15" t="s">
        <v>79</v>
      </c>
      <c r="G15" t="s">
        <v>80</v>
      </c>
      <c r="H15" t="s">
        <v>81</v>
      </c>
      <c r="I15">
        <v>200</v>
      </c>
      <c r="J15" t="s">
        <v>82</v>
      </c>
      <c r="K15" t="s">
        <v>83</v>
      </c>
      <c r="L15">
        <v>40</v>
      </c>
      <c r="M15" t="s">
        <v>84</v>
      </c>
      <c r="O15">
        <v>30</v>
      </c>
      <c r="P15" t="s">
        <v>85</v>
      </c>
    </row>
    <row r="16" spans="1:16" x14ac:dyDescent="0.25">
      <c r="A16" t="str">
        <f t="shared" si="0"/>
        <v>מחיר רגיל של מעיל  הוא 200 שקל.</v>
      </c>
      <c r="B16" t="str">
        <f t="shared" si="1"/>
        <v>על עור יש להוסיף 30%. בסוף העונה מקבלים 20% הנחה.</v>
      </c>
      <c r="C16" t="s">
        <v>86</v>
      </c>
      <c r="D16">
        <f t="shared" si="4"/>
        <v>208</v>
      </c>
      <c r="E16" t="str">
        <f t="shared" si="3"/>
        <v>200x(1+30/100)x(1-20/100)=208</v>
      </c>
      <c r="F16" t="s">
        <v>79</v>
      </c>
      <c r="G16" t="s">
        <v>80</v>
      </c>
      <c r="H16" t="s">
        <v>81</v>
      </c>
      <c r="I16">
        <v>200</v>
      </c>
      <c r="J16" t="s">
        <v>82</v>
      </c>
      <c r="K16" t="s">
        <v>83</v>
      </c>
      <c r="L16">
        <v>30</v>
      </c>
      <c r="M16" t="s">
        <v>84</v>
      </c>
      <c r="O16">
        <v>20</v>
      </c>
      <c r="P16" t="s">
        <v>85</v>
      </c>
    </row>
    <row r="17" spans="1:16" x14ac:dyDescent="0.25">
      <c r="A17" t="str">
        <f t="shared" si="0"/>
        <v>מחיר רגיל של מעיל  הוא 200 שקל.</v>
      </c>
      <c r="B17" t="str">
        <f t="shared" si="1"/>
        <v>על עור יש להוסיף 20%. בסוף העונה מקבלים 10% הנחה.</v>
      </c>
      <c r="C17" t="s">
        <v>86</v>
      </c>
      <c r="D17">
        <f t="shared" si="4"/>
        <v>216</v>
      </c>
      <c r="E17" t="str">
        <f t="shared" si="3"/>
        <v>200x(1+20/100)x(1-10/100)=216</v>
      </c>
      <c r="F17" t="s">
        <v>79</v>
      </c>
      <c r="G17" t="s">
        <v>80</v>
      </c>
      <c r="H17" t="s">
        <v>81</v>
      </c>
      <c r="I17">
        <v>200</v>
      </c>
      <c r="J17" t="s">
        <v>82</v>
      </c>
      <c r="K17" t="s">
        <v>83</v>
      </c>
      <c r="L17">
        <v>20</v>
      </c>
      <c r="M17" t="s">
        <v>84</v>
      </c>
      <c r="O17">
        <v>10</v>
      </c>
      <c r="P17" t="s">
        <v>85</v>
      </c>
    </row>
    <row r="18" spans="1:16" x14ac:dyDescent="0.25">
      <c r="A18" t="str">
        <f t="shared" si="0"/>
        <v>מחיר רגיל של מעיל  הוא 200 שקל.</v>
      </c>
      <c r="B18" t="str">
        <f t="shared" si="1"/>
        <v>על עור יש להוסיף 10%. בסוף העונה מקבלים 10% הנחה.</v>
      </c>
      <c r="C18" t="s">
        <v>86</v>
      </c>
      <c r="D18">
        <f t="shared" si="4"/>
        <v>198.00000000000003</v>
      </c>
      <c r="E18" t="str">
        <f t="shared" si="3"/>
        <v>200x(1+10/100)x(1-10/100)=198</v>
      </c>
      <c r="F18" t="s">
        <v>79</v>
      </c>
      <c r="G18" t="s">
        <v>80</v>
      </c>
      <c r="H18" t="s">
        <v>81</v>
      </c>
      <c r="I18">
        <v>200</v>
      </c>
      <c r="J18" t="s">
        <v>82</v>
      </c>
      <c r="K18" t="s">
        <v>83</v>
      </c>
      <c r="L18">
        <v>10</v>
      </c>
      <c r="M18" t="s">
        <v>84</v>
      </c>
      <c r="O18">
        <v>10</v>
      </c>
      <c r="P18" t="s">
        <v>85</v>
      </c>
    </row>
    <row r="19" spans="1:16" x14ac:dyDescent="0.25">
      <c r="A19" t="str">
        <f t="shared" si="0"/>
        <v>מחיר רגיל של מעיל  הוא 200 שקל.</v>
      </c>
      <c r="B19" t="str">
        <f t="shared" si="1"/>
        <v>על עור יש להוסיף 20%. בסוף העונה מקבלים 20% הנחה.</v>
      </c>
      <c r="C19" t="s">
        <v>86</v>
      </c>
      <c r="D19">
        <f t="shared" si="4"/>
        <v>192</v>
      </c>
      <c r="E19" t="str">
        <f t="shared" si="3"/>
        <v>200x(1+20/100)x(1-20/100)=192</v>
      </c>
      <c r="F19" t="s">
        <v>79</v>
      </c>
      <c r="G19" t="s">
        <v>80</v>
      </c>
      <c r="H19" t="s">
        <v>81</v>
      </c>
      <c r="I19">
        <v>200</v>
      </c>
      <c r="J19" t="s">
        <v>82</v>
      </c>
      <c r="K19" t="s">
        <v>83</v>
      </c>
      <c r="L19">
        <v>20</v>
      </c>
      <c r="M19" t="s">
        <v>84</v>
      </c>
      <c r="O19">
        <v>20</v>
      </c>
      <c r="P19" t="s">
        <v>85</v>
      </c>
    </row>
    <row r="20" spans="1:16" x14ac:dyDescent="0.25">
      <c r="A20" t="str">
        <f t="shared" si="0"/>
        <v>מחיר רגיל של מעיל  הוא 200 שקל.</v>
      </c>
      <c r="B20" t="str">
        <f t="shared" si="1"/>
        <v>על עור יש להוסיף 30%. בסוף העונה מקבלים 30% הנחה.</v>
      </c>
      <c r="C20" t="s">
        <v>86</v>
      </c>
      <c r="D20">
        <f t="shared" si="4"/>
        <v>182</v>
      </c>
      <c r="E20" t="str">
        <f t="shared" si="3"/>
        <v>200x(1+30/100)x(1-30/100)=182</v>
      </c>
      <c r="F20" t="s">
        <v>79</v>
      </c>
      <c r="G20" t="s">
        <v>80</v>
      </c>
      <c r="H20" t="s">
        <v>81</v>
      </c>
      <c r="I20">
        <v>200</v>
      </c>
      <c r="J20" t="s">
        <v>82</v>
      </c>
      <c r="K20" t="s">
        <v>83</v>
      </c>
      <c r="L20">
        <v>30</v>
      </c>
      <c r="M20" t="s">
        <v>84</v>
      </c>
      <c r="O20">
        <v>30</v>
      </c>
      <c r="P20" t="s">
        <v>85</v>
      </c>
    </row>
    <row r="21" spans="1:16" x14ac:dyDescent="0.25">
      <c r="A21" t="str">
        <f t="shared" si="0"/>
        <v>מחיר רגיל של מעיל  הוא 200 שקל.</v>
      </c>
      <c r="B21" t="str">
        <f t="shared" si="1"/>
        <v>על עור יש להוסיף 40%. בסוף העונה מקבלים 40% הנחה.</v>
      </c>
      <c r="C21" t="s">
        <v>86</v>
      </c>
      <c r="D21">
        <f t="shared" si="4"/>
        <v>168</v>
      </c>
      <c r="E21" t="str">
        <f t="shared" si="3"/>
        <v>200x(1+40/100)x(1-40/100)=168</v>
      </c>
      <c r="F21" t="s">
        <v>79</v>
      </c>
      <c r="G21" t="s">
        <v>80</v>
      </c>
      <c r="H21" t="s">
        <v>81</v>
      </c>
      <c r="I21">
        <v>200</v>
      </c>
      <c r="J21" t="s">
        <v>82</v>
      </c>
      <c r="K21" t="s">
        <v>83</v>
      </c>
      <c r="L21">
        <v>40</v>
      </c>
      <c r="M21" t="s">
        <v>84</v>
      </c>
      <c r="O21">
        <v>40</v>
      </c>
      <c r="P21" t="s">
        <v>85</v>
      </c>
    </row>
    <row r="22" spans="1:16" x14ac:dyDescent="0.25">
      <c r="A22" t="str">
        <f t="shared" si="0"/>
        <v>מחיר רגיל של מעיל  הוא 200 שקל.</v>
      </c>
      <c r="B22" t="str">
        <f t="shared" si="1"/>
        <v>על עור יש להוסיף 50%. בסוף העונה מקבלים 50% הנחה.</v>
      </c>
      <c r="C22" t="s">
        <v>86</v>
      </c>
      <c r="D22">
        <f t="shared" si="4"/>
        <v>150</v>
      </c>
      <c r="E22" t="str">
        <f t="shared" si="3"/>
        <v>200x(1+50/100)x(1-50/100)=150</v>
      </c>
      <c r="F22" t="s">
        <v>79</v>
      </c>
      <c r="G22" t="s">
        <v>80</v>
      </c>
      <c r="H22" t="s">
        <v>81</v>
      </c>
      <c r="I22">
        <v>200</v>
      </c>
      <c r="J22" t="s">
        <v>82</v>
      </c>
      <c r="K22" t="s">
        <v>83</v>
      </c>
      <c r="L22">
        <v>50</v>
      </c>
      <c r="M22" t="s">
        <v>84</v>
      </c>
      <c r="O22">
        <v>50</v>
      </c>
      <c r="P22" t="s">
        <v>85</v>
      </c>
    </row>
    <row r="23" spans="1:16" x14ac:dyDescent="0.25">
      <c r="A23" t="str">
        <f t="shared" si="0"/>
        <v>מחיר רגיל של מעיל  הוא 400 שקל.</v>
      </c>
      <c r="B23" t="str">
        <f t="shared" si="1"/>
        <v>על עור יש להוסיף 60%. בסוף העונה מקבלים 60% הנחה.</v>
      </c>
      <c r="C23" t="s">
        <v>86</v>
      </c>
      <c r="D23">
        <f t="shared" si="4"/>
        <v>256</v>
      </c>
      <c r="E23" t="str">
        <f t="shared" si="3"/>
        <v>400x(1+60/100)x(1-60/100)=256</v>
      </c>
      <c r="F23" t="s">
        <v>79</v>
      </c>
      <c r="G23" t="s">
        <v>80</v>
      </c>
      <c r="H23" t="s">
        <v>81</v>
      </c>
      <c r="I23">
        <v>400</v>
      </c>
      <c r="J23" t="s">
        <v>82</v>
      </c>
      <c r="K23" t="s">
        <v>83</v>
      </c>
      <c r="L23">
        <v>60</v>
      </c>
      <c r="M23" t="s">
        <v>84</v>
      </c>
      <c r="O23">
        <v>60</v>
      </c>
      <c r="P23" t="s">
        <v>85</v>
      </c>
    </row>
    <row r="24" spans="1:16" x14ac:dyDescent="0.25">
      <c r="A24" t="str">
        <f t="shared" si="0"/>
        <v>מחיר רגיל של מעיל  הוא 400 שקל.</v>
      </c>
      <c r="B24" t="str">
        <f t="shared" si="1"/>
        <v>על עור יש להוסיף 70%. בסוף העונה מקבלים 70% הנחה.</v>
      </c>
      <c r="C24" t="s">
        <v>86</v>
      </c>
      <c r="D24">
        <f t="shared" si="4"/>
        <v>204.00000000000003</v>
      </c>
      <c r="E24" t="str">
        <f t="shared" si="3"/>
        <v>400x(1+70/100)x(1-70/100)=204</v>
      </c>
      <c r="F24" t="s">
        <v>79</v>
      </c>
      <c r="G24" t="s">
        <v>80</v>
      </c>
      <c r="H24" t="s">
        <v>81</v>
      </c>
      <c r="I24">
        <v>400</v>
      </c>
      <c r="J24" t="s">
        <v>82</v>
      </c>
      <c r="K24" t="s">
        <v>83</v>
      </c>
      <c r="L24">
        <v>70</v>
      </c>
      <c r="M24" t="s">
        <v>84</v>
      </c>
      <c r="O24">
        <v>70</v>
      </c>
      <c r="P2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16</vt:i4>
      </vt:variant>
    </vt:vector>
  </HeadingPairs>
  <TitlesOfParts>
    <vt:vector size="16" baseType="lpstr">
      <vt:lpstr>7a</vt:lpstr>
      <vt:lpstr>7b</vt:lpstr>
      <vt:lpstr>7c</vt:lpstr>
      <vt:lpstr>8a</vt:lpstr>
      <vt:lpstr>8b</vt:lpstr>
      <vt:lpstr>8c</vt:lpstr>
      <vt:lpstr>9a</vt:lpstr>
      <vt:lpstr>9b</vt:lpstr>
      <vt:lpstr>9c</vt:lpstr>
      <vt:lpstr>10a</vt:lpstr>
      <vt:lpstr>10b</vt:lpstr>
      <vt:lpstr>10c</vt:lpstr>
      <vt:lpstr>11a</vt:lpstr>
      <vt:lpstr>11b</vt:lpstr>
      <vt:lpstr>12a</vt:lpstr>
      <vt:lpstr>symbols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</dc:creator>
  <cp:lastModifiedBy>meir</cp:lastModifiedBy>
  <dcterms:created xsi:type="dcterms:W3CDTF">2015-01-17T05:54:32Z</dcterms:created>
  <dcterms:modified xsi:type="dcterms:W3CDTF">2015-04-14T12:14:01Z</dcterms:modified>
</cp:coreProperties>
</file>