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kdadhich\Desktop\Text_Enron\"/>
    </mc:Choice>
  </mc:AlternateContent>
  <xr:revisionPtr revIDLastSave="0" documentId="10_ncr:100000_{AF701C45-EA5D-41C1-9646-50757F49C1C1}" xr6:coauthVersionLast="31" xr6:coauthVersionMax="31" xr10:uidLastSave="{00000000-0000-0000-0000-000000000000}"/>
  <bookViews>
    <workbookView xWindow="0" yWindow="0" windowWidth="20490" windowHeight="6435" activeTab="5" xr2:uid="{35111E2D-CA96-4064-A858-EE5B4CED0588}"/>
  </bookViews>
  <sheets>
    <sheet name="Question_1" sheetId="1" r:id="rId1"/>
    <sheet name="Question_(2)" sheetId="10" r:id="rId2"/>
    <sheet name="Question_(3)" sheetId="11" r:id="rId3"/>
    <sheet name="Question_(4)" sheetId="13" r:id="rId4"/>
    <sheet name="Question_(5)" sheetId="14" r:id="rId5"/>
    <sheet name="Question_(6)" sheetId="17"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3" l="1"/>
  <c r="E11" i="13" s="1"/>
  <c r="E16" i="13" s="1"/>
  <c r="G12" i="13"/>
  <c r="G10" i="13"/>
  <c r="E10" i="13" s="1"/>
  <c r="E15" i="13" s="1"/>
  <c r="F11" i="13" l="1"/>
  <c r="F16" i="13" s="1"/>
  <c r="C11" i="13"/>
  <c r="C16" i="13" s="1"/>
  <c r="D10" i="13"/>
  <c r="D15" i="13" s="1"/>
  <c r="F10" i="13"/>
  <c r="F15" i="13" s="1"/>
  <c r="D11" i="13"/>
  <c r="D16" i="13" s="1"/>
  <c r="C10" i="13"/>
  <c r="C15" i="13" s="1"/>
  <c r="C8" i="11"/>
  <c r="F16" i="10"/>
  <c r="C6" i="10"/>
  <c r="C7" i="10" s="1"/>
  <c r="C12" i="10"/>
  <c r="C11" i="10"/>
  <c r="C4" i="10"/>
  <c r="C5" i="10" s="1"/>
  <c r="C13" i="1"/>
  <c r="C10" i="1"/>
  <c r="C11" i="1"/>
  <c r="C17" i="13" l="1"/>
  <c r="G9" i="10"/>
  <c r="C14" i="10"/>
</calcChain>
</file>

<file path=xl/sharedStrings.xml><?xml version="1.0" encoding="utf-8"?>
<sst xmlns="http://schemas.openxmlformats.org/spreadsheetml/2006/main" count="130" uniqueCount="82">
  <si>
    <t>Solution</t>
  </si>
  <si>
    <t>Mean</t>
  </si>
  <si>
    <t>STD</t>
  </si>
  <si>
    <t>SOLUTION</t>
  </si>
  <si>
    <t xml:space="preserve"> Blood glucose levels for obese patients have a mean of 100 with a standard deviation of 15. A
researcher thinks that a diet high in raw cornstarch will have a positive effect on blood glucose
levels. A sample of 36 patients who have tried the raw cornstarch diet have a mean glucose
level of 108. Test the hypothesis that the raw cornstarch had an effect or not.</t>
  </si>
  <si>
    <t>Question</t>
  </si>
  <si>
    <t>Sample</t>
  </si>
  <si>
    <t>level</t>
  </si>
  <si>
    <t>Z Calulation</t>
  </si>
  <si>
    <t>Z_Values</t>
  </si>
  <si>
    <t>Reject the null hypothesis</t>
  </si>
  <si>
    <t>Z Value is Greate then 1.64</t>
  </si>
  <si>
    <t>1_State_R</t>
  </si>
  <si>
    <t>1_State_D</t>
  </si>
  <si>
    <t>2_State_R</t>
  </si>
  <si>
    <t>2_State_D</t>
  </si>
  <si>
    <t>the mean of the difference in sample proportions</t>
  </si>
  <si>
    <t>Find the standard deviation of the difference</t>
  </si>
  <si>
    <t xml:space="preserve">1_Value </t>
  </si>
  <si>
    <t xml:space="preserve">2_Value </t>
  </si>
  <si>
    <t>STD Both</t>
  </si>
  <si>
    <t xml:space="preserve"> In one state, 52% of the voters are Republicans, and 48% are Democrats. In a second state,
47% of the voters are Republicans, and 53% are Democrats. Suppose a simple random sample
of 100 voters are surveyed from each state.What is the probability that the survey will show a greater percentage of Republican voters in
the second state than in the first state?</t>
  </si>
  <si>
    <t>find the probability that p1 is less than p2.</t>
  </si>
  <si>
    <t>Using Normal Distribution Calculator</t>
  </si>
  <si>
    <t>P(z &lt;=0.7082) = 0.24</t>
  </si>
  <si>
    <t>the probability of a z-score being -0.7082 or less is 0.24</t>
  </si>
  <si>
    <t>You take the SAT and score 1100. The mean score for the SAT is 1026 and the standard
deviation is 209. How well did you score on the test compared to the average test taker?</t>
  </si>
  <si>
    <t>SCORE</t>
  </si>
  <si>
    <t>SAT</t>
  </si>
  <si>
    <t>Z-Score</t>
  </si>
  <si>
    <t>Look up your z-value in the z-table to see what percentage of test-takers scored below you. A z-score of .354 is .1368 + .5000* = .6368 or 63.68%.</t>
  </si>
  <si>
    <t>Is gender independent of education level? A random sample of 395 people were surveyed and each person was asked to report the highest education level they obtained. The data that resulted from the survey is summarized in the following table:</t>
  </si>
  <si>
    <t>High School</t>
  </si>
  <si>
    <t> Bachelors</t>
  </si>
  <si>
    <t>Masters</t>
  </si>
  <si>
    <t>Ph.d.</t>
  </si>
  <si>
    <t>Total</t>
  </si>
  <si>
    <t>Female</t>
  </si>
  <si>
    <t>Male</t>
  </si>
  <si>
    <t>Gender</t>
  </si>
  <si>
    <t>Are gender and education level dependent at 5% level of significance? In other words, given the data collected above, is there a relationship between the gender of an individual and the level of education that they have obtained?</t>
  </si>
  <si>
    <t>Given Table</t>
  </si>
  <si>
    <t>Question Continue</t>
  </si>
  <si>
    <t xml:space="preserve">Chi-Square Test Statistic </t>
  </si>
  <si>
    <t>The critical value of χ2 with 3 degree of freedom is 7.815. Since 8.006 &gt; 7.815, therefore we reject the null hypothesis and conclude that the education level depends on gender at a 5% level of significance.</t>
  </si>
  <si>
    <t xml:space="preserve">Solution </t>
  </si>
  <si>
    <t>This Is Expected Table</t>
  </si>
  <si>
    <t>Using the following data, perform a oneway analysis of variance using α=.05. Write up the
results in APA format.</t>
  </si>
  <si>
    <t>Group1</t>
  </si>
  <si>
    <t>Group2</t>
  </si>
  <si>
    <t>Group3</t>
  </si>
  <si>
    <t>val_1</t>
  </si>
  <si>
    <t>val_2</t>
  </si>
  <si>
    <t>val_3</t>
  </si>
  <si>
    <t>val_4</t>
  </si>
  <si>
    <t>val_5</t>
  </si>
  <si>
    <t>Group</t>
  </si>
  <si>
    <t>Variance</t>
  </si>
  <si>
    <t>Anova: Single Factor</t>
  </si>
  <si>
    <t>SUMMARY</t>
  </si>
  <si>
    <t>Groups</t>
  </si>
  <si>
    <t>Count</t>
  </si>
  <si>
    <t>Sum</t>
  </si>
  <si>
    <t>Average</t>
  </si>
  <si>
    <t>ANOVA</t>
  </si>
  <si>
    <t>Source of Variation</t>
  </si>
  <si>
    <t>SS</t>
  </si>
  <si>
    <t>df</t>
  </si>
  <si>
    <t>MS</t>
  </si>
  <si>
    <t>F</t>
  </si>
  <si>
    <t>P-value</t>
  </si>
  <si>
    <t>F crit</t>
  </si>
  <si>
    <t>Between Groups</t>
  </si>
  <si>
    <t>Within Groups</t>
  </si>
  <si>
    <t>GIVEN DATA</t>
  </si>
  <si>
    <t>Calculate F Test for given 10, 20, 30, 40, 50 and 5,10,15, 20, 25.</t>
  </si>
  <si>
    <t>Val_1</t>
  </si>
  <si>
    <t>Val_2</t>
  </si>
  <si>
    <t>F-Test Two-Sample for Variances</t>
  </si>
  <si>
    <t>Observations</t>
  </si>
  <si>
    <t>P(F&lt;=f) one-tail</t>
  </si>
  <si>
    <t>F Critical one-tail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</si>
</sst>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9" formatCode="0.00000"/>
  </numFmts>
  <fonts count="9" x14ac:knownFonts="1">
    <font>
      <sz val="11"/>
      <color theme="1"/>
      <name val="Calibri"/>
      <family val="2"/>
      <scheme val="minor"/>
    </font>
    <font>
      <sz val="11"/>
      <color theme="0"/>
      <name val="Calibri"/>
      <family val="2"/>
      <scheme val="minor"/>
    </font>
    <font>
      <sz val="12"/>
      <color rgb="FF000000"/>
      <name val="Verdana"/>
      <family val="2"/>
    </font>
    <font>
      <sz val="12"/>
      <color theme="0"/>
      <name val="Verdana"/>
      <family val="2"/>
    </font>
    <font>
      <sz val="11"/>
      <color theme="1"/>
      <name val="Candara"/>
      <family val="2"/>
    </font>
    <font>
      <sz val="11"/>
      <color theme="0"/>
      <name val="Candara"/>
      <family val="2"/>
    </font>
    <font>
      <b/>
      <sz val="11"/>
      <color rgb="FF555555"/>
      <name val="Candara"/>
      <family val="2"/>
    </font>
    <font>
      <sz val="11"/>
      <color rgb="FF555555"/>
      <name val="Candara"/>
      <family val="2"/>
    </font>
    <font>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3">
    <xf numFmtId="0" fontId="0" fillId="0" borderId="0" xfId="0"/>
    <xf numFmtId="2" fontId="0" fillId="0" borderId="0" xfId="0" applyNumberFormat="1" applyAlignment="1">
      <alignment horizontal="center"/>
    </xf>
    <xf numFmtId="2" fontId="0" fillId="0" borderId="0" xfId="0" applyNumberFormat="1"/>
    <xf numFmtId="0" fontId="1" fillId="4" borderId="0" xfId="0" applyFont="1" applyFill="1"/>
    <xf numFmtId="0" fontId="0" fillId="0" borderId="0" xfId="0" applyAlignment="1">
      <alignment horizontal="center"/>
    </xf>
    <xf numFmtId="0" fontId="0" fillId="2" borderId="0" xfId="0" applyFill="1" applyAlignment="1">
      <alignment horizontal="center" vertical="center"/>
    </xf>
    <xf numFmtId="0" fontId="0" fillId="3" borderId="0" xfId="0" applyFill="1" applyAlignment="1">
      <alignment horizontal="center"/>
    </xf>
    <xf numFmtId="0" fontId="0" fillId="3" borderId="0" xfId="0" applyFill="1"/>
    <xf numFmtId="0" fontId="1" fillId="4" borderId="0" xfId="0" applyFont="1" applyFill="1" applyAlignment="1">
      <alignment horizontal="center"/>
    </xf>
    <xf numFmtId="0" fontId="2" fillId="0" borderId="0" xfId="0" applyFont="1"/>
    <xf numFmtId="164" fontId="0" fillId="0" borderId="0" xfId="0" applyNumberFormat="1"/>
    <xf numFmtId="0" fontId="3" fillId="4" borderId="0" xfId="0" applyFont="1" applyFill="1"/>
    <xf numFmtId="2" fontId="1" fillId="4" borderId="0" xfId="0" applyNumberFormat="1" applyFont="1" applyFill="1"/>
    <xf numFmtId="0" fontId="0" fillId="0" borderId="0" xfId="0" applyFill="1"/>
    <xf numFmtId="0" fontId="1" fillId="4" borderId="0" xfId="0" applyFont="1" applyFill="1"/>
    <xf numFmtId="0" fontId="0" fillId="2" borderId="0" xfId="0" applyFill="1" applyAlignment="1">
      <alignment horizontal="center" vertical="center" wrapText="1"/>
    </xf>
    <xf numFmtId="0" fontId="0" fillId="3" borderId="0" xfId="0" applyFill="1" applyAlignment="1">
      <alignment horizontal="center" vertical="center"/>
    </xf>
    <xf numFmtId="0" fontId="2" fillId="0" borderId="0" xfId="0" applyFont="1"/>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4" fillId="0" borderId="0" xfId="0" applyFont="1"/>
    <xf numFmtId="0" fontId="4" fillId="0" borderId="0" xfId="0" applyFont="1" applyAlignment="1">
      <alignment horizontal="center"/>
    </xf>
    <xf numFmtId="0" fontId="4" fillId="5" borderId="0" xfId="0" applyFont="1" applyFill="1" applyAlignment="1">
      <alignment horizontal="center"/>
    </xf>
    <xf numFmtId="0" fontId="4" fillId="6"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vertical="center" wrapText="1"/>
    </xf>
    <xf numFmtId="169" fontId="4" fillId="0" borderId="0" xfId="0" applyNumberFormat="1" applyFont="1"/>
    <xf numFmtId="2" fontId="4" fillId="5" borderId="0" xfId="0" applyNumberFormat="1" applyFont="1" applyFill="1"/>
    <xf numFmtId="2" fontId="4" fillId="7" borderId="0" xfId="0" applyNumberFormat="1" applyFont="1" applyFill="1" applyAlignment="1">
      <alignment horizontal="center"/>
    </xf>
    <xf numFmtId="2" fontId="4" fillId="7" borderId="0" xfId="0" applyNumberFormat="1" applyFont="1" applyFill="1"/>
    <xf numFmtId="0" fontId="5" fillId="4" borderId="0" xfId="0" applyFont="1" applyFill="1" applyAlignment="1">
      <alignment horizontal="center" vertical="center"/>
    </xf>
    <xf numFmtId="2" fontId="5" fillId="4" borderId="0" xfId="0" applyNumberFormat="1" applyFont="1" applyFill="1" applyAlignment="1">
      <alignment horizontal="center" vertical="center" wrapText="1"/>
    </xf>
    <xf numFmtId="2" fontId="4" fillId="0" borderId="0" xfId="0" applyNumberFormat="1" applyFont="1"/>
    <xf numFmtId="0" fontId="6" fillId="6" borderId="0" xfId="0" applyFont="1" applyFill="1" applyAlignment="1">
      <alignment horizontal="left" vertical="top" wrapText="1" indent="1"/>
    </xf>
    <xf numFmtId="2" fontId="7" fillId="7" borderId="0" xfId="0" applyNumberFormat="1" applyFont="1" applyFill="1" applyAlignment="1">
      <alignment horizontal="left" vertical="top" wrapText="1" indent="1"/>
    </xf>
    <xf numFmtId="0" fontId="7" fillId="7" borderId="0" xfId="0" applyFont="1" applyFill="1" applyAlignment="1">
      <alignment horizontal="left" vertical="top" wrapText="1" indent="1"/>
    </xf>
    <xf numFmtId="0" fontId="4" fillId="0" borderId="0" xfId="0" applyFont="1" applyAlignment="1">
      <alignment wrapText="1"/>
    </xf>
    <xf numFmtId="0" fontId="4" fillId="5" borderId="0" xfId="0" applyFont="1" applyFill="1" applyAlignment="1">
      <alignment horizontal="center" wrapText="1"/>
    </xf>
    <xf numFmtId="0" fontId="4" fillId="0" borderId="0" xfId="0" applyFont="1" applyAlignment="1"/>
    <xf numFmtId="2" fontId="4" fillId="0" borderId="0" xfId="0" applyNumberFormat="1" applyFont="1" applyAlignment="1">
      <alignment horizontal="center"/>
    </xf>
    <xf numFmtId="0" fontId="0" fillId="0" borderId="0" xfId="0" applyFill="1" applyBorder="1" applyAlignment="1"/>
    <xf numFmtId="0" fontId="0" fillId="0" borderId="1" xfId="0" applyFill="1" applyBorder="1" applyAlignment="1"/>
    <xf numFmtId="0" fontId="8"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37C9-A72B-48A9-9B7C-F7D81614A5D2}">
  <dimension ref="A2:M15"/>
  <sheetViews>
    <sheetView showGridLines="0" workbookViewId="0">
      <selection activeCell="H8" sqref="H8"/>
    </sheetView>
  </sheetViews>
  <sheetFormatPr defaultRowHeight="15" x14ac:dyDescent="0.25"/>
  <cols>
    <col min="1" max="1" width="20.5703125" customWidth="1"/>
    <col min="2" max="2" width="10.7109375" style="2" customWidth="1"/>
    <col min="3" max="3" width="9.5703125" style="2" bestFit="1" customWidth="1"/>
    <col min="4" max="4" width="11.7109375" style="2" bestFit="1" customWidth="1"/>
    <col min="5" max="5" width="15.140625" style="2" bestFit="1" customWidth="1"/>
    <col min="6" max="7" width="9.140625" style="2"/>
  </cols>
  <sheetData>
    <row r="2" spans="1:13" ht="69" customHeight="1" x14ac:dyDescent="0.25">
      <c r="A2" s="5" t="s">
        <v>5</v>
      </c>
      <c r="B2" s="15" t="s">
        <v>4</v>
      </c>
      <c r="C2" s="15"/>
      <c r="D2" s="15"/>
      <c r="E2" s="15"/>
      <c r="F2" s="15"/>
      <c r="G2" s="15"/>
      <c r="H2" s="15"/>
      <c r="I2" s="15"/>
      <c r="J2" s="15"/>
      <c r="K2" s="15"/>
      <c r="L2" s="15"/>
      <c r="M2" s="15"/>
    </row>
    <row r="3" spans="1:13" x14ac:dyDescent="0.25">
      <c r="B3"/>
      <c r="C3"/>
      <c r="D3"/>
      <c r="E3"/>
      <c r="F3"/>
      <c r="G3"/>
    </row>
    <row r="4" spans="1:13" x14ac:dyDescent="0.25">
      <c r="A4" s="6" t="s">
        <v>0</v>
      </c>
      <c r="B4" s="7" t="s">
        <v>1</v>
      </c>
      <c r="C4" s="6">
        <v>100</v>
      </c>
      <c r="D4" s="7"/>
      <c r="E4" s="7"/>
      <c r="F4"/>
      <c r="G4"/>
    </row>
    <row r="5" spans="1:13" x14ac:dyDescent="0.25">
      <c r="A5" s="7"/>
      <c r="B5" s="7" t="s">
        <v>2</v>
      </c>
      <c r="C5" s="6">
        <v>15</v>
      </c>
      <c r="D5" s="7"/>
      <c r="E5" s="7"/>
      <c r="F5"/>
      <c r="G5"/>
    </row>
    <row r="6" spans="1:13" x14ac:dyDescent="0.25">
      <c r="A6" s="7"/>
      <c r="B6" s="7" t="s">
        <v>6</v>
      </c>
      <c r="C6" s="6">
        <v>36</v>
      </c>
      <c r="D6" s="7"/>
      <c r="E6" s="7"/>
      <c r="F6"/>
      <c r="G6"/>
    </row>
    <row r="7" spans="1:13" x14ac:dyDescent="0.25">
      <c r="A7" s="7"/>
      <c r="B7" s="7" t="s">
        <v>7</v>
      </c>
      <c r="C7" s="6">
        <v>108</v>
      </c>
      <c r="D7" s="7"/>
      <c r="E7" s="7"/>
      <c r="F7"/>
      <c r="G7"/>
    </row>
    <row r="8" spans="1:13" x14ac:dyDescent="0.25">
      <c r="A8" s="7"/>
      <c r="B8" s="7"/>
      <c r="C8" s="7"/>
      <c r="D8" s="7"/>
      <c r="E8" s="7"/>
      <c r="F8"/>
      <c r="G8"/>
    </row>
    <row r="9" spans="1:13" x14ac:dyDescent="0.25">
      <c r="A9" s="7"/>
      <c r="B9" s="7" t="s">
        <v>2</v>
      </c>
      <c r="C9" s="6">
        <v>15</v>
      </c>
      <c r="D9" s="7"/>
      <c r="E9" s="7"/>
      <c r="F9"/>
      <c r="G9"/>
    </row>
    <row r="10" spans="1:13" x14ac:dyDescent="0.25">
      <c r="A10" s="7"/>
      <c r="B10" s="16" t="s">
        <v>8</v>
      </c>
      <c r="C10" s="6">
        <f>108-100</f>
        <v>8</v>
      </c>
      <c r="D10" s="7"/>
      <c r="E10" s="7"/>
      <c r="F10"/>
      <c r="G10"/>
    </row>
    <row r="11" spans="1:13" x14ac:dyDescent="0.25">
      <c r="A11" s="7"/>
      <c r="B11" s="16"/>
      <c r="C11" s="6">
        <f>15/SQRT(36)</f>
        <v>2.5</v>
      </c>
      <c r="D11" s="7"/>
      <c r="E11" s="7"/>
      <c r="F11"/>
      <c r="G11"/>
    </row>
    <row r="12" spans="1:13" x14ac:dyDescent="0.25">
      <c r="A12" s="7"/>
      <c r="B12" s="16"/>
      <c r="C12" s="6"/>
      <c r="D12" s="7"/>
      <c r="E12" s="7"/>
      <c r="F12"/>
      <c r="G12"/>
    </row>
    <row r="13" spans="1:13" x14ac:dyDescent="0.25">
      <c r="A13" s="3"/>
      <c r="B13" s="3" t="s">
        <v>9</v>
      </c>
      <c r="C13" s="8">
        <f>C10/C11</f>
        <v>3.2</v>
      </c>
      <c r="D13" s="3" t="s">
        <v>11</v>
      </c>
      <c r="E13" s="3"/>
      <c r="F13"/>
      <c r="G13"/>
    </row>
    <row r="14" spans="1:13" x14ac:dyDescent="0.25">
      <c r="A14" s="3"/>
      <c r="B14" s="3"/>
      <c r="C14" s="3"/>
      <c r="D14" s="3"/>
      <c r="E14" s="3"/>
      <c r="F14"/>
      <c r="G14"/>
    </row>
    <row r="15" spans="1:13" x14ac:dyDescent="0.25">
      <c r="A15" s="3"/>
      <c r="B15" s="14" t="s">
        <v>10</v>
      </c>
      <c r="C15" s="14"/>
      <c r="D15" s="14"/>
      <c r="E15" s="3"/>
      <c r="F15"/>
      <c r="G15"/>
    </row>
  </sheetData>
  <mergeCells count="3">
    <mergeCell ref="B15:D15"/>
    <mergeCell ref="B2:M2"/>
    <mergeCell ref="B10: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AF02-259B-40EE-8329-31FE44D31C44}">
  <dimension ref="A2:M19"/>
  <sheetViews>
    <sheetView showGridLines="0" workbookViewId="0">
      <selection activeCell="C11" sqref="C11"/>
    </sheetView>
  </sheetViews>
  <sheetFormatPr defaultRowHeight="15" x14ac:dyDescent="0.25"/>
  <cols>
    <col min="1" max="1" width="20.5703125" customWidth="1"/>
    <col min="2" max="2" width="14.140625" style="2" bestFit="1" customWidth="1"/>
    <col min="3" max="3" width="10.5703125" style="2" bestFit="1" customWidth="1"/>
    <col min="4" max="4" width="11.7109375" style="2" bestFit="1" customWidth="1"/>
    <col min="5" max="5" width="15.140625" style="2" bestFit="1" customWidth="1"/>
    <col min="6" max="7" width="9.140625" style="2"/>
  </cols>
  <sheetData>
    <row r="2" spans="1:13" ht="69" customHeight="1" x14ac:dyDescent="0.25">
      <c r="A2" s="5" t="s">
        <v>5</v>
      </c>
      <c r="B2" s="15" t="s">
        <v>21</v>
      </c>
      <c r="C2" s="15"/>
      <c r="D2" s="15"/>
      <c r="E2" s="15"/>
      <c r="F2" s="15"/>
      <c r="G2" s="15"/>
      <c r="H2" s="15"/>
      <c r="I2" s="15"/>
      <c r="J2" s="15"/>
      <c r="K2" s="15"/>
      <c r="L2" s="15"/>
      <c r="M2" s="15"/>
    </row>
    <row r="3" spans="1:13" x14ac:dyDescent="0.25">
      <c r="B3"/>
      <c r="C3"/>
      <c r="D3"/>
      <c r="E3"/>
      <c r="F3"/>
      <c r="G3"/>
    </row>
    <row r="4" spans="1:13" ht="15.75" x14ac:dyDescent="0.25">
      <c r="A4" s="4" t="s">
        <v>0</v>
      </c>
      <c r="B4" s="9" t="s">
        <v>12</v>
      </c>
      <c r="C4" s="4">
        <f>100*0.52</f>
        <v>52</v>
      </c>
      <c r="D4"/>
      <c r="E4"/>
      <c r="F4"/>
      <c r="G4"/>
    </row>
    <row r="5" spans="1:13" ht="15.75" x14ac:dyDescent="0.25">
      <c r="B5" s="9" t="s">
        <v>13</v>
      </c>
      <c r="C5" s="4">
        <f>100-C4</f>
        <v>48</v>
      </c>
      <c r="D5"/>
      <c r="E5"/>
      <c r="F5"/>
      <c r="G5"/>
    </row>
    <row r="6" spans="1:13" ht="15.75" x14ac:dyDescent="0.25">
      <c r="B6" s="9" t="s">
        <v>14</v>
      </c>
      <c r="C6" s="4">
        <f>100*(0.47)</f>
        <v>47</v>
      </c>
      <c r="D6"/>
      <c r="E6"/>
      <c r="F6"/>
      <c r="G6"/>
    </row>
    <row r="7" spans="1:13" ht="15.75" x14ac:dyDescent="0.25">
      <c r="B7" s="9" t="s">
        <v>15</v>
      </c>
      <c r="C7" s="4">
        <f>100-C6</f>
        <v>53</v>
      </c>
      <c r="D7"/>
      <c r="E7"/>
      <c r="F7"/>
      <c r="G7"/>
    </row>
    <row r="8" spans="1:13" x14ac:dyDescent="0.25">
      <c r="B8"/>
      <c r="C8"/>
      <c r="D8"/>
      <c r="E8"/>
      <c r="F8"/>
      <c r="G8"/>
    </row>
    <row r="9" spans="1:13" ht="15.75" x14ac:dyDescent="0.25">
      <c r="B9" s="17" t="s">
        <v>16</v>
      </c>
      <c r="C9" s="17"/>
      <c r="D9" s="17"/>
      <c r="E9" s="17"/>
      <c r="F9" s="17"/>
      <c r="G9" s="1">
        <f>(C4/100)-(C6/100)</f>
        <v>5.0000000000000044E-2</v>
      </c>
    </row>
    <row r="10" spans="1:13" ht="15.75" x14ac:dyDescent="0.25">
      <c r="B10" s="9" t="s">
        <v>17</v>
      </c>
    </row>
    <row r="11" spans="1:13" x14ac:dyDescent="0.25">
      <c r="B11" s="2" t="s">
        <v>18</v>
      </c>
      <c r="C11" s="10">
        <f>(0.52)*(0.48)/100</f>
        <v>2.496E-3</v>
      </c>
    </row>
    <row r="12" spans="1:13" x14ac:dyDescent="0.25">
      <c r="B12" s="2" t="s">
        <v>19</v>
      </c>
      <c r="C12" s="10">
        <f>(0.47)*(0.53)/100</f>
        <v>2.4909999999999997E-3</v>
      </c>
    </row>
    <row r="14" spans="1:13" x14ac:dyDescent="0.25">
      <c r="B14" s="2" t="s">
        <v>20</v>
      </c>
      <c r="C14" s="10">
        <f>SQRT(C12+C11)</f>
        <v>7.0618694408775357E-2</v>
      </c>
    </row>
    <row r="16" spans="1:13" ht="15.75" x14ac:dyDescent="0.25">
      <c r="B16" s="9" t="s">
        <v>22</v>
      </c>
      <c r="F16" s="9">
        <f>(0 -G9)/C14</f>
        <v>-0.70802781641042134</v>
      </c>
    </row>
    <row r="18" spans="2:7" ht="15.75" x14ac:dyDescent="0.25">
      <c r="B18" s="9" t="s">
        <v>23</v>
      </c>
      <c r="F18" s="9" t="s">
        <v>24</v>
      </c>
    </row>
    <row r="19" spans="2:7" ht="15.75" x14ac:dyDescent="0.25">
      <c r="B19" s="11" t="s">
        <v>25</v>
      </c>
      <c r="C19" s="12"/>
      <c r="D19" s="12"/>
      <c r="E19" s="12"/>
      <c r="F19" s="12"/>
      <c r="G19" s="12"/>
    </row>
  </sheetData>
  <mergeCells count="2">
    <mergeCell ref="B2:M2"/>
    <mergeCell ref="B9:F9"/>
  </mergeCells>
  <pageMargins left="0.7" right="0.7" top="0.75" bottom="0.75" header="0.3" footer="0.3"/>
  <ignoredErrors>
    <ignoredError sqref="C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00E8-4C29-4AEA-A067-2124C62E34F5}">
  <dimension ref="A2:M9"/>
  <sheetViews>
    <sheetView showGridLines="0" workbookViewId="0">
      <selection activeCell="C8" sqref="C8"/>
    </sheetView>
  </sheetViews>
  <sheetFormatPr defaultRowHeight="15" x14ac:dyDescent="0.25"/>
  <cols>
    <col min="1" max="1" width="20.5703125" customWidth="1"/>
    <col min="2" max="2" width="14.140625" style="2" bestFit="1" customWidth="1"/>
    <col min="3" max="3" width="10.5703125" style="2" bestFit="1" customWidth="1"/>
    <col min="4" max="4" width="11.7109375" style="2" bestFit="1" customWidth="1"/>
    <col min="5" max="5" width="15.140625" style="2" bestFit="1" customWidth="1"/>
    <col min="6" max="7" width="9.140625" style="2"/>
  </cols>
  <sheetData>
    <row r="2" spans="1:13" ht="69" customHeight="1" x14ac:dyDescent="0.25">
      <c r="A2" s="5" t="s">
        <v>5</v>
      </c>
      <c r="B2" s="15" t="s">
        <v>26</v>
      </c>
      <c r="C2" s="15"/>
      <c r="D2" s="15"/>
      <c r="E2" s="15"/>
      <c r="F2" s="15"/>
      <c r="G2" s="15"/>
      <c r="H2" s="15"/>
      <c r="I2" s="15"/>
      <c r="J2" s="15"/>
      <c r="K2" s="15"/>
      <c r="L2" s="15"/>
      <c r="M2" s="15"/>
    </row>
    <row r="3" spans="1:13" x14ac:dyDescent="0.25">
      <c r="B3"/>
      <c r="C3"/>
      <c r="D3"/>
      <c r="E3"/>
      <c r="F3"/>
      <c r="G3"/>
    </row>
    <row r="5" spans="1:13" x14ac:dyDescent="0.25">
      <c r="A5" t="s">
        <v>3</v>
      </c>
      <c r="B5" s="2" t="s">
        <v>27</v>
      </c>
      <c r="C5" s="2">
        <v>1100</v>
      </c>
    </row>
    <row r="6" spans="1:13" x14ac:dyDescent="0.25">
      <c r="B6" s="2" t="s">
        <v>28</v>
      </c>
      <c r="C6" s="2">
        <v>1026</v>
      </c>
    </row>
    <row r="7" spans="1:13" x14ac:dyDescent="0.25">
      <c r="B7" s="2" t="s">
        <v>2</v>
      </c>
      <c r="C7" s="2">
        <v>209</v>
      </c>
    </row>
    <row r="8" spans="1:13" x14ac:dyDescent="0.25">
      <c r="B8" s="2" t="s">
        <v>29</v>
      </c>
      <c r="C8" s="1">
        <f>(C5-C6)/C7</f>
        <v>0.35406698564593303</v>
      </c>
    </row>
    <row r="9" spans="1:13" x14ac:dyDescent="0.25">
      <c r="B9" s="13" t="s">
        <v>30</v>
      </c>
    </row>
  </sheetData>
  <mergeCells count="1">
    <mergeCell ref="B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114F-E207-4E80-AA73-32497F9E5D42}">
  <dimension ref="A2:M19"/>
  <sheetViews>
    <sheetView showGridLines="0" zoomScale="90" zoomScaleNormal="90" workbookViewId="0">
      <selection activeCell="J13" sqref="J13"/>
    </sheetView>
  </sheetViews>
  <sheetFormatPr defaultRowHeight="15" x14ac:dyDescent="0.25"/>
  <cols>
    <col min="1" max="1" width="20.5703125" style="20" customWidth="1"/>
    <col min="2" max="2" width="23.140625" style="32" bestFit="1" customWidth="1"/>
    <col min="3" max="3" width="16.28515625" style="32" bestFit="1" customWidth="1"/>
    <col min="4" max="4" width="10.85546875" style="32" bestFit="1" customWidth="1"/>
    <col min="5" max="5" width="11.42578125" style="32" bestFit="1" customWidth="1"/>
    <col min="6" max="6" width="9.7109375" style="32" bestFit="1" customWidth="1"/>
    <col min="7" max="7" width="8.140625" style="32" bestFit="1" customWidth="1"/>
    <col min="8" max="8" width="9.140625" style="20"/>
    <col min="9" max="9" width="19" style="20" customWidth="1"/>
    <col min="10" max="16384" width="9.140625" style="20"/>
  </cols>
  <sheetData>
    <row r="2" spans="1:13" ht="69" customHeight="1" x14ac:dyDescent="0.25">
      <c r="A2" s="18" t="s">
        <v>5</v>
      </c>
      <c r="B2" s="19" t="s">
        <v>31</v>
      </c>
      <c r="C2" s="19"/>
      <c r="D2" s="19"/>
      <c r="E2" s="19"/>
      <c r="F2" s="19"/>
      <c r="G2" s="19"/>
      <c r="H2" s="19"/>
      <c r="I2" s="19"/>
      <c r="J2" s="19"/>
      <c r="K2" s="19"/>
      <c r="L2" s="19"/>
      <c r="M2" s="19"/>
    </row>
    <row r="3" spans="1:13" x14ac:dyDescent="0.25">
      <c r="A3" s="21" t="s">
        <v>41</v>
      </c>
      <c r="B3" s="22" t="s">
        <v>39</v>
      </c>
      <c r="C3" s="22" t="s">
        <v>32</v>
      </c>
      <c r="D3" s="22" t="s">
        <v>33</v>
      </c>
      <c r="E3" s="22" t="s">
        <v>34</v>
      </c>
      <c r="F3" s="22" t="s">
        <v>35</v>
      </c>
      <c r="G3" s="22" t="s">
        <v>36</v>
      </c>
    </row>
    <row r="4" spans="1:13" x14ac:dyDescent="0.25">
      <c r="B4" s="23" t="s">
        <v>37</v>
      </c>
      <c r="C4" s="24">
        <v>60</v>
      </c>
      <c r="D4" s="24">
        <v>54</v>
      </c>
      <c r="E4" s="24">
        <v>46</v>
      </c>
      <c r="F4" s="24">
        <v>41</v>
      </c>
      <c r="G4" s="24">
        <v>201</v>
      </c>
    </row>
    <row r="5" spans="1:13" x14ac:dyDescent="0.25">
      <c r="B5" s="23" t="s">
        <v>38</v>
      </c>
      <c r="C5" s="24">
        <v>40</v>
      </c>
      <c r="D5" s="24">
        <v>44</v>
      </c>
      <c r="E5" s="24">
        <v>53</v>
      </c>
      <c r="F5" s="24">
        <v>57</v>
      </c>
      <c r="G5" s="24">
        <v>194</v>
      </c>
    </row>
    <row r="6" spans="1:13" x14ac:dyDescent="0.25">
      <c r="B6" s="23" t="s">
        <v>36</v>
      </c>
      <c r="C6" s="24">
        <v>100</v>
      </c>
      <c r="D6" s="24">
        <v>98</v>
      </c>
      <c r="E6" s="24">
        <v>99</v>
      </c>
      <c r="F6" s="24">
        <v>98</v>
      </c>
      <c r="G6" s="24">
        <v>395</v>
      </c>
    </row>
    <row r="7" spans="1:13" s="25" customFormat="1" ht="30" customHeight="1" x14ac:dyDescent="0.25">
      <c r="A7" s="25" t="s">
        <v>42</v>
      </c>
      <c r="B7" s="19" t="s">
        <v>40</v>
      </c>
      <c r="C7" s="19"/>
      <c r="D7" s="19"/>
      <c r="E7" s="19"/>
      <c r="F7" s="19"/>
      <c r="G7" s="19"/>
      <c r="H7" s="19"/>
      <c r="I7" s="19"/>
      <c r="J7" s="19"/>
      <c r="K7" s="19"/>
      <c r="L7" s="19"/>
      <c r="M7" s="19"/>
    </row>
    <row r="9" spans="1:13" s="36" customFormat="1" x14ac:dyDescent="0.25">
      <c r="A9" s="36" t="s">
        <v>45</v>
      </c>
      <c r="B9" s="37" t="s">
        <v>39</v>
      </c>
      <c r="C9" s="37" t="s">
        <v>32</v>
      </c>
      <c r="D9" s="37" t="s">
        <v>33</v>
      </c>
      <c r="E9" s="37" t="s">
        <v>34</v>
      </c>
      <c r="F9" s="37" t="s">
        <v>35</v>
      </c>
      <c r="G9" s="37" t="s">
        <v>36</v>
      </c>
      <c r="I9" s="38" t="s">
        <v>46</v>
      </c>
    </row>
    <row r="10" spans="1:13" x14ac:dyDescent="0.25">
      <c r="B10" s="33" t="s">
        <v>37</v>
      </c>
      <c r="C10" s="34">
        <f>(G10*$C$12)/$G$12</f>
        <v>50.88607594936709</v>
      </c>
      <c r="D10" s="34">
        <f>(G10*$D$12)/$G$12</f>
        <v>49.868354430379746</v>
      </c>
      <c r="E10" s="34">
        <f>(G10*$E$12)/$G$12</f>
        <v>50.377215189873418</v>
      </c>
      <c r="F10" s="34">
        <f>(G10*$F$12)/$G$12</f>
        <v>49.868354430379746</v>
      </c>
      <c r="G10" s="35">
        <f>G4</f>
        <v>201</v>
      </c>
      <c r="I10" s="26"/>
    </row>
    <row r="11" spans="1:13" x14ac:dyDescent="0.25">
      <c r="B11" s="33" t="s">
        <v>38</v>
      </c>
      <c r="C11" s="34">
        <f>(G11*$C$12)/$G$12</f>
        <v>49.11392405063291</v>
      </c>
      <c r="D11" s="34">
        <f>(G11*$D$12)/$G$12</f>
        <v>48.131645569620254</v>
      </c>
      <c r="E11" s="34">
        <f>(G11*$E$12)/$G$12</f>
        <v>48.622784810126582</v>
      </c>
      <c r="F11" s="34">
        <f>(G11*$F$12)/$G$12</f>
        <v>48.131645569620254</v>
      </c>
      <c r="G11" s="35">
        <f t="shared" ref="G11:G12" si="0">G5</f>
        <v>194</v>
      </c>
    </row>
    <row r="12" spans="1:13" x14ac:dyDescent="0.25">
      <c r="B12" s="33" t="s">
        <v>36</v>
      </c>
      <c r="C12" s="35">
        <v>100</v>
      </c>
      <c r="D12" s="35">
        <v>98</v>
      </c>
      <c r="E12" s="35">
        <v>99</v>
      </c>
      <c r="F12" s="35">
        <v>98</v>
      </c>
      <c r="G12" s="35">
        <f t="shared" si="0"/>
        <v>395</v>
      </c>
    </row>
    <row r="14" spans="1:13" x14ac:dyDescent="0.25">
      <c r="B14" s="27" t="s">
        <v>43</v>
      </c>
      <c r="C14" s="37" t="s">
        <v>32</v>
      </c>
      <c r="D14" s="37" t="s">
        <v>33</v>
      </c>
      <c r="E14" s="37" t="s">
        <v>34</v>
      </c>
      <c r="F14" s="37" t="s">
        <v>35</v>
      </c>
      <c r="G14" s="37" t="s">
        <v>36</v>
      </c>
    </row>
    <row r="15" spans="1:13" x14ac:dyDescent="0.25">
      <c r="B15" s="33" t="s">
        <v>37</v>
      </c>
      <c r="C15" s="28">
        <f>POWER((C4-C10),2)/C10</f>
        <v>1.6323446060835058</v>
      </c>
      <c r="D15" s="28">
        <f>POWER((D4-D10),2)/D10</f>
        <v>0.34231117725760257</v>
      </c>
      <c r="E15" s="28">
        <f>POWER((E4-E10),2)/E10</f>
        <v>0.38033092433243582</v>
      </c>
      <c r="F15" s="28">
        <f>POWER((F4-F10),2)/F10</f>
        <v>1.5771065879591963</v>
      </c>
      <c r="G15" s="29"/>
    </row>
    <row r="16" spans="1:13" x14ac:dyDescent="0.25">
      <c r="B16" s="33" t="s">
        <v>38</v>
      </c>
      <c r="C16" s="28">
        <f>POWER((C5-C11),2)/C11</f>
        <v>1.6912436382617768</v>
      </c>
      <c r="D16" s="28">
        <f>POWER((D5-D11),2)/D11</f>
        <v>0.354662611488547</v>
      </c>
      <c r="E16" s="28">
        <f>POWER((E5-E11),2)/E11</f>
        <v>0.39405420510731753</v>
      </c>
      <c r="F16" s="28">
        <f>POWER((F5-F11),2)/F11</f>
        <v>1.6340124957721569</v>
      </c>
      <c r="G16" s="29"/>
    </row>
    <row r="17" spans="1:13" x14ac:dyDescent="0.25">
      <c r="B17" s="33" t="s">
        <v>36</v>
      </c>
      <c r="C17" s="28">
        <f>SUM(C15:F16)</f>
        <v>8.006066246262538</v>
      </c>
      <c r="D17" s="28"/>
      <c r="E17" s="28"/>
      <c r="F17" s="28"/>
      <c r="G17" s="29"/>
    </row>
    <row r="19" spans="1:13" ht="50.1" customHeight="1" x14ac:dyDescent="0.25">
      <c r="A19" s="30" t="s">
        <v>0</v>
      </c>
      <c r="B19" s="31" t="s">
        <v>44</v>
      </c>
      <c r="C19" s="31"/>
      <c r="D19" s="31"/>
      <c r="E19" s="31"/>
      <c r="F19" s="31"/>
      <c r="G19" s="31"/>
      <c r="H19" s="31"/>
      <c r="I19" s="31"/>
      <c r="J19" s="31"/>
      <c r="K19" s="31"/>
      <c r="L19" s="31"/>
      <c r="M19" s="31"/>
    </row>
  </sheetData>
  <mergeCells count="3">
    <mergeCell ref="B2:M2"/>
    <mergeCell ref="B7:M7"/>
    <mergeCell ref="B19:M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07CF-628B-4475-9230-37ACD965E13D}">
  <dimension ref="A2:M30"/>
  <sheetViews>
    <sheetView showGridLines="0" zoomScale="80" zoomScaleNormal="80" workbookViewId="0">
      <pane xSplit="1" ySplit="3" topLeftCell="B4" activePane="bottomRight" state="frozen"/>
      <selection pane="topRight" activeCell="B1" sqref="B1"/>
      <selection pane="bottomLeft" activeCell="A4" sqref="A4"/>
      <selection pane="bottomRight" activeCell="B2" sqref="B2:M2"/>
    </sheetView>
  </sheetViews>
  <sheetFormatPr defaultRowHeight="15" x14ac:dyDescent="0.25"/>
  <cols>
    <col min="1" max="1" width="20.5703125" style="20" customWidth="1"/>
    <col min="2" max="2" width="23.140625" style="32" bestFit="1" customWidth="1"/>
    <col min="3" max="3" width="16.28515625" style="32" bestFit="1" customWidth="1"/>
    <col min="4" max="4" width="15.42578125" style="32" bestFit="1" customWidth="1"/>
    <col min="5" max="5" width="11.42578125" style="32" bestFit="1" customWidth="1"/>
    <col min="6" max="6" width="9.7109375" style="32" bestFit="1" customWidth="1"/>
    <col min="7" max="7" width="8.140625" style="32" bestFit="1" customWidth="1"/>
    <col min="8" max="8" width="9.140625" style="20"/>
    <col min="9" max="9" width="19" style="20" customWidth="1"/>
    <col min="10" max="16384" width="9.140625" style="20"/>
  </cols>
  <sheetData>
    <row r="2" spans="1:13" ht="69" customHeight="1" x14ac:dyDescent="0.25">
      <c r="A2" s="18" t="s">
        <v>5</v>
      </c>
      <c r="B2" s="19" t="s">
        <v>47</v>
      </c>
      <c r="C2" s="19"/>
      <c r="D2" s="19"/>
      <c r="E2" s="19"/>
      <c r="F2" s="19"/>
      <c r="G2" s="19"/>
      <c r="H2" s="19"/>
      <c r="I2" s="19"/>
      <c r="J2" s="19"/>
      <c r="K2" s="19"/>
      <c r="L2" s="19"/>
      <c r="M2" s="19"/>
    </row>
    <row r="4" spans="1:13" x14ac:dyDescent="0.25">
      <c r="A4" s="20" t="s">
        <v>74</v>
      </c>
      <c r="B4" s="32" t="s">
        <v>56</v>
      </c>
      <c r="C4" s="39" t="s">
        <v>51</v>
      </c>
      <c r="D4" s="39" t="s">
        <v>52</v>
      </c>
      <c r="E4" s="39" t="s">
        <v>53</v>
      </c>
      <c r="F4" s="39" t="s">
        <v>54</v>
      </c>
      <c r="G4" s="39" t="s">
        <v>55</v>
      </c>
    </row>
    <row r="5" spans="1:13" x14ac:dyDescent="0.25">
      <c r="B5" s="32" t="s">
        <v>48</v>
      </c>
      <c r="C5" s="21">
        <v>51</v>
      </c>
      <c r="D5" s="21">
        <v>45</v>
      </c>
      <c r="E5" s="21">
        <v>33</v>
      </c>
      <c r="F5" s="21">
        <v>45</v>
      </c>
      <c r="G5" s="21">
        <v>67</v>
      </c>
    </row>
    <row r="6" spans="1:13" x14ac:dyDescent="0.25">
      <c r="B6" s="32" t="s">
        <v>49</v>
      </c>
      <c r="C6" s="21">
        <v>23</v>
      </c>
      <c r="D6" s="21">
        <v>43</v>
      </c>
      <c r="E6" s="21">
        <v>23</v>
      </c>
      <c r="F6" s="21">
        <v>43</v>
      </c>
      <c r="G6" s="21">
        <v>45</v>
      </c>
    </row>
    <row r="7" spans="1:13" x14ac:dyDescent="0.25">
      <c r="B7" s="32" t="s">
        <v>50</v>
      </c>
      <c r="C7" s="21">
        <v>56</v>
      </c>
      <c r="D7" s="21">
        <v>76</v>
      </c>
      <c r="E7" s="21">
        <v>74</v>
      </c>
      <c r="F7" s="21">
        <v>87</v>
      </c>
      <c r="G7" s="21">
        <v>56</v>
      </c>
    </row>
    <row r="9" spans="1:13" x14ac:dyDescent="0.25">
      <c r="A9" s="20" t="s">
        <v>3</v>
      </c>
      <c r="B9" t="s">
        <v>56</v>
      </c>
      <c r="C9" t="s">
        <v>48</v>
      </c>
      <c r="D9" t="s">
        <v>49</v>
      </c>
      <c r="E9" t="s">
        <v>50</v>
      </c>
      <c r="F9"/>
      <c r="G9"/>
      <c r="H9"/>
    </row>
    <row r="10" spans="1:13" x14ac:dyDescent="0.25">
      <c r="B10" t="s">
        <v>51</v>
      </c>
      <c r="C10">
        <v>51</v>
      </c>
      <c r="D10">
        <v>23</v>
      </c>
      <c r="E10">
        <v>56</v>
      </c>
      <c r="F10"/>
      <c r="G10"/>
      <c r="H10"/>
    </row>
    <row r="11" spans="1:13" x14ac:dyDescent="0.25">
      <c r="B11" s="20" t="s">
        <v>52</v>
      </c>
      <c r="C11" s="20">
        <v>45</v>
      </c>
      <c r="D11" s="20">
        <v>43</v>
      </c>
      <c r="E11" s="20">
        <v>76</v>
      </c>
      <c r="F11" s="20"/>
      <c r="G11" s="20"/>
    </row>
    <row r="12" spans="1:13" x14ac:dyDescent="0.25">
      <c r="B12" s="20" t="s">
        <v>53</v>
      </c>
      <c r="C12" s="20">
        <v>33</v>
      </c>
      <c r="D12" s="20">
        <v>23</v>
      </c>
      <c r="E12" s="20">
        <v>74</v>
      </c>
      <c r="F12" s="20"/>
      <c r="G12" s="20"/>
    </row>
    <row r="13" spans="1:13" x14ac:dyDescent="0.25">
      <c r="B13" s="20" t="s">
        <v>54</v>
      </c>
      <c r="C13" s="20">
        <v>45</v>
      </c>
      <c r="D13" s="20">
        <v>43</v>
      </c>
      <c r="E13" s="20">
        <v>87</v>
      </c>
      <c r="F13" s="20"/>
      <c r="G13" s="20"/>
    </row>
    <row r="14" spans="1:13" x14ac:dyDescent="0.25">
      <c r="B14" s="20" t="s">
        <v>55</v>
      </c>
      <c r="C14" s="20">
        <v>67</v>
      </c>
      <c r="D14" s="20">
        <v>45</v>
      </c>
      <c r="E14" s="20">
        <v>56</v>
      </c>
      <c r="F14" s="20"/>
      <c r="G14" s="20"/>
    </row>
    <row r="15" spans="1:13" x14ac:dyDescent="0.25">
      <c r="B15" s="20"/>
      <c r="C15" s="20"/>
      <c r="D15" s="20"/>
      <c r="E15" s="20"/>
      <c r="F15" s="20"/>
      <c r="G15" s="20"/>
    </row>
    <row r="16" spans="1:13" x14ac:dyDescent="0.25">
      <c r="B16" t="s">
        <v>58</v>
      </c>
      <c r="C16"/>
      <c r="D16"/>
      <c r="E16"/>
      <c r="F16"/>
      <c r="G16"/>
      <c r="H16"/>
    </row>
    <row r="17" spans="2:8" x14ac:dyDescent="0.25">
      <c r="B17"/>
      <c r="C17"/>
      <c r="D17"/>
      <c r="E17"/>
      <c r="F17"/>
      <c r="G17"/>
      <c r="H17"/>
    </row>
    <row r="18" spans="2:8" ht="15.75" thickBot="1" x14ac:dyDescent="0.3">
      <c r="B18" t="s">
        <v>59</v>
      </c>
      <c r="C18"/>
      <c r="D18"/>
      <c r="E18"/>
      <c r="F18"/>
      <c r="G18"/>
      <c r="H18"/>
    </row>
    <row r="19" spans="2:8" x14ac:dyDescent="0.25">
      <c r="B19" s="42" t="s">
        <v>60</v>
      </c>
      <c r="C19" s="42" t="s">
        <v>61</v>
      </c>
      <c r="D19" s="42" t="s">
        <v>62</v>
      </c>
      <c r="E19" s="42" t="s">
        <v>63</v>
      </c>
      <c r="F19" s="42" t="s">
        <v>57</v>
      </c>
      <c r="G19"/>
      <c r="H19"/>
    </row>
    <row r="20" spans="2:8" x14ac:dyDescent="0.25">
      <c r="B20" s="40" t="s">
        <v>48</v>
      </c>
      <c r="C20" s="40">
        <v>5</v>
      </c>
      <c r="D20" s="40">
        <v>241</v>
      </c>
      <c r="E20" s="40">
        <v>48.2</v>
      </c>
      <c r="F20" s="40">
        <v>153.19999999999982</v>
      </c>
      <c r="G20"/>
      <c r="H20"/>
    </row>
    <row r="21" spans="2:8" x14ac:dyDescent="0.25">
      <c r="B21" s="40" t="s">
        <v>49</v>
      </c>
      <c r="C21" s="40">
        <v>5</v>
      </c>
      <c r="D21" s="40">
        <v>177</v>
      </c>
      <c r="E21" s="40">
        <v>35.4</v>
      </c>
      <c r="F21" s="40">
        <v>128.79999999999995</v>
      </c>
      <c r="G21"/>
      <c r="H21"/>
    </row>
    <row r="22" spans="2:8" ht="15.75" thickBot="1" x14ac:dyDescent="0.3">
      <c r="B22" s="41" t="s">
        <v>50</v>
      </c>
      <c r="C22" s="41">
        <v>5</v>
      </c>
      <c r="D22" s="41">
        <v>349</v>
      </c>
      <c r="E22" s="41">
        <v>69.8</v>
      </c>
      <c r="F22" s="41">
        <v>183.19999999999982</v>
      </c>
      <c r="G22"/>
      <c r="H22"/>
    </row>
    <row r="23" spans="2:8" x14ac:dyDescent="0.25">
      <c r="B23"/>
      <c r="C23"/>
      <c r="D23"/>
      <c r="E23"/>
      <c r="F23"/>
      <c r="G23"/>
      <c r="H23"/>
    </row>
    <row r="24" spans="2:8" x14ac:dyDescent="0.25">
      <c r="B24"/>
      <c r="C24"/>
      <c r="D24"/>
      <c r="E24"/>
      <c r="F24"/>
      <c r="G24"/>
      <c r="H24"/>
    </row>
    <row r="25" spans="2:8" ht="15.75" thickBot="1" x14ac:dyDescent="0.3">
      <c r="B25" t="s">
        <v>64</v>
      </c>
      <c r="C25"/>
      <c r="D25"/>
      <c r="E25"/>
      <c r="F25"/>
      <c r="G25"/>
      <c r="H25"/>
    </row>
    <row r="26" spans="2:8" x14ac:dyDescent="0.25">
      <c r="B26" s="42" t="s">
        <v>65</v>
      </c>
      <c r="C26" s="42" t="s">
        <v>66</v>
      </c>
      <c r="D26" s="42" t="s">
        <v>67</v>
      </c>
      <c r="E26" s="42" t="s">
        <v>68</v>
      </c>
      <c r="F26" s="42" t="s">
        <v>69</v>
      </c>
      <c r="G26" s="42" t="s">
        <v>70</v>
      </c>
      <c r="H26" s="42" t="s">
        <v>71</v>
      </c>
    </row>
    <row r="27" spans="2:8" x14ac:dyDescent="0.25">
      <c r="B27" s="40" t="s">
        <v>72</v>
      </c>
      <c r="C27" s="40">
        <v>3022.9333333333325</v>
      </c>
      <c r="D27" s="40">
        <v>2</v>
      </c>
      <c r="E27" s="40">
        <v>1511.4666666666662</v>
      </c>
      <c r="F27" s="40">
        <v>9.7472055030094555</v>
      </c>
      <c r="G27" s="40">
        <v>3.0597541434430652E-3</v>
      </c>
      <c r="H27" s="40">
        <v>3.8852938346523942</v>
      </c>
    </row>
    <row r="28" spans="2:8" x14ac:dyDescent="0.25">
      <c r="B28" s="40" t="s">
        <v>73</v>
      </c>
      <c r="C28" s="40">
        <v>1860.8</v>
      </c>
      <c r="D28" s="40">
        <v>12</v>
      </c>
      <c r="E28" s="40">
        <v>155.06666666666666</v>
      </c>
      <c r="F28" s="40"/>
      <c r="G28" s="40"/>
      <c r="H28" s="40"/>
    </row>
    <row r="29" spans="2:8" x14ac:dyDescent="0.25">
      <c r="B29" s="40"/>
      <c r="C29" s="40"/>
      <c r="D29" s="40"/>
      <c r="E29" s="40"/>
      <c r="F29" s="40"/>
      <c r="G29" s="40"/>
      <c r="H29" s="40"/>
    </row>
    <row r="30" spans="2:8" ht="15.75" thickBot="1" x14ac:dyDescent="0.3">
      <c r="B30" s="41" t="s">
        <v>36</v>
      </c>
      <c r="C30" s="41">
        <v>4883.7333333333327</v>
      </c>
      <c r="D30" s="41">
        <v>14</v>
      </c>
      <c r="E30" s="41"/>
      <c r="F30" s="41"/>
      <c r="G30" s="41"/>
      <c r="H30" s="41"/>
    </row>
  </sheetData>
  <mergeCells count="1">
    <mergeCell ref="B2:M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E02A-F3EB-441B-AA1C-FCAA5BEE3518}">
  <dimension ref="A2:M21"/>
  <sheetViews>
    <sheetView showGridLines="0" tabSelected="1" zoomScale="90" zoomScaleNormal="90" workbookViewId="0">
      <selection activeCell="G14" sqref="G14"/>
    </sheetView>
  </sheetViews>
  <sheetFormatPr defaultRowHeight="15" x14ac:dyDescent="0.25"/>
  <cols>
    <col min="1" max="1" width="20.5703125" style="20" customWidth="1"/>
    <col min="2" max="2" width="23.140625" style="32" bestFit="1" customWidth="1"/>
    <col min="3" max="3" width="16.28515625" style="32" bestFit="1" customWidth="1"/>
    <col min="4" max="4" width="15.42578125" style="32" bestFit="1" customWidth="1"/>
    <col min="5" max="5" width="11.42578125" style="32" bestFit="1" customWidth="1"/>
    <col min="6" max="6" width="9.7109375" style="32" bestFit="1" customWidth="1"/>
    <col min="7" max="7" width="8.140625" style="32" bestFit="1" customWidth="1"/>
    <col min="8" max="8" width="9.140625" style="20"/>
    <col min="9" max="9" width="19" style="20" customWidth="1"/>
    <col min="10" max="16384" width="9.140625" style="20"/>
  </cols>
  <sheetData>
    <row r="2" spans="1:13" ht="69" customHeight="1" x14ac:dyDescent="0.25">
      <c r="A2" s="18" t="s">
        <v>5</v>
      </c>
      <c r="B2" s="19" t="s">
        <v>75</v>
      </c>
      <c r="C2" s="19"/>
      <c r="D2" s="19"/>
      <c r="E2" s="19"/>
      <c r="F2" s="19"/>
      <c r="G2" s="19"/>
      <c r="H2" s="19"/>
      <c r="I2" s="19"/>
      <c r="J2" s="19"/>
      <c r="K2" s="19"/>
      <c r="L2" s="19"/>
      <c r="M2" s="19"/>
    </row>
    <row r="3" spans="1:13" x14ac:dyDescent="0.25">
      <c r="A3" s="20" t="s">
        <v>74</v>
      </c>
      <c r="B3" s="32">
        <v>10</v>
      </c>
      <c r="C3" s="32">
        <v>20</v>
      </c>
      <c r="D3" s="32">
        <v>30</v>
      </c>
      <c r="E3" s="32">
        <v>40</v>
      </c>
      <c r="F3" s="32">
        <v>50</v>
      </c>
    </row>
    <row r="5" spans="1:13" x14ac:dyDescent="0.25">
      <c r="B5" s="39" t="s">
        <v>76</v>
      </c>
      <c r="C5" s="39" t="s">
        <v>77</v>
      </c>
    </row>
    <row r="6" spans="1:13" x14ac:dyDescent="0.25">
      <c r="B6" s="39">
        <v>10</v>
      </c>
      <c r="C6" s="39">
        <v>5</v>
      </c>
    </row>
    <row r="7" spans="1:13" x14ac:dyDescent="0.25">
      <c r="B7" s="39">
        <v>20</v>
      </c>
      <c r="C7" s="39">
        <v>10</v>
      </c>
    </row>
    <row r="8" spans="1:13" x14ac:dyDescent="0.25">
      <c r="B8" s="39">
        <v>30</v>
      </c>
      <c r="C8" s="39">
        <v>15</v>
      </c>
    </row>
    <row r="9" spans="1:13" x14ac:dyDescent="0.25">
      <c r="B9" s="39">
        <v>40</v>
      </c>
      <c r="C9" s="39">
        <v>20</v>
      </c>
    </row>
    <row r="10" spans="1:13" x14ac:dyDescent="0.25">
      <c r="B10" s="39">
        <v>50</v>
      </c>
      <c r="C10" s="39">
        <v>25</v>
      </c>
    </row>
    <row r="12" spans="1:13" x14ac:dyDescent="0.25">
      <c r="B12" t="s">
        <v>78</v>
      </c>
      <c r="C12"/>
      <c r="D12"/>
    </row>
    <row r="13" spans="1:13" ht="15.75" thickBot="1" x14ac:dyDescent="0.3">
      <c r="B13"/>
      <c r="C13"/>
      <c r="D13"/>
    </row>
    <row r="14" spans="1:13" x14ac:dyDescent="0.25">
      <c r="B14" s="42"/>
      <c r="C14" s="42" t="s">
        <v>76</v>
      </c>
      <c r="D14" s="42" t="s">
        <v>77</v>
      </c>
    </row>
    <row r="15" spans="1:13" x14ac:dyDescent="0.25">
      <c r="B15" s="40" t="s">
        <v>1</v>
      </c>
      <c r="C15" s="40">
        <v>30</v>
      </c>
      <c r="D15" s="40">
        <v>15</v>
      </c>
    </row>
    <row r="16" spans="1:13" x14ac:dyDescent="0.25">
      <c r="B16" s="40" t="s">
        <v>57</v>
      </c>
      <c r="C16" s="40">
        <v>250</v>
      </c>
      <c r="D16" s="40">
        <v>62.5</v>
      </c>
    </row>
    <row r="17" spans="2:4" x14ac:dyDescent="0.25">
      <c r="B17" s="40" t="s">
        <v>79</v>
      </c>
      <c r="C17" s="40">
        <v>5</v>
      </c>
      <c r="D17" s="40">
        <v>5</v>
      </c>
    </row>
    <row r="18" spans="2:4" x14ac:dyDescent="0.25">
      <c r="B18" s="40" t="s">
        <v>67</v>
      </c>
      <c r="C18" s="40">
        <v>4</v>
      </c>
      <c r="D18" s="40">
        <v>4</v>
      </c>
    </row>
    <row r="19" spans="2:4" x14ac:dyDescent="0.25">
      <c r="B19" s="40" t="s">
        <v>69</v>
      </c>
      <c r="C19" s="40">
        <v>4</v>
      </c>
      <c r="D19" s="40"/>
    </row>
    <row r="20" spans="2:4" x14ac:dyDescent="0.25">
      <c r="B20" s="40" t="s">
        <v>80</v>
      </c>
      <c r="C20" s="40">
        <v>0.10400000000000002</v>
      </c>
      <c r="D20" s="40"/>
    </row>
    <row r="21" spans="2:4" ht="15.75" thickBot="1" x14ac:dyDescent="0.3">
      <c r="B21" s="41" t="s">
        <v>81</v>
      </c>
      <c r="C21" s="41">
        <v>6.38823290869587</v>
      </c>
      <c r="D21" s="41"/>
    </row>
  </sheetData>
  <mergeCells count="1">
    <mergeCell ref="B2:M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Question_1</vt:lpstr>
      <vt:lpstr>Question_(2)</vt:lpstr>
      <vt:lpstr>Question_(3)</vt:lpstr>
      <vt:lpstr>Question_(4)</vt:lpstr>
      <vt:lpstr>Question_(5)</vt:lpstr>
      <vt:lpstr>Question_(6)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 Dadhich</dc:creator>
  <cp:lastModifiedBy>Jitendra Kumar Dadhich</cp:lastModifiedBy>
  <dcterms:created xsi:type="dcterms:W3CDTF">2018-08-15T08:53:29Z</dcterms:created>
  <dcterms:modified xsi:type="dcterms:W3CDTF">2018-08-16T10:21:26Z</dcterms:modified>
</cp:coreProperties>
</file>