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ufv1974-my.sharepoint.com/personal/yuvraj_gupta_student_ufv_ca/Documents/Research/Research Paper/"/>
    </mc:Choice>
  </mc:AlternateContent>
  <xr:revisionPtr revIDLastSave="1322" documentId="13_ncr:1_{DDDE1C64-96BA-4B1D-9D98-DF2DF581803A}" xr6:coauthVersionLast="47" xr6:coauthVersionMax="47" xr10:uidLastSave="{A69669CD-8E3D-4A33-A039-9160D5F928FF}"/>
  <bookViews>
    <workbookView xWindow="-108" yWindow="-108" windowWidth="23256" windowHeight="12456" xr2:uid="{54C960D5-F603-4FE6-AAD0-64CADB2AB7C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L118" i="2"/>
  <c r="K118" i="2"/>
  <c r="L109" i="2"/>
  <c r="K109" i="2"/>
  <c r="E109" i="2"/>
  <c r="E110" i="2" s="1"/>
  <c r="D109" i="2"/>
  <c r="D110" i="2" s="1"/>
  <c r="L100" i="2"/>
  <c r="K100" i="2"/>
  <c r="L90" i="2"/>
  <c r="L91" i="2" s="1"/>
  <c r="K90" i="2"/>
  <c r="K91" i="2" s="1"/>
  <c r="E84" i="2"/>
  <c r="E85" i="2" s="1"/>
  <c r="D84" i="2"/>
  <c r="D85" i="2" s="1"/>
  <c r="L75" i="2"/>
  <c r="L76" i="2" s="1"/>
  <c r="K75" i="2"/>
  <c r="K76" i="2" s="1"/>
  <c r="E69" i="2"/>
  <c r="E70" i="2" s="1"/>
  <c r="D69" i="2"/>
  <c r="D70" i="2" s="1"/>
  <c r="L65" i="2"/>
  <c r="L66" i="2" s="1"/>
  <c r="K65" i="2"/>
  <c r="K66" i="2" s="1"/>
  <c r="L50" i="2"/>
  <c r="L51" i="2" s="1"/>
  <c r="K50" i="2"/>
  <c r="K51" i="2" s="1"/>
  <c r="E48" i="2"/>
  <c r="E49" i="2" s="1"/>
  <c r="D48" i="2"/>
  <c r="D49" i="2" s="1"/>
  <c r="E35" i="2"/>
  <c r="E36" i="2" s="1"/>
  <c r="D35" i="2"/>
  <c r="D36" i="2" s="1"/>
  <c r="L39" i="2"/>
  <c r="L40" i="2" s="1"/>
  <c r="K39" i="2"/>
  <c r="K40" i="2" s="1"/>
  <c r="L28" i="2"/>
  <c r="L29" i="2" s="1"/>
  <c r="K28" i="2"/>
  <c r="K29" i="2" s="1"/>
  <c r="L19" i="2"/>
  <c r="L20" i="2" s="1"/>
  <c r="K19" i="2"/>
  <c r="K20" i="2" s="1"/>
  <c r="E20" i="2"/>
  <c r="E21" i="2" s="1"/>
  <c r="D20" i="2"/>
  <c r="D21" i="2" s="1"/>
  <c r="M118" i="2"/>
  <c r="J118" i="2"/>
  <c r="M109" i="2"/>
  <c r="J109" i="2"/>
  <c r="M100" i="2"/>
  <c r="J100" i="2"/>
  <c r="C49" i="2"/>
  <c r="C36" i="2"/>
  <c r="J29" i="2"/>
  <c r="F109" i="2"/>
  <c r="F110" i="2" s="1"/>
  <c r="C109" i="2"/>
  <c r="C110" i="2" s="1"/>
  <c r="M90" i="2"/>
  <c r="M91" i="2" s="1"/>
  <c r="J90" i="2"/>
  <c r="J91" i="2" s="1"/>
  <c r="M75" i="2"/>
  <c r="M76" i="2" s="1"/>
  <c r="J75" i="2"/>
  <c r="J76" i="2" s="1"/>
  <c r="F84" i="2"/>
  <c r="F85" i="2" s="1"/>
  <c r="C84" i="2"/>
  <c r="C85" i="2" s="1"/>
  <c r="F69" i="2"/>
  <c r="F70" i="2" s="1"/>
  <c r="C69" i="2"/>
  <c r="C70" i="2" s="1"/>
  <c r="F48" i="2"/>
  <c r="F49" i="2" s="1"/>
  <c r="M28" i="2"/>
  <c r="M29" i="2" s="1"/>
  <c r="M65" i="2"/>
  <c r="M66" i="2" s="1"/>
  <c r="J65" i="2"/>
  <c r="J66" i="2" s="1"/>
  <c r="J50" i="2"/>
  <c r="J51" i="2" s="1"/>
  <c r="M50" i="2"/>
  <c r="M51" i="2" s="1"/>
  <c r="J39" i="2"/>
  <c r="J40" i="2" s="1"/>
  <c r="M39" i="2"/>
  <c r="M40" i="2" s="1"/>
  <c r="F35" i="2"/>
  <c r="F36" i="2" s="1"/>
  <c r="M19" i="2"/>
  <c r="M20" i="2" s="1"/>
  <c r="J19" i="2"/>
  <c r="J20" i="2" s="1"/>
  <c r="F20" i="2"/>
  <c r="F21" i="2" s="1"/>
  <c r="C20" i="2"/>
  <c r="C21" i="2" s="1"/>
  <c r="J8" i="1"/>
  <c r="J9" i="1"/>
  <c r="J4" i="1"/>
  <c r="H4" i="1"/>
  <c r="F4" i="1"/>
  <c r="D4" i="1"/>
  <c r="H9" i="1"/>
  <c r="F9" i="1"/>
  <c r="H8" i="1"/>
  <c r="D10" i="1"/>
  <c r="D9" i="1"/>
  <c r="D8" i="1"/>
  <c r="F8" i="1"/>
</calcChain>
</file>

<file path=xl/sharedStrings.xml><?xml version="1.0" encoding="utf-8"?>
<sst xmlns="http://schemas.openxmlformats.org/spreadsheetml/2006/main" count="340" uniqueCount="252">
  <si>
    <t>Case No.</t>
  </si>
  <si>
    <t>Book Diagnosis</t>
  </si>
  <si>
    <t>Finetune</t>
  </si>
  <si>
    <t>ADHD</t>
  </si>
  <si>
    <t>ADHD, Anxiety Disorders (Generalized Anxiety Disorder, Panic Disorder, Social Anxiety Disorder), Depressive Disorders (Major Depressive Disorder, Persistent Depressive Disorder), Sleep Disorders (Insomnia, Sleep Apnea, Restless Legs Syndrome), thyroid problems or vitamin deficiencies, Substance Use, Learning Disabilities</t>
  </si>
  <si>
    <t>Baseline</t>
  </si>
  <si>
    <t>%age correct</t>
  </si>
  <si>
    <t>Opioid toxicity, depression</t>
  </si>
  <si>
    <t>bipolar disorder</t>
  </si>
  <si>
    <t>double depression</t>
  </si>
  <si>
    <t>Hypomania, Drug-induced manic episode, Organic mood disorder, Schizophrenia, Schizoaffective disorder, Acute confusional state</t>
  </si>
  <si>
    <t>Schizophrenia, schizoaffective disorder, drug-related psychosis, organic medical conditions</t>
  </si>
  <si>
    <t>Baby blues, puerperal depression, puerperal psychosis</t>
  </si>
  <si>
    <t>Organic psychosis, schizophrenia, bipolar disorder, brief reactive psychosis</t>
  </si>
  <si>
    <t>Schizophrenia</t>
  </si>
  <si>
    <t>Panic Disorder, Generalized Anxiety Disorder (GAD)</t>
  </si>
  <si>
    <t>Paranoid Schizophrenia, Delusional Disorder, Persecutory Type, Major Depressive Disorder with Psychotic Features, schizoaffective disorder, schizophreniform disorder, Severe Stress or Anxiety with Paranoid Ideation, Substance-Induced Psychotic Disorder</t>
  </si>
  <si>
    <t>Opioid Use Disorder (OUD), Insomnia Disorder, Generalized Anxiety Disorder (GAD), Other Substance Use Disorders, Mood Disorders (e.g., Major Depressive Disorder)</t>
  </si>
  <si>
    <t>Major Depressive Disorder, Burnout, Adjustment Disorder with Depressed Mood</t>
  </si>
  <si>
    <t>Persistent Complex Bereavement Disorder (PCBD), Major Depressive Disorder (MDD), Adjustment Disorder with Depressed Mood, Generalized Anxiety Disorder (GAD)</t>
  </si>
  <si>
    <t>Bipolar Disorder, Current Episode Manic, Substance-Induced Mood Disorder, Medication-Induced Mood Disorder, Sleep Deprivation-Induced Mania, Other Medical Conditions (e.g. Hyperthyroidism)</t>
  </si>
  <si>
    <t>Postpartum Depression (PPD), Postpartum Blues ("Baby Blues"), Postpartum Anxiety, Thyroid Dysfunction, Other medical conditions</t>
  </si>
  <si>
    <t>Schizophrenia, Schizoaffective Disorder, Other Psychotic Disorders, Substance-Induced Psychotic Disorder, Other medical conditions</t>
  </si>
  <si>
    <t>Schizophrenia, Delusional Disorder, Paranoid Personality Disorder, Schizoaffective Disorder, Substance-Induced Psychotic Disorder, Other medical conditions</t>
  </si>
  <si>
    <t>Panic Disorder</t>
  </si>
  <si>
    <t>Opioid Use Disorder</t>
  </si>
  <si>
    <t>Major Depressive Disorder, GAD, Burnout</t>
  </si>
  <si>
    <t>Adjustment Disorder with Mixed Anxiety and Depressed Mood, GAD, Major Depressive Disorder (MDD), Situational Depression/Reactive Depression</t>
  </si>
  <si>
    <t>Bipolar I Disorder, Current Episode Manic, Substance-Induced Mood Disorder, Hypomanic Episode, Other Specified or Unspecified Bipolar and Related Disorder, Adverse reaction to Citalopram</t>
  </si>
  <si>
    <t>Postpartum Depression (PPD), Postpartum Anxiety, Postpartum Blues (Baby Blues), or adjustment disorder with depressed mood</t>
  </si>
  <si>
    <t>paranoid schizophrenia, Schizoaffective disorder, delusional disorder, Substance-Induced Psychotic Disorder, Major Depressive Disorder with Psychotic Features, Bipolar Disorder with Psychotic Features</t>
  </si>
  <si>
    <t>Schizophrenia, Delusional Disorder, Paranoia-Induced Anxiety Disorder, Substance-Induced Psychotic Disorder</t>
  </si>
  <si>
    <t>delusional disorder, perhaps persecutory type, social anxiety or paranoia</t>
  </si>
  <si>
    <t>ADHD (Primarily Inattentive, Hyperactive-Impulsive, or Combined Presentation), Anxiety Disorders (Generalized Anxiety Disorder, Social Anxiety Disorder), Depression, Other Learning Disabilities, Sleep Disorders, Thyroid Issues</t>
  </si>
  <si>
    <t>Panic Disorder, GAD, Somatic Symptom Disorder, Adjustment Disorder with Anxiety, Other medical conditions</t>
  </si>
  <si>
    <t>Major Depressive Disorder, Burnout, Adjustment Disorder with Depressed Mood, Other Medical Conditions</t>
  </si>
  <si>
    <t>Major Depressive Disorder, Generalized Anxiety Disorder (GAD), Adjustment Disorder with Mixed Anxiety and Depressed Mood, Burnout, Other medical conditions</t>
  </si>
  <si>
    <t>Bipolar Disorder, Current Episode Manic, Substance-Induced Mood Disorder, Sleep Deprivation, Anxiety Disorder Exacerbation, Other Medical Conditions</t>
  </si>
  <si>
    <t>Postpartum Depression (PPD), Postpartum Anxiety, Baby Blues, Adjustment Disorder with Depressed Mood, Thyroid Dysfunction, Bipolar Disorder, Major Depressive Disorder</t>
  </si>
  <si>
    <t>Schizophrenia, Schizoaffective Disorder, Delusional Disorder, Substance-Induced Psychotic Disorder, Other medical or neurological conditions</t>
  </si>
  <si>
    <t>Schizophrenia, Delusional Disorder, Paranoia-Induced Anxiety Disorder, Substance-Induced Psychotic Disorder, other medical conditions</t>
  </si>
  <si>
    <t>Paranoid Schizophrenia, Delusional Disorder (Persecutory Type), schizoaffective disorder or brief psychotic disorder, Severe Anxiety Disorder with Paranoia, Substance-Induced Psychotic Disorder</t>
  </si>
  <si>
    <t>ADHD (Primarily Inattentive Presentation), GAD, Other Anxiety Disorders, Depression, Sleep Disorders, Medical Conditions</t>
  </si>
  <si>
    <t>Panic Disorder, Generalized Anxiety Disorder (GAD),Illness Anxiety Disorder (Hypochondriasis), PTSD, Specific Phobia (e.g., fear of heart attacks), Substance-Induced Anxiety Disorder, Medical Conditions</t>
  </si>
  <si>
    <t>Panic disorder with agoraphobia, depression</t>
  </si>
  <si>
    <t>Major Depressive Disorder (MDD), Persistent Depressive Disorder (Dysthymia), Bipolar Disorder, Adjustment Disorder with Depressed Mood, Medical Conditions, Substance-Induced Mood Disorder</t>
  </si>
  <si>
    <t>Major Depressive Disorder, Seasonal Affective Disorder (SAD), Adjustment Disorder with Depressed Mood, Burnout, Other medical conditions, Substance Use</t>
  </si>
  <si>
    <t>Postpartum Depression (PPD), Baby Blues, Postpartum Anxiety, Adjustment Disorder with Depressed Mood, Hypothyroidism</t>
  </si>
  <si>
    <t>Hypomanic Episode, Substance-Induced Mood Disorder, Bipolar Disorder, Anxiety Disorder with Agitation, Adverse effects of Citalopram, Other medical conditions</t>
  </si>
  <si>
    <t>Schizophrenia, Schizoaffective Disorder, Delusional Disorder, brief psychotic disorder or schizophreniform disorder, Substance-Induced Psychotic Disorder, Other medical conditions</t>
  </si>
  <si>
    <t>Paranoid Schizophrenia, Delusional Disorder (Persecutory Type), Paranoia-Induced by Substance Use, schizoaffective disorder and brief psychotic disorder, Severe Anxiety or Stress-Related Disorder</t>
  </si>
  <si>
    <t>Paranoid Schizophrenia, Delusional Disorder (Persecutory Type), schizoaffective disorder and substance-induced psychotic disorder, Severe Anxiety Disorder with Paranoid Features, Other medical conditions</t>
  </si>
  <si>
    <t>Opioid Use Disorder (OUD), Major Depressive Disorder (MDD), Other Substance Use Disorders, Social Anxiety Disorder (SAD)</t>
  </si>
  <si>
    <t>Opioid Use Disorder (OUD), Persistent Complex Bereavement Disorder (PCBD), Major Depressive Disorder (MDD), Social Anxiety Disorder</t>
  </si>
  <si>
    <t>Depression</t>
  </si>
  <si>
    <t>Substance misuse</t>
  </si>
  <si>
    <t>Other medical conditions</t>
  </si>
  <si>
    <t>Other anxiety disorders</t>
  </si>
  <si>
    <t>Social phobia</t>
  </si>
  <si>
    <t>OCD</t>
  </si>
  <si>
    <t>Agoraphobia</t>
  </si>
  <si>
    <t>Mixed anxiety and depression</t>
  </si>
  <si>
    <t>Adjustment disorder with depressed mood or with mixed anxiety and/or depression.</t>
  </si>
  <si>
    <t>Bipolar disorder</t>
  </si>
  <si>
    <t>Metabolic syndrome</t>
  </si>
  <si>
    <t>Opioid toxicity</t>
  </si>
  <si>
    <t>Hypomania</t>
  </si>
  <si>
    <t>Drug-induced manic disorder</t>
  </si>
  <si>
    <t>Organic mood disorder</t>
  </si>
  <si>
    <t>Schizoaffective disorder</t>
  </si>
  <si>
    <t>Acute confusional state</t>
  </si>
  <si>
    <t>Baby blues</t>
  </si>
  <si>
    <t>puerperal depression</t>
  </si>
  <si>
    <t>puerperal psychosis</t>
  </si>
  <si>
    <t>drug-induced psychosis</t>
  </si>
  <si>
    <t>Organic medical conditions</t>
  </si>
  <si>
    <t>Organic psychosis</t>
  </si>
  <si>
    <t>brief reactive psychosis</t>
  </si>
  <si>
    <t>Somatization disorder</t>
  </si>
  <si>
    <t>3, 7, 18</t>
  </si>
  <si>
    <t>Anxiety disorders</t>
  </si>
  <si>
    <t>Hypochondriacal disorder</t>
  </si>
  <si>
    <t>factitious disorder/Munchausen syndrome</t>
  </si>
  <si>
    <t>alcohol dependence syndrome</t>
  </si>
  <si>
    <t>Social anxiety</t>
  </si>
  <si>
    <t>Personality disorder</t>
  </si>
  <si>
    <t>coping ability under adversity is bad</t>
  </si>
  <si>
    <t>Spider phobia</t>
  </si>
  <si>
    <t>complex partial seizures of temporal lobe epilepsy (TLE)</t>
  </si>
  <si>
    <t>Occipital lobe epilepsy</t>
  </si>
  <si>
    <t>acute intoxication</t>
  </si>
  <si>
    <t>emotionally unstable personality disorder (EUPD)</t>
  </si>
  <si>
    <t>19, 25</t>
  </si>
  <si>
    <t>paranoid personality disoredr</t>
  </si>
  <si>
    <t>delusional disorder</t>
  </si>
  <si>
    <t>Asperger syndrome</t>
  </si>
  <si>
    <t>12, 26</t>
  </si>
  <si>
    <t>Wernicke encephalopathy</t>
  </si>
  <si>
    <t>Alcoholic hallucinosis is</t>
  </si>
  <si>
    <t>PTSD</t>
  </si>
  <si>
    <t>Acute stress reaction</t>
  </si>
  <si>
    <t>Adjustment disorder</t>
  </si>
  <si>
    <t>Dissociative disorders</t>
  </si>
  <si>
    <t>Conversion disorders</t>
  </si>
  <si>
    <t>26, 28</t>
  </si>
  <si>
    <t>18, 29</t>
  </si>
  <si>
    <t>autism spectrum disorder</t>
  </si>
  <si>
    <t>anticholinergic syndrome</t>
  </si>
  <si>
    <t>Direct depression of myocardial contractility</t>
  </si>
  <si>
    <t>Huntigton Disease</t>
  </si>
  <si>
    <t>psychotic depression</t>
  </si>
  <si>
    <t>body dysmorphic disorder (BDD, dysmorphophobia)</t>
  </si>
  <si>
    <t>organic personality disorder</t>
  </si>
  <si>
    <t>Alzheimer’s dementia</t>
  </si>
  <si>
    <t>Pick disease</t>
  </si>
  <si>
    <t>Manic episode</t>
  </si>
  <si>
    <t>Mixed affective disorder</t>
  </si>
  <si>
    <t>34, 39</t>
  </si>
  <si>
    <t>variant Creutzfeldt–Jakob disease (vCJD)</t>
  </si>
  <si>
    <t>Bulimia</t>
  </si>
  <si>
    <t>infections such as meningitis, encephalitis, and septicaemia with or without concurrent extrapyramidal rigidity</t>
  </si>
  <si>
    <t>Heat stroke</t>
  </si>
  <si>
    <t>malignant hyperthermia</t>
  </si>
  <si>
    <t>passivity phenomena</t>
  </si>
  <si>
    <t>complex partial epilepsy</t>
  </si>
  <si>
    <t>psychoactive drug use</t>
  </si>
  <si>
    <t>migraine</t>
  </si>
  <si>
    <t>early psychosis</t>
  </si>
  <si>
    <t>severe sleep deprivation</t>
  </si>
  <si>
    <t>severe stress</t>
  </si>
  <si>
    <t>space-occupying lesion</t>
  </si>
  <si>
    <t>feigned illness</t>
  </si>
  <si>
    <t>27, 44</t>
  </si>
  <si>
    <t>Chronic fatigue syndrome (CFS/ME)</t>
  </si>
  <si>
    <t>psychosis</t>
  </si>
  <si>
    <t>dependence syndrome</t>
  </si>
  <si>
    <t>Opiate withdrawl</t>
  </si>
  <si>
    <t>Exhibitionism</t>
  </si>
  <si>
    <t>acute manic episode</t>
  </si>
  <si>
    <t>Psychotic episode</t>
  </si>
  <si>
    <t>organic disorder</t>
  </si>
  <si>
    <t>drug-induced episode</t>
  </si>
  <si>
    <t>substance induced psychosis</t>
  </si>
  <si>
    <t>depression with psychosis</t>
  </si>
  <si>
    <t>post partum blues</t>
  </si>
  <si>
    <t>post partum psychosis</t>
  </si>
  <si>
    <t>postnatal depression</t>
  </si>
  <si>
    <t>Depressive episode with psychotic symptoms</t>
  </si>
  <si>
    <t>25, 54</t>
  </si>
  <si>
    <t>Asperger syndrome with misinterpretation of the motives of others</t>
  </si>
  <si>
    <t>51, 55</t>
  </si>
  <si>
    <t>12, 15, 34, 54, 56</t>
  </si>
  <si>
    <t>25, 54, 56</t>
  </si>
  <si>
    <t>11, 56</t>
  </si>
  <si>
    <t>Schizoid personality disorder</t>
  </si>
  <si>
    <t>Schizotypal personality disorder</t>
  </si>
  <si>
    <t>Erotomania (de Clerambault syndrome)</t>
  </si>
  <si>
    <t>25, 33, 57</t>
  </si>
  <si>
    <t>dissocial (antisocial) personality disorder</t>
  </si>
  <si>
    <t>treatment-resistant depression (TRD)</t>
  </si>
  <si>
    <t>treatment-resistant schizophrenia (TRS)</t>
  </si>
  <si>
    <t>hypothyroidism</t>
  </si>
  <si>
    <t>Vascular dementia</t>
  </si>
  <si>
    <t>dementia</t>
  </si>
  <si>
    <t>delirium</t>
  </si>
  <si>
    <t>63, 64, 66</t>
  </si>
  <si>
    <t>psychotic disorder</t>
  </si>
  <si>
    <t>Side effects of medication</t>
  </si>
  <si>
    <t>psychosis with delusional thinking</t>
  </si>
  <si>
    <t>65, 70</t>
  </si>
  <si>
    <t>64, 65, 66, 71</t>
  </si>
  <si>
    <t>Iatrogenic</t>
  </si>
  <si>
    <t>Mania</t>
  </si>
  <si>
    <t>Capgras delusion</t>
  </si>
  <si>
    <t>lithium toxicity</t>
  </si>
  <si>
    <t>25, 77</t>
  </si>
  <si>
    <t>Generalized anxiety disorder (GAD)</t>
  </si>
  <si>
    <t>3, 7, 77</t>
  </si>
  <si>
    <t>20, 77</t>
  </si>
  <si>
    <t>separation anxiety</t>
  </si>
  <si>
    <t>conduct disorder</t>
  </si>
  <si>
    <t>oppositional defiant disorder</t>
  </si>
  <si>
    <t>18, 19, 20, 47, 68, 78</t>
  </si>
  <si>
    <t>4, 78</t>
  </si>
  <si>
    <t>learning disability</t>
  </si>
  <si>
    <t>anorexia nervosa</t>
  </si>
  <si>
    <t>15, 79</t>
  </si>
  <si>
    <t>Phobia of food stuff</t>
  </si>
  <si>
    <t>3, 4, 6, 7, 9, 13, 18, 20, 29, 30, 31, 45, 66, 71, 73, 77, 78, 79, 80, 81(moderate to severe)</t>
  </si>
  <si>
    <t>52, 69, 82</t>
  </si>
  <si>
    <t>7, 10, 16, 34, 82</t>
  </si>
  <si>
    <t>16, 54, 82</t>
  </si>
  <si>
    <t>12, 15, 16, 17, 31, 52, 54, 56, 82</t>
  </si>
  <si>
    <t>3, 4, 20, 27, 31, 78, 82</t>
  </si>
  <si>
    <t>3, 4, 6, 23, 83</t>
  </si>
  <si>
    <t>15, 83</t>
  </si>
  <si>
    <t>77, 84</t>
  </si>
  <si>
    <t>constipation</t>
  </si>
  <si>
    <t>anal fissure</t>
  </si>
  <si>
    <t>Encopresis</t>
  </si>
  <si>
    <t>elective mutism</t>
  </si>
  <si>
    <t>Transient tic disorder</t>
  </si>
  <si>
    <t>PANDAS (paediatric autoimmune neuro-psychiatric disorders associated with Streptococcus</t>
  </si>
  <si>
    <t>Pervasive refusal syndrome</t>
  </si>
  <si>
    <t>attachment disorder</t>
  </si>
  <si>
    <t>abuse and neglect</t>
  </si>
  <si>
    <t>global learning disability</t>
  </si>
  <si>
    <t>27, 90</t>
  </si>
  <si>
    <t>Gender Identity dysphoria</t>
  </si>
  <si>
    <t>Factitious Disorder by Proxy</t>
  </si>
  <si>
    <t>sexual abuse</t>
  </si>
  <si>
    <t>neurodegenerative disorder</t>
  </si>
  <si>
    <t>2, 76, 78, 95</t>
  </si>
  <si>
    <t>depressive disorder</t>
  </si>
  <si>
    <t>complex partial seizures</t>
  </si>
  <si>
    <t>akathisia</t>
  </si>
  <si>
    <t>37, 63, 66, 97</t>
  </si>
  <si>
    <t>Alzheimer</t>
  </si>
  <si>
    <t>78, 98</t>
  </si>
  <si>
    <t>neuroleptic malignant syndrome</t>
  </si>
  <si>
    <t>Neurodevelopmental Disorders</t>
  </si>
  <si>
    <t>31, 86, 89, 94, 98, 56</t>
  </si>
  <si>
    <t>Obsessive-Compulsive and Related Disorders</t>
  </si>
  <si>
    <t>5, 19, 79, 87, 95, 98, 100</t>
  </si>
  <si>
    <t>Trauma- and Stressor-Related Disorders</t>
  </si>
  <si>
    <t>Personality Disorders</t>
  </si>
  <si>
    <t>Neurodegenerative and Cognitive Disorders</t>
  </si>
  <si>
    <t>Somatic Symptom and Related Disorders</t>
  </si>
  <si>
    <t>18, 62</t>
  </si>
  <si>
    <t>Substance-Related Disorders</t>
  </si>
  <si>
    <t>Disorders of Childhood and Adolescence</t>
  </si>
  <si>
    <t>Dissociative Disorders</t>
  </si>
  <si>
    <t>Sexual and Gender Identity Disorders</t>
  </si>
  <si>
    <t>Organic Disorders and Syndromes</t>
  </si>
  <si>
    <t>Neurological Conditions with Psychiatric Symptoms</t>
  </si>
  <si>
    <t>Psychiatric Conditions Related to Medical or Iatrogenic Causes</t>
  </si>
  <si>
    <t>Psychotic Disorders</t>
  </si>
  <si>
    <t>Mood Disorders</t>
  </si>
  <si>
    <t>Test cases</t>
  </si>
  <si>
    <t>TOTAL</t>
  </si>
  <si>
    <t>34, 61</t>
  </si>
  <si>
    <t>Percentage</t>
  </si>
  <si>
    <t>No Diagnosis</t>
  </si>
  <si>
    <t>Case No</t>
  </si>
  <si>
    <t>Finetune set</t>
  </si>
  <si>
    <t>The test cases percentage is out of 30</t>
  </si>
  <si>
    <t>The finetune cases percentage is out of 69</t>
  </si>
  <si>
    <t>Patient refuses treatment, should be allowed to treat against her will</t>
  </si>
  <si>
    <t>What is going on in this consultation and asks the reader what will you do in the situation</t>
  </si>
  <si>
    <t>Anorgasmia</t>
  </si>
  <si>
    <t>Refuses treatment and asks the reader who should assess the mental state and could be declared mentally ill?</t>
  </si>
  <si>
    <t>Case 1: Asks the reader how to assess the mental state which is excluded from both the test case and finetuned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</si>
</sst>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theme="1"/>
      <name val="Aptos Narrow"/>
      <family val="2"/>
      <scheme val="minor"/>
    </font>
    <font>
      <b/>
      <sz val="11"/>
      <color rgb="FF000000"/>
      <name val="Aptos Narrow"/>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44">
    <xf numFmtId="0" fontId="0" fillId="0" borderId="0" xfId="0"/>
    <xf numFmtId="0" fontId="0" fillId="0" borderId="0" xfId="0"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0" fillId="0" borderId="2" xfId="0" applyBorder="1" applyAlignment="1">
      <alignment horizontal="center" vertical="top" wrapText="1"/>
    </xf>
    <xf numFmtId="0" fontId="0" fillId="0" borderId="1" xfId="0" applyBorder="1" applyAlignment="1">
      <alignment horizontal="center" vertical="center" wrapText="1"/>
    </xf>
    <xf numFmtId="0" fontId="0" fillId="0" borderId="4" xfId="0" applyBorder="1" applyAlignment="1">
      <alignment wrapText="1"/>
    </xf>
    <xf numFmtId="0" fontId="0" fillId="0" borderId="3" xfId="0" applyBorder="1" applyAlignment="1">
      <alignment wrapText="1"/>
    </xf>
    <xf numFmtId="0" fontId="0" fillId="0" borderId="4" xfId="0"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1" fillId="0" borderId="0" xfId="0" applyFont="1"/>
    <xf numFmtId="0" fontId="0" fillId="0" borderId="1" xfId="0" applyBorder="1"/>
    <xf numFmtId="0" fontId="1" fillId="0" borderId="1" xfId="0" applyFont="1" applyBorder="1"/>
    <xf numFmtId="0" fontId="1" fillId="0" borderId="1" xfId="0" applyFont="1" applyBorder="1" applyAlignment="1">
      <alignment horizontal="center"/>
    </xf>
    <xf numFmtId="0" fontId="3" fillId="0" borderId="1" xfId="0" applyFont="1" applyBorder="1"/>
    <xf numFmtId="0" fontId="3" fillId="0" borderId="3" xfId="0" applyFont="1" applyBorder="1"/>
    <xf numFmtId="0" fontId="0" fillId="0" borderId="6" xfId="0" applyBorder="1"/>
    <xf numFmtId="0" fontId="3" fillId="0" borderId="6" xfId="0" applyFont="1" applyBorder="1"/>
    <xf numFmtId="0" fontId="0" fillId="0" borderId="1" xfId="0" applyBorder="1" applyAlignment="1">
      <alignment vertical="center"/>
    </xf>
    <xf numFmtId="0" fontId="0" fillId="0" borderId="1" xfId="0" applyBorder="1" applyAlignment="1">
      <alignment vertical="center" wrapText="1"/>
    </xf>
    <xf numFmtId="9" fontId="0" fillId="0" borderId="0" xfId="1" applyFont="1"/>
    <xf numFmtId="9" fontId="1" fillId="0" borderId="1" xfId="1" applyFont="1" applyBorder="1"/>
    <xf numFmtId="9" fontId="1" fillId="0" borderId="0" xfId="1" applyFont="1"/>
    <xf numFmtId="0" fontId="1" fillId="0" borderId="4" xfId="0" applyFont="1" applyBorder="1"/>
    <xf numFmtId="0" fontId="0" fillId="0" borderId="4" xfId="0" applyBorder="1"/>
    <xf numFmtId="9" fontId="1" fillId="0" borderId="4" xfId="1" applyFont="1" applyBorder="1"/>
    <xf numFmtId="9" fontId="1" fillId="0" borderId="8" xfId="1" applyFont="1" applyBorder="1"/>
    <xf numFmtId="9" fontId="1" fillId="0" borderId="0" xfId="1" applyFont="1" applyBorder="1"/>
    <xf numFmtId="9" fontId="1" fillId="0" borderId="6" xfId="1" applyFont="1" applyBorder="1"/>
    <xf numFmtId="0" fontId="0" fillId="2" borderId="0" xfId="0" applyFill="1"/>
    <xf numFmtId="0" fontId="1" fillId="0" borderId="5" xfId="0" applyFont="1" applyBorder="1"/>
    <xf numFmtId="0" fontId="1" fillId="0" borderId="1" xfId="0" applyFont="1" applyBorder="1" applyAlignment="1">
      <alignment horizontal="center" wrapText="1"/>
    </xf>
    <xf numFmtId="0" fontId="1" fillId="0" borderId="4" xfId="0" applyFont="1" applyBorder="1" applyAlignment="1">
      <alignment horizontal="center"/>
    </xf>
    <xf numFmtId="0" fontId="1" fillId="0" borderId="8"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9" xfId="0" applyFont="1"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1"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6F7F-9870-4D77-A74C-8C3AECF1D796}">
  <dimension ref="A1:J12"/>
  <sheetViews>
    <sheetView tabSelected="1" zoomScale="84" workbookViewId="0">
      <selection activeCell="E1" sqref="E1:J1"/>
    </sheetView>
  </sheetViews>
  <sheetFormatPr defaultColWidth="24.33203125" defaultRowHeight="18.600000000000001" customHeight="1" x14ac:dyDescent="0.3"/>
  <cols>
    <col min="1" max="1" width="11.109375" style="1" customWidth="1"/>
    <col min="2" max="4" width="24.33203125" style="1"/>
    <col min="5" max="5" width="32.33203125" style="1" customWidth="1"/>
    <col min="6" max="16384" width="24.33203125" style="1"/>
  </cols>
  <sheetData>
    <row r="1" spans="1:10" ht="14.4" x14ac:dyDescent="0.3">
      <c r="A1" s="6"/>
      <c r="B1" s="7"/>
      <c r="C1" s="33" t="s">
        <v>5</v>
      </c>
      <c r="D1" s="33"/>
      <c r="E1" s="33" t="s">
        <v>2</v>
      </c>
      <c r="F1" s="33"/>
      <c r="G1" s="33"/>
      <c r="H1" s="33"/>
      <c r="I1" s="33"/>
      <c r="J1" s="33"/>
    </row>
    <row r="2" spans="1:10" ht="14.4" x14ac:dyDescent="0.3">
      <c r="A2" s="3" t="s">
        <v>0</v>
      </c>
      <c r="B2" s="3" t="s">
        <v>1</v>
      </c>
      <c r="C2" s="3"/>
      <c r="D2" s="3" t="s">
        <v>6</v>
      </c>
      <c r="E2" s="2">
        <v>30</v>
      </c>
      <c r="F2" s="3" t="s">
        <v>6</v>
      </c>
      <c r="G2" s="2">
        <v>50</v>
      </c>
      <c r="H2" s="3" t="s">
        <v>6</v>
      </c>
      <c r="I2" s="2">
        <v>69</v>
      </c>
      <c r="J2" s="3" t="s">
        <v>6</v>
      </c>
    </row>
    <row r="3" spans="1:10" ht="129.6" x14ac:dyDescent="0.3">
      <c r="A3" s="5">
        <v>2</v>
      </c>
      <c r="B3" s="5" t="s">
        <v>3</v>
      </c>
      <c r="C3" s="10" t="s">
        <v>3</v>
      </c>
      <c r="D3" s="9">
        <v>100</v>
      </c>
      <c r="E3" s="8" t="s">
        <v>4</v>
      </c>
      <c r="F3" s="9">
        <v>100</v>
      </c>
      <c r="G3" s="8" t="s">
        <v>33</v>
      </c>
      <c r="H3" s="9">
        <v>100</v>
      </c>
      <c r="I3" s="8" t="s">
        <v>42</v>
      </c>
      <c r="J3" s="9">
        <v>100</v>
      </c>
    </row>
    <row r="4" spans="1:10" ht="115.2" x14ac:dyDescent="0.3">
      <c r="A4" s="5">
        <v>6</v>
      </c>
      <c r="B4" s="5" t="s">
        <v>44</v>
      </c>
      <c r="C4" s="10" t="s">
        <v>24</v>
      </c>
      <c r="D4" s="9">
        <f>1/3*100</f>
        <v>33.333333333333329</v>
      </c>
      <c r="E4" s="8" t="s">
        <v>15</v>
      </c>
      <c r="F4" s="9">
        <f>1/3*100</f>
        <v>33.333333333333329</v>
      </c>
      <c r="G4" s="8" t="s">
        <v>34</v>
      </c>
      <c r="H4" s="9">
        <f>1/3*100</f>
        <v>33.333333333333329</v>
      </c>
      <c r="I4" s="8" t="s">
        <v>43</v>
      </c>
      <c r="J4" s="9">
        <f>1/3*100</f>
        <v>33.333333333333329</v>
      </c>
    </row>
    <row r="5" spans="1:10" ht="86.4" x14ac:dyDescent="0.3">
      <c r="A5" s="5">
        <v>9</v>
      </c>
      <c r="B5" s="5" t="s">
        <v>7</v>
      </c>
      <c r="C5" s="10" t="s">
        <v>25</v>
      </c>
      <c r="D5" s="9">
        <v>50</v>
      </c>
      <c r="E5" s="8" t="s">
        <v>17</v>
      </c>
      <c r="F5" s="9">
        <v>100</v>
      </c>
      <c r="G5" s="8" t="s">
        <v>53</v>
      </c>
      <c r="H5" s="9">
        <v>100</v>
      </c>
      <c r="I5" s="8" t="s">
        <v>52</v>
      </c>
      <c r="J5" s="9">
        <v>100</v>
      </c>
    </row>
    <row r="6" spans="1:10" ht="129.6" x14ac:dyDescent="0.3">
      <c r="A6" s="5">
        <v>10</v>
      </c>
      <c r="B6" s="5" t="s">
        <v>8</v>
      </c>
      <c r="C6" s="10" t="s">
        <v>26</v>
      </c>
      <c r="D6" s="9">
        <v>0</v>
      </c>
      <c r="E6" s="8" t="s">
        <v>18</v>
      </c>
      <c r="F6" s="9">
        <v>0</v>
      </c>
      <c r="G6" s="8" t="s">
        <v>35</v>
      </c>
      <c r="H6" s="9">
        <v>0</v>
      </c>
      <c r="I6" s="8" t="s">
        <v>45</v>
      </c>
      <c r="J6" s="9">
        <v>100</v>
      </c>
    </row>
    <row r="7" spans="1:10" ht="100.8" x14ac:dyDescent="0.3">
      <c r="A7" s="5">
        <v>11</v>
      </c>
      <c r="B7" s="5" t="s">
        <v>9</v>
      </c>
      <c r="C7" s="11" t="s">
        <v>27</v>
      </c>
      <c r="D7" s="9">
        <v>50</v>
      </c>
      <c r="E7" s="8" t="s">
        <v>19</v>
      </c>
      <c r="F7" s="9">
        <v>50</v>
      </c>
      <c r="G7" s="8" t="s">
        <v>36</v>
      </c>
      <c r="H7" s="9">
        <v>50</v>
      </c>
      <c r="I7" s="8" t="s">
        <v>46</v>
      </c>
      <c r="J7" s="9">
        <v>50</v>
      </c>
    </row>
    <row r="8" spans="1:10" ht="115.2" x14ac:dyDescent="0.3">
      <c r="A8" s="5">
        <v>12</v>
      </c>
      <c r="B8" s="5" t="s">
        <v>10</v>
      </c>
      <c r="C8" s="10" t="s">
        <v>28</v>
      </c>
      <c r="D8" s="9">
        <f>1/6*100</f>
        <v>16.666666666666664</v>
      </c>
      <c r="E8" s="8" t="s">
        <v>20</v>
      </c>
      <c r="F8" s="9">
        <f>1/6*100</f>
        <v>16.666666666666664</v>
      </c>
      <c r="G8" s="8" t="s">
        <v>37</v>
      </c>
      <c r="H8" s="9">
        <f>1/6*100</f>
        <v>16.666666666666664</v>
      </c>
      <c r="I8" s="8" t="s">
        <v>48</v>
      </c>
      <c r="J8" s="9">
        <f>2/6*100</f>
        <v>33.333333333333329</v>
      </c>
    </row>
    <row r="9" spans="1:10" ht="100.8" x14ac:dyDescent="0.3">
      <c r="A9" s="5">
        <v>14</v>
      </c>
      <c r="B9" s="5" t="s">
        <v>12</v>
      </c>
      <c r="C9" s="10" t="s">
        <v>29</v>
      </c>
      <c r="D9" s="9">
        <f>1/3*100</f>
        <v>33.333333333333329</v>
      </c>
      <c r="E9" s="8" t="s">
        <v>21</v>
      </c>
      <c r="F9" s="9">
        <f>1/3*100</f>
        <v>33.333333333333329</v>
      </c>
      <c r="G9" s="8" t="s">
        <v>38</v>
      </c>
      <c r="H9" s="9">
        <f>1/3*100</f>
        <v>33.333333333333329</v>
      </c>
      <c r="I9" s="8" t="s">
        <v>47</v>
      </c>
      <c r="J9" s="9">
        <f>1/3*100</f>
        <v>33.333333333333329</v>
      </c>
    </row>
    <row r="10" spans="1:10" ht="129.6" x14ac:dyDescent="0.3">
      <c r="A10" s="5">
        <v>15</v>
      </c>
      <c r="B10" s="5" t="s">
        <v>11</v>
      </c>
      <c r="C10" s="10" t="s">
        <v>30</v>
      </c>
      <c r="D10" s="9">
        <f>3/4*100</f>
        <v>75</v>
      </c>
      <c r="E10" s="8" t="s">
        <v>22</v>
      </c>
      <c r="F10" s="9">
        <v>100</v>
      </c>
      <c r="G10" s="8" t="s">
        <v>39</v>
      </c>
      <c r="H10" s="9">
        <v>100</v>
      </c>
      <c r="I10" s="8" t="s">
        <v>49</v>
      </c>
      <c r="J10" s="9">
        <v>100</v>
      </c>
    </row>
    <row r="11" spans="1:10" ht="115.2" x14ac:dyDescent="0.3">
      <c r="A11" s="5">
        <v>16</v>
      </c>
      <c r="B11" s="5" t="s">
        <v>13</v>
      </c>
      <c r="C11" s="10" t="s">
        <v>31</v>
      </c>
      <c r="D11" s="9">
        <v>25</v>
      </c>
      <c r="E11" s="8" t="s">
        <v>23</v>
      </c>
      <c r="F11" s="9">
        <v>25</v>
      </c>
      <c r="G11" s="8" t="s">
        <v>40</v>
      </c>
      <c r="H11" s="9">
        <v>25</v>
      </c>
      <c r="I11" s="8" t="s">
        <v>50</v>
      </c>
      <c r="J11" s="9">
        <v>50</v>
      </c>
    </row>
    <row r="12" spans="1:10" ht="129.6" x14ac:dyDescent="0.3">
      <c r="A12" s="5">
        <v>17</v>
      </c>
      <c r="B12" s="5" t="s">
        <v>14</v>
      </c>
      <c r="C12" s="10" t="s">
        <v>32</v>
      </c>
      <c r="D12" s="9">
        <v>0</v>
      </c>
      <c r="E12" s="4" t="s">
        <v>16</v>
      </c>
      <c r="F12" s="9">
        <v>100</v>
      </c>
      <c r="G12" s="8" t="s">
        <v>41</v>
      </c>
      <c r="H12" s="9">
        <v>100</v>
      </c>
      <c r="I12" s="8" t="s">
        <v>51</v>
      </c>
      <c r="J12" s="9">
        <v>100</v>
      </c>
    </row>
  </sheetData>
  <mergeCells count="2">
    <mergeCell ref="E1:J1"/>
    <mergeCell ref="C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ADA5E-8F1E-4625-BACB-F1C5ECDC6487}">
  <dimension ref="A1:M120"/>
  <sheetViews>
    <sheetView zoomScale="90" zoomScaleNormal="100" workbookViewId="0">
      <selection activeCell="C6" sqref="C6"/>
    </sheetView>
  </sheetViews>
  <sheetFormatPr defaultRowHeight="14.4" x14ac:dyDescent="0.3"/>
  <cols>
    <col min="1" max="1" width="62.6640625" customWidth="1"/>
    <col min="2" max="2" width="28.33203125" bestFit="1" customWidth="1"/>
    <col min="3" max="3" width="12.109375" bestFit="1" customWidth="1"/>
    <col min="8" max="8" width="54" bestFit="1" customWidth="1"/>
    <col min="9" max="9" width="36.88671875" bestFit="1" customWidth="1"/>
    <col min="18" max="18" width="15.77734375" bestFit="1" customWidth="1"/>
    <col min="19" max="20" width="3" bestFit="1" customWidth="1"/>
  </cols>
  <sheetData>
    <row r="1" spans="1:13" x14ac:dyDescent="0.3">
      <c r="A1" s="34" t="s">
        <v>242</v>
      </c>
      <c r="B1" s="36"/>
      <c r="C1" t="s">
        <v>251</v>
      </c>
      <c r="I1" s="31" t="s">
        <v>245</v>
      </c>
    </row>
    <row r="2" spans="1:13" x14ac:dyDescent="0.3">
      <c r="A2" s="14" t="s">
        <v>243</v>
      </c>
      <c r="B2" s="14" t="s">
        <v>244</v>
      </c>
      <c r="C2" s="12"/>
      <c r="I2" s="31" t="s">
        <v>246</v>
      </c>
    </row>
    <row r="3" spans="1:13" x14ac:dyDescent="0.3">
      <c r="A3" s="13">
        <v>36</v>
      </c>
      <c r="B3" s="13">
        <v>1</v>
      </c>
      <c r="C3" t="s">
        <v>247</v>
      </c>
    </row>
    <row r="4" spans="1:13" x14ac:dyDescent="0.3">
      <c r="A4" s="13">
        <v>38</v>
      </c>
      <c r="B4" s="13">
        <v>1</v>
      </c>
      <c r="C4" t="s">
        <v>248</v>
      </c>
    </row>
    <row r="5" spans="1:13" x14ac:dyDescent="0.3">
      <c r="A5" s="13">
        <v>72</v>
      </c>
      <c r="B5" s="13">
        <v>1</v>
      </c>
      <c r="C5" t="s">
        <v>250</v>
      </c>
    </row>
    <row r="6" spans="1:13" x14ac:dyDescent="0.3">
      <c r="A6" s="14" t="s">
        <v>239</v>
      </c>
      <c r="B6" s="14">
        <v>3</v>
      </c>
      <c r="C6" s="12"/>
      <c r="I6" s="18"/>
      <c r="J6" s="18"/>
      <c r="K6" s="18"/>
    </row>
    <row r="7" spans="1:13" x14ac:dyDescent="0.3">
      <c r="A7" s="14" t="s">
        <v>241</v>
      </c>
      <c r="B7" s="23">
        <f>B6/69</f>
        <v>4.3478260869565216E-2</v>
      </c>
      <c r="C7" s="29"/>
      <c r="H7" s="34" t="s">
        <v>220</v>
      </c>
      <c r="I7" s="38"/>
      <c r="K7" s="32" t="s">
        <v>2</v>
      </c>
      <c r="L7" s="15"/>
      <c r="M7" s="15"/>
    </row>
    <row r="8" spans="1:13" x14ac:dyDescent="0.3">
      <c r="A8" s="25"/>
      <c r="B8" s="28"/>
      <c r="C8" s="28"/>
      <c r="D8" s="30"/>
      <c r="H8" s="13"/>
      <c r="I8" s="14" t="s">
        <v>0</v>
      </c>
      <c r="J8" s="14" t="s">
        <v>238</v>
      </c>
      <c r="K8" s="14">
        <v>30</v>
      </c>
      <c r="L8" s="14">
        <v>50</v>
      </c>
      <c r="M8" s="14">
        <v>69</v>
      </c>
    </row>
    <row r="9" spans="1:13" x14ac:dyDescent="0.3">
      <c r="A9" s="39" t="s">
        <v>235</v>
      </c>
      <c r="B9" s="39"/>
      <c r="C9" s="13"/>
      <c r="D9" s="37" t="s">
        <v>2</v>
      </c>
      <c r="E9" s="35"/>
      <c r="F9" s="36"/>
      <c r="H9" s="13" t="s">
        <v>3</v>
      </c>
      <c r="I9" s="13" t="s">
        <v>212</v>
      </c>
      <c r="J9" s="13">
        <v>2</v>
      </c>
      <c r="K9" s="13"/>
      <c r="L9" s="13"/>
      <c r="M9" s="13">
        <v>2</v>
      </c>
    </row>
    <row r="10" spans="1:13" x14ac:dyDescent="0.3">
      <c r="A10" s="13"/>
      <c r="B10" s="14" t="s">
        <v>0</v>
      </c>
      <c r="C10" s="25" t="s">
        <v>238</v>
      </c>
      <c r="D10" s="14">
        <v>30</v>
      </c>
      <c r="E10" s="14">
        <v>50</v>
      </c>
      <c r="F10" s="14">
        <v>69</v>
      </c>
      <c r="H10" s="13" t="s">
        <v>106</v>
      </c>
      <c r="I10" s="13" t="s">
        <v>221</v>
      </c>
      <c r="J10" s="13">
        <v>1</v>
      </c>
      <c r="K10" s="13"/>
      <c r="L10" s="13">
        <v>1</v>
      </c>
      <c r="M10" s="13">
        <v>5</v>
      </c>
    </row>
    <row r="11" spans="1:13" x14ac:dyDescent="0.3">
      <c r="A11" s="13" t="s">
        <v>174</v>
      </c>
      <c r="B11" s="13">
        <v>75</v>
      </c>
      <c r="C11" s="26"/>
      <c r="D11" s="13"/>
      <c r="E11" s="13"/>
      <c r="F11" s="13">
        <v>1</v>
      </c>
      <c r="H11" s="13" t="s">
        <v>95</v>
      </c>
      <c r="I11" s="13" t="s">
        <v>175</v>
      </c>
      <c r="J11" s="13"/>
      <c r="K11" s="13">
        <v>1</v>
      </c>
      <c r="L11" s="13">
        <v>1</v>
      </c>
      <c r="M11" s="13">
        <v>2</v>
      </c>
    </row>
    <row r="12" spans="1:13" x14ac:dyDescent="0.3">
      <c r="A12" s="13" t="s">
        <v>122</v>
      </c>
      <c r="B12" s="13">
        <v>41</v>
      </c>
      <c r="C12" s="26"/>
      <c r="D12" s="13">
        <v>1</v>
      </c>
      <c r="E12" s="13">
        <v>1</v>
      </c>
      <c r="F12" s="13">
        <v>1</v>
      </c>
      <c r="H12" s="13" t="s">
        <v>149</v>
      </c>
      <c r="I12" s="13">
        <v>54</v>
      </c>
      <c r="J12" s="13"/>
      <c r="K12" s="13"/>
      <c r="L12" s="13">
        <v>1</v>
      </c>
      <c r="M12" s="13">
        <v>1</v>
      </c>
    </row>
    <row r="13" spans="1:13" x14ac:dyDescent="0.3">
      <c r="A13" s="13" t="s">
        <v>107</v>
      </c>
      <c r="B13" s="13">
        <v>32</v>
      </c>
      <c r="C13" s="26">
        <v>1</v>
      </c>
      <c r="D13" s="13"/>
      <c r="E13" s="13"/>
      <c r="F13" s="13"/>
      <c r="H13" s="13" t="s">
        <v>206</v>
      </c>
      <c r="I13" s="13">
        <v>89</v>
      </c>
      <c r="J13" s="13">
        <v>1</v>
      </c>
      <c r="K13" s="13"/>
      <c r="L13" s="13"/>
      <c r="M13" s="13"/>
    </row>
    <row r="14" spans="1:13" x14ac:dyDescent="0.3">
      <c r="A14" s="13" t="s">
        <v>97</v>
      </c>
      <c r="B14" s="13" t="s">
        <v>104</v>
      </c>
      <c r="C14" s="26">
        <v>1</v>
      </c>
      <c r="D14" s="13">
        <v>1</v>
      </c>
      <c r="E14" s="13">
        <v>1</v>
      </c>
      <c r="F14" s="13">
        <v>1</v>
      </c>
      <c r="H14" s="13" t="s">
        <v>184</v>
      </c>
      <c r="I14" s="13" t="s">
        <v>218</v>
      </c>
      <c r="J14" s="13"/>
      <c r="K14" s="13"/>
      <c r="L14" s="13"/>
      <c r="M14" s="13"/>
    </row>
    <row r="15" spans="1:13" x14ac:dyDescent="0.3">
      <c r="A15" s="13" t="s">
        <v>167</v>
      </c>
      <c r="B15" s="13">
        <v>67</v>
      </c>
      <c r="C15" s="26"/>
      <c r="D15" s="13"/>
      <c r="E15" s="13"/>
      <c r="F15" s="13">
        <v>1</v>
      </c>
      <c r="H15" s="13" t="s">
        <v>204</v>
      </c>
      <c r="I15" s="13">
        <v>89</v>
      </c>
      <c r="J15" s="13"/>
      <c r="K15" s="13"/>
      <c r="L15" s="13"/>
      <c r="M15" s="13"/>
    </row>
    <row r="16" spans="1:13" x14ac:dyDescent="0.3">
      <c r="A16" s="13" t="s">
        <v>171</v>
      </c>
      <c r="B16" s="13">
        <v>71</v>
      </c>
      <c r="C16" s="26"/>
      <c r="D16" s="13"/>
      <c r="E16" s="13"/>
      <c r="F16" s="13">
        <v>1</v>
      </c>
      <c r="H16" s="13" t="s">
        <v>201</v>
      </c>
      <c r="I16" s="13">
        <v>87</v>
      </c>
      <c r="J16" s="13"/>
      <c r="K16" s="13"/>
      <c r="L16" s="13"/>
      <c r="M16" s="13">
        <v>1</v>
      </c>
    </row>
    <row r="17" spans="1:13" x14ac:dyDescent="0.3">
      <c r="A17" s="13" t="s">
        <v>121</v>
      </c>
      <c r="B17" s="13">
        <v>41</v>
      </c>
      <c r="C17" s="26"/>
      <c r="D17" s="13"/>
      <c r="E17" s="13"/>
      <c r="F17" s="13"/>
      <c r="H17" s="13" t="s">
        <v>202</v>
      </c>
      <c r="I17" s="13">
        <v>87</v>
      </c>
      <c r="J17" s="13"/>
      <c r="K17" s="13"/>
      <c r="L17" s="13"/>
      <c r="M17" s="13"/>
    </row>
    <row r="18" spans="1:13" x14ac:dyDescent="0.3">
      <c r="A18" s="13" t="s">
        <v>198</v>
      </c>
      <c r="B18" s="13">
        <v>85</v>
      </c>
      <c r="C18" s="26">
        <v>1</v>
      </c>
      <c r="D18" s="13"/>
      <c r="E18" s="13"/>
      <c r="F18" s="13"/>
      <c r="H18" s="13" t="s">
        <v>205</v>
      </c>
      <c r="I18" s="13">
        <v>89</v>
      </c>
      <c r="J18" s="13"/>
      <c r="K18" s="13"/>
      <c r="L18" s="13"/>
      <c r="M18" s="13"/>
    </row>
    <row r="19" spans="1:13" x14ac:dyDescent="0.3">
      <c r="A19" s="13" t="s">
        <v>197</v>
      </c>
      <c r="B19" s="13">
        <v>85</v>
      </c>
      <c r="C19" s="26"/>
      <c r="D19" s="13"/>
      <c r="E19" s="13"/>
      <c r="F19" s="13"/>
      <c r="H19" s="40"/>
      <c r="I19" s="14" t="s">
        <v>239</v>
      </c>
      <c r="J19" s="14">
        <f>SUM(J9:J18)</f>
        <v>4</v>
      </c>
      <c r="K19" s="14">
        <f t="shared" ref="K19:L19" si="0">SUM(K9:K18)</f>
        <v>1</v>
      </c>
      <c r="L19" s="14">
        <f t="shared" si="0"/>
        <v>3</v>
      </c>
      <c r="M19" s="14">
        <f>SUM(M9:M18)</f>
        <v>11</v>
      </c>
    </row>
    <row r="20" spans="1:13" x14ac:dyDescent="0.3">
      <c r="A20" s="40"/>
      <c r="B20" s="14" t="s">
        <v>239</v>
      </c>
      <c r="C20" s="25">
        <f>SUM(C11:C19)</f>
        <v>3</v>
      </c>
      <c r="D20" s="14">
        <f t="shared" ref="D20:E20" si="1">SUM(D11:D19)</f>
        <v>2</v>
      </c>
      <c r="E20" s="14">
        <f t="shared" si="1"/>
        <v>2</v>
      </c>
      <c r="F20" s="14">
        <f>SUM(F11:F19)</f>
        <v>5</v>
      </c>
      <c r="H20" s="40"/>
      <c r="I20" s="14" t="s">
        <v>241</v>
      </c>
      <c r="J20" s="23">
        <f>J19/30</f>
        <v>0.13333333333333333</v>
      </c>
      <c r="K20" s="23">
        <f t="shared" ref="K20:L20" si="2">K19/69</f>
        <v>1.4492753623188406E-2</v>
      </c>
      <c r="L20" s="23">
        <f t="shared" si="2"/>
        <v>4.3478260869565216E-2</v>
      </c>
      <c r="M20" s="23">
        <f>M19/69</f>
        <v>0.15942028985507245</v>
      </c>
    </row>
    <row r="21" spans="1:13" x14ac:dyDescent="0.3">
      <c r="A21" s="40"/>
      <c r="B21" s="14" t="s">
        <v>241</v>
      </c>
      <c r="C21" s="27">
        <f>C20/30</f>
        <v>0.1</v>
      </c>
      <c r="D21" s="23">
        <f t="shared" ref="D21:E21" si="3">D20/69</f>
        <v>2.8985507246376812E-2</v>
      </c>
      <c r="E21" s="23">
        <f t="shared" si="3"/>
        <v>2.8985507246376812E-2</v>
      </c>
      <c r="F21" s="23">
        <f>F20/69</f>
        <v>7.2463768115942032E-2</v>
      </c>
      <c r="I21" s="12"/>
      <c r="J21" s="22"/>
      <c r="K21" s="22"/>
    </row>
    <row r="22" spans="1:13" x14ac:dyDescent="0.3">
      <c r="B22" s="12"/>
      <c r="H22" s="39" t="s">
        <v>222</v>
      </c>
      <c r="I22" s="39"/>
      <c r="J22" s="13"/>
      <c r="K22" s="39" t="s">
        <v>2</v>
      </c>
      <c r="L22" s="39"/>
      <c r="M22" s="39"/>
    </row>
    <row r="23" spans="1:13" x14ac:dyDescent="0.3">
      <c r="A23" s="39" t="s">
        <v>233</v>
      </c>
      <c r="B23" s="39"/>
      <c r="C23" s="13"/>
      <c r="D23" s="34" t="s">
        <v>2</v>
      </c>
      <c r="E23" s="35"/>
      <c r="F23" s="36"/>
      <c r="H23" s="13"/>
      <c r="I23" s="14" t="s">
        <v>0</v>
      </c>
      <c r="J23" s="14" t="s">
        <v>238</v>
      </c>
      <c r="K23" s="14">
        <v>30</v>
      </c>
      <c r="L23" s="14">
        <v>50</v>
      </c>
      <c r="M23" s="14">
        <v>69</v>
      </c>
    </row>
    <row r="24" spans="1:13" x14ac:dyDescent="0.3">
      <c r="A24" s="13"/>
      <c r="B24" s="16" t="s">
        <v>0</v>
      </c>
      <c r="C24" s="17" t="s">
        <v>238</v>
      </c>
      <c r="D24" s="14">
        <v>30</v>
      </c>
      <c r="E24" s="14">
        <v>50</v>
      </c>
      <c r="F24" s="14">
        <v>69</v>
      </c>
      <c r="H24" s="13" t="s">
        <v>59</v>
      </c>
      <c r="I24" s="13" t="s">
        <v>223</v>
      </c>
      <c r="J24" s="13">
        <v>1</v>
      </c>
      <c r="K24" s="13">
        <v>2</v>
      </c>
      <c r="L24" s="13">
        <v>2</v>
      </c>
      <c r="M24" s="13">
        <v>6</v>
      </c>
    </row>
    <row r="25" spans="1:13" x14ac:dyDescent="0.3">
      <c r="A25" s="13" t="s">
        <v>108</v>
      </c>
      <c r="B25" s="13">
        <v>32</v>
      </c>
      <c r="C25" s="13">
        <v>1</v>
      </c>
      <c r="D25" s="13"/>
      <c r="E25" s="13"/>
      <c r="F25" s="13"/>
      <c r="H25" s="13" t="s">
        <v>111</v>
      </c>
      <c r="I25" s="13">
        <v>35</v>
      </c>
      <c r="J25" s="13"/>
      <c r="K25" s="13">
        <v>1</v>
      </c>
      <c r="L25" s="13">
        <v>1</v>
      </c>
      <c r="M25" s="13">
        <v>1</v>
      </c>
    </row>
    <row r="26" spans="1:13" x14ac:dyDescent="0.3">
      <c r="A26" s="13" t="s">
        <v>140</v>
      </c>
      <c r="B26" s="13" t="s">
        <v>150</v>
      </c>
      <c r="C26" s="13">
        <v>1</v>
      </c>
      <c r="D26" s="13"/>
      <c r="E26" s="13">
        <v>1</v>
      </c>
      <c r="F26" s="13">
        <v>1</v>
      </c>
      <c r="H26" s="13" t="s">
        <v>185</v>
      </c>
      <c r="I26" s="13">
        <v>79</v>
      </c>
      <c r="J26" s="13"/>
      <c r="K26" s="13"/>
      <c r="L26" s="13"/>
      <c r="M26" s="13">
        <v>1</v>
      </c>
    </row>
    <row r="27" spans="1:13" x14ac:dyDescent="0.3">
      <c r="A27" s="13" t="s">
        <v>75</v>
      </c>
      <c r="B27" s="13" t="s">
        <v>186</v>
      </c>
      <c r="C27" s="13">
        <v>1</v>
      </c>
      <c r="D27" s="13"/>
      <c r="E27" s="13"/>
      <c r="F27" s="13">
        <v>1</v>
      </c>
      <c r="H27" s="13" t="s">
        <v>119</v>
      </c>
      <c r="I27" s="13">
        <v>40</v>
      </c>
      <c r="J27" s="13"/>
      <c r="K27" s="13">
        <v>1</v>
      </c>
      <c r="L27" s="13">
        <v>1</v>
      </c>
      <c r="M27" s="13">
        <v>1</v>
      </c>
    </row>
    <row r="28" spans="1:13" x14ac:dyDescent="0.3">
      <c r="A28" s="13" t="s">
        <v>112</v>
      </c>
      <c r="B28" s="13">
        <v>37</v>
      </c>
      <c r="C28" s="13"/>
      <c r="D28" s="13">
        <v>1</v>
      </c>
      <c r="E28" s="13">
        <v>1</v>
      </c>
      <c r="F28" s="13">
        <v>1</v>
      </c>
      <c r="H28" s="40"/>
      <c r="I28" s="14" t="s">
        <v>239</v>
      </c>
      <c r="J28" s="14">
        <v>1</v>
      </c>
      <c r="K28" s="14">
        <f t="shared" ref="K28:L28" si="4">SUM(K24:K27)</f>
        <v>4</v>
      </c>
      <c r="L28" s="14">
        <f t="shared" si="4"/>
        <v>4</v>
      </c>
      <c r="M28" s="14">
        <f>SUM(M24:M27)</f>
        <v>9</v>
      </c>
    </row>
    <row r="29" spans="1:13" x14ac:dyDescent="0.3">
      <c r="A29" s="13" t="s">
        <v>130</v>
      </c>
      <c r="B29" s="13">
        <v>43</v>
      </c>
      <c r="C29" s="13"/>
      <c r="D29" s="13">
        <v>1</v>
      </c>
      <c r="E29" s="13">
        <v>1</v>
      </c>
      <c r="F29" s="13">
        <v>1</v>
      </c>
      <c r="H29" s="40"/>
      <c r="I29" s="14" t="s">
        <v>241</v>
      </c>
      <c r="J29" s="23">
        <f>J28/30</f>
        <v>3.3333333333333333E-2</v>
      </c>
      <c r="K29" s="23">
        <f t="shared" ref="K29:L29" si="5">K28/69</f>
        <v>5.7971014492753624E-2</v>
      </c>
      <c r="L29" s="23">
        <f t="shared" si="5"/>
        <v>5.7971014492753624E-2</v>
      </c>
      <c r="M29" s="23">
        <f>M28/69</f>
        <v>0.13043478260869565</v>
      </c>
    </row>
    <row r="30" spans="1:13" x14ac:dyDescent="0.3">
      <c r="A30" s="13" t="s">
        <v>64</v>
      </c>
      <c r="B30" s="13">
        <v>8</v>
      </c>
      <c r="C30" s="13"/>
      <c r="D30" s="13">
        <v>1</v>
      </c>
      <c r="E30" s="13">
        <v>1</v>
      </c>
      <c r="F30" s="13">
        <v>1</v>
      </c>
      <c r="I30" s="12"/>
      <c r="J30" s="22"/>
      <c r="K30" s="22"/>
    </row>
    <row r="31" spans="1:13" x14ac:dyDescent="0.3">
      <c r="A31" s="13" t="s">
        <v>161</v>
      </c>
      <c r="B31" s="13">
        <v>60</v>
      </c>
      <c r="C31" s="13"/>
      <c r="D31" s="13"/>
      <c r="E31" s="13">
        <v>1</v>
      </c>
      <c r="F31" s="13">
        <v>1</v>
      </c>
      <c r="H31" s="39" t="s">
        <v>224</v>
      </c>
      <c r="I31" s="39"/>
      <c r="J31" s="13"/>
      <c r="K31" s="39" t="s">
        <v>2</v>
      </c>
      <c r="L31" s="39"/>
      <c r="M31" s="39"/>
    </row>
    <row r="32" spans="1:13" x14ac:dyDescent="0.3">
      <c r="A32" s="13" t="s">
        <v>120</v>
      </c>
      <c r="B32" s="13">
        <v>41</v>
      </c>
      <c r="C32" s="13"/>
      <c r="D32" s="13">
        <v>1</v>
      </c>
      <c r="E32" s="13">
        <v>1</v>
      </c>
      <c r="F32" s="13">
        <v>1</v>
      </c>
      <c r="H32" s="13"/>
      <c r="I32" s="14" t="s">
        <v>0</v>
      </c>
      <c r="J32" s="14" t="s">
        <v>238</v>
      </c>
      <c r="K32" s="14">
        <v>30</v>
      </c>
      <c r="L32" s="14">
        <v>50</v>
      </c>
      <c r="M32" s="14">
        <v>69</v>
      </c>
    </row>
    <row r="33" spans="1:13" x14ac:dyDescent="0.3">
      <c r="A33" s="13" t="s">
        <v>76</v>
      </c>
      <c r="B33" s="13" t="s">
        <v>191</v>
      </c>
      <c r="C33" s="13"/>
      <c r="D33" s="13"/>
      <c r="E33" s="13">
        <v>1</v>
      </c>
      <c r="F33" s="13">
        <v>3</v>
      </c>
      <c r="H33" s="13" t="s">
        <v>100</v>
      </c>
      <c r="I33" s="13">
        <v>27</v>
      </c>
      <c r="J33" s="13"/>
      <c r="K33" s="13">
        <v>1</v>
      </c>
      <c r="L33" s="13">
        <v>1</v>
      </c>
      <c r="M33" s="13">
        <v>1</v>
      </c>
    </row>
    <row r="34" spans="1:13" x14ac:dyDescent="0.3">
      <c r="A34" s="13" t="s">
        <v>56</v>
      </c>
      <c r="B34" s="13" t="s">
        <v>79</v>
      </c>
      <c r="C34" s="13"/>
      <c r="D34" s="13">
        <v>3</v>
      </c>
      <c r="E34" s="13">
        <v>3</v>
      </c>
      <c r="F34" s="13">
        <v>3</v>
      </c>
      <c r="H34" s="13" t="s">
        <v>101</v>
      </c>
      <c r="I34" s="13" t="s">
        <v>207</v>
      </c>
      <c r="J34" s="13"/>
      <c r="K34" s="13"/>
      <c r="L34" s="13"/>
      <c r="M34" s="13">
        <v>1</v>
      </c>
    </row>
    <row r="35" spans="1:13" x14ac:dyDescent="0.3">
      <c r="A35" s="41"/>
      <c r="B35" s="14" t="s">
        <v>239</v>
      </c>
      <c r="C35" s="14">
        <v>3</v>
      </c>
      <c r="D35" s="14">
        <f t="shared" ref="D35:E35" si="6">SUM(D25:D34)</f>
        <v>7</v>
      </c>
      <c r="E35" s="14">
        <f t="shared" si="6"/>
        <v>10</v>
      </c>
      <c r="F35" s="14">
        <f>SUM(F25:F34)</f>
        <v>13</v>
      </c>
      <c r="H35" s="13" t="s">
        <v>62</v>
      </c>
      <c r="I35" s="13">
        <v>7</v>
      </c>
      <c r="J35" s="13"/>
      <c r="K35" s="13">
        <v>1</v>
      </c>
      <c r="L35" s="13">
        <v>1</v>
      </c>
      <c r="M35" s="13">
        <v>1</v>
      </c>
    </row>
    <row r="36" spans="1:13" x14ac:dyDescent="0.3">
      <c r="A36" s="42"/>
      <c r="B36" s="14" t="s">
        <v>241</v>
      </c>
      <c r="C36" s="23">
        <f>C35/30</f>
        <v>0.1</v>
      </c>
      <c r="D36" s="23">
        <f t="shared" ref="D36:E36" si="7">D35/69</f>
        <v>0.10144927536231885</v>
      </c>
      <c r="E36" s="23">
        <f t="shared" si="7"/>
        <v>0.14492753623188406</v>
      </c>
      <c r="F36" s="23">
        <f>F35/69</f>
        <v>0.18840579710144928</v>
      </c>
      <c r="H36" s="13" t="s">
        <v>99</v>
      </c>
      <c r="I36" s="13">
        <v>27</v>
      </c>
      <c r="J36" s="13"/>
      <c r="K36" s="13"/>
      <c r="L36" s="13"/>
      <c r="M36" s="13"/>
    </row>
    <row r="37" spans="1:13" x14ac:dyDescent="0.3">
      <c r="H37" s="13" t="s">
        <v>129</v>
      </c>
      <c r="I37" s="13">
        <v>43</v>
      </c>
      <c r="J37" s="13"/>
      <c r="K37" s="13">
        <v>1</v>
      </c>
      <c r="L37" s="13">
        <v>1</v>
      </c>
      <c r="M37" s="13">
        <v>1</v>
      </c>
    </row>
    <row r="38" spans="1:13" x14ac:dyDescent="0.3">
      <c r="A38" s="39" t="s">
        <v>234</v>
      </c>
      <c r="B38" s="39"/>
      <c r="C38" s="13"/>
      <c r="D38" s="34" t="s">
        <v>2</v>
      </c>
      <c r="E38" s="35"/>
      <c r="F38" s="36"/>
      <c r="H38" s="13" t="s">
        <v>86</v>
      </c>
      <c r="I38" s="13">
        <v>21</v>
      </c>
      <c r="J38" s="13">
        <v>1</v>
      </c>
      <c r="K38" s="13"/>
      <c r="L38" s="13"/>
      <c r="M38" s="13"/>
    </row>
    <row r="39" spans="1:13" x14ac:dyDescent="0.3">
      <c r="A39" s="13"/>
      <c r="B39" s="16" t="s">
        <v>0</v>
      </c>
      <c r="C39" s="16" t="s">
        <v>238</v>
      </c>
      <c r="D39" s="14">
        <v>30</v>
      </c>
      <c r="E39" s="14">
        <v>50</v>
      </c>
      <c r="F39" s="14">
        <v>69</v>
      </c>
      <c r="H39" s="40"/>
      <c r="I39" s="14" t="s">
        <v>239</v>
      </c>
      <c r="J39" s="14">
        <f>SUM(J33:J38)</f>
        <v>1</v>
      </c>
      <c r="K39" s="14">
        <f t="shared" ref="K39:L39" si="8">SUM(K33:K38)</f>
        <v>3</v>
      </c>
      <c r="L39" s="14">
        <f t="shared" si="8"/>
        <v>3</v>
      </c>
      <c r="M39" s="14">
        <f>SUM(M33:M38)</f>
        <v>4</v>
      </c>
    </row>
    <row r="40" spans="1:13" x14ac:dyDescent="0.3">
      <c r="A40" s="13" t="s">
        <v>124</v>
      </c>
      <c r="B40" s="13">
        <v>43</v>
      </c>
      <c r="C40" s="13"/>
      <c r="D40" s="13">
        <v>1</v>
      </c>
      <c r="E40" s="13">
        <v>1</v>
      </c>
      <c r="F40" s="13">
        <v>1</v>
      </c>
      <c r="H40" s="40"/>
      <c r="I40" s="14" t="s">
        <v>241</v>
      </c>
      <c r="J40" s="23">
        <f>J39/30</f>
        <v>3.3333333333333333E-2</v>
      </c>
      <c r="K40" s="23">
        <f t="shared" ref="K40:L40" si="9">K39/69</f>
        <v>4.3478260869565216E-2</v>
      </c>
      <c r="L40" s="23">
        <f t="shared" si="9"/>
        <v>4.3478260869565216E-2</v>
      </c>
      <c r="M40" s="23">
        <f>M39/69</f>
        <v>5.7971014492753624E-2</v>
      </c>
    </row>
    <row r="41" spans="1:13" x14ac:dyDescent="0.3">
      <c r="A41" s="13" t="s">
        <v>88</v>
      </c>
      <c r="B41" s="13">
        <v>23</v>
      </c>
      <c r="C41" s="13"/>
      <c r="D41" s="13">
        <v>1</v>
      </c>
      <c r="E41" s="13">
        <v>1</v>
      </c>
      <c r="F41" s="13">
        <v>1</v>
      </c>
      <c r="I41" s="12"/>
      <c r="J41" s="22"/>
      <c r="K41" s="22"/>
    </row>
    <row r="42" spans="1:13" x14ac:dyDescent="0.3">
      <c r="A42" s="13" t="s">
        <v>89</v>
      </c>
      <c r="B42" s="13">
        <v>23</v>
      </c>
      <c r="C42" s="13"/>
      <c r="D42" s="13"/>
      <c r="E42" s="13"/>
      <c r="F42" s="13"/>
      <c r="H42" s="39" t="s">
        <v>225</v>
      </c>
      <c r="I42" s="39"/>
      <c r="J42" s="13"/>
      <c r="K42" s="39" t="s">
        <v>2</v>
      </c>
      <c r="L42" s="39"/>
      <c r="M42" s="39"/>
    </row>
    <row r="43" spans="1:13" x14ac:dyDescent="0.3">
      <c r="A43" s="13" t="s">
        <v>109</v>
      </c>
      <c r="B43" s="13" t="s">
        <v>117</v>
      </c>
      <c r="C43" s="13"/>
      <c r="D43" s="13">
        <v>2</v>
      </c>
      <c r="E43" s="13">
        <v>2</v>
      </c>
      <c r="F43" s="13">
        <v>2</v>
      </c>
      <c r="H43" s="13"/>
      <c r="I43" s="16" t="s">
        <v>0</v>
      </c>
      <c r="J43" s="16" t="s">
        <v>238</v>
      </c>
      <c r="K43" s="14">
        <v>30</v>
      </c>
      <c r="L43" s="14">
        <v>50</v>
      </c>
      <c r="M43" s="14">
        <v>69</v>
      </c>
    </row>
    <row r="44" spans="1:13" x14ac:dyDescent="0.3">
      <c r="A44" s="13" t="s">
        <v>219</v>
      </c>
      <c r="B44" s="13">
        <v>99</v>
      </c>
      <c r="C44" s="13"/>
      <c r="D44" s="13"/>
      <c r="E44" s="13"/>
      <c r="F44" s="13">
        <v>1</v>
      </c>
      <c r="H44" s="13" t="s">
        <v>158</v>
      </c>
      <c r="I44" s="13" t="s">
        <v>157</v>
      </c>
      <c r="J44" s="13">
        <v>1</v>
      </c>
      <c r="K44" s="13">
        <v>2</v>
      </c>
      <c r="L44" s="13">
        <v>2</v>
      </c>
      <c r="M44" s="13">
        <v>2</v>
      </c>
    </row>
    <row r="45" spans="1:13" x14ac:dyDescent="0.3">
      <c r="A45" s="13" t="s">
        <v>215</v>
      </c>
      <c r="B45" s="13">
        <v>96</v>
      </c>
      <c r="C45" s="13">
        <v>1</v>
      </c>
      <c r="D45" s="13"/>
      <c r="E45" s="13"/>
      <c r="F45" s="13"/>
      <c r="H45" s="13" t="s">
        <v>91</v>
      </c>
      <c r="I45" s="13">
        <v>24</v>
      </c>
      <c r="J45" s="13"/>
      <c r="K45" s="13">
        <v>1</v>
      </c>
      <c r="L45" s="13">
        <v>1</v>
      </c>
      <c r="M45" s="13">
        <v>1</v>
      </c>
    </row>
    <row r="46" spans="1:13" x14ac:dyDescent="0.3">
      <c r="A46" s="13" t="s">
        <v>214</v>
      </c>
      <c r="B46" s="13">
        <v>95</v>
      </c>
      <c r="C46" s="13"/>
      <c r="D46" s="13"/>
      <c r="E46" s="13"/>
      <c r="F46" s="13">
        <v>1</v>
      </c>
      <c r="H46" s="13" t="s">
        <v>93</v>
      </c>
      <c r="I46" s="13" t="s">
        <v>148</v>
      </c>
      <c r="J46" s="13"/>
      <c r="K46" s="13"/>
      <c r="L46" s="13">
        <v>1</v>
      </c>
      <c r="M46" s="13">
        <v>1</v>
      </c>
    </row>
    <row r="47" spans="1:13" x14ac:dyDescent="0.3">
      <c r="A47" s="13" t="s">
        <v>126</v>
      </c>
      <c r="B47" s="13">
        <v>43</v>
      </c>
      <c r="C47" s="13"/>
      <c r="D47" s="13">
        <v>1</v>
      </c>
      <c r="E47" s="13">
        <v>1</v>
      </c>
      <c r="F47" s="13">
        <v>1</v>
      </c>
      <c r="H47" s="13" t="s">
        <v>154</v>
      </c>
      <c r="I47" s="13">
        <v>56</v>
      </c>
      <c r="J47" s="13"/>
      <c r="K47" s="13"/>
      <c r="L47" s="13">
        <v>1</v>
      </c>
      <c r="M47" s="13">
        <v>1</v>
      </c>
    </row>
    <row r="48" spans="1:13" x14ac:dyDescent="0.3">
      <c r="A48" s="40"/>
      <c r="B48" s="14" t="s">
        <v>239</v>
      </c>
      <c r="C48" s="14">
        <v>1</v>
      </c>
      <c r="D48" s="14">
        <f t="shared" ref="D48:E48" si="10">SUM(D40:D47)</f>
        <v>5</v>
      </c>
      <c r="E48" s="14">
        <f t="shared" si="10"/>
        <v>5</v>
      </c>
      <c r="F48" s="14">
        <f>SUM(F40:F47)</f>
        <v>7</v>
      </c>
      <c r="H48" s="13" t="s">
        <v>155</v>
      </c>
      <c r="I48" s="13">
        <v>56</v>
      </c>
      <c r="J48" s="13"/>
      <c r="K48" s="13"/>
      <c r="L48" s="13"/>
      <c r="M48" s="13"/>
    </row>
    <row r="49" spans="1:13" x14ac:dyDescent="0.3">
      <c r="A49" s="40"/>
      <c r="B49" s="14" t="s">
        <v>241</v>
      </c>
      <c r="C49" s="23">
        <f>C48/30</f>
        <v>3.3333333333333333E-2</v>
      </c>
      <c r="D49" s="23">
        <f t="shared" ref="D49:E49" si="11">D48/69</f>
        <v>7.2463768115942032E-2</v>
      </c>
      <c r="E49" s="23">
        <f t="shared" si="11"/>
        <v>7.2463768115942032E-2</v>
      </c>
      <c r="F49" s="23">
        <f>F48/69</f>
        <v>0.10144927536231885</v>
      </c>
      <c r="H49" s="13" t="s">
        <v>85</v>
      </c>
      <c r="I49" s="13">
        <v>20</v>
      </c>
      <c r="J49" s="13"/>
      <c r="K49" s="13">
        <v>1</v>
      </c>
      <c r="L49" s="13">
        <v>1</v>
      </c>
      <c r="M49" s="13">
        <v>1</v>
      </c>
    </row>
    <row r="50" spans="1:13" x14ac:dyDescent="0.3">
      <c r="H50" s="40"/>
      <c r="I50" s="14" t="s">
        <v>239</v>
      </c>
      <c r="J50" s="14">
        <f>SUM(J44:J49)</f>
        <v>1</v>
      </c>
      <c r="K50" s="14">
        <f>SUM(K44:K49)</f>
        <v>4</v>
      </c>
      <c r="L50" s="14">
        <f>SUM(L44:L49)</f>
        <v>6</v>
      </c>
      <c r="M50" s="14">
        <f>SUM(M44:M49)</f>
        <v>6</v>
      </c>
    </row>
    <row r="51" spans="1:13" x14ac:dyDescent="0.3">
      <c r="A51" s="39" t="s">
        <v>236</v>
      </c>
      <c r="B51" s="39"/>
      <c r="C51" s="13"/>
      <c r="D51" s="34" t="s">
        <v>2</v>
      </c>
      <c r="E51" s="35"/>
      <c r="F51" s="36"/>
      <c r="H51" s="40"/>
      <c r="I51" s="14" t="s">
        <v>241</v>
      </c>
      <c r="J51" s="23">
        <f>J50/30</f>
        <v>3.3333333333333333E-2</v>
      </c>
      <c r="K51" s="23">
        <f>K50/69</f>
        <v>5.7971014492753624E-2</v>
      </c>
      <c r="L51" s="23">
        <f>L50/69</f>
        <v>8.6956521739130432E-2</v>
      </c>
      <c r="M51" s="23">
        <f>M50/69</f>
        <v>8.6956521739130432E-2</v>
      </c>
    </row>
    <row r="52" spans="1:13" x14ac:dyDescent="0.3">
      <c r="A52" s="15"/>
      <c r="B52" s="16" t="s">
        <v>0</v>
      </c>
      <c r="C52" s="16" t="s">
        <v>238</v>
      </c>
      <c r="D52" s="14">
        <v>30</v>
      </c>
      <c r="E52" s="14">
        <v>50</v>
      </c>
      <c r="F52" s="14">
        <v>69</v>
      </c>
      <c r="I52" s="12"/>
      <c r="J52" s="22"/>
      <c r="K52" s="22"/>
    </row>
    <row r="53" spans="1:13" x14ac:dyDescent="0.3">
      <c r="A53" s="13" t="s">
        <v>14</v>
      </c>
      <c r="B53" s="13" t="s">
        <v>192</v>
      </c>
      <c r="C53" s="13">
        <v>5</v>
      </c>
      <c r="D53" s="13">
        <v>1</v>
      </c>
      <c r="E53" s="13">
        <v>3</v>
      </c>
      <c r="F53" s="13">
        <v>4</v>
      </c>
      <c r="H53" s="39" t="s">
        <v>226</v>
      </c>
      <c r="I53" s="39"/>
      <c r="J53" s="13"/>
      <c r="K53" s="39" t="s">
        <v>2</v>
      </c>
      <c r="L53" s="39"/>
      <c r="M53" s="39"/>
    </row>
    <row r="54" spans="1:13" x14ac:dyDescent="0.3">
      <c r="A54" s="13" t="s">
        <v>69</v>
      </c>
      <c r="B54" s="13" t="s">
        <v>151</v>
      </c>
      <c r="C54" s="13"/>
      <c r="D54" s="13">
        <v>1</v>
      </c>
      <c r="E54" s="13">
        <v>1</v>
      </c>
      <c r="F54" s="13">
        <v>1</v>
      </c>
      <c r="H54" s="15"/>
      <c r="I54" s="16" t="s">
        <v>0</v>
      </c>
      <c r="J54" s="16" t="s">
        <v>238</v>
      </c>
      <c r="K54" s="14">
        <v>30</v>
      </c>
      <c r="L54" s="14">
        <v>50</v>
      </c>
      <c r="M54" s="14">
        <v>69</v>
      </c>
    </row>
    <row r="55" spans="1:13" x14ac:dyDescent="0.3">
      <c r="A55" s="13" t="s">
        <v>110</v>
      </c>
      <c r="B55" s="13" t="s">
        <v>240</v>
      </c>
      <c r="C55" s="13"/>
      <c r="D55" s="13"/>
      <c r="E55" s="13">
        <v>1</v>
      </c>
      <c r="F55" s="13">
        <v>1</v>
      </c>
      <c r="H55" s="13" t="s">
        <v>113</v>
      </c>
      <c r="I55" s="13" t="s">
        <v>216</v>
      </c>
      <c r="J55" s="13"/>
      <c r="K55" s="13">
        <v>1</v>
      </c>
      <c r="L55" s="13">
        <v>3</v>
      </c>
      <c r="M55" s="13">
        <v>4</v>
      </c>
    </row>
    <row r="56" spans="1:13" x14ac:dyDescent="0.3">
      <c r="A56" s="13" t="s">
        <v>77</v>
      </c>
      <c r="B56" s="13">
        <v>16</v>
      </c>
      <c r="C56" s="13"/>
      <c r="D56" s="13"/>
      <c r="E56" s="13"/>
      <c r="F56" s="13"/>
      <c r="H56" s="13" t="s">
        <v>162</v>
      </c>
      <c r="I56" s="13" t="s">
        <v>165</v>
      </c>
      <c r="J56" s="13">
        <v>1</v>
      </c>
      <c r="K56" s="13"/>
      <c r="L56" s="13"/>
      <c r="M56" s="13"/>
    </row>
    <row r="57" spans="1:13" x14ac:dyDescent="0.3">
      <c r="A57" s="13" t="s">
        <v>74</v>
      </c>
      <c r="B57" s="13" t="s">
        <v>195</v>
      </c>
      <c r="C57" s="13"/>
      <c r="D57" s="13"/>
      <c r="E57" s="13"/>
      <c r="F57" s="13">
        <v>1</v>
      </c>
      <c r="H57" s="13" t="s">
        <v>114</v>
      </c>
      <c r="I57" s="13">
        <v>37</v>
      </c>
      <c r="J57" s="13"/>
      <c r="K57" s="13"/>
      <c r="L57" s="13"/>
      <c r="M57" s="13"/>
    </row>
    <row r="58" spans="1:13" x14ac:dyDescent="0.3">
      <c r="A58" s="13" t="s">
        <v>142</v>
      </c>
      <c r="B58" s="13">
        <v>52</v>
      </c>
      <c r="C58" s="13"/>
      <c r="D58" s="13"/>
      <c r="E58" s="13"/>
      <c r="F58" s="13"/>
      <c r="H58" s="13" t="s">
        <v>118</v>
      </c>
      <c r="I58" s="13">
        <v>39</v>
      </c>
      <c r="J58" s="13"/>
      <c r="K58" s="13">
        <v>1</v>
      </c>
      <c r="L58" s="13">
        <v>1</v>
      </c>
      <c r="M58" s="13">
        <v>1</v>
      </c>
    </row>
    <row r="59" spans="1:13" x14ac:dyDescent="0.3">
      <c r="A59" s="13" t="s">
        <v>156</v>
      </c>
      <c r="B59" s="13">
        <v>56</v>
      </c>
      <c r="C59" s="13"/>
      <c r="D59" s="13"/>
      <c r="E59" s="13"/>
      <c r="F59" s="13"/>
      <c r="H59" s="13" t="s">
        <v>70</v>
      </c>
      <c r="I59" s="13" t="s">
        <v>96</v>
      </c>
      <c r="J59" s="13">
        <v>2</v>
      </c>
      <c r="K59" s="13"/>
      <c r="L59" s="13"/>
      <c r="M59" s="13"/>
    </row>
    <row r="60" spans="1:13" x14ac:dyDescent="0.3">
      <c r="A60" s="13" t="s">
        <v>173</v>
      </c>
      <c r="B60" s="13">
        <v>74</v>
      </c>
      <c r="C60" s="13"/>
      <c r="D60" s="13"/>
      <c r="E60" s="13"/>
      <c r="F60" s="13">
        <v>1</v>
      </c>
      <c r="H60" s="13" t="s">
        <v>211</v>
      </c>
      <c r="I60" s="13">
        <v>94</v>
      </c>
      <c r="J60" s="13"/>
      <c r="K60" s="13"/>
      <c r="L60" s="13"/>
      <c r="M60" s="13">
        <v>1</v>
      </c>
    </row>
    <row r="61" spans="1:13" x14ac:dyDescent="0.3">
      <c r="A61" s="13" t="s">
        <v>94</v>
      </c>
      <c r="B61" s="13" t="s">
        <v>152</v>
      </c>
      <c r="C61" s="13"/>
      <c r="D61" s="13">
        <v>1</v>
      </c>
      <c r="E61" s="13">
        <v>1</v>
      </c>
      <c r="F61" s="13">
        <v>1</v>
      </c>
      <c r="H61" s="13" t="s">
        <v>217</v>
      </c>
      <c r="I61" s="13">
        <v>97</v>
      </c>
      <c r="J61" s="13"/>
      <c r="K61" s="13"/>
      <c r="L61" s="13"/>
      <c r="M61" s="13"/>
    </row>
    <row r="62" spans="1:13" x14ac:dyDescent="0.3">
      <c r="A62" s="13" t="s">
        <v>127</v>
      </c>
      <c r="B62" s="13">
        <v>43</v>
      </c>
      <c r="C62" s="13"/>
      <c r="D62" s="13">
        <v>1</v>
      </c>
      <c r="E62" s="13">
        <v>1</v>
      </c>
      <c r="F62" s="13">
        <v>1</v>
      </c>
      <c r="H62" s="13" t="s">
        <v>164</v>
      </c>
      <c r="I62" s="13" t="s">
        <v>169</v>
      </c>
      <c r="J62" s="13"/>
      <c r="K62" s="13"/>
      <c r="L62" s="13">
        <v>2</v>
      </c>
      <c r="M62" s="13">
        <v>2</v>
      </c>
    </row>
    <row r="63" spans="1:13" x14ac:dyDescent="0.3">
      <c r="A63" s="13" t="s">
        <v>168</v>
      </c>
      <c r="B63" s="13">
        <v>68</v>
      </c>
      <c r="C63" s="13"/>
      <c r="D63" s="13"/>
      <c r="E63" s="13">
        <v>1</v>
      </c>
      <c r="F63" s="13">
        <v>1</v>
      </c>
      <c r="H63" s="13" t="s">
        <v>128</v>
      </c>
      <c r="I63" s="13">
        <v>43</v>
      </c>
      <c r="J63" s="13"/>
      <c r="K63" s="13">
        <v>1</v>
      </c>
      <c r="L63" s="13">
        <v>1</v>
      </c>
      <c r="M63" s="13">
        <v>1</v>
      </c>
    </row>
    <row r="64" spans="1:13" x14ac:dyDescent="0.3">
      <c r="A64" s="13" t="s">
        <v>166</v>
      </c>
      <c r="B64" s="13">
        <v>66</v>
      </c>
      <c r="C64" s="13"/>
      <c r="D64" s="13"/>
      <c r="E64" s="13">
        <v>1</v>
      </c>
      <c r="F64" s="13">
        <v>1</v>
      </c>
      <c r="H64" s="13" t="s">
        <v>163</v>
      </c>
      <c r="I64" s="13" t="s">
        <v>170</v>
      </c>
      <c r="J64" s="13"/>
      <c r="K64" s="13"/>
      <c r="L64" s="13">
        <v>1</v>
      </c>
      <c r="M64" s="13">
        <v>1</v>
      </c>
    </row>
    <row r="65" spans="1:13" x14ac:dyDescent="0.3">
      <c r="A65" s="13" t="s">
        <v>139</v>
      </c>
      <c r="B65" s="13">
        <v>51</v>
      </c>
      <c r="C65" s="13">
        <v>1</v>
      </c>
      <c r="D65" s="13"/>
      <c r="E65" s="13"/>
      <c r="F65" s="13"/>
      <c r="H65" s="39"/>
      <c r="I65" s="14" t="s">
        <v>239</v>
      </c>
      <c r="J65" s="14">
        <f>SUM(J55:J64)</f>
        <v>3</v>
      </c>
      <c r="K65" s="14">
        <f t="shared" ref="K65:L65" si="12">SUM(K55:K64)</f>
        <v>3</v>
      </c>
      <c r="L65" s="14">
        <f t="shared" si="12"/>
        <v>8</v>
      </c>
      <c r="M65" s="14">
        <f>SUM(M55:M64)</f>
        <v>10</v>
      </c>
    </row>
    <row r="66" spans="1:13" x14ac:dyDescent="0.3">
      <c r="A66" s="13" t="s">
        <v>134</v>
      </c>
      <c r="B66" s="13">
        <v>46</v>
      </c>
      <c r="C66" s="13">
        <v>1</v>
      </c>
      <c r="D66" s="13"/>
      <c r="E66" s="13"/>
      <c r="F66" s="13"/>
      <c r="H66" s="39"/>
      <c r="I66" s="14" t="s">
        <v>241</v>
      </c>
      <c r="J66" s="23">
        <f>J65/30</f>
        <v>0.1</v>
      </c>
      <c r="K66" s="23">
        <f t="shared" ref="K66:L66" si="13">K65/69</f>
        <v>4.3478260869565216E-2</v>
      </c>
      <c r="L66" s="23">
        <f t="shared" si="13"/>
        <v>0.11594202898550725</v>
      </c>
      <c r="M66" s="23">
        <f>M65/69</f>
        <v>0.14492753623188406</v>
      </c>
    </row>
    <row r="67" spans="1:13" x14ac:dyDescent="0.3">
      <c r="A67" s="13" t="s">
        <v>160</v>
      </c>
      <c r="B67" s="13">
        <v>59</v>
      </c>
      <c r="C67" s="13"/>
      <c r="D67" s="13"/>
      <c r="E67" s="13">
        <v>1</v>
      </c>
      <c r="F67" s="13">
        <v>1</v>
      </c>
    </row>
    <row r="68" spans="1:13" x14ac:dyDescent="0.3">
      <c r="A68" s="13" t="s">
        <v>123</v>
      </c>
      <c r="B68" s="13">
        <v>42</v>
      </c>
      <c r="C68" s="13"/>
      <c r="D68" s="13">
        <v>1</v>
      </c>
      <c r="E68" s="13">
        <v>1</v>
      </c>
      <c r="F68" s="13">
        <v>1</v>
      </c>
      <c r="H68" s="39" t="s">
        <v>227</v>
      </c>
      <c r="I68" s="39"/>
      <c r="J68" s="13"/>
      <c r="K68" s="39" t="s">
        <v>2</v>
      </c>
      <c r="L68" s="39"/>
      <c r="M68" s="39"/>
    </row>
    <row r="69" spans="1:13" x14ac:dyDescent="0.3">
      <c r="A69" s="39"/>
      <c r="B69" s="14" t="s">
        <v>239</v>
      </c>
      <c r="C69" s="14">
        <f>SUM(C53:C68)</f>
        <v>7</v>
      </c>
      <c r="D69" s="14">
        <f t="shared" ref="D69:E69" si="14">SUM(D53:D68)</f>
        <v>5</v>
      </c>
      <c r="E69" s="14">
        <f t="shared" si="14"/>
        <v>11</v>
      </c>
      <c r="F69" s="14">
        <f>SUM(F53:F68)</f>
        <v>14</v>
      </c>
      <c r="H69" s="13"/>
      <c r="I69" s="16" t="s">
        <v>0</v>
      </c>
      <c r="J69" s="16" t="s">
        <v>238</v>
      </c>
      <c r="K69" s="14">
        <v>30</v>
      </c>
      <c r="L69" s="14">
        <v>50</v>
      </c>
      <c r="M69" s="14">
        <v>69</v>
      </c>
    </row>
    <row r="70" spans="1:13" x14ac:dyDescent="0.3">
      <c r="A70" s="39"/>
      <c r="B70" s="14" t="s">
        <v>241</v>
      </c>
      <c r="C70" s="23">
        <f>C69/30</f>
        <v>0.23333333333333334</v>
      </c>
      <c r="D70" s="23">
        <f t="shared" ref="D70:E70" si="15">D69/69</f>
        <v>7.2463768115942032E-2</v>
      </c>
      <c r="E70" s="23">
        <f t="shared" si="15"/>
        <v>0.15942028985507245</v>
      </c>
      <c r="F70" s="23">
        <f>F69/69</f>
        <v>0.20289855072463769</v>
      </c>
      <c r="H70" s="13" t="s">
        <v>81</v>
      </c>
      <c r="I70" s="13" t="s">
        <v>228</v>
      </c>
      <c r="J70" s="13"/>
      <c r="K70" s="13">
        <v>1</v>
      </c>
      <c r="L70" s="13">
        <v>2</v>
      </c>
      <c r="M70" s="13">
        <v>2</v>
      </c>
    </row>
    <row r="71" spans="1:13" x14ac:dyDescent="0.3">
      <c r="B71" s="12"/>
      <c r="C71" s="12"/>
      <c r="D71" s="12"/>
      <c r="E71" s="12"/>
      <c r="F71" s="12"/>
      <c r="H71" s="13" t="s">
        <v>78</v>
      </c>
      <c r="I71" s="13" t="s">
        <v>105</v>
      </c>
      <c r="J71" s="13"/>
      <c r="K71" s="13">
        <v>1</v>
      </c>
      <c r="L71" s="13">
        <v>1</v>
      </c>
      <c r="M71" s="13">
        <v>1</v>
      </c>
    </row>
    <row r="72" spans="1:13" x14ac:dyDescent="0.3">
      <c r="A72" s="39" t="s">
        <v>80</v>
      </c>
      <c r="B72" s="39"/>
      <c r="C72" s="13"/>
      <c r="D72" s="34" t="s">
        <v>2</v>
      </c>
      <c r="E72" s="35"/>
      <c r="F72" s="36"/>
      <c r="H72" s="13" t="s">
        <v>103</v>
      </c>
      <c r="I72" s="13" t="s">
        <v>132</v>
      </c>
      <c r="J72" s="13">
        <v>1</v>
      </c>
      <c r="K72" s="13">
        <v>1</v>
      </c>
      <c r="L72" s="13">
        <v>1</v>
      </c>
      <c r="M72" s="13">
        <v>1</v>
      </c>
    </row>
    <row r="73" spans="1:13" x14ac:dyDescent="0.3">
      <c r="A73" s="15"/>
      <c r="B73" s="16" t="s">
        <v>0</v>
      </c>
      <c r="C73" s="16" t="s">
        <v>238</v>
      </c>
      <c r="D73" s="14">
        <v>30</v>
      </c>
      <c r="E73" s="14">
        <v>50</v>
      </c>
      <c r="F73" s="14">
        <v>69</v>
      </c>
      <c r="H73" s="13" t="s">
        <v>203</v>
      </c>
      <c r="I73" s="13">
        <v>88</v>
      </c>
      <c r="J73" s="13">
        <v>1</v>
      </c>
      <c r="K73" s="13"/>
      <c r="L73" s="13"/>
      <c r="M73" s="13"/>
    </row>
    <row r="74" spans="1:13" x14ac:dyDescent="0.3">
      <c r="A74" s="13" t="s">
        <v>80</v>
      </c>
      <c r="B74" s="13" t="s">
        <v>182</v>
      </c>
      <c r="C74" s="13"/>
      <c r="D74" s="13">
        <v>3</v>
      </c>
      <c r="E74" s="13">
        <v>5</v>
      </c>
      <c r="F74" s="13">
        <v>6</v>
      </c>
      <c r="H74" s="13" t="s">
        <v>133</v>
      </c>
      <c r="I74" s="13">
        <v>45</v>
      </c>
      <c r="J74" s="13"/>
      <c r="K74" s="13"/>
      <c r="L74" s="13">
        <v>1</v>
      </c>
      <c r="M74" s="13">
        <v>1</v>
      </c>
    </row>
    <row r="75" spans="1:13" x14ac:dyDescent="0.3">
      <c r="A75" s="13" t="s">
        <v>24</v>
      </c>
      <c r="B75" s="13" t="s">
        <v>194</v>
      </c>
      <c r="C75" s="13">
        <v>1</v>
      </c>
      <c r="D75" s="13">
        <v>3</v>
      </c>
      <c r="E75" s="13">
        <v>3</v>
      </c>
      <c r="F75" s="13">
        <v>4</v>
      </c>
      <c r="H75" s="39"/>
      <c r="I75" s="14" t="s">
        <v>239</v>
      </c>
      <c r="J75" s="14">
        <f>SUM(J70:J74)</f>
        <v>2</v>
      </c>
      <c r="K75" s="14">
        <f t="shared" ref="K75:L75" si="16">SUM(K70:K74)</f>
        <v>3</v>
      </c>
      <c r="L75" s="14">
        <f t="shared" si="16"/>
        <v>5</v>
      </c>
      <c r="M75" s="14">
        <f>SUM(M70:M74)</f>
        <v>5</v>
      </c>
    </row>
    <row r="76" spans="1:13" x14ac:dyDescent="0.3">
      <c r="A76" s="13" t="s">
        <v>84</v>
      </c>
      <c r="B76" s="13" t="s">
        <v>178</v>
      </c>
      <c r="C76" s="13"/>
      <c r="D76" s="13"/>
      <c r="E76" s="13"/>
      <c r="F76" s="13">
        <v>1</v>
      </c>
      <c r="H76" s="39"/>
      <c r="I76" s="14" t="s">
        <v>241</v>
      </c>
      <c r="J76" s="23">
        <f>J75/30</f>
        <v>6.6666666666666666E-2</v>
      </c>
      <c r="K76" s="23">
        <f t="shared" ref="K76:L76" si="17">K75/69</f>
        <v>4.3478260869565216E-2</v>
      </c>
      <c r="L76" s="23">
        <f t="shared" si="17"/>
        <v>7.2463768115942032E-2</v>
      </c>
      <c r="M76" s="23">
        <f>M75/69</f>
        <v>7.2463768115942032E-2</v>
      </c>
    </row>
    <row r="77" spans="1:13" x14ac:dyDescent="0.3">
      <c r="A77" s="13" t="s">
        <v>58</v>
      </c>
      <c r="B77" s="13" t="s">
        <v>183</v>
      </c>
      <c r="C77" s="13"/>
      <c r="D77" s="13"/>
      <c r="E77" s="13"/>
      <c r="F77" s="13"/>
      <c r="I77" s="12"/>
      <c r="J77" s="12"/>
      <c r="K77" s="12"/>
    </row>
    <row r="78" spans="1:13" x14ac:dyDescent="0.3">
      <c r="A78" s="13" t="s">
        <v>87</v>
      </c>
      <c r="B78" s="13">
        <v>22</v>
      </c>
      <c r="C78" s="13"/>
      <c r="D78" s="13">
        <v>1</v>
      </c>
      <c r="E78" s="13">
        <v>1</v>
      </c>
      <c r="F78" s="13">
        <v>1</v>
      </c>
      <c r="H78" s="39" t="s">
        <v>229</v>
      </c>
      <c r="I78" s="39"/>
      <c r="J78" s="13"/>
      <c r="K78" s="39" t="s">
        <v>2</v>
      </c>
      <c r="L78" s="39"/>
      <c r="M78" s="39"/>
    </row>
    <row r="79" spans="1:13" x14ac:dyDescent="0.3">
      <c r="A79" s="13" t="s">
        <v>60</v>
      </c>
      <c r="B79" s="13">
        <v>6</v>
      </c>
      <c r="C79" s="13"/>
      <c r="D79" s="13"/>
      <c r="E79" s="13"/>
      <c r="F79" s="13"/>
      <c r="H79" s="15"/>
      <c r="I79" s="16" t="s">
        <v>0</v>
      </c>
      <c r="J79" s="16" t="s">
        <v>238</v>
      </c>
      <c r="K79" s="14">
        <v>30</v>
      </c>
      <c r="L79" s="14">
        <v>50</v>
      </c>
      <c r="M79" s="14">
        <v>69</v>
      </c>
    </row>
    <row r="80" spans="1:13" x14ac:dyDescent="0.3">
      <c r="A80" s="13" t="s">
        <v>57</v>
      </c>
      <c r="B80" s="13">
        <v>3</v>
      </c>
      <c r="C80" s="13"/>
      <c r="D80" s="13"/>
      <c r="E80" s="13"/>
      <c r="F80" s="13"/>
      <c r="H80" s="13" t="s">
        <v>83</v>
      </c>
      <c r="I80" s="13" t="s">
        <v>92</v>
      </c>
      <c r="J80" s="13"/>
      <c r="K80" s="13">
        <v>2</v>
      </c>
      <c r="L80" s="13">
        <v>2</v>
      </c>
      <c r="M80" s="13">
        <v>2</v>
      </c>
    </row>
    <row r="81" spans="1:13" x14ac:dyDescent="0.3">
      <c r="A81" s="13" t="s">
        <v>179</v>
      </c>
      <c r="B81" s="13" t="s">
        <v>196</v>
      </c>
      <c r="C81" s="13"/>
      <c r="D81" s="13"/>
      <c r="E81" s="13"/>
      <c r="F81" s="13">
        <v>1</v>
      </c>
      <c r="H81" s="13" t="s">
        <v>98</v>
      </c>
      <c r="I81" s="13">
        <v>26</v>
      </c>
      <c r="J81" s="13">
        <v>1</v>
      </c>
      <c r="K81" s="13"/>
      <c r="L81" s="13"/>
      <c r="M81" s="13"/>
    </row>
    <row r="82" spans="1:13" x14ac:dyDescent="0.3">
      <c r="A82" s="13" t="s">
        <v>176</v>
      </c>
      <c r="B82" s="13" t="s">
        <v>177</v>
      </c>
      <c r="C82" s="13"/>
      <c r="D82" s="13">
        <v>1</v>
      </c>
      <c r="E82" s="13">
        <v>1</v>
      </c>
      <c r="F82" s="13">
        <v>1</v>
      </c>
      <c r="H82" s="13" t="s">
        <v>67</v>
      </c>
      <c r="I82" s="13">
        <v>12</v>
      </c>
      <c r="J82" s="13">
        <v>1</v>
      </c>
      <c r="K82" s="13"/>
      <c r="L82" s="13"/>
      <c r="M82" s="13"/>
    </row>
    <row r="83" spans="1:13" x14ac:dyDescent="0.3">
      <c r="A83" s="13" t="s">
        <v>187</v>
      </c>
      <c r="B83" s="13">
        <v>79</v>
      </c>
      <c r="C83" s="13"/>
      <c r="D83" s="13"/>
      <c r="E83" s="13"/>
      <c r="F83" s="13">
        <v>1</v>
      </c>
      <c r="H83" s="13" t="s">
        <v>125</v>
      </c>
      <c r="I83" s="13">
        <v>43</v>
      </c>
      <c r="J83" s="13"/>
      <c r="K83" s="13">
        <v>1</v>
      </c>
      <c r="L83" s="13">
        <v>1</v>
      </c>
      <c r="M83" s="13">
        <v>1</v>
      </c>
    </row>
    <row r="84" spans="1:13" x14ac:dyDescent="0.3">
      <c r="A84" s="40"/>
      <c r="B84" s="14" t="s">
        <v>239</v>
      </c>
      <c r="C84" s="14">
        <f>SUM(C74:C83)</f>
        <v>1</v>
      </c>
      <c r="D84" s="14">
        <f t="shared" ref="D84:E84" si="18">SUM(D74:D83)</f>
        <v>8</v>
      </c>
      <c r="E84" s="14">
        <f t="shared" si="18"/>
        <v>10</v>
      </c>
      <c r="F84" s="14">
        <f>SUM(F74:F83)</f>
        <v>15</v>
      </c>
      <c r="H84" s="13" t="s">
        <v>55</v>
      </c>
      <c r="I84" s="13" t="s">
        <v>193</v>
      </c>
      <c r="J84" s="13"/>
      <c r="K84" s="13">
        <v>5</v>
      </c>
      <c r="L84" s="13">
        <v>5</v>
      </c>
      <c r="M84" s="13">
        <v>7</v>
      </c>
    </row>
    <row r="85" spans="1:13" x14ac:dyDescent="0.3">
      <c r="A85" s="40"/>
      <c r="B85" s="14" t="s">
        <v>241</v>
      </c>
      <c r="C85" s="23">
        <f>C84/30</f>
        <v>3.3333333333333333E-2</v>
      </c>
      <c r="D85" s="23">
        <f t="shared" ref="D85:E85" si="19">D84/69</f>
        <v>0.11594202898550725</v>
      </c>
      <c r="E85" s="23">
        <f t="shared" si="19"/>
        <v>0.14492753623188406</v>
      </c>
      <c r="F85" s="23">
        <f>F84/69</f>
        <v>0.21739130434782608</v>
      </c>
      <c r="H85" s="13" t="s">
        <v>136</v>
      </c>
      <c r="I85" s="13">
        <v>49</v>
      </c>
      <c r="J85" s="13">
        <v>1</v>
      </c>
      <c r="K85" s="13"/>
      <c r="L85" s="13"/>
      <c r="M85" s="13"/>
    </row>
    <row r="86" spans="1:13" x14ac:dyDescent="0.3">
      <c r="B86" s="12"/>
      <c r="C86" s="24"/>
      <c r="D86" s="24"/>
      <c r="H86" s="13" t="s">
        <v>90</v>
      </c>
      <c r="I86" s="13">
        <v>24</v>
      </c>
      <c r="J86" s="13"/>
      <c r="K86" s="13">
        <v>1</v>
      </c>
      <c r="L86" s="13">
        <v>1</v>
      </c>
      <c r="M86" s="13">
        <v>1</v>
      </c>
    </row>
    <row r="87" spans="1:13" x14ac:dyDescent="0.3">
      <c r="A87" s="39" t="s">
        <v>237</v>
      </c>
      <c r="B87" s="39"/>
      <c r="C87" s="13"/>
      <c r="D87" s="34" t="s">
        <v>2</v>
      </c>
      <c r="E87" s="35"/>
      <c r="F87" s="36"/>
      <c r="H87" s="13" t="s">
        <v>135</v>
      </c>
      <c r="I87" s="13">
        <v>49</v>
      </c>
      <c r="J87" s="13"/>
      <c r="K87" s="13"/>
      <c r="L87" s="13"/>
      <c r="M87" s="13"/>
    </row>
    <row r="88" spans="1:13" x14ac:dyDescent="0.3">
      <c r="A88" s="15"/>
      <c r="B88" s="16" t="s">
        <v>0</v>
      </c>
      <c r="C88" s="16" t="s">
        <v>238</v>
      </c>
      <c r="D88" s="14">
        <v>30</v>
      </c>
      <c r="E88" s="14">
        <v>50</v>
      </c>
      <c r="F88" s="14">
        <v>69</v>
      </c>
      <c r="H88" s="13" t="s">
        <v>141</v>
      </c>
      <c r="I88" s="13">
        <v>51</v>
      </c>
      <c r="J88" s="13">
        <v>1</v>
      </c>
      <c r="K88" s="13"/>
      <c r="L88" s="13"/>
      <c r="M88" s="13"/>
    </row>
    <row r="89" spans="1:13" ht="43.2" x14ac:dyDescent="0.3">
      <c r="A89" s="20" t="s">
        <v>54</v>
      </c>
      <c r="B89" s="21" t="s">
        <v>188</v>
      </c>
      <c r="C89" s="13">
        <v>3</v>
      </c>
      <c r="D89" s="13">
        <v>9</v>
      </c>
      <c r="E89" s="13">
        <v>12</v>
      </c>
      <c r="F89" s="13">
        <v>17</v>
      </c>
      <c r="H89" s="13" t="s">
        <v>65</v>
      </c>
      <c r="I89" s="13">
        <v>9</v>
      </c>
      <c r="J89" s="13">
        <v>1</v>
      </c>
      <c r="K89" s="13"/>
      <c r="L89" s="13"/>
      <c r="M89" s="13"/>
    </row>
    <row r="90" spans="1:13" x14ac:dyDescent="0.3">
      <c r="A90" s="13" t="s">
        <v>9</v>
      </c>
      <c r="B90" s="13">
        <v>10</v>
      </c>
      <c r="C90" s="13">
        <v>1</v>
      </c>
      <c r="D90" s="13"/>
      <c r="E90" s="13"/>
      <c r="F90" s="13"/>
      <c r="H90" s="39"/>
      <c r="I90" s="14" t="s">
        <v>239</v>
      </c>
      <c r="J90" s="14">
        <f>SUM(J80:J89)</f>
        <v>5</v>
      </c>
      <c r="K90" s="14">
        <f t="shared" ref="K90:L90" si="20">SUM(K80:K89)</f>
        <v>9</v>
      </c>
      <c r="L90" s="14">
        <f t="shared" si="20"/>
        <v>9</v>
      </c>
      <c r="M90" s="14">
        <f>SUM(M80:M89)</f>
        <v>11</v>
      </c>
    </row>
    <row r="91" spans="1:13" x14ac:dyDescent="0.3">
      <c r="A91" s="13" t="s">
        <v>61</v>
      </c>
      <c r="B91" s="13">
        <v>7</v>
      </c>
      <c r="C91" s="13"/>
      <c r="D91" s="13"/>
      <c r="E91" s="13"/>
      <c r="F91" s="13"/>
      <c r="H91" s="39"/>
      <c r="I91" s="14" t="s">
        <v>241</v>
      </c>
      <c r="J91" s="23">
        <f>J90/30</f>
        <v>0.16666666666666666</v>
      </c>
      <c r="K91" s="23">
        <f t="shared" ref="K91:L91" si="21">K90/69</f>
        <v>0.13043478260869565</v>
      </c>
      <c r="L91" s="23">
        <f t="shared" si="21"/>
        <v>0.13043478260869565</v>
      </c>
      <c r="M91" s="23">
        <f>M90/69</f>
        <v>0.15942028985507245</v>
      </c>
    </row>
    <row r="92" spans="1:13" x14ac:dyDescent="0.3">
      <c r="A92" s="13" t="s">
        <v>159</v>
      </c>
      <c r="B92" s="13">
        <v>58</v>
      </c>
      <c r="C92" s="13">
        <v>1</v>
      </c>
      <c r="D92" s="13"/>
      <c r="E92" s="13"/>
      <c r="F92" s="13"/>
      <c r="I92" s="12"/>
      <c r="J92" s="22"/>
      <c r="K92" s="22"/>
    </row>
    <row r="93" spans="1:13" x14ac:dyDescent="0.3">
      <c r="A93" s="13" t="s">
        <v>144</v>
      </c>
      <c r="B93" s="13">
        <v>53</v>
      </c>
      <c r="C93" s="13"/>
      <c r="D93" s="13"/>
      <c r="E93" s="13">
        <v>1</v>
      </c>
      <c r="F93" s="13">
        <v>1</v>
      </c>
      <c r="H93" s="39" t="s">
        <v>230</v>
      </c>
      <c r="I93" s="39"/>
      <c r="J93" s="13"/>
      <c r="K93" s="39" t="s">
        <v>2</v>
      </c>
      <c r="L93" s="39"/>
      <c r="M93" s="39"/>
    </row>
    <row r="94" spans="1:13" x14ac:dyDescent="0.3">
      <c r="A94" s="13" t="s">
        <v>63</v>
      </c>
      <c r="B94" s="13" t="s">
        <v>190</v>
      </c>
      <c r="C94" s="13">
        <v>2</v>
      </c>
      <c r="D94" s="13">
        <v>1</v>
      </c>
      <c r="E94" s="13">
        <v>1</v>
      </c>
      <c r="F94" s="13">
        <v>2</v>
      </c>
      <c r="H94" s="15"/>
      <c r="I94" s="16" t="s">
        <v>0</v>
      </c>
      <c r="J94" s="16" t="s">
        <v>238</v>
      </c>
      <c r="K94" s="14">
        <v>30</v>
      </c>
      <c r="L94" s="14">
        <v>50</v>
      </c>
      <c r="M94" s="14">
        <v>69</v>
      </c>
    </row>
    <row r="95" spans="1:13" x14ac:dyDescent="0.3">
      <c r="A95" s="13" t="s">
        <v>66</v>
      </c>
      <c r="B95" s="13" t="s">
        <v>153</v>
      </c>
      <c r="C95" s="13">
        <v>1</v>
      </c>
      <c r="D95" s="13"/>
      <c r="E95" s="13">
        <v>1</v>
      </c>
      <c r="F95" s="13">
        <v>1</v>
      </c>
      <c r="H95" s="13" t="s">
        <v>180</v>
      </c>
      <c r="I95" s="13">
        <v>78</v>
      </c>
      <c r="J95" s="13"/>
      <c r="K95" s="13"/>
      <c r="L95" s="13"/>
      <c r="M95" s="13">
        <v>1</v>
      </c>
    </row>
    <row r="96" spans="1:13" x14ac:dyDescent="0.3">
      <c r="A96" s="13" t="s">
        <v>172</v>
      </c>
      <c r="B96" s="13">
        <v>71</v>
      </c>
      <c r="C96" s="13"/>
      <c r="D96" s="13"/>
      <c r="E96" s="13"/>
      <c r="F96" s="13"/>
      <c r="H96" s="13" t="s">
        <v>181</v>
      </c>
      <c r="I96" s="13">
        <v>78</v>
      </c>
      <c r="J96" s="13"/>
      <c r="K96" s="13"/>
      <c r="L96" s="13"/>
      <c r="M96" s="13"/>
    </row>
    <row r="97" spans="1:13" x14ac:dyDescent="0.3">
      <c r="A97" s="13" t="s">
        <v>116</v>
      </c>
      <c r="B97" s="13">
        <v>37</v>
      </c>
      <c r="C97" s="13"/>
      <c r="D97" s="13">
        <v>1</v>
      </c>
      <c r="E97" s="13">
        <v>1</v>
      </c>
      <c r="F97" s="13">
        <v>1</v>
      </c>
      <c r="H97" s="13" t="s">
        <v>200</v>
      </c>
      <c r="I97" s="13">
        <v>86</v>
      </c>
      <c r="J97" s="13"/>
      <c r="K97" s="13"/>
      <c r="L97" s="13"/>
      <c r="M97" s="13">
        <v>1</v>
      </c>
    </row>
    <row r="98" spans="1:13" x14ac:dyDescent="0.3">
      <c r="A98" s="13" t="s">
        <v>68</v>
      </c>
      <c r="B98" s="13">
        <v>12</v>
      </c>
      <c r="C98" s="13">
        <v>1</v>
      </c>
      <c r="D98" s="13"/>
      <c r="E98" s="13"/>
      <c r="F98" s="13"/>
      <c r="H98" s="13" t="s">
        <v>199</v>
      </c>
      <c r="I98" s="13">
        <v>85</v>
      </c>
      <c r="J98" s="13">
        <v>1</v>
      </c>
      <c r="K98" s="13"/>
      <c r="L98" s="13"/>
      <c r="M98" s="13"/>
    </row>
    <row r="99" spans="1:13" x14ac:dyDescent="0.3">
      <c r="A99" s="13" t="s">
        <v>138</v>
      </c>
      <c r="B99" s="13">
        <v>51</v>
      </c>
      <c r="C99" s="13">
        <v>1</v>
      </c>
      <c r="D99" s="13"/>
      <c r="E99" s="13"/>
      <c r="F99" s="13"/>
      <c r="H99" s="39"/>
      <c r="I99" s="14" t="s">
        <v>239</v>
      </c>
      <c r="J99" s="14">
        <v>1</v>
      </c>
      <c r="K99" s="14">
        <v>0</v>
      </c>
      <c r="L99" s="14">
        <v>0</v>
      </c>
      <c r="M99" s="14">
        <v>2</v>
      </c>
    </row>
    <row r="100" spans="1:13" x14ac:dyDescent="0.3">
      <c r="A100" s="13" t="s">
        <v>71</v>
      </c>
      <c r="B100" s="13">
        <v>14</v>
      </c>
      <c r="C100" s="13">
        <v>1</v>
      </c>
      <c r="D100" s="13"/>
      <c r="E100" s="13"/>
      <c r="F100" s="13"/>
      <c r="H100" s="39"/>
      <c r="I100" s="14" t="s">
        <v>241</v>
      </c>
      <c r="J100" s="23">
        <f>J99/30</f>
        <v>3.3333333333333333E-2</v>
      </c>
      <c r="K100" s="23">
        <f t="shared" ref="K100:L100" si="22">K99/69</f>
        <v>0</v>
      </c>
      <c r="L100" s="23">
        <f t="shared" si="22"/>
        <v>0</v>
      </c>
      <c r="M100" s="23">
        <f>M99/69</f>
        <v>2.8985507246376812E-2</v>
      </c>
    </row>
    <row r="101" spans="1:13" x14ac:dyDescent="0.3">
      <c r="A101" s="13" t="s">
        <v>143</v>
      </c>
      <c r="B101" s="13" t="s">
        <v>189</v>
      </c>
      <c r="C101" s="13">
        <v>1</v>
      </c>
      <c r="D101" s="13"/>
      <c r="E101" s="13">
        <v>1</v>
      </c>
      <c r="F101" s="13">
        <v>1</v>
      </c>
      <c r="I101" s="12"/>
      <c r="J101" s="22"/>
      <c r="K101" s="22"/>
    </row>
    <row r="102" spans="1:13" x14ac:dyDescent="0.3">
      <c r="A102" s="13" t="s">
        <v>213</v>
      </c>
      <c r="B102" s="13">
        <v>95</v>
      </c>
      <c r="C102" s="13"/>
      <c r="D102" s="13"/>
      <c r="E102" s="13"/>
      <c r="F102" s="13">
        <v>1</v>
      </c>
      <c r="H102" s="39" t="s">
        <v>231</v>
      </c>
      <c r="I102" s="39"/>
      <c r="J102" s="13"/>
      <c r="K102" s="39" t="s">
        <v>2</v>
      </c>
      <c r="L102" s="39"/>
      <c r="M102" s="39"/>
    </row>
    <row r="103" spans="1:13" x14ac:dyDescent="0.3">
      <c r="A103" s="13" t="s">
        <v>147</v>
      </c>
      <c r="B103" s="13">
        <v>54</v>
      </c>
      <c r="C103" s="13"/>
      <c r="D103" s="13"/>
      <c r="E103" s="13">
        <v>1</v>
      </c>
      <c r="F103" s="13">
        <v>1</v>
      </c>
      <c r="H103" s="15"/>
      <c r="I103" s="16" t="s">
        <v>0</v>
      </c>
      <c r="J103" s="16" t="s">
        <v>238</v>
      </c>
      <c r="K103" s="14">
        <v>30</v>
      </c>
      <c r="L103" s="14">
        <v>50</v>
      </c>
      <c r="M103" s="14">
        <v>69</v>
      </c>
    </row>
    <row r="104" spans="1:13" x14ac:dyDescent="0.3">
      <c r="A104" s="13" t="s">
        <v>145</v>
      </c>
      <c r="B104" s="13">
        <v>53</v>
      </c>
      <c r="C104" s="13"/>
      <c r="D104" s="13"/>
      <c r="E104" s="13"/>
      <c r="F104" s="13"/>
      <c r="H104" s="13" t="s">
        <v>102</v>
      </c>
      <c r="I104" s="13">
        <v>27</v>
      </c>
      <c r="J104" s="13"/>
      <c r="K104" s="13">
        <v>1</v>
      </c>
      <c r="L104" s="13">
        <v>1</v>
      </c>
      <c r="M104" s="13">
        <v>1</v>
      </c>
    </row>
    <row r="105" spans="1:13" x14ac:dyDescent="0.3">
      <c r="A105" s="13" t="s">
        <v>146</v>
      </c>
      <c r="B105" s="13">
        <v>53</v>
      </c>
      <c r="C105" s="13"/>
      <c r="D105" s="13"/>
      <c r="E105" s="13"/>
      <c r="F105" s="13"/>
      <c r="H105" s="13" t="s">
        <v>209</v>
      </c>
      <c r="I105" s="13">
        <v>92</v>
      </c>
      <c r="J105" s="13"/>
      <c r="K105" s="13"/>
      <c r="L105" s="13"/>
      <c r="M105" s="13">
        <v>1</v>
      </c>
    </row>
    <row r="106" spans="1:13" x14ac:dyDescent="0.3">
      <c r="A106" s="13" t="s">
        <v>115</v>
      </c>
      <c r="B106" s="13">
        <v>37</v>
      </c>
      <c r="C106" s="13"/>
      <c r="D106" s="13"/>
      <c r="E106" s="13"/>
      <c r="F106" s="13"/>
      <c r="H106" s="13" t="s">
        <v>82</v>
      </c>
      <c r="I106" s="13">
        <v>18</v>
      </c>
      <c r="J106" s="13"/>
      <c r="K106" s="13">
        <v>1</v>
      </c>
      <c r="L106" s="13">
        <v>1</v>
      </c>
      <c r="M106" s="13">
        <v>1</v>
      </c>
    </row>
    <row r="107" spans="1:13" x14ac:dyDescent="0.3">
      <c r="A107" s="13" t="s">
        <v>72</v>
      </c>
      <c r="B107" s="13">
        <v>14</v>
      </c>
      <c r="C107" s="13">
        <v>1</v>
      </c>
      <c r="D107" s="13"/>
      <c r="E107" s="13"/>
      <c r="F107" s="13"/>
      <c r="H107" s="13" t="s">
        <v>131</v>
      </c>
      <c r="I107" s="13">
        <v>43</v>
      </c>
      <c r="J107" s="13"/>
      <c r="K107" s="13">
        <v>1</v>
      </c>
      <c r="L107" s="13">
        <v>1</v>
      </c>
      <c r="M107" s="13">
        <v>1</v>
      </c>
    </row>
    <row r="108" spans="1:13" x14ac:dyDescent="0.3">
      <c r="A108" s="13" t="s">
        <v>73</v>
      </c>
      <c r="B108" s="13">
        <v>14</v>
      </c>
      <c r="C108" s="13"/>
      <c r="D108" s="13"/>
      <c r="E108" s="13"/>
      <c r="F108" s="13"/>
      <c r="H108" s="39"/>
      <c r="I108" s="14" t="s">
        <v>239</v>
      </c>
      <c r="J108" s="14">
        <v>0</v>
      </c>
      <c r="K108" s="14">
        <v>3</v>
      </c>
      <c r="L108" s="14">
        <v>3</v>
      </c>
      <c r="M108" s="14">
        <v>4</v>
      </c>
    </row>
    <row r="109" spans="1:13" x14ac:dyDescent="0.3">
      <c r="A109" s="39"/>
      <c r="B109" s="14" t="s">
        <v>239</v>
      </c>
      <c r="C109" s="14">
        <f>SUM(C89:C108)</f>
        <v>13</v>
      </c>
      <c r="D109" s="14">
        <f t="shared" ref="D109:E109" si="23">SUM(D89:D108)</f>
        <v>11</v>
      </c>
      <c r="E109" s="14">
        <f t="shared" si="23"/>
        <v>18</v>
      </c>
      <c r="F109" s="14">
        <f>SUM(F89:F108)</f>
        <v>25</v>
      </c>
      <c r="H109" s="39"/>
      <c r="I109" s="14" t="s">
        <v>241</v>
      </c>
      <c r="J109" s="23">
        <f>J108/30</f>
        <v>0</v>
      </c>
      <c r="K109" s="23">
        <f t="shared" ref="K109:L109" si="24">K108/69</f>
        <v>4.3478260869565216E-2</v>
      </c>
      <c r="L109" s="23">
        <f t="shared" si="24"/>
        <v>4.3478260869565216E-2</v>
      </c>
      <c r="M109" s="23">
        <f>M108/69</f>
        <v>5.7971014492753624E-2</v>
      </c>
    </row>
    <row r="110" spans="1:13" x14ac:dyDescent="0.3">
      <c r="A110" s="39"/>
      <c r="B110" s="14" t="s">
        <v>241</v>
      </c>
      <c r="C110" s="23">
        <f>C109/30</f>
        <v>0.43333333333333335</v>
      </c>
      <c r="D110" s="23">
        <f t="shared" ref="D110:E110" si="25">D109/69</f>
        <v>0.15942028985507245</v>
      </c>
      <c r="E110" s="23">
        <f t="shared" si="25"/>
        <v>0.2608695652173913</v>
      </c>
      <c r="F110" s="23">
        <f>F109/69</f>
        <v>0.36231884057971014</v>
      </c>
      <c r="I110" s="12"/>
      <c r="J110" s="22"/>
      <c r="K110" s="22"/>
    </row>
    <row r="111" spans="1:13" x14ac:dyDescent="0.3">
      <c r="H111" s="39" t="s">
        <v>232</v>
      </c>
      <c r="I111" s="39"/>
      <c r="J111" s="13"/>
      <c r="K111" s="39" t="s">
        <v>2</v>
      </c>
      <c r="L111" s="39"/>
      <c r="M111" s="39"/>
    </row>
    <row r="112" spans="1:13" x14ac:dyDescent="0.3">
      <c r="H112" s="15"/>
      <c r="I112" s="16" t="s">
        <v>0</v>
      </c>
      <c r="J112" s="16" t="s">
        <v>238</v>
      </c>
      <c r="K112" s="14">
        <v>30</v>
      </c>
      <c r="L112" s="14">
        <v>50</v>
      </c>
      <c r="M112" s="14">
        <v>69</v>
      </c>
    </row>
    <row r="113" spans="8:13" x14ac:dyDescent="0.3">
      <c r="H113" s="13" t="s">
        <v>137</v>
      </c>
      <c r="I113" s="13">
        <v>50</v>
      </c>
      <c r="J113" s="13"/>
      <c r="K113" s="13"/>
      <c r="L113" s="13">
        <v>1</v>
      </c>
      <c r="M113" s="13">
        <v>1</v>
      </c>
    </row>
    <row r="114" spans="8:13" x14ac:dyDescent="0.3">
      <c r="H114" s="13" t="s">
        <v>208</v>
      </c>
      <c r="I114" s="13">
        <v>91</v>
      </c>
      <c r="J114" s="13">
        <v>1</v>
      </c>
      <c r="K114" s="13"/>
      <c r="L114" s="13"/>
      <c r="M114" s="13"/>
    </row>
    <row r="115" spans="8:13" x14ac:dyDescent="0.3">
      <c r="H115" s="13" t="s">
        <v>249</v>
      </c>
      <c r="I115" s="13">
        <v>48</v>
      </c>
      <c r="J115" s="13">
        <v>1</v>
      </c>
      <c r="K115" s="13"/>
      <c r="L115" s="13"/>
      <c r="M115" s="13"/>
    </row>
    <row r="116" spans="8:13" x14ac:dyDescent="0.3">
      <c r="H116" s="13" t="s">
        <v>210</v>
      </c>
      <c r="I116" s="13">
        <v>93</v>
      </c>
      <c r="J116" s="13"/>
      <c r="K116" s="13"/>
      <c r="L116" s="13"/>
      <c r="M116" s="13">
        <v>1</v>
      </c>
    </row>
    <row r="117" spans="8:13" x14ac:dyDescent="0.3">
      <c r="H117" s="39"/>
      <c r="I117" s="14" t="s">
        <v>239</v>
      </c>
      <c r="J117" s="14">
        <v>2</v>
      </c>
      <c r="K117" s="14">
        <v>0</v>
      </c>
      <c r="L117" s="14">
        <v>1</v>
      </c>
      <c r="M117" s="14">
        <v>2</v>
      </c>
    </row>
    <row r="118" spans="8:13" x14ac:dyDescent="0.3">
      <c r="H118" s="39"/>
      <c r="I118" s="14" t="s">
        <v>241</v>
      </c>
      <c r="J118" s="23">
        <f>J117/30</f>
        <v>6.6666666666666666E-2</v>
      </c>
      <c r="K118" s="23">
        <f t="shared" ref="K118:L118" si="26">K117/69</f>
        <v>0</v>
      </c>
      <c r="L118" s="23">
        <f t="shared" si="26"/>
        <v>1.4492753623188406E-2</v>
      </c>
      <c r="M118" s="23">
        <f>M117/69</f>
        <v>2.8985507246376812E-2</v>
      </c>
    </row>
    <row r="119" spans="8:13" x14ac:dyDescent="0.3">
      <c r="H119" s="43"/>
      <c r="I119" s="43"/>
    </row>
    <row r="120" spans="8:13" x14ac:dyDescent="0.3">
      <c r="H120" s="18"/>
      <c r="I120" s="19"/>
      <c r="J120" s="19"/>
      <c r="K120" s="19"/>
    </row>
  </sheetData>
  <sortState xmlns:xlrd2="http://schemas.microsoft.com/office/spreadsheetml/2017/richdata2" ref="A15:B23">
    <sortCondition ref="A15:A23"/>
  </sortState>
  <mergeCells count="49">
    <mergeCell ref="H119:I119"/>
    <mergeCell ref="A20:A21"/>
    <mergeCell ref="H22:I22"/>
    <mergeCell ref="H31:I31"/>
    <mergeCell ref="H42:I42"/>
    <mergeCell ref="H53:I53"/>
    <mergeCell ref="H19:H20"/>
    <mergeCell ref="H28:H29"/>
    <mergeCell ref="A109:A110"/>
    <mergeCell ref="H90:H91"/>
    <mergeCell ref="H99:H100"/>
    <mergeCell ref="H108:H109"/>
    <mergeCell ref="A35:A36"/>
    <mergeCell ref="A48:A49"/>
    <mergeCell ref="H39:H40"/>
    <mergeCell ref="H50:H51"/>
    <mergeCell ref="A69:A70"/>
    <mergeCell ref="H65:H66"/>
    <mergeCell ref="D51:F51"/>
    <mergeCell ref="H68:I68"/>
    <mergeCell ref="A38:B38"/>
    <mergeCell ref="A51:B51"/>
    <mergeCell ref="A72:B72"/>
    <mergeCell ref="A87:B87"/>
    <mergeCell ref="H117:H118"/>
    <mergeCell ref="K22:M22"/>
    <mergeCell ref="K31:M31"/>
    <mergeCell ref="K42:M42"/>
    <mergeCell ref="H75:H76"/>
    <mergeCell ref="H78:I78"/>
    <mergeCell ref="H93:I93"/>
    <mergeCell ref="H102:I102"/>
    <mergeCell ref="H111:I111"/>
    <mergeCell ref="K111:M111"/>
    <mergeCell ref="D87:F87"/>
    <mergeCell ref="D72:F72"/>
    <mergeCell ref="D38:F38"/>
    <mergeCell ref="K53:M53"/>
    <mergeCell ref="K68:M68"/>
    <mergeCell ref="K78:M78"/>
    <mergeCell ref="K93:M93"/>
    <mergeCell ref="D23:F23"/>
    <mergeCell ref="D9:F9"/>
    <mergeCell ref="A1:B1"/>
    <mergeCell ref="H7:I7"/>
    <mergeCell ref="K102:M102"/>
    <mergeCell ref="A84:A85"/>
    <mergeCell ref="A23:B23"/>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Yuvraj.Gupta</dc:creator>
  <cp:lastModifiedBy>Yuvraj.Gupta</cp:lastModifiedBy>
  <dcterms:created xsi:type="dcterms:W3CDTF">2024-12-30T23:54:49Z</dcterms:created>
  <dcterms:modified xsi:type="dcterms:W3CDTF">2025-02-08T22:07:16Z</dcterms:modified>
</cp:coreProperties>
</file>