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<sst xmlns="http://schemas.openxmlformats.org/spreadsheetml/2006/main" count="57">
  <si>
    <t>4月19</t>
  </si>
  <si>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</si>
  <si>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</si>
  <si>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</si>
  <si>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</si>
  <si>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</si>
  <si>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</si>
  <si>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</si>
  <si>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</si>
  <si>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</si>
  <si>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</si>
  <si>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池子</t>
  </si>
  <si>
    <t>1.29</t>
  </si>
  <si>
    <t>22°C</t>
  </si>
  <si>
    <t>一体化</t>
  </si>
  <si>
    <t>顶</t>
  </si>
  <si>
    <t>1.64</t>
  </si>
  <si>
    <t>碎石</t>
  </si>
  <si>
    <t>左一</t>
  </si>
  <si>
    <t>2.04</t>
  </si>
  <si>
    <t>煤渣</t>
  </si>
  <si>
    <t>左二</t>
  </si>
  <si>
    <t>1.81</t>
  </si>
  <si>
    <t>陶粒</t>
  </si>
  <si>
    <t>左三</t>
  </si>
  <si>
    <t>1.77</t>
  </si>
  <si>
    <t>陶粒加碎石</t>
  </si>
  <si>
    <t>右一</t>
  </si>
  <si>
    <t>1.85</t>
  </si>
  <si>
    <t>煤渣加碎石</t>
  </si>
  <si>
    <t>右二</t>
  </si>
  <si>
    <t>1.62</t>
  </si>
  <si>
    <t>沸石加碎石</t>
  </si>
  <si>
    <t>右三</t>
  </si>
  <si>
    <t>1.07</t>
  </si>
  <si>
    <t>空白</t>
  </si>
  <si>
    <t>重铬酸钾</t>
  </si>
  <si>
    <t>V0-V1</t>
  </si>
  <si>
    <t>结果</t>
  </si>
  <si>
    <t>v0-v1</t>
  </si>
  <si>
    <t>CDO</t>
  </si>
  <si>
    <t>1.4</t>
  </si>
  <si>
    <t>1.31</t>
  </si>
  <si>
    <t>1.59</t>
  </si>
  <si>
    <t>1.46</t>
  </si>
  <si>
    <t>1.74</t>
  </si>
  <si>
    <t>1.61</t>
  </si>
  <si>
    <t>1.76</t>
  </si>
  <si>
    <t>1.72</t>
  </si>
  <si>
    <t>2.15</t>
  </si>
  <si>
    <t>1.65</t>
  </si>
  <si>
    <t>1.6</t>
  </si>
  <si>
    <t>1.86</t>
  </si>
  <si>
    <t>1.35</t>
  </si>
  <si>
    <t>空白平均值</t>
  </si>
  <si>
    <t>v2</t>
  </si>
  <si>
    <t>c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</si>
</sst>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0.000_ 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0.0000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9" fillId="29" borderId="9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178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7"/>
  <sheetViews>
    <sheetView tabSelected="1" workbookViewId="0">
      <selection activeCell="O5" sqref="O5"/>
    </sheetView>
  </sheetViews>
  <sheetFormatPr defaultColWidth="8.88888888888889" defaultRowHeight="14.4"/>
  <cols>
    <col min="1" max="1" width="10.7777777777778" customWidth="1"/>
    <col min="2" max="2" width="10.6666666666667" customWidth="1"/>
    <col min="3" max="11" width="7.66666666666667" customWidth="1"/>
    <col min="12" max="13" width="6.77777777777778" customWidth="1"/>
    <col min="14" max="14" width="11.8888888888889" customWidth="1"/>
    <col min="18" max="18" width="6.66666666666667" customWidth="1"/>
    <col min="19" max="19" width="9.66666666666667" customWidth="1"/>
    <col min="20" max="20" width="8.77777777777778" customWidth="1"/>
    <col min="21" max="21" width="8.88888888888889" customWidth="1"/>
    <col min="22" max="22" width="12.8888888888889"/>
  </cols>
  <sheetData>
    <row r="1" ht="15.9" spans="1:21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3" t="s">
        <v>2</v>
      </c>
      <c r="M1" s="3"/>
      <c r="N1" s="3"/>
      <c r="O1" s="1" t="s">
        <v>3</v>
      </c>
      <c r="P1" s="1"/>
      <c r="Q1" s="1"/>
      <c r="R1" s="1" t="s">
        <v>4</v>
      </c>
      <c r="S1" s="1" t="s">
        <v>5</v>
      </c>
      <c r="T1" s="1" t="s">
        <v>6</v>
      </c>
      <c r="U1" s="1" t="s">
        <v>7</v>
      </c>
    </row>
    <row r="2" ht="15.9" spans="1:21">
      <c r="A2" s="1"/>
      <c r="B2" s="1"/>
      <c r="C2" s="1" t="s">
        <v>8</v>
      </c>
      <c r="D2" s="1"/>
      <c r="E2" s="1"/>
      <c r="F2" s="1" t="s">
        <v>9</v>
      </c>
      <c r="G2" s="1"/>
      <c r="H2" s="1"/>
      <c r="I2" s="1" t="s">
        <v>10</v>
      </c>
      <c r="J2" s="1"/>
      <c r="K2" s="1"/>
      <c r="L2" s="4" t="s">
        <v>8</v>
      </c>
      <c r="M2" s="4" t="s">
        <v>9</v>
      </c>
      <c r="N2" s="4" t="s">
        <v>10</v>
      </c>
      <c r="O2" s="2" t="s">
        <v>8</v>
      </c>
      <c r="P2" s="2" t="s">
        <v>9</v>
      </c>
      <c r="Q2" s="2" t="s">
        <v>10</v>
      </c>
      <c r="R2" s="1"/>
      <c r="S2" s="1"/>
      <c r="T2" s="2"/>
      <c r="U2" s="1"/>
    </row>
    <row r="3" ht="15.9" spans="1:21">
      <c r="A3" s="2"/>
      <c r="B3" s="2" t="s">
        <v>11</v>
      </c>
      <c r="C3" s="2">
        <v>18.49</v>
      </c>
      <c r="D3" s="2">
        <v>19.78</v>
      </c>
      <c r="E3" s="2" t="s">
        <v>12</v>
      </c>
      <c r="F3" s="2">
        <v>19.78</v>
      </c>
      <c r="G3" s="2">
        <v>21.18</v>
      </c>
      <c r="H3" s="2" t="str">
        <f>IMSUB(G3,F3)</f>
        <v>1.4</v>
      </c>
      <c r="I3" s="2">
        <v>21.18</v>
      </c>
      <c r="J3" s="2">
        <v>22.49</v>
      </c>
      <c r="K3" s="2" t="str">
        <f>IMSUB(J3,I3)</f>
        <v>1.31</v>
      </c>
      <c r="L3" s="4"/>
      <c r="M3" s="4"/>
      <c r="N3" s="4"/>
      <c r="O3" s="5">
        <v>0.709</v>
      </c>
      <c r="P3" s="5">
        <v>0.721</v>
      </c>
      <c r="Q3" s="5">
        <v>0.711</v>
      </c>
      <c r="R3" s="2">
        <v>6.43</v>
      </c>
      <c r="S3" s="2">
        <v>1.91</v>
      </c>
      <c r="T3" s="2"/>
      <c r="U3" s="8" t="s">
        <v>13</v>
      </c>
    </row>
    <row r="4" ht="15.9" spans="1:21">
      <c r="A4" s="2" t="s">
        <v>14</v>
      </c>
      <c r="B4" s="2" t="s">
        <v>15</v>
      </c>
      <c r="C4" s="2">
        <v>13.62</v>
      </c>
      <c r="D4" s="2">
        <v>15.26</v>
      </c>
      <c r="E4" s="2" t="s">
        <v>16</v>
      </c>
      <c r="F4" s="2">
        <v>15.26</v>
      </c>
      <c r="G4" s="2">
        <v>16.9</v>
      </c>
      <c r="H4" s="2" t="str">
        <f t="shared" ref="H4:H11" si="0">IMSUB(G4,F4)</f>
        <v>1.64</v>
      </c>
      <c r="I4" s="2">
        <v>16.9</v>
      </c>
      <c r="J4" s="2">
        <v>18.49</v>
      </c>
      <c r="K4" s="2" t="str">
        <f t="shared" ref="K4:K11" si="1">IMSUB(J4,I4)</f>
        <v>1.59</v>
      </c>
      <c r="L4" s="4"/>
      <c r="M4" s="4"/>
      <c r="N4" s="4"/>
      <c r="O4" s="6">
        <v>0.49</v>
      </c>
      <c r="P4" s="6">
        <v>0.0489</v>
      </c>
      <c r="Q4" s="6">
        <v>0.486</v>
      </c>
      <c r="R4" s="2">
        <v>6.45</v>
      </c>
      <c r="S4" s="2">
        <v>2.35</v>
      </c>
      <c r="T4" s="2"/>
      <c r="U4" s="8">
        <v>22</v>
      </c>
    </row>
    <row r="5" ht="15.9" spans="1:21">
      <c r="A5" s="2" t="s">
        <v>17</v>
      </c>
      <c r="B5" s="2" t="s">
        <v>18</v>
      </c>
      <c r="C5" s="2">
        <v>8.36</v>
      </c>
      <c r="D5" s="2">
        <v>10.4</v>
      </c>
      <c r="E5" s="2" t="s">
        <v>19</v>
      </c>
      <c r="F5" s="2">
        <v>10.42</v>
      </c>
      <c r="G5" s="2">
        <v>11.88</v>
      </c>
      <c r="H5" s="2" t="str">
        <f t="shared" si="0"/>
        <v>1.46</v>
      </c>
      <c r="I5" s="2">
        <v>11.88</v>
      </c>
      <c r="J5" s="2">
        <v>13.62</v>
      </c>
      <c r="K5" s="2" t="str">
        <f t="shared" si="1"/>
        <v>1.74</v>
      </c>
      <c r="L5" s="4"/>
      <c r="M5" s="4"/>
      <c r="N5" s="4"/>
      <c r="O5" s="5">
        <v>0.285</v>
      </c>
      <c r="P5" s="5">
        <v>0.293</v>
      </c>
      <c r="Q5" s="5">
        <v>0.286</v>
      </c>
      <c r="R5" s="2">
        <v>6.47</v>
      </c>
      <c r="S5" s="2">
        <v>2.31</v>
      </c>
      <c r="T5" s="2"/>
      <c r="U5" s="8">
        <v>23</v>
      </c>
    </row>
    <row r="6" ht="15.9" spans="1:21">
      <c r="A6" s="2" t="s">
        <v>20</v>
      </c>
      <c r="B6" s="2" t="s">
        <v>21</v>
      </c>
      <c r="C6" s="2">
        <v>3.18</v>
      </c>
      <c r="D6" s="2">
        <v>4.99</v>
      </c>
      <c r="E6" s="2" t="s">
        <v>22</v>
      </c>
      <c r="F6" s="2">
        <v>4.99</v>
      </c>
      <c r="G6" s="2">
        <v>6.6</v>
      </c>
      <c r="H6" s="2" t="str">
        <f t="shared" si="0"/>
        <v>1.61</v>
      </c>
      <c r="I6" s="2">
        <v>6.6</v>
      </c>
      <c r="J6" s="2">
        <v>8.36</v>
      </c>
      <c r="K6" s="2" t="str">
        <f t="shared" si="1"/>
        <v>1.76</v>
      </c>
      <c r="L6" s="4"/>
      <c r="M6" s="4"/>
      <c r="N6" s="4"/>
      <c r="O6" s="5">
        <v>0.286</v>
      </c>
      <c r="P6" s="5">
        <v>0.294</v>
      </c>
      <c r="Q6" s="5">
        <v>0.267</v>
      </c>
      <c r="R6" s="2">
        <v>6.52</v>
      </c>
      <c r="S6" s="2">
        <v>2.72</v>
      </c>
      <c r="T6" s="2"/>
      <c r="U6" s="8">
        <v>23.4</v>
      </c>
    </row>
    <row r="7" ht="15.9" spans="1:21">
      <c r="A7" s="2" t="s">
        <v>23</v>
      </c>
      <c r="B7" s="2" t="s">
        <v>24</v>
      </c>
      <c r="C7" s="2">
        <v>21.14</v>
      </c>
      <c r="D7" s="2">
        <v>22.91</v>
      </c>
      <c r="E7" s="2" t="s">
        <v>25</v>
      </c>
      <c r="F7" s="2">
        <v>22.91</v>
      </c>
      <c r="G7" s="2">
        <v>24.63</v>
      </c>
      <c r="H7" s="2" t="str">
        <f t="shared" si="0"/>
        <v>1.72</v>
      </c>
      <c r="I7" s="2">
        <v>1.33</v>
      </c>
      <c r="J7" s="2">
        <v>3.18</v>
      </c>
      <c r="K7" s="2" t="str">
        <f t="shared" si="1"/>
        <v>1.85</v>
      </c>
      <c r="L7" s="4"/>
      <c r="M7" s="4"/>
      <c r="N7" s="4"/>
      <c r="O7" s="5">
        <v>0.422</v>
      </c>
      <c r="P7" s="5">
        <v>0.431</v>
      </c>
      <c r="Q7" s="5">
        <v>0.425</v>
      </c>
      <c r="R7" s="2">
        <v>6.51</v>
      </c>
      <c r="S7" s="2">
        <v>2.48</v>
      </c>
      <c r="T7" s="2"/>
      <c r="U7" s="8">
        <v>23.4</v>
      </c>
    </row>
    <row r="8" ht="15.9" spans="1:21">
      <c r="A8" s="2" t="s">
        <v>26</v>
      </c>
      <c r="B8" s="2" t="s">
        <v>27</v>
      </c>
      <c r="C8" s="2">
        <v>15.4</v>
      </c>
      <c r="D8" s="2">
        <v>17.25</v>
      </c>
      <c r="E8" s="2" t="s">
        <v>28</v>
      </c>
      <c r="F8" s="2">
        <v>17.25</v>
      </c>
      <c r="G8" s="2">
        <v>19.4</v>
      </c>
      <c r="H8" s="2" t="str">
        <f t="shared" si="0"/>
        <v>2.15</v>
      </c>
      <c r="I8" s="2">
        <v>19.4</v>
      </c>
      <c r="J8" s="2">
        <v>21.14</v>
      </c>
      <c r="K8" s="2" t="str">
        <f t="shared" si="1"/>
        <v>1.74</v>
      </c>
      <c r="L8" s="4"/>
      <c r="M8" s="4"/>
      <c r="N8" s="4"/>
      <c r="O8" s="5">
        <v>0.163</v>
      </c>
      <c r="P8" s="5">
        <v>0.17</v>
      </c>
      <c r="Q8" s="5">
        <v>0.173</v>
      </c>
      <c r="R8" s="2">
        <v>6.54</v>
      </c>
      <c r="S8" s="2">
        <v>2.4</v>
      </c>
      <c r="T8" s="2"/>
      <c r="U8" s="8">
        <v>23.4</v>
      </c>
    </row>
    <row r="9" ht="15.9" spans="1:21">
      <c r="A9" s="2" t="s">
        <v>29</v>
      </c>
      <c r="B9" s="2" t="s">
        <v>30</v>
      </c>
      <c r="C9" s="2">
        <v>10.53</v>
      </c>
      <c r="D9" s="2">
        <v>12.15</v>
      </c>
      <c r="E9" s="2" t="s">
        <v>31</v>
      </c>
      <c r="F9" s="2">
        <v>12.15</v>
      </c>
      <c r="G9" s="2">
        <v>13.8</v>
      </c>
      <c r="H9" s="2" t="str">
        <f t="shared" si="0"/>
        <v>1.65</v>
      </c>
      <c r="I9" s="2">
        <v>13.8</v>
      </c>
      <c r="J9" s="2">
        <v>15.4</v>
      </c>
      <c r="K9" s="2" t="str">
        <f t="shared" si="1"/>
        <v>1.6</v>
      </c>
      <c r="L9" s="4"/>
      <c r="M9" s="4"/>
      <c r="N9" s="4"/>
      <c r="O9" s="5">
        <v>0.226</v>
      </c>
      <c r="P9" s="5">
        <v>0.228</v>
      </c>
      <c r="Q9" s="5">
        <v>0.222</v>
      </c>
      <c r="R9" s="2">
        <v>6.49</v>
      </c>
      <c r="S9" s="2">
        <v>2.21</v>
      </c>
      <c r="T9" s="2"/>
      <c r="U9" s="8">
        <v>23</v>
      </c>
    </row>
    <row r="10" ht="15.9" spans="1:21">
      <c r="A10" s="2" t="s">
        <v>32</v>
      </c>
      <c r="B10" s="2" t="s">
        <v>33</v>
      </c>
      <c r="C10" s="2">
        <v>6.25</v>
      </c>
      <c r="D10" s="2">
        <v>7.32</v>
      </c>
      <c r="E10" s="2" t="s">
        <v>34</v>
      </c>
      <c r="F10" s="2">
        <v>7.32</v>
      </c>
      <c r="G10" s="2">
        <v>9.18</v>
      </c>
      <c r="H10" s="2" t="str">
        <f t="shared" si="0"/>
        <v>1.86</v>
      </c>
      <c r="I10" s="2">
        <v>9.18</v>
      </c>
      <c r="J10" s="2">
        <v>10.53</v>
      </c>
      <c r="K10" s="2" t="str">
        <f t="shared" si="1"/>
        <v>1.35</v>
      </c>
      <c r="L10" s="4"/>
      <c r="M10" s="4"/>
      <c r="N10" s="4"/>
      <c r="O10" s="5">
        <v>0.279</v>
      </c>
      <c r="P10" s="5">
        <v>0.272</v>
      </c>
      <c r="Q10" s="5">
        <v>0.281</v>
      </c>
      <c r="R10" s="2">
        <v>6.46</v>
      </c>
      <c r="S10" s="2">
        <v>2.38</v>
      </c>
      <c r="T10" s="2"/>
      <c r="U10" s="8">
        <v>22.6</v>
      </c>
    </row>
    <row r="11" ht="15.9" spans="1:21">
      <c r="A11" s="2"/>
      <c r="B11" s="2" t="s">
        <v>35</v>
      </c>
      <c r="C11" s="2">
        <v>0.42</v>
      </c>
      <c r="D11" s="2">
        <v>2.12</v>
      </c>
      <c r="E11" s="2" t="str">
        <f>IMSUB(D11,C11)</f>
        <v>1.7</v>
      </c>
      <c r="F11" s="2">
        <v>2.12</v>
      </c>
      <c r="G11" s="2">
        <v>4.5</v>
      </c>
      <c r="H11" s="2" t="str">
        <f t="shared" si="0"/>
        <v>2.38</v>
      </c>
      <c r="I11" s="2">
        <v>4.5</v>
      </c>
      <c r="J11" s="2">
        <v>6.25</v>
      </c>
      <c r="K11" s="2" t="str">
        <f t="shared" si="1"/>
        <v>1.75</v>
      </c>
      <c r="L11" s="4"/>
      <c r="M11" s="4"/>
      <c r="N11" s="4"/>
      <c r="O11" s="5"/>
      <c r="P11" s="5"/>
      <c r="Q11" s="5"/>
      <c r="R11" s="2"/>
      <c r="S11" s="2"/>
      <c r="T11" s="2"/>
      <c r="U11" s="2"/>
    </row>
    <row r="12" ht="15.9" spans="1:21">
      <c r="A12" s="1" t="s">
        <v>36</v>
      </c>
      <c r="B12" s="1"/>
      <c r="C12" s="2">
        <v>1.5</v>
      </c>
      <c r="D12" s="2">
        <v>13.45</v>
      </c>
      <c r="E12" s="2" t="str">
        <f>IMSUB(D12,C12)</f>
        <v>11.95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ht="15.15"/>
    <row r="14" ht="15.15"/>
    <row r="15" ht="15.9" spans="2:22">
      <c r="B15" t="s">
        <v>8</v>
      </c>
      <c r="C15" t="s">
        <v>37</v>
      </c>
      <c r="D15" t="s">
        <v>38</v>
      </c>
      <c r="F15" t="s">
        <v>9</v>
      </c>
      <c r="G15" t="s">
        <v>39</v>
      </c>
      <c r="H15" t="s">
        <v>38</v>
      </c>
      <c r="J15" t="s">
        <v>10</v>
      </c>
      <c r="N15" s="7" t="s">
        <v>40</v>
      </c>
      <c r="O15" s="7" t="s">
        <v>8</v>
      </c>
      <c r="P15" s="7" t="s">
        <v>9</v>
      </c>
      <c r="Q15" s="7" t="s">
        <v>10</v>
      </c>
      <c r="S15" s="7" t="s">
        <v>3</v>
      </c>
      <c r="T15" s="7" t="s">
        <v>8</v>
      </c>
      <c r="U15" s="7" t="s">
        <v>9</v>
      </c>
      <c r="V15" s="7" t="s">
        <v>10</v>
      </c>
    </row>
    <row r="16" ht="15.9" spans="1:22">
      <c r="A16" s="2" t="s">
        <v>11</v>
      </c>
      <c r="B16" s="2" t="s">
        <v>12</v>
      </c>
      <c r="C16" t="str">
        <f>IMSUB(1.94,B16)</f>
        <v>0.65</v>
      </c>
      <c r="D16">
        <f>C16*0.56</f>
        <v>0.364</v>
      </c>
      <c r="F16" t="s">
        <v>41</v>
      </c>
      <c r="G16" t="str">
        <f>IMSUB(1.94,F16)</f>
        <v>0.54</v>
      </c>
      <c r="H16">
        <f>G16*0.56</f>
        <v>0.3024</v>
      </c>
      <c r="J16" t="s">
        <v>42</v>
      </c>
      <c r="K16" t="str">
        <f>IMSUB(1.94,J16)</f>
        <v>0.63</v>
      </c>
      <c r="L16">
        <f>0.56*K16</f>
        <v>0.3528</v>
      </c>
      <c r="N16" s="2" t="s">
        <v>11</v>
      </c>
      <c r="O16" s="7">
        <v>0.364</v>
      </c>
      <c r="P16" s="7">
        <v>0.3024</v>
      </c>
      <c r="Q16" s="7">
        <v>0.3528</v>
      </c>
      <c r="S16" s="2" t="s">
        <v>11</v>
      </c>
      <c r="T16" s="9">
        <f>O3/0.0095</f>
        <v>74.6315789473684</v>
      </c>
      <c r="U16" s="9">
        <f>P3/0.0095</f>
        <v>75.8947368421053</v>
      </c>
      <c r="V16" s="9">
        <f>Q3/0.0095</f>
        <v>74.8421052631579</v>
      </c>
    </row>
    <row r="17" ht="15.9" spans="1:22">
      <c r="A17" s="2" t="s">
        <v>14</v>
      </c>
      <c r="B17" s="2" t="s">
        <v>16</v>
      </c>
      <c r="C17" t="str">
        <f t="shared" ref="C17:C23" si="2">IMSUB(1.94,B17)</f>
        <v>0.3</v>
      </c>
      <c r="D17">
        <f t="shared" ref="D17:D23" si="3">C17*0.56</f>
        <v>0.168</v>
      </c>
      <c r="F17" t="s">
        <v>16</v>
      </c>
      <c r="G17" t="str">
        <f t="shared" ref="G17:G23" si="4">IMSUB(1.94,F17)</f>
        <v>0.3</v>
      </c>
      <c r="H17">
        <f t="shared" ref="H17:H23" si="5">G17*0.56</f>
        <v>0.168</v>
      </c>
      <c r="J17" t="s">
        <v>43</v>
      </c>
      <c r="K17" t="str">
        <f t="shared" ref="K17:K23" si="6">IMSUB(1.94,J17)</f>
        <v>0.35</v>
      </c>
      <c r="L17">
        <f t="shared" ref="L17:L23" si="7">0.56*K17</f>
        <v>0.196</v>
      </c>
      <c r="N17" s="2" t="s">
        <v>14</v>
      </c>
      <c r="O17" s="7">
        <v>0.168</v>
      </c>
      <c r="P17" s="7">
        <v>0.168</v>
      </c>
      <c r="Q17" s="7">
        <v>0.196</v>
      </c>
      <c r="S17" s="2" t="s">
        <v>14</v>
      </c>
      <c r="T17" s="9">
        <f t="shared" ref="T17:T23" si="8">O4/0.0095</f>
        <v>51.5789473684211</v>
      </c>
      <c r="U17" s="9">
        <f t="shared" ref="U17:U23" si="9">P4/0.0095</f>
        <v>5.14736842105263</v>
      </c>
      <c r="V17" s="9">
        <f t="shared" ref="V17:V23" si="10">Q4/0.0095</f>
        <v>51.1578947368421</v>
      </c>
    </row>
    <row r="18" ht="15.9" spans="1:22">
      <c r="A18" s="2" t="s">
        <v>17</v>
      </c>
      <c r="B18" s="2" t="s">
        <v>19</v>
      </c>
      <c r="C18" t="str">
        <f t="shared" si="2"/>
        <v>-0.1</v>
      </c>
      <c r="D18">
        <f t="shared" si="3"/>
        <v>-0.056</v>
      </c>
      <c r="F18" t="s">
        <v>44</v>
      </c>
      <c r="G18" t="str">
        <f t="shared" si="4"/>
        <v>0.48</v>
      </c>
      <c r="H18">
        <f t="shared" si="5"/>
        <v>0.2688</v>
      </c>
      <c r="J18" t="s">
        <v>45</v>
      </c>
      <c r="K18" t="str">
        <f t="shared" si="6"/>
        <v>0.2</v>
      </c>
      <c r="L18">
        <f t="shared" si="7"/>
        <v>0.112</v>
      </c>
      <c r="N18" s="2" t="s">
        <v>17</v>
      </c>
      <c r="O18" s="7">
        <v>-0.056</v>
      </c>
      <c r="P18" s="7">
        <v>0.2688</v>
      </c>
      <c r="Q18" s="7">
        <v>0.112</v>
      </c>
      <c r="S18" s="2" t="s">
        <v>17</v>
      </c>
      <c r="T18" s="9">
        <f t="shared" si="8"/>
        <v>30</v>
      </c>
      <c r="U18" s="9">
        <f t="shared" si="9"/>
        <v>30.8421052631579</v>
      </c>
      <c r="V18" s="9">
        <f t="shared" si="10"/>
        <v>30.1052631578947</v>
      </c>
    </row>
    <row r="19" ht="15.9" spans="1:22">
      <c r="A19" s="2" t="s">
        <v>20</v>
      </c>
      <c r="B19" s="2" t="s">
        <v>22</v>
      </c>
      <c r="C19" t="str">
        <f t="shared" si="2"/>
        <v>0.13</v>
      </c>
      <c r="D19">
        <f t="shared" si="3"/>
        <v>0.0728</v>
      </c>
      <c r="F19" t="s">
        <v>46</v>
      </c>
      <c r="G19" t="str">
        <f t="shared" si="4"/>
        <v>0.33</v>
      </c>
      <c r="H19">
        <f t="shared" si="5"/>
        <v>0.1848</v>
      </c>
      <c r="J19" t="s">
        <v>47</v>
      </c>
      <c r="K19" t="str">
        <f t="shared" si="6"/>
        <v>0.18</v>
      </c>
      <c r="L19">
        <f t="shared" si="7"/>
        <v>0.1008</v>
      </c>
      <c r="N19" s="2" t="s">
        <v>20</v>
      </c>
      <c r="O19" s="7">
        <v>0.0728</v>
      </c>
      <c r="P19" s="7">
        <v>0.1848</v>
      </c>
      <c r="Q19" s="7">
        <v>0.1008</v>
      </c>
      <c r="S19" s="2" t="s">
        <v>20</v>
      </c>
      <c r="T19" s="9">
        <f t="shared" si="8"/>
        <v>30.1052631578947</v>
      </c>
      <c r="U19" s="9">
        <f t="shared" si="9"/>
        <v>30.9473684210526</v>
      </c>
      <c r="V19" s="9">
        <f t="shared" si="10"/>
        <v>28.1052631578947</v>
      </c>
    </row>
    <row r="20" ht="15.9" spans="1:22">
      <c r="A20" s="2" t="s">
        <v>23</v>
      </c>
      <c r="B20" s="2" t="s">
        <v>25</v>
      </c>
      <c r="C20" t="str">
        <f t="shared" si="2"/>
        <v>0.17</v>
      </c>
      <c r="D20">
        <f t="shared" si="3"/>
        <v>0.0952</v>
      </c>
      <c r="F20" t="s">
        <v>48</v>
      </c>
      <c r="G20" t="str">
        <f t="shared" si="4"/>
        <v>0.22</v>
      </c>
      <c r="H20">
        <f t="shared" si="5"/>
        <v>0.1232</v>
      </c>
      <c r="J20" t="s">
        <v>28</v>
      </c>
      <c r="K20">
        <v>0.09</v>
      </c>
      <c r="L20">
        <f t="shared" si="7"/>
        <v>0.0504</v>
      </c>
      <c r="N20" s="2" t="s">
        <v>23</v>
      </c>
      <c r="O20" s="7">
        <v>0.0952</v>
      </c>
      <c r="P20" s="7">
        <v>0.1232</v>
      </c>
      <c r="Q20" s="7">
        <v>0.0504</v>
      </c>
      <c r="S20" s="2" t="s">
        <v>23</v>
      </c>
      <c r="T20" s="9">
        <f t="shared" si="8"/>
        <v>44.4210526315789</v>
      </c>
      <c r="U20" s="9">
        <f t="shared" si="9"/>
        <v>45.3684210526316</v>
      </c>
      <c r="V20" s="9">
        <f t="shared" si="10"/>
        <v>44.7368421052632</v>
      </c>
    </row>
    <row r="21" ht="30.3" spans="1:22">
      <c r="A21" s="2" t="s">
        <v>26</v>
      </c>
      <c r="B21" s="2" t="s">
        <v>28</v>
      </c>
      <c r="C21">
        <v>0.09</v>
      </c>
      <c r="D21">
        <f t="shared" si="3"/>
        <v>0.0504</v>
      </c>
      <c r="F21" t="s">
        <v>49</v>
      </c>
      <c r="G21" t="str">
        <f t="shared" si="4"/>
        <v>-0.21</v>
      </c>
      <c r="H21">
        <f t="shared" si="5"/>
        <v>-0.1176</v>
      </c>
      <c r="J21" t="s">
        <v>45</v>
      </c>
      <c r="K21" t="str">
        <f t="shared" si="6"/>
        <v>0.2</v>
      </c>
      <c r="L21">
        <f t="shared" si="7"/>
        <v>0.112</v>
      </c>
      <c r="N21" s="2" t="s">
        <v>26</v>
      </c>
      <c r="O21" s="7">
        <v>0.0504</v>
      </c>
      <c r="P21" s="7">
        <v>-0.1176</v>
      </c>
      <c r="Q21" s="7">
        <v>0.112</v>
      </c>
      <c r="S21" s="2" t="s">
        <v>26</v>
      </c>
      <c r="T21" s="9">
        <f t="shared" si="8"/>
        <v>17.1578947368421</v>
      </c>
      <c r="U21" s="9">
        <f t="shared" si="9"/>
        <v>17.8947368421053</v>
      </c>
      <c r="V21" s="9">
        <f t="shared" si="10"/>
        <v>18.2105263157895</v>
      </c>
    </row>
    <row r="22" ht="30.3" spans="1:22">
      <c r="A22" s="2" t="s">
        <v>29</v>
      </c>
      <c r="B22" s="2" t="s">
        <v>31</v>
      </c>
      <c r="C22" t="str">
        <f t="shared" si="2"/>
        <v>0.32</v>
      </c>
      <c r="D22">
        <f t="shared" si="3"/>
        <v>0.1792</v>
      </c>
      <c r="F22" t="s">
        <v>50</v>
      </c>
      <c r="G22" t="str">
        <f t="shared" si="4"/>
        <v>0.29</v>
      </c>
      <c r="H22">
        <f t="shared" si="5"/>
        <v>0.1624</v>
      </c>
      <c r="J22" t="s">
        <v>51</v>
      </c>
      <c r="K22" t="str">
        <f t="shared" si="6"/>
        <v>0.34</v>
      </c>
      <c r="L22">
        <f t="shared" si="7"/>
        <v>0.1904</v>
      </c>
      <c r="N22" s="2" t="s">
        <v>29</v>
      </c>
      <c r="O22" s="7">
        <v>0.1792</v>
      </c>
      <c r="P22" s="7">
        <v>0.1624</v>
      </c>
      <c r="Q22" s="7">
        <v>0.1904</v>
      </c>
      <c r="S22" s="2" t="s">
        <v>29</v>
      </c>
      <c r="T22" s="9">
        <f t="shared" si="8"/>
        <v>23.7894736842105</v>
      </c>
      <c r="U22" s="9">
        <f t="shared" si="9"/>
        <v>24</v>
      </c>
      <c r="V22" s="9">
        <f t="shared" si="10"/>
        <v>23.3684210526316</v>
      </c>
    </row>
    <row r="23" ht="30.3" spans="1:22">
      <c r="A23" s="2" t="s">
        <v>32</v>
      </c>
      <c r="B23" s="2" t="s">
        <v>34</v>
      </c>
      <c r="C23" t="str">
        <f t="shared" si="2"/>
        <v>0.87</v>
      </c>
      <c r="D23">
        <f t="shared" si="3"/>
        <v>0.4872</v>
      </c>
      <c r="F23" t="s">
        <v>52</v>
      </c>
      <c r="G23">
        <v>0.09</v>
      </c>
      <c r="H23">
        <f t="shared" si="5"/>
        <v>0.0504</v>
      </c>
      <c r="J23" t="s">
        <v>53</v>
      </c>
      <c r="K23" t="str">
        <f t="shared" si="6"/>
        <v>0.59</v>
      </c>
      <c r="L23">
        <f t="shared" si="7"/>
        <v>0.3304</v>
      </c>
      <c r="N23" s="2" t="s">
        <v>32</v>
      </c>
      <c r="O23" s="7">
        <v>0.4872</v>
      </c>
      <c r="P23" s="7">
        <v>0.0504</v>
      </c>
      <c r="Q23" s="7">
        <v>0.3304</v>
      </c>
      <c r="S23" s="2" t="s">
        <v>32</v>
      </c>
      <c r="T23" s="9">
        <f t="shared" si="8"/>
        <v>29.3684210526316</v>
      </c>
      <c r="U23" s="9">
        <f t="shared" si="9"/>
        <v>28.6315789473684</v>
      </c>
      <c r="V23" s="9">
        <f t="shared" si="10"/>
        <v>29.5789473684211</v>
      </c>
    </row>
    <row r="24" ht="15.15"/>
    <row r="25" spans="1:2">
      <c r="A25" t="s">
        <v>54</v>
      </c>
      <c r="B25">
        <v>1.94</v>
      </c>
    </row>
    <row r="26" spans="1:2">
      <c r="A26" t="s">
        <v>55</v>
      </c>
      <c r="B26">
        <v>3</v>
      </c>
    </row>
    <row r="27" spans="1:2">
      <c r="A27" t="s">
        <v>56</v>
      </c>
      <c r="B27">
        <v>0.21</v>
      </c>
    </row>
  </sheetData>
  <mergeCells count="12">
    <mergeCell ref="C1:J1"/>
    <mergeCell ref="L1:N1"/>
    <mergeCell ref="O1:Q1"/>
    <mergeCell ref="C2:D2"/>
    <mergeCell ref="F2:G2"/>
    <mergeCell ref="I2:J2"/>
    <mergeCell ref="A12:B12"/>
    <mergeCell ref="R1:R2"/>
    <mergeCell ref="S1:S2"/>
    <mergeCell ref="T1:T2"/>
    <mergeCell ref="U1:U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2017-04-19T10:33:00Z</dcterms:created>
  <dcterms:modified xsi:type="dcterms:W3CDTF">2017-04-20T14:59:47Z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